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filterPrivacy="1" defaultThemeVersion="124226"/>
  <xr:revisionPtr revIDLastSave="0" documentId="13_ncr:1_{A94C9738-D153-4D82-A7AC-3DAD30D5C863}" xr6:coauthVersionLast="36" xr6:coauthVersionMax="36" xr10:uidLastSave="{00000000-0000-0000-0000-000000000000}"/>
  <bookViews>
    <workbookView xWindow="1180" yWindow="110" windowWidth="14810" windowHeight="8020" xr2:uid="{00000000-000D-0000-FFFF-FFFF00000000}"/>
  </bookViews>
  <sheets>
    <sheet name="調査表（市区町村等分）" sheetId="11" r:id="rId1"/>
  </sheets>
  <externalReferences>
    <externalReference r:id="rId2"/>
  </externalReferences>
  <definedNames>
    <definedName name="_xlnm._FilterDatabase" localSheetId="0" hidden="1">'調査表（市区町村等分）'!$A$6:$AV$2640</definedName>
    <definedName name="_xlnm.Print_Area" localSheetId="0">'調査表（市区町村等分）'!$A$1:$AU$2641</definedName>
    <definedName name="方策区分">'[1]調査表４（調査対象の全基金）'!$V$2:$AB$2</definedName>
  </definedNames>
  <calcPr calcId="191029"/>
</workbook>
</file>

<file path=xl/calcChain.xml><?xml version="1.0" encoding="utf-8"?>
<calcChain xmlns="http://schemas.openxmlformats.org/spreadsheetml/2006/main">
  <c r="X1740" i="11" l="1"/>
  <c r="Y1740" i="11" s="1"/>
  <c r="O1745" i="11" l="1"/>
  <c r="P1745" i="11" s="1"/>
  <c r="O1300" i="11"/>
  <c r="O1281" i="11"/>
  <c r="P1281" i="11" s="1"/>
  <c r="O1009" i="11"/>
  <c r="P1009" i="11" s="1"/>
  <c r="X2380" i="11"/>
  <c r="Y2380" i="11"/>
  <c r="AC654" i="11"/>
  <c r="AD654" i="11"/>
  <c r="AH733" i="11" l="1"/>
  <c r="AI733" i="11" s="1"/>
  <c r="AH734" i="11"/>
  <c r="AI734" i="11" s="1"/>
  <c r="AH735" i="11"/>
  <c r="AI735" i="11" s="1"/>
  <c r="AH736" i="11"/>
  <c r="AI736" i="11" s="1"/>
  <c r="AH737" i="11"/>
  <c r="AI737" i="11" s="1"/>
  <c r="AH738" i="11"/>
  <c r="AI738" i="11" s="1"/>
  <c r="AH739" i="11"/>
  <c r="AI739" i="11" s="1"/>
  <c r="AH740" i="11"/>
  <c r="AI740" i="11" s="1"/>
  <c r="AH741" i="11"/>
  <c r="AI741" i="11" s="1"/>
  <c r="AH743" i="11"/>
  <c r="AI743" i="11" s="1"/>
  <c r="AH744" i="11"/>
  <c r="AI744" i="11" s="1"/>
  <c r="AH745" i="11"/>
  <c r="AI745" i="11" s="1"/>
  <c r="AH746" i="11"/>
  <c r="AI746" i="11" s="1"/>
  <c r="AH748" i="11"/>
  <c r="AI748" i="11" s="1"/>
  <c r="AH749" i="11"/>
  <c r="AI749" i="11" s="1"/>
  <c r="AH750" i="11"/>
  <c r="AI750" i="11" s="1"/>
  <c r="AH751" i="11"/>
  <c r="AH752" i="11"/>
  <c r="AI752" i="11" s="1"/>
  <c r="AM636" i="11"/>
  <c r="AN636" i="11" s="1"/>
  <c r="AM651" i="11"/>
  <c r="AN651" i="11" s="1"/>
  <c r="AM685" i="11"/>
  <c r="AM749" i="11"/>
  <c r="AN749" i="11" s="1"/>
  <c r="AM1187" i="11"/>
  <c r="AN1187" i="11" s="1"/>
  <c r="AM1479" i="11"/>
  <c r="AM1488" i="11"/>
  <c r="AN1488" i="11" s="1"/>
  <c r="AM1491" i="11"/>
  <c r="AN1491" i="11" s="1"/>
  <c r="AM1727" i="11"/>
  <c r="AM1984" i="11"/>
  <c r="AN1984" i="11" s="1"/>
  <c r="AM2138" i="11"/>
  <c r="AN2138" i="11" s="1"/>
  <c r="AM2199" i="11"/>
  <c r="AN2199" i="11" s="1"/>
  <c r="AM2373" i="11"/>
  <c r="AN2373" i="11" s="1"/>
  <c r="AM2573" i="11"/>
  <c r="AN2573" i="11" s="1"/>
  <c r="AC560" i="11" l="1"/>
  <c r="AH7" i="11" l="1"/>
  <c r="AH8" i="11"/>
  <c r="X15" i="11" l="1"/>
  <c r="K2379" i="11" l="1"/>
  <c r="L2379" i="11" s="1"/>
  <c r="G2379" i="11"/>
  <c r="H2379" i="11" s="1"/>
  <c r="AC2378" i="11"/>
  <c r="AD2378" i="11" s="1"/>
  <c r="X2378" i="11"/>
  <c r="Y2378" i="11" s="1"/>
  <c r="S2378" i="11"/>
  <c r="T2378" i="11" s="1"/>
  <c r="K2378" i="11"/>
  <c r="L2378" i="11" s="1"/>
  <c r="G2378" i="11"/>
  <c r="H2378" i="11" s="1"/>
  <c r="AR2377" i="11"/>
  <c r="AS2377" i="11" s="1"/>
  <c r="AM2377" i="11"/>
  <c r="AN2377" i="11" s="1"/>
  <c r="AH2377" i="11"/>
  <c r="AI2377" i="11" s="1"/>
  <c r="AC2377" i="11"/>
  <c r="AD2377" i="11" s="1"/>
  <c r="X2377" i="11"/>
  <c r="Y2377" i="11" s="1"/>
  <c r="S2377" i="11"/>
  <c r="T2377" i="11" s="1"/>
  <c r="G2377" i="11"/>
  <c r="H2377" i="11" s="1"/>
  <c r="X2376" i="11"/>
  <c r="Y2376" i="11" s="1"/>
  <c r="S2376" i="11"/>
  <c r="T2376" i="11" s="1"/>
  <c r="O2376" i="11"/>
  <c r="P2376" i="11" s="1"/>
  <c r="K2376" i="11"/>
  <c r="L2376" i="11" s="1"/>
  <c r="G2376" i="11"/>
  <c r="H2376" i="11" s="1"/>
  <c r="X2375" i="11"/>
  <c r="Y2375" i="11" s="1"/>
  <c r="S2375" i="11"/>
  <c r="T2375" i="11" s="1"/>
  <c r="K2375" i="11"/>
  <c r="L2375" i="11" s="1"/>
  <c r="G2375" i="11"/>
  <c r="H2375" i="11" s="1"/>
  <c r="AH2374" i="11"/>
  <c r="AI2374" i="11" s="1"/>
  <c r="AC2374" i="11"/>
  <c r="AD2374" i="11" s="1"/>
  <c r="X2374" i="11"/>
  <c r="Y2374" i="11" s="1"/>
  <c r="S2374" i="11"/>
  <c r="T2374" i="11" s="1"/>
  <c r="K2374" i="11"/>
  <c r="L2374" i="11" s="1"/>
  <c r="G2374" i="11"/>
  <c r="H2374" i="11" s="1"/>
  <c r="AH2373" i="11"/>
  <c r="AI2373" i="11" s="1"/>
  <c r="AC2373" i="11"/>
  <c r="AD2373" i="11" s="1"/>
  <c r="X2373" i="11"/>
  <c r="Y2373" i="11" s="1"/>
  <c r="S2373" i="11"/>
  <c r="T2373" i="11" s="1"/>
  <c r="G2373" i="11"/>
  <c r="H2373" i="11" s="1"/>
  <c r="AR2372" i="11"/>
  <c r="AS2372" i="11" s="1"/>
  <c r="AM2372" i="11"/>
  <c r="AN2372" i="11" s="1"/>
  <c r="AH2372" i="11"/>
  <c r="AI2372" i="11" s="1"/>
  <c r="AC2372" i="11"/>
  <c r="AD2372" i="11" s="1"/>
  <c r="X2372" i="11"/>
  <c r="Y2372" i="11" s="1"/>
  <c r="S2372" i="11"/>
  <c r="T2372" i="11" s="1"/>
  <c r="O2372" i="11"/>
  <c r="P2372" i="11" s="1"/>
  <c r="K2372" i="11"/>
  <c r="L2372" i="11" s="1"/>
  <c r="G2372" i="11"/>
  <c r="H2372" i="11" s="1"/>
  <c r="AR2371" i="11"/>
  <c r="AS2371" i="11" s="1"/>
  <c r="AM2371" i="11"/>
  <c r="AN2371" i="11" s="1"/>
  <c r="AH2371" i="11"/>
  <c r="AI2371" i="11" s="1"/>
  <c r="AC2371" i="11"/>
  <c r="AD2371" i="11" s="1"/>
  <c r="X2371" i="11"/>
  <c r="Y2371" i="11" s="1"/>
  <c r="S2371" i="11"/>
  <c r="T2371" i="11" s="1"/>
  <c r="O2371" i="11"/>
  <c r="P2371" i="11" s="1"/>
  <c r="K2371" i="11"/>
  <c r="L2371" i="11" s="1"/>
  <c r="G2371" i="11"/>
  <c r="H2371" i="11" s="1"/>
  <c r="AR2370" i="11"/>
  <c r="AS2370" i="11" s="1"/>
  <c r="AM2370" i="11"/>
  <c r="AN2370" i="11" s="1"/>
  <c r="AH2370" i="11"/>
  <c r="AI2370" i="11" s="1"/>
  <c r="AC2370" i="11"/>
  <c r="AD2370" i="11" s="1"/>
  <c r="X2370" i="11"/>
  <c r="Y2370" i="11" s="1"/>
  <c r="S2370" i="11"/>
  <c r="T2370" i="11" s="1"/>
  <c r="O2370" i="11"/>
  <c r="P2370" i="11" s="1"/>
  <c r="K2370" i="11"/>
  <c r="L2370" i="11" s="1"/>
  <c r="G2370" i="11"/>
  <c r="H2370" i="11" s="1"/>
  <c r="AR2369" i="11"/>
  <c r="AS2369" i="11" s="1"/>
  <c r="AM2369" i="11"/>
  <c r="AN2369" i="11" s="1"/>
  <c r="AH2369" i="11"/>
  <c r="AI2369" i="11" s="1"/>
  <c r="AC2369" i="11"/>
  <c r="AD2369" i="11" s="1"/>
  <c r="X2369" i="11"/>
  <c r="Y2369" i="11" s="1"/>
  <c r="S2369" i="11"/>
  <c r="T2369" i="11" s="1"/>
  <c r="O2369" i="11"/>
  <c r="P2369" i="11" s="1"/>
  <c r="K2369" i="11"/>
  <c r="L2369" i="11" s="1"/>
  <c r="G2369" i="11"/>
  <c r="H2369" i="11" s="1"/>
  <c r="AR2368" i="11"/>
  <c r="AS2368" i="11" s="1"/>
  <c r="AM2368" i="11"/>
  <c r="AN2368" i="11" s="1"/>
  <c r="AH2368" i="11"/>
  <c r="AI2368" i="11" s="1"/>
  <c r="AC2368" i="11"/>
  <c r="AD2368" i="11" s="1"/>
  <c r="X2368" i="11"/>
  <c r="Y2368" i="11" s="1"/>
  <c r="S2368" i="11"/>
  <c r="T2368" i="11" s="1"/>
  <c r="O2368" i="11"/>
  <c r="P2368" i="11" s="1"/>
  <c r="K2368" i="11"/>
  <c r="L2368" i="11" s="1"/>
  <c r="G2368" i="11"/>
  <c r="H2368" i="11" s="1"/>
  <c r="AR2367" i="11"/>
  <c r="AS2367" i="11" s="1"/>
  <c r="AM2367" i="11"/>
  <c r="AN2367" i="11" s="1"/>
  <c r="AH2367" i="11"/>
  <c r="AI2367" i="11" s="1"/>
  <c r="AC2367" i="11"/>
  <c r="AD2367" i="11" s="1"/>
  <c r="X2367" i="11"/>
  <c r="Y2367" i="11" s="1"/>
  <c r="S2367" i="11"/>
  <c r="T2367" i="11" s="1"/>
  <c r="O2367" i="11"/>
  <c r="P2367" i="11" s="1"/>
  <c r="K2367" i="11"/>
  <c r="L2367" i="11" s="1"/>
  <c r="G2367" i="11"/>
  <c r="H2367" i="11" s="1"/>
  <c r="AR2366" i="11"/>
  <c r="AS2366" i="11" s="1"/>
  <c r="AM2366" i="11"/>
  <c r="AN2366" i="11" s="1"/>
  <c r="AH2366" i="11"/>
  <c r="AI2366" i="11" s="1"/>
  <c r="AC2366" i="11"/>
  <c r="AD2366" i="11" s="1"/>
  <c r="X2366" i="11"/>
  <c r="Y2366" i="11" s="1"/>
  <c r="S2366" i="11"/>
  <c r="T2366" i="11" s="1"/>
  <c r="O2366" i="11"/>
  <c r="P2366" i="11" s="1"/>
  <c r="K2366" i="11"/>
  <c r="L2366" i="11" s="1"/>
  <c r="G2366" i="11"/>
  <c r="H2366" i="11" s="1"/>
  <c r="AR2365" i="11"/>
  <c r="AS2365" i="11" s="1"/>
  <c r="AM2365" i="11"/>
  <c r="AN2365" i="11" s="1"/>
  <c r="AH2365" i="11"/>
  <c r="AI2365" i="11" s="1"/>
  <c r="AC2365" i="11"/>
  <c r="AD2365" i="11" s="1"/>
  <c r="X2365" i="11"/>
  <c r="Y2365" i="11" s="1"/>
  <c r="S2365" i="11"/>
  <c r="T2365" i="11" s="1"/>
  <c r="O2365" i="11"/>
  <c r="P2365" i="11" s="1"/>
  <c r="K2365" i="11"/>
  <c r="L2365" i="11" s="1"/>
  <c r="G2365" i="11"/>
  <c r="H2365" i="11" s="1"/>
  <c r="AR2364" i="11"/>
  <c r="AS2364" i="11" s="1"/>
  <c r="AM2364" i="11"/>
  <c r="AN2364" i="11" s="1"/>
  <c r="AH2364" i="11"/>
  <c r="AI2364" i="11" s="1"/>
  <c r="AC2364" i="11"/>
  <c r="AD2364" i="11" s="1"/>
  <c r="X2364" i="11"/>
  <c r="Y2364" i="11" s="1"/>
  <c r="S2364" i="11"/>
  <c r="T2364" i="11" s="1"/>
  <c r="O2364" i="11"/>
  <c r="P2364" i="11" s="1"/>
  <c r="K2364" i="11"/>
  <c r="L2364" i="11" s="1"/>
  <c r="G2364" i="11"/>
  <c r="H2364" i="11" s="1"/>
  <c r="AR2363" i="11"/>
  <c r="AS2363" i="11" s="1"/>
  <c r="AM2363" i="11"/>
  <c r="AN2363" i="11" s="1"/>
  <c r="AH2363" i="11"/>
  <c r="AI2363" i="11" s="1"/>
  <c r="AC2363" i="11"/>
  <c r="AD2363" i="11" s="1"/>
  <c r="X2363" i="11"/>
  <c r="Y2363" i="11" s="1"/>
  <c r="S2363" i="11"/>
  <c r="T2363" i="11" s="1"/>
  <c r="O2363" i="11"/>
  <c r="P2363" i="11" s="1"/>
  <c r="K2363" i="11"/>
  <c r="L2363" i="11" s="1"/>
  <c r="G2363" i="11"/>
  <c r="H2363" i="11" s="1"/>
  <c r="AR2362" i="11"/>
  <c r="AS2362" i="11" s="1"/>
  <c r="AM2362" i="11"/>
  <c r="AN2362" i="11" s="1"/>
  <c r="AH2362" i="11"/>
  <c r="AI2362" i="11" s="1"/>
  <c r="AC2362" i="11"/>
  <c r="AD2362" i="11" s="1"/>
  <c r="X2362" i="11"/>
  <c r="Y2362" i="11" s="1"/>
  <c r="S2362" i="11"/>
  <c r="T2362" i="11" s="1"/>
  <c r="O2362" i="11"/>
  <c r="P2362" i="11" s="1"/>
  <c r="K2362" i="11"/>
  <c r="L2362" i="11" s="1"/>
  <c r="G2362" i="11"/>
  <c r="H2362" i="11" s="1"/>
  <c r="AR2361" i="11"/>
  <c r="AS2361" i="11" s="1"/>
  <c r="AM2361" i="11"/>
  <c r="AN2361" i="11" s="1"/>
  <c r="AH2361" i="11"/>
  <c r="AI2361" i="11" s="1"/>
  <c r="AC2361" i="11"/>
  <c r="AD2361" i="11" s="1"/>
  <c r="X2361" i="11"/>
  <c r="Y2361" i="11" s="1"/>
  <c r="S2361" i="11"/>
  <c r="T2361" i="11" s="1"/>
  <c r="O2361" i="11"/>
  <c r="P2361" i="11" s="1"/>
  <c r="K2361" i="11"/>
  <c r="L2361" i="11" s="1"/>
  <c r="G2361" i="11"/>
  <c r="H2361" i="11" s="1"/>
  <c r="AR2360" i="11"/>
  <c r="AS2360" i="11" s="1"/>
  <c r="AM2360" i="11"/>
  <c r="AN2360" i="11" s="1"/>
  <c r="AH2360" i="11"/>
  <c r="AI2360" i="11" s="1"/>
  <c r="AC2360" i="11"/>
  <c r="AD2360" i="11" s="1"/>
  <c r="X2360" i="11"/>
  <c r="Y2360" i="11" s="1"/>
  <c r="S2360" i="11"/>
  <c r="T2360" i="11" s="1"/>
  <c r="O2360" i="11"/>
  <c r="P2360" i="11" s="1"/>
  <c r="K2360" i="11"/>
  <c r="L2360" i="11" s="1"/>
  <c r="G2360" i="11"/>
  <c r="H2360" i="11" s="1"/>
  <c r="AR2359" i="11"/>
  <c r="AS2359" i="11" s="1"/>
  <c r="AM2359" i="11"/>
  <c r="AN2359" i="11" s="1"/>
  <c r="AH2359" i="11"/>
  <c r="AI2359" i="11" s="1"/>
  <c r="AC2359" i="11"/>
  <c r="AD2359" i="11" s="1"/>
  <c r="X2359" i="11"/>
  <c r="Y2359" i="11" s="1"/>
  <c r="S2359" i="11"/>
  <c r="T2359" i="11" s="1"/>
  <c r="O2359" i="11"/>
  <c r="P2359" i="11" s="1"/>
  <c r="K2359" i="11"/>
  <c r="L2359" i="11" s="1"/>
  <c r="G2359" i="11"/>
  <c r="H2359" i="11" s="1"/>
  <c r="AR2358" i="11"/>
  <c r="AS2358" i="11" s="1"/>
  <c r="AM2358" i="11"/>
  <c r="AN2358" i="11" s="1"/>
  <c r="AH2358" i="11"/>
  <c r="AI2358" i="11" s="1"/>
  <c r="AC2358" i="11"/>
  <c r="AD2358" i="11" s="1"/>
  <c r="X2358" i="11"/>
  <c r="Y2358" i="11" s="1"/>
  <c r="S2358" i="11"/>
  <c r="T2358" i="11" s="1"/>
  <c r="O2358" i="11"/>
  <c r="P2358" i="11" s="1"/>
  <c r="K2358" i="11"/>
  <c r="L2358" i="11" s="1"/>
  <c r="G2358" i="11"/>
  <c r="H2358" i="11" s="1"/>
  <c r="AR2357" i="11"/>
  <c r="AS2357" i="11" s="1"/>
  <c r="AM2357" i="11"/>
  <c r="AN2357" i="11" s="1"/>
  <c r="AH2357" i="11"/>
  <c r="AI2357" i="11" s="1"/>
  <c r="AC2357" i="11"/>
  <c r="AD2357" i="11" s="1"/>
  <c r="X2357" i="11"/>
  <c r="Y2357" i="11" s="1"/>
  <c r="S2357" i="11"/>
  <c r="T2357" i="11" s="1"/>
  <c r="O2357" i="11"/>
  <c r="P2357" i="11" s="1"/>
  <c r="K2357" i="11"/>
  <c r="L2357" i="11" s="1"/>
  <c r="G2357" i="11"/>
  <c r="H2357" i="11" s="1"/>
  <c r="AR2356" i="11"/>
  <c r="AS2356" i="11" s="1"/>
  <c r="AM2356" i="11"/>
  <c r="AN2356" i="11" s="1"/>
  <c r="AH2356" i="11"/>
  <c r="AI2356" i="11" s="1"/>
  <c r="AC2356" i="11"/>
  <c r="AD2356" i="11" s="1"/>
  <c r="X2356" i="11"/>
  <c r="Y2356" i="11" s="1"/>
  <c r="S2356" i="11"/>
  <c r="T2356" i="11" s="1"/>
  <c r="O2356" i="11"/>
  <c r="P2356" i="11" s="1"/>
  <c r="K2356" i="11"/>
  <c r="L2356" i="11" s="1"/>
  <c r="G2356" i="11"/>
  <c r="H2356" i="11" s="1"/>
  <c r="AR2355" i="11"/>
  <c r="AS2355" i="11" s="1"/>
  <c r="AM2355" i="11"/>
  <c r="AN2355" i="11" s="1"/>
  <c r="AH2355" i="11"/>
  <c r="AI2355" i="11" s="1"/>
  <c r="AC2355" i="11"/>
  <c r="AD2355" i="11" s="1"/>
  <c r="X2355" i="11"/>
  <c r="Y2355" i="11" s="1"/>
  <c r="S2355" i="11"/>
  <c r="T2355" i="11" s="1"/>
  <c r="O2355" i="11"/>
  <c r="P2355" i="11" s="1"/>
  <c r="K2355" i="11"/>
  <c r="L2355" i="11" s="1"/>
  <c r="G2355" i="11"/>
  <c r="H2355" i="11" s="1"/>
  <c r="AR2354" i="11"/>
  <c r="AS2354" i="11" s="1"/>
  <c r="AM2354" i="11"/>
  <c r="AN2354" i="11" s="1"/>
  <c r="AH2354" i="11"/>
  <c r="AI2354" i="11" s="1"/>
  <c r="AC2354" i="11"/>
  <c r="AD2354" i="11" s="1"/>
  <c r="X2354" i="11"/>
  <c r="Y2354" i="11" s="1"/>
  <c r="S2354" i="11"/>
  <c r="T2354" i="11" s="1"/>
  <c r="O2354" i="11"/>
  <c r="P2354" i="11" s="1"/>
  <c r="K2354" i="11"/>
  <c r="L2354" i="11" s="1"/>
  <c r="G2354" i="11"/>
  <c r="H2354" i="11" s="1"/>
  <c r="AR2353" i="11"/>
  <c r="AS2353" i="11" s="1"/>
  <c r="AM2353" i="11"/>
  <c r="AN2353" i="11" s="1"/>
  <c r="AH2353" i="11"/>
  <c r="AI2353" i="11" s="1"/>
  <c r="AC2353" i="11"/>
  <c r="AD2353" i="11" s="1"/>
  <c r="X2353" i="11"/>
  <c r="Y2353" i="11" s="1"/>
  <c r="S2353" i="11"/>
  <c r="T2353" i="11" s="1"/>
  <c r="O2353" i="11"/>
  <c r="P2353" i="11" s="1"/>
  <c r="K2353" i="11"/>
  <c r="L2353" i="11" s="1"/>
  <c r="G2353" i="11"/>
  <c r="H2353" i="11" s="1"/>
  <c r="AR2352" i="11"/>
  <c r="AS2352" i="11" s="1"/>
  <c r="AM2352" i="11"/>
  <c r="AN2352" i="11" s="1"/>
  <c r="AH2352" i="11"/>
  <c r="AI2352" i="11" s="1"/>
  <c r="AC2352" i="11"/>
  <c r="AD2352" i="11" s="1"/>
  <c r="X2352" i="11"/>
  <c r="Y2352" i="11" s="1"/>
  <c r="S2352" i="11"/>
  <c r="T2352" i="11" s="1"/>
  <c r="O2352" i="11"/>
  <c r="P2352" i="11" s="1"/>
  <c r="K2352" i="11"/>
  <c r="L2352" i="11" s="1"/>
  <c r="G2352" i="11"/>
  <c r="H2352" i="11" s="1"/>
  <c r="AH1144" i="11" l="1"/>
  <c r="AI1144" i="11" s="1"/>
  <c r="AC1144" i="11"/>
  <c r="AD1144" i="11" s="1"/>
  <c r="X1144" i="11"/>
  <c r="Y1144" i="11" s="1"/>
  <c r="S1144" i="11"/>
  <c r="T1144" i="11" s="1"/>
  <c r="G1144" i="11"/>
  <c r="H1144" i="11" s="1"/>
  <c r="AC1143" i="11"/>
  <c r="AD1143" i="11" s="1"/>
  <c r="X1143" i="11"/>
  <c r="Y1143" i="11" s="1"/>
  <c r="S1143" i="11"/>
  <c r="T1143" i="11" s="1"/>
  <c r="G1143" i="11"/>
  <c r="H1143" i="11" s="1"/>
  <c r="K1142" i="11"/>
  <c r="L1142" i="11" s="1"/>
  <c r="G1142" i="11"/>
  <c r="H1142" i="11" s="1"/>
  <c r="X1141" i="11"/>
  <c r="Y1141" i="11" s="1"/>
  <c r="S1141" i="11"/>
  <c r="T1141" i="11" s="1"/>
  <c r="G1141" i="11"/>
  <c r="H1141" i="11" s="1"/>
  <c r="X1140" i="11"/>
  <c r="Y1140" i="11" s="1"/>
  <c r="S1140" i="11"/>
  <c r="T1140" i="11" s="1"/>
  <c r="K1140" i="11"/>
  <c r="L1140" i="11" s="1"/>
  <c r="G1140" i="11"/>
  <c r="H1140" i="11" s="1"/>
  <c r="X1139" i="11"/>
  <c r="Y1139" i="11" s="1"/>
  <c r="S1139" i="11"/>
  <c r="T1139" i="11" s="1"/>
  <c r="O1139" i="11"/>
  <c r="P1139" i="11" s="1"/>
  <c r="G1139" i="11"/>
  <c r="H1139" i="11" s="1"/>
  <c r="X1138" i="11"/>
  <c r="Y1138" i="11" s="1"/>
  <c r="S1138" i="11"/>
  <c r="T1138" i="11" s="1"/>
  <c r="O1138" i="11"/>
  <c r="P1138" i="11" s="1"/>
  <c r="G1138" i="11"/>
  <c r="H1138" i="11" s="1"/>
  <c r="X1137" i="11"/>
  <c r="Y1137" i="11" s="1"/>
  <c r="S1137" i="11"/>
  <c r="T1137" i="11" s="1"/>
  <c r="G1137" i="11"/>
  <c r="H1137" i="11" s="1"/>
  <c r="X1136" i="11"/>
  <c r="Y1136" i="11" s="1"/>
  <c r="S1136" i="11"/>
  <c r="T1136" i="11" s="1"/>
  <c r="G1136" i="11"/>
  <c r="H1136" i="11" s="1"/>
  <c r="X1135" i="11"/>
  <c r="Y1135" i="11" s="1"/>
  <c r="S1135" i="11"/>
  <c r="T1135" i="11" s="1"/>
  <c r="K1135" i="11"/>
  <c r="L1135" i="11" s="1"/>
  <c r="G1135" i="11"/>
  <c r="H1135" i="11" s="1"/>
  <c r="X1134" i="11"/>
  <c r="Y1134" i="11" s="1"/>
  <c r="S1134" i="11"/>
  <c r="T1134" i="11" s="1"/>
  <c r="G1134" i="11"/>
  <c r="H1134" i="11" s="1"/>
  <c r="X1133" i="11"/>
  <c r="Y1133" i="11" s="1"/>
  <c r="S1133" i="11"/>
  <c r="T1133" i="11" s="1"/>
  <c r="K1133" i="11"/>
  <c r="L1133" i="11" s="1"/>
  <c r="G1133" i="11"/>
  <c r="H1133" i="11" s="1"/>
  <c r="AR1132" i="11"/>
  <c r="AS1132" i="11" s="1"/>
  <c r="AM1132" i="11"/>
  <c r="AN1132" i="11" s="1"/>
  <c r="AH1132" i="11"/>
  <c r="AI1132" i="11" s="1"/>
  <c r="AC1132" i="11"/>
  <c r="AD1132" i="11" s="1"/>
  <c r="X1132" i="11"/>
  <c r="Y1132" i="11" s="1"/>
  <c r="S1132" i="11"/>
  <c r="T1132" i="11" s="1"/>
  <c r="O1132" i="11"/>
  <c r="K1132" i="11"/>
  <c r="L1132" i="11" s="1"/>
  <c r="G1132" i="11"/>
  <c r="H1132" i="11" s="1"/>
  <c r="AR1131" i="11"/>
  <c r="AS1131" i="11" s="1"/>
  <c r="AM1131" i="11"/>
  <c r="AN1131" i="11" s="1"/>
  <c r="AH1131" i="11"/>
  <c r="AI1131" i="11" s="1"/>
  <c r="AC1131" i="11"/>
  <c r="AD1131" i="11" s="1"/>
  <c r="X1131" i="11"/>
  <c r="Y1131" i="11" s="1"/>
  <c r="S1131" i="11"/>
  <c r="T1131" i="11" s="1"/>
  <c r="O1131" i="11"/>
  <c r="P1131" i="11" s="1"/>
  <c r="K1131" i="11"/>
  <c r="L1131" i="11" s="1"/>
  <c r="G1131" i="11"/>
  <c r="H1131" i="11" s="1"/>
  <c r="AR1130" i="11"/>
  <c r="AM1130" i="11"/>
  <c r="AN1130" i="11" s="1"/>
  <c r="AH1130" i="11"/>
  <c r="AI1130" i="11" s="1"/>
  <c r="AC1130" i="11"/>
  <c r="X1130" i="11"/>
  <c r="Y1130" i="11" s="1"/>
  <c r="S1130" i="11"/>
  <c r="T1130" i="11" s="1"/>
  <c r="O1130" i="11"/>
  <c r="P1130" i="11" s="1"/>
  <c r="K1130" i="11"/>
  <c r="L1130" i="11" s="1"/>
  <c r="G1130" i="11"/>
  <c r="H1130" i="11" s="1"/>
  <c r="AR1129" i="11"/>
  <c r="AS1129" i="11" s="1"/>
  <c r="AM1129" i="11"/>
  <c r="AN1129" i="11" s="1"/>
  <c r="AH1129" i="11"/>
  <c r="AI1129" i="11" s="1"/>
  <c r="AC1129" i="11"/>
  <c r="AD1129" i="11" s="1"/>
  <c r="X1129" i="11"/>
  <c r="Y1129" i="11" s="1"/>
  <c r="S1129" i="11"/>
  <c r="T1129" i="11" s="1"/>
  <c r="O1129" i="11"/>
  <c r="P1129" i="11" s="1"/>
  <c r="K1129" i="11"/>
  <c r="L1129" i="11" s="1"/>
  <c r="G1129" i="11"/>
  <c r="H1129" i="11" s="1"/>
  <c r="AR1128" i="11"/>
  <c r="AS1128" i="11" s="1"/>
  <c r="AM1128" i="11"/>
  <c r="AN1128" i="11" s="1"/>
  <c r="AH1128" i="11"/>
  <c r="AI1128" i="11" s="1"/>
  <c r="AC1128" i="11"/>
  <c r="AD1128" i="11" s="1"/>
  <c r="X1128" i="11"/>
  <c r="Y1128" i="11" s="1"/>
  <c r="S1128" i="11"/>
  <c r="T1128" i="11" s="1"/>
  <c r="O1128" i="11"/>
  <c r="P1128" i="11" s="1"/>
  <c r="K1128" i="11"/>
  <c r="L1128" i="11" s="1"/>
  <c r="G1128" i="11"/>
  <c r="H1128" i="11" s="1"/>
  <c r="AR1127" i="11"/>
  <c r="AS1127" i="11" s="1"/>
  <c r="AM1127" i="11"/>
  <c r="AN1127" i="11" s="1"/>
  <c r="AH1127" i="11"/>
  <c r="AI1127" i="11" s="1"/>
  <c r="AC1127" i="11"/>
  <c r="AD1127" i="11" s="1"/>
  <c r="X1127" i="11"/>
  <c r="Y1127" i="11" s="1"/>
  <c r="S1127" i="11"/>
  <c r="T1127" i="11" s="1"/>
  <c r="O1127" i="11"/>
  <c r="P1127" i="11" s="1"/>
  <c r="K1127" i="11"/>
  <c r="L1127" i="11" s="1"/>
  <c r="G1127" i="11"/>
  <c r="H1127" i="11" s="1"/>
  <c r="AR1126" i="11"/>
  <c r="AS1126" i="11" s="1"/>
  <c r="AM1126" i="11"/>
  <c r="AN1126" i="11" s="1"/>
  <c r="AH1126" i="11"/>
  <c r="AI1126" i="11" s="1"/>
  <c r="AC1126" i="11"/>
  <c r="AD1126" i="11" s="1"/>
  <c r="X1126" i="11"/>
  <c r="Y1126" i="11" s="1"/>
  <c r="S1126" i="11"/>
  <c r="T1126" i="11" s="1"/>
  <c r="O1126" i="11"/>
  <c r="P1126" i="11" s="1"/>
  <c r="K1126" i="11"/>
  <c r="L1126" i="11" s="1"/>
  <c r="G1126" i="11"/>
  <c r="H1126" i="11" s="1"/>
  <c r="AR1125" i="11"/>
  <c r="AM1125" i="11"/>
  <c r="AN1125" i="11" s="1"/>
  <c r="AH1125" i="11"/>
  <c r="AI1125" i="11" s="1"/>
  <c r="AC1125" i="11"/>
  <c r="AD1125" i="11" s="1"/>
  <c r="X1125" i="11"/>
  <c r="Y1125" i="11" s="1"/>
  <c r="S1125" i="11"/>
  <c r="T1125" i="11" s="1"/>
  <c r="O1125" i="11"/>
  <c r="P1125" i="11" s="1"/>
  <c r="K1125" i="11"/>
  <c r="L1125" i="11" s="1"/>
  <c r="G1125" i="11"/>
  <c r="H1125" i="11" s="1"/>
  <c r="AR1124" i="11"/>
  <c r="AS1124" i="11" s="1"/>
  <c r="AM1124" i="11"/>
  <c r="AN1124" i="11" s="1"/>
  <c r="AH1124" i="11"/>
  <c r="AI1124" i="11" s="1"/>
  <c r="AC1124" i="11"/>
  <c r="AD1124" i="11" s="1"/>
  <c r="Y1124" i="11"/>
  <c r="S1124" i="11"/>
  <c r="T1124" i="11" s="1"/>
  <c r="O1124" i="11"/>
  <c r="P1124" i="11" s="1"/>
  <c r="K1124" i="11"/>
  <c r="L1124" i="11" s="1"/>
  <c r="G1124" i="11"/>
  <c r="H1124" i="11" s="1"/>
  <c r="AR1123" i="11"/>
  <c r="AS1123" i="11" s="1"/>
  <c r="AM1123" i="11"/>
  <c r="AN1123" i="11" s="1"/>
  <c r="AH1123" i="11"/>
  <c r="AI1123" i="11" s="1"/>
  <c r="AC1123" i="11"/>
  <c r="AD1123" i="11" s="1"/>
  <c r="X1123" i="11"/>
  <c r="Y1123" i="11" s="1"/>
  <c r="S1123" i="11"/>
  <c r="T1123" i="11" s="1"/>
  <c r="O1123" i="11"/>
  <c r="P1123" i="11" s="1"/>
  <c r="K1123" i="11"/>
  <c r="L1123" i="11" s="1"/>
  <c r="G1123" i="11"/>
  <c r="H1123" i="11" s="1"/>
  <c r="AR1122" i="11"/>
  <c r="AS1122" i="11" s="1"/>
  <c r="AM1122" i="11"/>
  <c r="AN1122" i="11" s="1"/>
  <c r="AH1122" i="11"/>
  <c r="AI1122" i="11" s="1"/>
  <c r="AC1122" i="11"/>
  <c r="AD1122" i="11" s="1"/>
  <c r="X1122" i="11"/>
  <c r="Y1122" i="11" s="1"/>
  <c r="S1122" i="11"/>
  <c r="T1122" i="11" s="1"/>
  <c r="O1122" i="11"/>
  <c r="P1122" i="11" s="1"/>
  <c r="K1122" i="11"/>
  <c r="L1122" i="11" s="1"/>
  <c r="G1122" i="11"/>
  <c r="H1122" i="11" s="1"/>
  <c r="AR1121" i="11"/>
  <c r="AS1121" i="11" s="1"/>
  <c r="AM1121" i="11"/>
  <c r="AN1121" i="11" s="1"/>
  <c r="AH1121" i="11"/>
  <c r="AI1121" i="11" s="1"/>
  <c r="AC1121" i="11"/>
  <c r="AD1121" i="11" s="1"/>
  <c r="X1121" i="11"/>
  <c r="Y1121" i="11" s="1"/>
  <c r="S1121" i="11"/>
  <c r="T1121" i="11" s="1"/>
  <c r="O1121" i="11"/>
  <c r="P1121" i="11" s="1"/>
  <c r="K1121" i="11"/>
  <c r="L1121" i="11" s="1"/>
  <c r="G1121" i="11"/>
  <c r="H1121" i="11" s="1"/>
  <c r="AR1120" i="11"/>
  <c r="AS1120" i="11" s="1"/>
  <c r="AM1120" i="11"/>
  <c r="AN1120" i="11" s="1"/>
  <c r="AH1120" i="11"/>
  <c r="AI1120" i="11" s="1"/>
  <c r="AC1120" i="11"/>
  <c r="AD1120" i="11" s="1"/>
  <c r="X1120" i="11"/>
  <c r="Y1120" i="11" s="1"/>
  <c r="S1120" i="11"/>
  <c r="T1120" i="11" s="1"/>
  <c r="O1120" i="11"/>
  <c r="P1120" i="11" s="1"/>
  <c r="K1120" i="11"/>
  <c r="L1120" i="11" s="1"/>
  <c r="G1120" i="11"/>
  <c r="H1120" i="11" s="1"/>
  <c r="AR1119" i="11"/>
  <c r="AS1119" i="11" s="1"/>
  <c r="AM1119" i="11"/>
  <c r="AN1119" i="11" s="1"/>
  <c r="AH1119" i="11"/>
  <c r="AI1119" i="11" s="1"/>
  <c r="AC1119" i="11"/>
  <c r="AD1119" i="11" s="1"/>
  <c r="X1119" i="11"/>
  <c r="Y1119" i="11" s="1"/>
  <c r="S1119" i="11"/>
  <c r="T1119" i="11" s="1"/>
  <c r="O1119" i="11"/>
  <c r="P1119" i="11" s="1"/>
  <c r="K1119" i="11"/>
  <c r="L1119" i="11" s="1"/>
  <c r="G1119" i="11"/>
  <c r="H1119" i="11" s="1"/>
  <c r="AR1118" i="11"/>
  <c r="AS1118" i="11" s="1"/>
  <c r="AM1118" i="11"/>
  <c r="AN1118" i="11" s="1"/>
  <c r="AH1118" i="11"/>
  <c r="AI1118" i="11" s="1"/>
  <c r="AC1118" i="11"/>
  <c r="AD1118" i="11" s="1"/>
  <c r="X1118" i="11"/>
  <c r="Y1118" i="11" s="1"/>
  <c r="S1118" i="11"/>
  <c r="T1118" i="11" s="1"/>
  <c r="O1118" i="11"/>
  <c r="P1118" i="11" s="1"/>
  <c r="K1118" i="11"/>
  <c r="L1118" i="11" s="1"/>
  <c r="G1118" i="11"/>
  <c r="H1118" i="11" s="1"/>
  <c r="AR1117" i="11"/>
  <c r="AS1117" i="11" s="1"/>
  <c r="AM1117" i="11"/>
  <c r="AN1117" i="11" s="1"/>
  <c r="AH1117" i="11"/>
  <c r="AI1117" i="11" s="1"/>
  <c r="AC1117" i="11"/>
  <c r="AD1117" i="11" s="1"/>
  <c r="X1117" i="11"/>
  <c r="Y1117" i="11" s="1"/>
  <c r="S1117" i="11"/>
  <c r="T1117" i="11" s="1"/>
  <c r="O1117" i="11"/>
  <c r="P1117" i="11" s="1"/>
  <c r="K1117" i="11"/>
  <c r="L1117" i="11" s="1"/>
  <c r="G1117" i="11"/>
  <c r="H1117" i="11" s="1"/>
  <c r="AR1116" i="11"/>
  <c r="AS1116" i="11" s="1"/>
  <c r="AM1116" i="11"/>
  <c r="AN1116" i="11" s="1"/>
  <c r="AH1116" i="11"/>
  <c r="AI1116" i="11" s="1"/>
  <c r="AC1116" i="11"/>
  <c r="AD1116" i="11" s="1"/>
  <c r="X1116" i="11"/>
  <c r="Y1116" i="11" s="1"/>
  <c r="S1116" i="11"/>
  <c r="T1116" i="11" s="1"/>
  <c r="O1116" i="11"/>
  <c r="P1116" i="11" s="1"/>
  <c r="K1116" i="11"/>
  <c r="L1116" i="11" s="1"/>
  <c r="G1116" i="11"/>
  <c r="H1116" i="11" s="1"/>
  <c r="AR945" i="11" l="1"/>
  <c r="AS945" i="11" s="1"/>
  <c r="AM945" i="11"/>
  <c r="AN945" i="11" s="1"/>
  <c r="AH945" i="11"/>
  <c r="AI945" i="11" s="1"/>
  <c r="AC945" i="11"/>
  <c r="AD945" i="11" s="1"/>
  <c r="X945" i="11"/>
  <c r="Y945" i="11" s="1"/>
  <c r="S945" i="11"/>
  <c r="T945" i="11" s="1"/>
  <c r="O945" i="11"/>
  <c r="P945" i="11" s="1"/>
  <c r="K945" i="11"/>
  <c r="L945" i="11" s="1"/>
  <c r="G945" i="11"/>
  <c r="H945" i="11" s="1"/>
  <c r="AR944" i="11"/>
  <c r="AS944" i="11" s="1"/>
  <c r="AM944" i="11"/>
  <c r="AN944" i="11" s="1"/>
  <c r="AH944" i="11"/>
  <c r="AI944" i="11" s="1"/>
  <c r="AC944" i="11"/>
  <c r="AD944" i="11" s="1"/>
  <c r="X944" i="11"/>
  <c r="Y944" i="11" s="1"/>
  <c r="S944" i="11"/>
  <c r="T944" i="11" s="1"/>
  <c r="O944" i="11"/>
  <c r="P944" i="11" s="1"/>
  <c r="K944" i="11"/>
  <c r="L944" i="11" s="1"/>
  <c r="G944" i="11"/>
  <c r="H944" i="11" s="1"/>
  <c r="AR943" i="11"/>
  <c r="AS943" i="11" s="1"/>
  <c r="AM943" i="11"/>
  <c r="AN943" i="11" s="1"/>
  <c r="AH943" i="11"/>
  <c r="AI943" i="11" s="1"/>
  <c r="AC943" i="11"/>
  <c r="AD943" i="11" s="1"/>
  <c r="X943" i="11"/>
  <c r="Y943" i="11" s="1"/>
  <c r="S943" i="11"/>
  <c r="T943" i="11" s="1"/>
  <c r="O943" i="11"/>
  <c r="P943" i="11" s="1"/>
  <c r="K943" i="11"/>
  <c r="L943" i="11" s="1"/>
  <c r="G943" i="11"/>
  <c r="H943" i="11" s="1"/>
  <c r="AR942" i="11"/>
  <c r="AS942" i="11" s="1"/>
  <c r="AM942" i="11"/>
  <c r="AN942" i="11" s="1"/>
  <c r="AH942" i="11"/>
  <c r="AI942" i="11" s="1"/>
  <c r="AC942" i="11"/>
  <c r="AD942" i="11" s="1"/>
  <c r="X942" i="11"/>
  <c r="Y942" i="11" s="1"/>
  <c r="S942" i="11"/>
  <c r="T942" i="11" s="1"/>
  <c r="O942" i="11"/>
  <c r="P942" i="11" s="1"/>
  <c r="K942" i="11"/>
  <c r="L942" i="11" s="1"/>
  <c r="G942" i="11"/>
  <c r="H942" i="11" s="1"/>
  <c r="AR941" i="11"/>
  <c r="AS941" i="11" s="1"/>
  <c r="AM941" i="11"/>
  <c r="AN941" i="11" s="1"/>
  <c r="AH941" i="11"/>
  <c r="AI941" i="11" s="1"/>
  <c r="AC941" i="11"/>
  <c r="AD941" i="11" s="1"/>
  <c r="X941" i="11"/>
  <c r="Y941" i="11" s="1"/>
  <c r="S941" i="11"/>
  <c r="T941" i="11" s="1"/>
  <c r="O941" i="11"/>
  <c r="P941" i="11" s="1"/>
  <c r="K941" i="11"/>
  <c r="L941" i="11" s="1"/>
  <c r="G941" i="11"/>
  <c r="H941" i="11" s="1"/>
  <c r="AH940" i="11"/>
  <c r="AI940" i="11" s="1"/>
  <c r="AC940" i="11"/>
  <c r="AD940" i="11" s="1"/>
  <c r="X940" i="11"/>
  <c r="Y940" i="11" s="1"/>
  <c r="S940" i="11"/>
  <c r="T940" i="11" s="1"/>
  <c r="O940" i="11"/>
  <c r="P940" i="11" s="1"/>
  <c r="K940" i="11"/>
  <c r="L940" i="11" s="1"/>
  <c r="G940" i="11"/>
  <c r="H940" i="11" s="1"/>
  <c r="AR939" i="11"/>
  <c r="AS939" i="11" s="1"/>
  <c r="AM939" i="11"/>
  <c r="AN939" i="11" s="1"/>
  <c r="AH939" i="11"/>
  <c r="AI939" i="11" s="1"/>
  <c r="AC939" i="11"/>
  <c r="AD939" i="11" s="1"/>
  <c r="X939" i="11"/>
  <c r="Y939" i="11" s="1"/>
  <c r="S939" i="11"/>
  <c r="T939" i="11" s="1"/>
  <c r="O939" i="11"/>
  <c r="P939" i="11" s="1"/>
  <c r="K939" i="11"/>
  <c r="L939" i="11" s="1"/>
  <c r="G939" i="11"/>
  <c r="H939" i="11" s="1"/>
  <c r="X938" i="11"/>
  <c r="Y938" i="11" s="1"/>
  <c r="S938" i="11"/>
  <c r="T938" i="11" s="1"/>
  <c r="O938" i="11"/>
  <c r="P938" i="11" s="1"/>
  <c r="K938" i="11"/>
  <c r="L938" i="11" s="1"/>
  <c r="G938" i="11"/>
  <c r="H938" i="11" s="1"/>
  <c r="AR937" i="11"/>
  <c r="AS937" i="11" s="1"/>
  <c r="AM937" i="11"/>
  <c r="AN937" i="11" s="1"/>
  <c r="AH937" i="11"/>
  <c r="AI937" i="11" s="1"/>
  <c r="AC937" i="11"/>
  <c r="AD937" i="11" s="1"/>
  <c r="X937" i="11"/>
  <c r="Y937" i="11" s="1"/>
  <c r="S937" i="11"/>
  <c r="T937" i="11" s="1"/>
  <c r="O937" i="11"/>
  <c r="P937" i="11" s="1"/>
  <c r="K937" i="11"/>
  <c r="L937" i="11" s="1"/>
  <c r="G937" i="11"/>
  <c r="H937" i="11" s="1"/>
  <c r="AR936" i="11"/>
  <c r="AS936" i="11" s="1"/>
  <c r="AH936" i="11"/>
  <c r="AI936" i="11" s="1"/>
  <c r="AC936" i="11"/>
  <c r="AD936" i="11" s="1"/>
  <c r="X936" i="11"/>
  <c r="Y936" i="11" s="1"/>
  <c r="S936" i="11"/>
  <c r="T936" i="11" s="1"/>
  <c r="O936" i="11"/>
  <c r="P936" i="11" s="1"/>
  <c r="K936" i="11"/>
  <c r="L936" i="11" s="1"/>
  <c r="G936" i="11"/>
  <c r="H936" i="11" s="1"/>
  <c r="AR935" i="11"/>
  <c r="AS935" i="11" s="1"/>
  <c r="AH935" i="11"/>
  <c r="AI935" i="11" s="1"/>
  <c r="AC935" i="11"/>
  <c r="AD935" i="11" s="1"/>
  <c r="X935" i="11"/>
  <c r="Y935" i="11" s="1"/>
  <c r="S935" i="11"/>
  <c r="T935" i="11" s="1"/>
  <c r="O935" i="11"/>
  <c r="P935" i="11" s="1"/>
  <c r="K935" i="11"/>
  <c r="L935" i="11" s="1"/>
  <c r="G935" i="11"/>
  <c r="H935" i="11" s="1"/>
  <c r="AM934" i="11"/>
  <c r="AN934" i="11" s="1"/>
  <c r="AH934" i="11"/>
  <c r="AI934" i="11" s="1"/>
  <c r="X934" i="11"/>
  <c r="Y934" i="11" s="1"/>
  <c r="S934" i="11"/>
  <c r="T934" i="11" s="1"/>
  <c r="O934" i="11"/>
  <c r="P934" i="11" s="1"/>
  <c r="K934" i="11"/>
  <c r="L934" i="11" s="1"/>
  <c r="G934" i="11"/>
  <c r="H934" i="11" s="1"/>
  <c r="AR933" i="11"/>
  <c r="AS933" i="11" s="1"/>
  <c r="AM933" i="11"/>
  <c r="AN933" i="11" s="1"/>
  <c r="AH933" i="11"/>
  <c r="AI933" i="11" s="1"/>
  <c r="AC933" i="11"/>
  <c r="AD933" i="11" s="1"/>
  <c r="X933" i="11"/>
  <c r="Y933" i="11" s="1"/>
  <c r="S933" i="11"/>
  <c r="T933" i="11" s="1"/>
  <c r="K933" i="11"/>
  <c r="L933" i="11" s="1"/>
  <c r="G933" i="11"/>
  <c r="H933" i="11" s="1"/>
  <c r="AR932" i="11"/>
  <c r="AS932" i="11" s="1"/>
  <c r="AM932" i="11"/>
  <c r="AN932" i="11" s="1"/>
  <c r="AH932" i="11"/>
  <c r="AI932" i="11" s="1"/>
  <c r="AC932" i="11"/>
  <c r="AD932" i="11" s="1"/>
  <c r="X932" i="11"/>
  <c r="Y932" i="11" s="1"/>
  <c r="S932" i="11"/>
  <c r="T932" i="11" s="1"/>
  <c r="K932" i="11"/>
  <c r="L932" i="11" s="1"/>
  <c r="G932" i="11"/>
  <c r="H932" i="11" s="1"/>
  <c r="AR931" i="11"/>
  <c r="AS931" i="11" s="1"/>
  <c r="AM931" i="11"/>
  <c r="AN931" i="11" s="1"/>
  <c r="AH931" i="11"/>
  <c r="AI931" i="11" s="1"/>
  <c r="AC931" i="11"/>
  <c r="AD931" i="11" s="1"/>
  <c r="X931" i="11"/>
  <c r="Y931" i="11" s="1"/>
  <c r="S931" i="11"/>
  <c r="T931" i="11" s="1"/>
  <c r="K931" i="11"/>
  <c r="L931" i="11" s="1"/>
  <c r="G931" i="11"/>
  <c r="H931" i="11" s="1"/>
  <c r="AR930" i="11"/>
  <c r="AS930" i="11" s="1"/>
  <c r="AM930" i="11"/>
  <c r="AN930" i="11" s="1"/>
  <c r="AH930" i="11"/>
  <c r="AI930" i="11" s="1"/>
  <c r="AC930" i="11"/>
  <c r="AD930" i="11" s="1"/>
  <c r="X930" i="11"/>
  <c r="Y930" i="11" s="1"/>
  <c r="S930" i="11"/>
  <c r="T930" i="11" s="1"/>
  <c r="O930" i="11"/>
  <c r="P930" i="11" s="1"/>
  <c r="K930" i="11"/>
  <c r="L930" i="11" s="1"/>
  <c r="G930" i="11"/>
  <c r="H930" i="11" s="1"/>
  <c r="AR929" i="11"/>
  <c r="AS929" i="11" s="1"/>
  <c r="AM929" i="11"/>
  <c r="AN929" i="11" s="1"/>
  <c r="AH929" i="11"/>
  <c r="AI929" i="11" s="1"/>
  <c r="AC929" i="11"/>
  <c r="AD929" i="11" s="1"/>
  <c r="X929" i="11"/>
  <c r="Y929" i="11" s="1"/>
  <c r="S929" i="11"/>
  <c r="T929" i="11" s="1"/>
  <c r="K929" i="11"/>
  <c r="L929" i="11" s="1"/>
  <c r="G929" i="11"/>
  <c r="H929" i="11" s="1"/>
  <c r="AR928" i="11"/>
  <c r="AS928" i="11" s="1"/>
  <c r="AM928" i="11"/>
  <c r="AN928" i="11" s="1"/>
  <c r="AH928" i="11"/>
  <c r="AI928" i="11" s="1"/>
  <c r="AC928" i="11"/>
  <c r="AD928" i="11" s="1"/>
  <c r="X928" i="11"/>
  <c r="Y928" i="11" s="1"/>
  <c r="S928" i="11"/>
  <c r="T928" i="11" s="1"/>
  <c r="K928" i="11"/>
  <c r="L928" i="11" s="1"/>
  <c r="G928" i="11"/>
  <c r="H928" i="11" s="1"/>
  <c r="AR927" i="11"/>
  <c r="AS927" i="11" s="1"/>
  <c r="AM927" i="11"/>
  <c r="AN927" i="11" s="1"/>
  <c r="AH927" i="11"/>
  <c r="AI927" i="11" s="1"/>
  <c r="AC927" i="11"/>
  <c r="AD927" i="11" s="1"/>
  <c r="X927" i="11"/>
  <c r="Y927" i="11" s="1"/>
  <c r="S927" i="11"/>
  <c r="T927" i="11" s="1"/>
  <c r="K927" i="11"/>
  <c r="L927" i="11" s="1"/>
  <c r="G927" i="11"/>
  <c r="H927" i="11" s="1"/>
  <c r="AR926" i="11"/>
  <c r="AS926" i="11" s="1"/>
  <c r="AM926" i="11"/>
  <c r="AN926" i="11" s="1"/>
  <c r="AH926" i="11"/>
  <c r="AI926" i="11" s="1"/>
  <c r="AC926" i="11"/>
  <c r="AD926" i="11" s="1"/>
  <c r="X926" i="11"/>
  <c r="Y926" i="11" s="1"/>
  <c r="S926" i="11"/>
  <c r="T926" i="11" s="1"/>
  <c r="O926" i="11"/>
  <c r="P926" i="11" s="1"/>
  <c r="K926" i="11"/>
  <c r="L926" i="11" s="1"/>
  <c r="G926" i="11"/>
  <c r="H926" i="11" s="1"/>
  <c r="AM925" i="11"/>
  <c r="AN925" i="11" s="1"/>
  <c r="AH925" i="11"/>
  <c r="AI925" i="11" s="1"/>
  <c r="AC925" i="11"/>
  <c r="AD925" i="11" s="1"/>
  <c r="X925" i="11"/>
  <c r="Y925" i="11" s="1"/>
  <c r="S925" i="11"/>
  <c r="T925" i="11" s="1"/>
  <c r="O925" i="11"/>
  <c r="P925" i="11" s="1"/>
  <c r="K925" i="11"/>
  <c r="L925" i="11" s="1"/>
  <c r="G925" i="11"/>
  <c r="H925" i="11" s="1"/>
  <c r="AR924" i="11"/>
  <c r="AS924" i="11" s="1"/>
  <c r="AM924" i="11"/>
  <c r="AN924" i="11" s="1"/>
  <c r="AH924" i="11"/>
  <c r="AI924" i="11" s="1"/>
  <c r="AC924" i="11"/>
  <c r="AD924" i="11" s="1"/>
  <c r="X924" i="11"/>
  <c r="Y924" i="11" s="1"/>
  <c r="T924" i="11"/>
  <c r="O924" i="11"/>
  <c r="P924" i="11" s="1"/>
  <c r="K924" i="11"/>
  <c r="L924" i="11" s="1"/>
  <c r="G924" i="11"/>
  <c r="H924" i="11" s="1"/>
  <c r="AM923" i="11"/>
  <c r="AN923" i="11" s="1"/>
  <c r="AH923" i="11"/>
  <c r="AI923" i="11" s="1"/>
  <c r="AC923" i="11"/>
  <c r="AD923" i="11" s="1"/>
  <c r="X923" i="11"/>
  <c r="Y923" i="11" s="1"/>
  <c r="S923" i="11"/>
  <c r="T923" i="11" s="1"/>
  <c r="O923" i="11"/>
  <c r="P923" i="11" s="1"/>
  <c r="K923" i="11"/>
  <c r="L923" i="11" s="1"/>
  <c r="G923" i="11"/>
  <c r="H923" i="11" s="1"/>
  <c r="AR922" i="11"/>
  <c r="AS922" i="11" s="1"/>
  <c r="AM922" i="11"/>
  <c r="AN922" i="11" s="1"/>
  <c r="AH922" i="11"/>
  <c r="AI922" i="11" s="1"/>
  <c r="AC922" i="11"/>
  <c r="AD922" i="11" s="1"/>
  <c r="X922" i="11"/>
  <c r="Y922" i="11" s="1"/>
  <c r="S922" i="11"/>
  <c r="T922" i="11" s="1"/>
  <c r="K922" i="11"/>
  <c r="L922" i="11" s="1"/>
  <c r="G922" i="11"/>
  <c r="H922" i="11" s="1"/>
  <c r="AR921" i="11"/>
  <c r="AS921" i="11" s="1"/>
  <c r="AM921" i="11"/>
  <c r="AN921" i="11" s="1"/>
  <c r="AH921" i="11"/>
  <c r="AI921" i="11" s="1"/>
  <c r="AC921" i="11"/>
  <c r="AD921" i="11" s="1"/>
  <c r="X921" i="11"/>
  <c r="Y921" i="11" s="1"/>
  <c r="S921" i="11"/>
  <c r="T921" i="11" s="1"/>
  <c r="K921" i="11"/>
  <c r="L921" i="11" s="1"/>
  <c r="G921" i="11"/>
  <c r="H921" i="11" s="1"/>
  <c r="AR920" i="11"/>
  <c r="AS920" i="11" s="1"/>
  <c r="AM920" i="11"/>
  <c r="AN920" i="11" s="1"/>
  <c r="AH920" i="11"/>
  <c r="AI920" i="11" s="1"/>
  <c r="AC920" i="11"/>
  <c r="AD920" i="11" s="1"/>
  <c r="X920" i="11"/>
  <c r="Y920" i="11" s="1"/>
  <c r="S920" i="11"/>
  <c r="T920" i="11" s="1"/>
  <c r="O920" i="11"/>
  <c r="P920" i="11" s="1"/>
  <c r="K920" i="11"/>
  <c r="L920" i="11" s="1"/>
  <c r="G920" i="11"/>
  <c r="H920" i="11" s="1"/>
  <c r="AR919" i="11"/>
  <c r="AS919" i="11" s="1"/>
  <c r="AM919" i="11"/>
  <c r="AN919" i="11" s="1"/>
  <c r="AH919" i="11"/>
  <c r="AI919" i="11" s="1"/>
  <c r="AC919" i="11"/>
  <c r="AD919" i="11" s="1"/>
  <c r="X919" i="11"/>
  <c r="Y919" i="11" s="1"/>
  <c r="S919" i="11"/>
  <c r="T919" i="11" s="1"/>
  <c r="O919" i="11"/>
  <c r="P919" i="11" s="1"/>
  <c r="K919" i="11"/>
  <c r="L919" i="11" s="1"/>
  <c r="G919" i="11"/>
  <c r="H919" i="11" s="1"/>
  <c r="AR918" i="11"/>
  <c r="AS918" i="11" s="1"/>
  <c r="AM918" i="11"/>
  <c r="AN918" i="11" s="1"/>
  <c r="AH918" i="11"/>
  <c r="AI918" i="11" s="1"/>
  <c r="AC918" i="11"/>
  <c r="AD918" i="11" s="1"/>
  <c r="X918" i="11"/>
  <c r="Y918" i="11" s="1"/>
  <c r="S918" i="11"/>
  <c r="T918" i="11" s="1"/>
  <c r="O918" i="11"/>
  <c r="P918" i="11" s="1"/>
  <c r="K918" i="11"/>
  <c r="L918" i="11" s="1"/>
  <c r="G918" i="11"/>
  <c r="H918" i="11" s="1"/>
  <c r="AR917" i="11"/>
  <c r="AS917" i="11" s="1"/>
  <c r="AM917" i="11"/>
  <c r="AN917" i="11" s="1"/>
  <c r="AH917" i="11"/>
  <c r="AI917" i="11" s="1"/>
  <c r="AC917" i="11"/>
  <c r="AD917" i="11" s="1"/>
  <c r="X917" i="11"/>
  <c r="Y917" i="11" s="1"/>
  <c r="S917" i="11"/>
  <c r="T917" i="11" s="1"/>
  <c r="O917" i="11"/>
  <c r="P917" i="11" s="1"/>
  <c r="K917" i="11"/>
  <c r="L917" i="11" s="1"/>
  <c r="G917" i="11"/>
  <c r="H917" i="11" s="1"/>
  <c r="AR916" i="11"/>
  <c r="AS916" i="11" s="1"/>
  <c r="AM916" i="11"/>
  <c r="AN916" i="11" s="1"/>
  <c r="AH916" i="11"/>
  <c r="AI916" i="11" s="1"/>
  <c r="AC916" i="11"/>
  <c r="AD916" i="11" s="1"/>
  <c r="X916" i="11"/>
  <c r="Y916" i="11" s="1"/>
  <c r="S916" i="11"/>
  <c r="T916" i="11" s="1"/>
  <c r="K916" i="11"/>
  <c r="L916" i="11" s="1"/>
  <c r="G916" i="11"/>
  <c r="H916" i="11" s="1"/>
  <c r="AR915" i="11"/>
  <c r="AS915" i="11" s="1"/>
  <c r="AM915" i="11"/>
  <c r="AN915" i="11" s="1"/>
  <c r="AH915" i="11"/>
  <c r="AI915" i="11" s="1"/>
  <c r="AC915" i="11"/>
  <c r="AD915" i="11" s="1"/>
  <c r="X915" i="11"/>
  <c r="Y915" i="11" s="1"/>
  <c r="S915" i="11"/>
  <c r="T915" i="11" s="1"/>
  <c r="K915" i="11"/>
  <c r="L915" i="11" s="1"/>
  <c r="G915" i="11"/>
  <c r="H915" i="11" s="1"/>
  <c r="AR914" i="11"/>
  <c r="AS914" i="11" s="1"/>
  <c r="AM914" i="11"/>
  <c r="AN914" i="11" s="1"/>
  <c r="AH914" i="11"/>
  <c r="AI914" i="11" s="1"/>
  <c r="AC914" i="11"/>
  <c r="AD914" i="11" s="1"/>
  <c r="X914" i="11"/>
  <c r="Y914" i="11" s="1"/>
  <c r="S914" i="11"/>
  <c r="T914" i="11" s="1"/>
  <c r="O914" i="11"/>
  <c r="P914" i="11" s="1"/>
  <c r="K914" i="11"/>
  <c r="L914" i="11" s="1"/>
  <c r="G914" i="11"/>
  <c r="H914" i="11" s="1"/>
  <c r="AR913" i="11"/>
  <c r="AS913" i="11" s="1"/>
  <c r="AM913" i="11"/>
  <c r="AN913" i="11" s="1"/>
  <c r="AH913" i="11"/>
  <c r="AI913" i="11" s="1"/>
  <c r="AC913" i="11"/>
  <c r="AD913" i="11" s="1"/>
  <c r="X913" i="11"/>
  <c r="Y913" i="11" s="1"/>
  <c r="S913" i="11"/>
  <c r="T913" i="11" s="1"/>
  <c r="K913" i="11"/>
  <c r="L913" i="11" s="1"/>
  <c r="G913" i="11"/>
  <c r="H913" i="11" s="1"/>
  <c r="AR912" i="11"/>
  <c r="AS912" i="11" s="1"/>
  <c r="AM912" i="11"/>
  <c r="AN912" i="11" s="1"/>
  <c r="AH912" i="11"/>
  <c r="AI912" i="11" s="1"/>
  <c r="AC912" i="11"/>
  <c r="AD912" i="11" s="1"/>
  <c r="X912" i="11"/>
  <c r="Y912" i="11" s="1"/>
  <c r="S912" i="11"/>
  <c r="T912" i="11" s="1"/>
  <c r="K912" i="11"/>
  <c r="L912" i="11" s="1"/>
  <c r="G912" i="11"/>
  <c r="H912" i="11" s="1"/>
  <c r="AR911" i="11"/>
  <c r="AS911" i="11" s="1"/>
  <c r="AM911" i="11"/>
  <c r="AN911" i="11" s="1"/>
  <c r="AH911" i="11"/>
  <c r="AI911" i="11" s="1"/>
  <c r="AC911" i="11"/>
  <c r="AD911" i="11" s="1"/>
  <c r="X911" i="11"/>
  <c r="Y911" i="11" s="1"/>
  <c r="S911" i="11"/>
  <c r="T911" i="11" s="1"/>
  <c r="K911" i="11"/>
  <c r="L911" i="11" s="1"/>
  <c r="G911" i="11"/>
  <c r="H911" i="11" s="1"/>
  <c r="AR910" i="11"/>
  <c r="AS910" i="11" s="1"/>
  <c r="AM910" i="11"/>
  <c r="AN910" i="11" s="1"/>
  <c r="AC910" i="11"/>
  <c r="AD910" i="11" s="1"/>
  <c r="X910" i="11"/>
  <c r="Y910" i="11" s="1"/>
  <c r="S910" i="11"/>
  <c r="T910" i="11" s="1"/>
  <c r="K910" i="11"/>
  <c r="L910" i="11" s="1"/>
  <c r="G910" i="11"/>
  <c r="H910" i="11" s="1"/>
  <c r="AR909" i="11"/>
  <c r="AS909" i="11" s="1"/>
  <c r="AM909" i="11"/>
  <c r="AN909" i="11" s="1"/>
  <c r="AH909" i="11"/>
  <c r="AI909" i="11" s="1"/>
  <c r="AC909" i="11"/>
  <c r="AD909" i="11" s="1"/>
  <c r="X909" i="11"/>
  <c r="Y909" i="11" s="1"/>
  <c r="S909" i="11"/>
  <c r="T909" i="11" s="1"/>
  <c r="K909" i="11"/>
  <c r="L909" i="11" s="1"/>
  <c r="G909" i="11"/>
  <c r="H909" i="11" s="1"/>
  <c r="AM908" i="11"/>
  <c r="AN908" i="11" s="1"/>
  <c r="AH908" i="11"/>
  <c r="AI908" i="11" s="1"/>
  <c r="AC908" i="11"/>
  <c r="AD908" i="11" s="1"/>
  <c r="X908" i="11"/>
  <c r="Y908" i="11" s="1"/>
  <c r="S908" i="11"/>
  <c r="T908" i="11" s="1"/>
  <c r="K908" i="11"/>
  <c r="L908" i="11" s="1"/>
  <c r="G908" i="11"/>
  <c r="H908" i="11" s="1"/>
  <c r="AR907" i="11"/>
  <c r="AS907" i="11" s="1"/>
  <c r="AH907" i="11"/>
  <c r="AI907" i="11" s="1"/>
  <c r="AC907" i="11"/>
  <c r="AD907" i="11" s="1"/>
  <c r="X907" i="11"/>
  <c r="Y907" i="11" s="1"/>
  <c r="S907" i="11"/>
  <c r="T907" i="11" s="1"/>
  <c r="O907" i="11"/>
  <c r="P907" i="11" s="1"/>
  <c r="K907" i="11"/>
  <c r="L907" i="11" s="1"/>
  <c r="G907" i="11"/>
  <c r="H907" i="11" s="1"/>
  <c r="K805" i="11" l="1"/>
  <c r="L805" i="11" s="1"/>
  <c r="G805" i="11"/>
  <c r="H805" i="11" s="1"/>
  <c r="AC804" i="11"/>
  <c r="AD804" i="11" s="1"/>
  <c r="X804" i="11"/>
  <c r="Y804" i="11" s="1"/>
  <c r="S804" i="11"/>
  <c r="T804" i="11" s="1"/>
  <c r="G804" i="11"/>
  <c r="H804" i="11" s="1"/>
  <c r="X803" i="11"/>
  <c r="Y803" i="11" s="1"/>
  <c r="S803" i="11"/>
  <c r="T803" i="11" s="1"/>
  <c r="G803" i="11"/>
  <c r="H803" i="11" s="1"/>
  <c r="AC802" i="11"/>
  <c r="AD802" i="11" s="1"/>
  <c r="X802" i="11"/>
  <c r="Y802" i="11" s="1"/>
  <c r="S802" i="11"/>
  <c r="T802" i="11" s="1"/>
  <c r="G802" i="11"/>
  <c r="H802" i="11" s="1"/>
  <c r="X801" i="11"/>
  <c r="Y801" i="11" s="1"/>
  <c r="S801" i="11"/>
  <c r="T801" i="11" s="1"/>
  <c r="G801" i="11"/>
  <c r="H801" i="11" s="1"/>
  <c r="X800" i="11"/>
  <c r="Y800" i="11" s="1"/>
  <c r="S800" i="11"/>
  <c r="T800" i="11" s="1"/>
  <c r="G800" i="11"/>
  <c r="H800" i="11" s="1"/>
  <c r="X799" i="11"/>
  <c r="Y799" i="11" s="1"/>
  <c r="S799" i="11"/>
  <c r="T799" i="11" s="1"/>
  <c r="K799" i="11"/>
  <c r="L799" i="11" s="1"/>
  <c r="G799" i="11"/>
  <c r="H799" i="11" s="1"/>
  <c r="X798" i="11"/>
  <c r="Y798" i="11" s="1"/>
  <c r="S798" i="11"/>
  <c r="T798" i="11" s="1"/>
  <c r="G798" i="11"/>
  <c r="H798" i="11" s="1"/>
  <c r="AC797" i="11"/>
  <c r="AD797" i="11" s="1"/>
  <c r="X797" i="11"/>
  <c r="Y797" i="11" s="1"/>
  <c r="S797" i="11"/>
  <c r="T797" i="11" s="1"/>
  <c r="K797" i="11"/>
  <c r="L797" i="11" s="1"/>
  <c r="G797" i="11"/>
  <c r="H797" i="11" s="1"/>
  <c r="X796" i="11"/>
  <c r="Y796" i="11" s="1"/>
  <c r="S796" i="11"/>
  <c r="T796" i="11" s="1"/>
  <c r="G796" i="11"/>
  <c r="H796" i="11" s="1"/>
  <c r="AC795" i="11"/>
  <c r="AD795" i="11" s="1"/>
  <c r="X795" i="11"/>
  <c r="Y795" i="11" s="1"/>
  <c r="S795" i="11"/>
  <c r="T795" i="11" s="1"/>
  <c r="K795" i="11"/>
  <c r="L795" i="11" s="1"/>
  <c r="G795" i="11"/>
  <c r="H795" i="11" s="1"/>
  <c r="X794" i="11"/>
  <c r="Y794" i="11" s="1"/>
  <c r="S794" i="11"/>
  <c r="T794" i="11" s="1"/>
  <c r="K794" i="11"/>
  <c r="L794" i="11" s="1"/>
  <c r="G794" i="11"/>
  <c r="H794" i="11" s="1"/>
  <c r="K793" i="11"/>
  <c r="L793" i="11" s="1"/>
  <c r="G793" i="11"/>
  <c r="H793" i="11" s="1"/>
  <c r="X792" i="11"/>
  <c r="Y792" i="11" s="1"/>
  <c r="S792" i="11"/>
  <c r="T792" i="11" s="1"/>
  <c r="G792" i="11"/>
  <c r="H792" i="11" s="1"/>
  <c r="X791" i="11"/>
  <c r="Y791" i="11" s="1"/>
  <c r="S791" i="11"/>
  <c r="T791" i="11" s="1"/>
  <c r="G791" i="11"/>
  <c r="H791" i="11" s="1"/>
  <c r="X790" i="11"/>
  <c r="Y790" i="11" s="1"/>
  <c r="S790" i="11"/>
  <c r="T790" i="11" s="1"/>
  <c r="G790" i="11"/>
  <c r="H790" i="11" s="1"/>
  <c r="K789" i="11"/>
  <c r="L789" i="11" s="1"/>
  <c r="G789" i="11"/>
  <c r="H789" i="11" s="1"/>
  <c r="X788" i="11"/>
  <c r="Y788" i="11" s="1"/>
  <c r="S788" i="11"/>
  <c r="T788" i="11" s="1"/>
  <c r="G788" i="11"/>
  <c r="H788" i="11" s="1"/>
  <c r="K787" i="11"/>
  <c r="L787" i="11" s="1"/>
  <c r="G787" i="11"/>
  <c r="H787" i="11" s="1"/>
  <c r="X786" i="11"/>
  <c r="Y786" i="11" s="1"/>
  <c r="S786" i="11"/>
  <c r="T786" i="11" s="1"/>
  <c r="G786" i="11"/>
  <c r="H786" i="11" s="1"/>
  <c r="X785" i="11"/>
  <c r="Y785" i="11" s="1"/>
  <c r="S785" i="11"/>
  <c r="T785" i="11" s="1"/>
  <c r="G785" i="11"/>
  <c r="H785" i="11" s="1"/>
  <c r="X784" i="11"/>
  <c r="Y784" i="11" s="1"/>
  <c r="S784" i="11"/>
  <c r="T784" i="11" s="1"/>
  <c r="G784" i="11"/>
  <c r="H784" i="11" s="1"/>
  <c r="X783" i="11"/>
  <c r="Y783" i="11" s="1"/>
  <c r="S783" i="11"/>
  <c r="T783" i="11" s="1"/>
  <c r="G783" i="11"/>
  <c r="H783" i="11" s="1"/>
  <c r="X782" i="11"/>
  <c r="Y782" i="11" s="1"/>
  <c r="S782" i="11"/>
  <c r="T782" i="11" s="1"/>
  <c r="G782" i="11"/>
  <c r="H782" i="11" s="1"/>
  <c r="X781" i="11"/>
  <c r="Y781" i="11" s="1"/>
  <c r="S781" i="11"/>
  <c r="T781" i="11" s="1"/>
  <c r="G781" i="11"/>
  <c r="H781" i="11" s="1"/>
  <c r="AC780" i="11"/>
  <c r="AD780" i="11" s="1"/>
  <c r="X780" i="11"/>
  <c r="Y780" i="11" s="1"/>
  <c r="S780" i="11"/>
  <c r="T780" i="11" s="1"/>
  <c r="G780" i="11"/>
  <c r="H780" i="11" s="1"/>
  <c r="X779" i="11"/>
  <c r="Y779" i="11" s="1"/>
  <c r="S779" i="11"/>
  <c r="T779" i="11" s="1"/>
  <c r="G779" i="11"/>
  <c r="H779" i="11" s="1"/>
  <c r="X778" i="11"/>
  <c r="Y778" i="11" s="1"/>
  <c r="S778" i="11"/>
  <c r="T778" i="11" s="1"/>
  <c r="K778" i="11"/>
  <c r="L778" i="11" s="1"/>
  <c r="G778" i="11"/>
  <c r="H778" i="11" s="1"/>
  <c r="K777" i="11"/>
  <c r="L777" i="11" s="1"/>
  <c r="G777" i="11"/>
  <c r="H777" i="11" s="1"/>
  <c r="K776" i="11"/>
  <c r="L776" i="11" s="1"/>
  <c r="G776" i="11"/>
  <c r="H776" i="11" s="1"/>
  <c r="K775" i="11"/>
  <c r="L775" i="11" s="1"/>
  <c r="G775" i="11"/>
  <c r="H775" i="11" s="1"/>
  <c r="X774" i="11"/>
  <c r="Y774" i="11" s="1"/>
  <c r="S774" i="11"/>
  <c r="T774" i="11" s="1"/>
  <c r="G774" i="11"/>
  <c r="H774" i="11" s="1"/>
  <c r="X773" i="11"/>
  <c r="Y773" i="11" s="1"/>
  <c r="S773" i="11"/>
  <c r="T773" i="11" s="1"/>
  <c r="G773" i="11"/>
  <c r="H773" i="11" s="1"/>
  <c r="AC772" i="11"/>
  <c r="AD772" i="11" s="1"/>
  <c r="X772" i="11"/>
  <c r="Y772" i="11" s="1"/>
  <c r="S772" i="11"/>
  <c r="T772" i="11" s="1"/>
  <c r="K772" i="11"/>
  <c r="L772" i="11" s="1"/>
  <c r="G772" i="11"/>
  <c r="H772" i="11" s="1"/>
  <c r="AC771" i="11"/>
  <c r="AD771" i="11" s="1"/>
  <c r="X771" i="11"/>
  <c r="Y771" i="11" s="1"/>
  <c r="S771" i="11"/>
  <c r="T771" i="11" s="1"/>
  <c r="K771" i="11"/>
  <c r="L771" i="11" s="1"/>
  <c r="G771" i="11"/>
  <c r="H771" i="11" s="1"/>
  <c r="AH770" i="11"/>
  <c r="AI770" i="11" s="1"/>
  <c r="AC770" i="11"/>
  <c r="AD770" i="11" s="1"/>
  <c r="X770" i="11"/>
  <c r="Y770" i="11" s="1"/>
  <c r="S770" i="11"/>
  <c r="T770" i="11" s="1"/>
  <c r="O770" i="11"/>
  <c r="P770" i="11" s="1"/>
  <c r="K770" i="11"/>
  <c r="L770" i="11" s="1"/>
  <c r="G770" i="11"/>
  <c r="H770" i="11" s="1"/>
  <c r="AR769" i="11"/>
  <c r="AS769" i="11" s="1"/>
  <c r="AM769" i="11"/>
  <c r="AN769" i="11" s="1"/>
  <c r="AH769" i="11"/>
  <c r="AI769" i="11" s="1"/>
  <c r="AC769" i="11"/>
  <c r="AD769" i="11" s="1"/>
  <c r="X769" i="11"/>
  <c r="Y769" i="11" s="1"/>
  <c r="S769" i="11"/>
  <c r="T769" i="11" s="1"/>
  <c r="O769" i="11"/>
  <c r="P769" i="11" s="1"/>
  <c r="K769" i="11"/>
  <c r="L769" i="11" s="1"/>
  <c r="G769" i="11"/>
  <c r="H769" i="11" s="1"/>
  <c r="AH768" i="11"/>
  <c r="AI768" i="11" s="1"/>
  <c r="AC768" i="11"/>
  <c r="AD768" i="11" s="1"/>
  <c r="X768" i="11"/>
  <c r="Y768" i="11" s="1"/>
  <c r="S768" i="11"/>
  <c r="T768" i="11" s="1"/>
  <c r="O768" i="11"/>
  <c r="P768" i="11" s="1"/>
  <c r="K768" i="11"/>
  <c r="L768" i="11" s="1"/>
  <c r="G768" i="11"/>
  <c r="H768" i="11" s="1"/>
  <c r="AR767" i="11"/>
  <c r="AS767" i="11" s="1"/>
  <c r="AM767" i="11"/>
  <c r="AN767" i="11" s="1"/>
  <c r="AH767" i="11"/>
  <c r="AI767" i="11" s="1"/>
  <c r="AC767" i="11"/>
  <c r="AD767" i="11" s="1"/>
  <c r="X767" i="11"/>
  <c r="Y767" i="11" s="1"/>
  <c r="S767" i="11"/>
  <c r="T767" i="11" s="1"/>
  <c r="O767" i="11"/>
  <c r="P767" i="11" s="1"/>
  <c r="K767" i="11"/>
  <c r="L767" i="11" s="1"/>
  <c r="G767" i="11"/>
  <c r="H767" i="11" s="1"/>
  <c r="AH766" i="11"/>
  <c r="AI766" i="11" s="1"/>
  <c r="AC766" i="11"/>
  <c r="AD766" i="11" s="1"/>
  <c r="X766" i="11"/>
  <c r="Y766" i="11" s="1"/>
  <c r="S766" i="11"/>
  <c r="T766" i="11" s="1"/>
  <c r="O766" i="11"/>
  <c r="P766" i="11" s="1"/>
  <c r="K766" i="11"/>
  <c r="L766" i="11" s="1"/>
  <c r="G766" i="11"/>
  <c r="H766" i="11" s="1"/>
  <c r="AM765" i="11"/>
  <c r="AN765" i="11" s="1"/>
  <c r="AH765" i="11"/>
  <c r="AI765" i="11" s="1"/>
  <c r="AC765" i="11"/>
  <c r="AD765" i="11" s="1"/>
  <c r="X765" i="11"/>
  <c r="Y765" i="11" s="1"/>
  <c r="S765" i="11"/>
  <c r="T765" i="11" s="1"/>
  <c r="O765" i="11"/>
  <c r="P765" i="11" s="1"/>
  <c r="K765" i="11"/>
  <c r="L765" i="11" s="1"/>
  <c r="G765" i="11"/>
  <c r="H765" i="11" s="1"/>
  <c r="AR764" i="11"/>
  <c r="AS764" i="11" s="1"/>
  <c r="AM764" i="11"/>
  <c r="AN764" i="11" s="1"/>
  <c r="AH764" i="11"/>
  <c r="AI764" i="11" s="1"/>
  <c r="AC764" i="11"/>
  <c r="AD764" i="11" s="1"/>
  <c r="X764" i="11"/>
  <c r="Y764" i="11" s="1"/>
  <c r="S764" i="11"/>
  <c r="T764" i="11" s="1"/>
  <c r="O764" i="11"/>
  <c r="P764" i="11" s="1"/>
  <c r="K764" i="11"/>
  <c r="L764" i="11" s="1"/>
  <c r="G764" i="11"/>
  <c r="H764" i="11" s="1"/>
  <c r="AR763" i="11"/>
  <c r="AS763" i="11" s="1"/>
  <c r="AH763" i="11"/>
  <c r="AI763" i="11" s="1"/>
  <c r="AC763" i="11"/>
  <c r="AD763" i="11" s="1"/>
  <c r="X763" i="11"/>
  <c r="Y763" i="11" s="1"/>
  <c r="S763" i="11"/>
  <c r="T763" i="11" s="1"/>
  <c r="O763" i="11"/>
  <c r="P763" i="11" s="1"/>
  <c r="K763" i="11"/>
  <c r="L763" i="11" s="1"/>
  <c r="G763" i="11"/>
  <c r="H763" i="11" s="1"/>
  <c r="AR762" i="11"/>
  <c r="AS762" i="11" s="1"/>
  <c r="AM762" i="11"/>
  <c r="AN762" i="11" s="1"/>
  <c r="AH762" i="11"/>
  <c r="AI762" i="11" s="1"/>
  <c r="AC762" i="11"/>
  <c r="AD762" i="11" s="1"/>
  <c r="X762" i="11"/>
  <c r="Y762" i="11" s="1"/>
  <c r="S762" i="11"/>
  <c r="T762" i="11" s="1"/>
  <c r="O762" i="11"/>
  <c r="P762" i="11" s="1"/>
  <c r="K762" i="11"/>
  <c r="L762" i="11" s="1"/>
  <c r="G762" i="11"/>
  <c r="H762" i="11" s="1"/>
  <c r="AR761" i="11"/>
  <c r="AS761" i="11" s="1"/>
  <c r="AH761" i="11"/>
  <c r="AI761" i="11" s="1"/>
  <c r="AC761" i="11"/>
  <c r="AD761" i="11" s="1"/>
  <c r="X761" i="11"/>
  <c r="Y761" i="11" s="1"/>
  <c r="S761" i="11"/>
  <c r="T761" i="11" s="1"/>
  <c r="O761" i="11"/>
  <c r="P761" i="11" s="1"/>
  <c r="K761" i="11"/>
  <c r="L761" i="11" s="1"/>
  <c r="G761" i="11"/>
  <c r="H761" i="11" s="1"/>
  <c r="AR760" i="11"/>
  <c r="AS760" i="11" s="1"/>
  <c r="AM760" i="11"/>
  <c r="AN760" i="11" s="1"/>
  <c r="AH760" i="11"/>
  <c r="AI760" i="11" s="1"/>
  <c r="AC760" i="11"/>
  <c r="AD760" i="11" s="1"/>
  <c r="X760" i="11"/>
  <c r="Y760" i="11" s="1"/>
  <c r="S760" i="11"/>
  <c r="T760" i="11" s="1"/>
  <c r="O760" i="11"/>
  <c r="P760" i="11" s="1"/>
  <c r="K760" i="11"/>
  <c r="L760" i="11" s="1"/>
  <c r="G760" i="11"/>
  <c r="H760" i="11" s="1"/>
  <c r="AR759" i="11"/>
  <c r="AS759" i="11" s="1"/>
  <c r="AM759" i="11"/>
  <c r="AN759" i="11" s="1"/>
  <c r="AH759" i="11"/>
  <c r="AI759" i="11" s="1"/>
  <c r="AC759" i="11"/>
  <c r="AD759" i="11" s="1"/>
  <c r="X759" i="11"/>
  <c r="Y759" i="11" s="1"/>
  <c r="S759" i="11"/>
  <c r="T759" i="11" s="1"/>
  <c r="K759" i="11"/>
  <c r="L759" i="11" s="1"/>
  <c r="G759" i="11"/>
  <c r="H759" i="11" s="1"/>
  <c r="AC758" i="11"/>
  <c r="AD758" i="11" s="1"/>
  <c r="X758" i="11"/>
  <c r="Y758" i="11" s="1"/>
  <c r="S758" i="11"/>
  <c r="T758" i="11" s="1"/>
  <c r="O758" i="11"/>
  <c r="P758" i="11" s="1"/>
  <c r="K758" i="11"/>
  <c r="L758" i="11" s="1"/>
  <c r="G758" i="11"/>
  <c r="H758" i="11" s="1"/>
  <c r="AC757" i="11"/>
  <c r="AD757" i="11" s="1"/>
  <c r="X757" i="11"/>
  <c r="Y757" i="11" s="1"/>
  <c r="S757" i="11"/>
  <c r="T757" i="11" s="1"/>
  <c r="K757" i="11"/>
  <c r="L757" i="11" s="1"/>
  <c r="G757" i="11"/>
  <c r="H757" i="11" s="1"/>
  <c r="AM756" i="11"/>
  <c r="AN756" i="11" s="1"/>
  <c r="AH756" i="11"/>
  <c r="AI756" i="11" s="1"/>
  <c r="AC756" i="11"/>
  <c r="AD756" i="11" s="1"/>
  <c r="X756" i="11"/>
  <c r="Y756" i="11" s="1"/>
  <c r="S756" i="11"/>
  <c r="T756" i="11" s="1"/>
  <c r="O756" i="11"/>
  <c r="P756" i="11" s="1"/>
  <c r="K756" i="11"/>
  <c r="L756" i="11" s="1"/>
  <c r="G756" i="11"/>
  <c r="H756" i="11" s="1"/>
  <c r="AR755" i="11"/>
  <c r="AM755" i="11"/>
  <c r="AN755" i="11" s="1"/>
  <c r="AH755" i="11"/>
  <c r="AI755" i="11" s="1"/>
  <c r="AC755" i="11"/>
  <c r="AD755" i="11" s="1"/>
  <c r="X755" i="11"/>
  <c r="Y755" i="11" s="1"/>
  <c r="S755" i="11"/>
  <c r="T755" i="11" s="1"/>
  <c r="O755" i="11"/>
  <c r="P755" i="11" s="1"/>
  <c r="K755" i="11"/>
  <c r="L755" i="11" s="1"/>
  <c r="G755" i="11"/>
  <c r="H755" i="11" s="1"/>
  <c r="AR754" i="11"/>
  <c r="AS754" i="11" s="1"/>
  <c r="AM754" i="11"/>
  <c r="AN754" i="11" s="1"/>
  <c r="AH754" i="11"/>
  <c r="AI754" i="11" s="1"/>
  <c r="AC754" i="11"/>
  <c r="AD754" i="11" s="1"/>
  <c r="X754" i="11"/>
  <c r="Y754" i="11" s="1"/>
  <c r="S754" i="11"/>
  <c r="T754" i="11" s="1"/>
  <c r="O754" i="11"/>
  <c r="P754" i="11" s="1"/>
  <c r="K754" i="11"/>
  <c r="L754" i="11" s="1"/>
  <c r="G754" i="11"/>
  <c r="H754" i="11" s="1"/>
  <c r="AR753" i="11"/>
  <c r="AS753" i="11" s="1"/>
  <c r="AH753" i="11"/>
  <c r="AI753" i="11" s="1"/>
  <c r="AC753" i="11"/>
  <c r="AD753" i="11" s="1"/>
  <c r="X753" i="11"/>
  <c r="Y753" i="11" s="1"/>
  <c r="S753" i="11"/>
  <c r="T753" i="11" s="1"/>
  <c r="O753" i="11"/>
  <c r="P753" i="11" s="1"/>
  <c r="K753" i="11"/>
  <c r="L753" i="11" s="1"/>
  <c r="G753" i="11"/>
  <c r="H753" i="11" s="1"/>
  <c r="AC752" i="11"/>
  <c r="AD752" i="11" s="1"/>
  <c r="X752" i="11"/>
  <c r="Y752" i="11" s="1"/>
  <c r="S752" i="11"/>
  <c r="T752" i="11" s="1"/>
  <c r="K752" i="11"/>
  <c r="L752" i="11" s="1"/>
  <c r="G752" i="11"/>
  <c r="H752" i="11" s="1"/>
  <c r="AR751" i="11"/>
  <c r="AS751" i="11" s="1"/>
  <c r="AM751" i="11"/>
  <c r="AC751" i="11"/>
  <c r="AD751" i="11" s="1"/>
  <c r="X751" i="11"/>
  <c r="Y751" i="11" s="1"/>
  <c r="S751" i="11"/>
  <c r="T751" i="11" s="1"/>
  <c r="K751" i="11"/>
  <c r="L751" i="11" s="1"/>
  <c r="G751" i="11"/>
  <c r="H751" i="11" s="1"/>
  <c r="AR750" i="11"/>
  <c r="AS750" i="11" s="1"/>
  <c r="AC750" i="11"/>
  <c r="AD750" i="11" s="1"/>
  <c r="X750" i="11"/>
  <c r="Y750" i="11" s="1"/>
  <c r="S750" i="11"/>
  <c r="T750" i="11" s="1"/>
  <c r="O750" i="11"/>
  <c r="P750" i="11" s="1"/>
  <c r="K750" i="11"/>
  <c r="L750" i="11" s="1"/>
  <c r="G750" i="11"/>
  <c r="H750" i="11" s="1"/>
  <c r="AC749" i="11"/>
  <c r="AD749" i="11" s="1"/>
  <c r="X749" i="11"/>
  <c r="Y749" i="11" s="1"/>
  <c r="S749" i="11"/>
  <c r="T749" i="11" s="1"/>
  <c r="O749" i="11"/>
  <c r="P749" i="11" s="1"/>
  <c r="K749" i="11"/>
  <c r="L749" i="11" s="1"/>
  <c r="G749" i="11"/>
  <c r="H749" i="11" s="1"/>
  <c r="AR748" i="11"/>
  <c r="AS748" i="11" s="1"/>
  <c r="AM748" i="11"/>
  <c r="AN748" i="11" s="1"/>
  <c r="AC748" i="11"/>
  <c r="AD748" i="11" s="1"/>
  <c r="X748" i="11"/>
  <c r="Y748" i="11" s="1"/>
  <c r="S748" i="11"/>
  <c r="T748" i="11" s="1"/>
  <c r="O748" i="11"/>
  <c r="P748" i="11" s="1"/>
  <c r="K748" i="11"/>
  <c r="L748" i="11" s="1"/>
  <c r="G748" i="11"/>
  <c r="H748" i="11" s="1"/>
  <c r="AC747" i="11"/>
  <c r="AD747" i="11" s="1"/>
  <c r="X747" i="11"/>
  <c r="Y747" i="11" s="1"/>
  <c r="S747" i="11"/>
  <c r="T747" i="11" s="1"/>
  <c r="K747" i="11"/>
  <c r="L747" i="11" s="1"/>
  <c r="G747" i="11"/>
  <c r="H747" i="11" s="1"/>
  <c r="AM746" i="11"/>
  <c r="AN746" i="11" s="1"/>
  <c r="AC746" i="11"/>
  <c r="AD746" i="11" s="1"/>
  <c r="X746" i="11"/>
  <c r="Y746" i="11" s="1"/>
  <c r="S746" i="11"/>
  <c r="T746" i="11" s="1"/>
  <c r="O746" i="11"/>
  <c r="P746" i="11" s="1"/>
  <c r="K746" i="11"/>
  <c r="L746" i="11" s="1"/>
  <c r="G746" i="11"/>
  <c r="H746" i="11" s="1"/>
  <c r="AR745" i="11"/>
  <c r="AS745" i="11" s="1"/>
  <c r="AM745" i="11"/>
  <c r="AN745" i="11" s="1"/>
  <c r="AC745" i="11"/>
  <c r="AD745" i="11" s="1"/>
  <c r="X745" i="11"/>
  <c r="Y745" i="11" s="1"/>
  <c r="S745" i="11"/>
  <c r="T745" i="11" s="1"/>
  <c r="K745" i="11"/>
  <c r="L745" i="11" s="1"/>
  <c r="G745" i="11"/>
  <c r="H745" i="11" s="1"/>
  <c r="AR744" i="11"/>
  <c r="AS744" i="11" s="1"/>
  <c r="AM744" i="11"/>
  <c r="AN744" i="11" s="1"/>
  <c r="X744" i="11"/>
  <c r="Y744" i="11" s="1"/>
  <c r="S744" i="11"/>
  <c r="T744" i="11" s="1"/>
  <c r="O744" i="11"/>
  <c r="P744" i="11" s="1"/>
  <c r="K744" i="11"/>
  <c r="L744" i="11" s="1"/>
  <c r="G744" i="11"/>
  <c r="H744" i="11" s="1"/>
  <c r="AM743" i="11"/>
  <c r="AN743" i="11" s="1"/>
  <c r="AC743" i="11"/>
  <c r="AD743" i="11" s="1"/>
  <c r="X743" i="11"/>
  <c r="Y743" i="11" s="1"/>
  <c r="S743" i="11"/>
  <c r="T743" i="11" s="1"/>
  <c r="O743" i="11"/>
  <c r="P743" i="11" s="1"/>
  <c r="K743" i="11"/>
  <c r="L743" i="11" s="1"/>
  <c r="G743" i="11"/>
  <c r="H743" i="11" s="1"/>
  <c r="X742" i="11"/>
  <c r="Y742" i="11" s="1"/>
  <c r="S742" i="11"/>
  <c r="T742" i="11" s="1"/>
  <c r="O742" i="11"/>
  <c r="P742" i="11" s="1"/>
  <c r="K742" i="11"/>
  <c r="L742" i="11" s="1"/>
  <c r="G742" i="11"/>
  <c r="H742" i="11" s="1"/>
  <c r="AR741" i="11"/>
  <c r="AS741" i="11" s="1"/>
  <c r="AM741" i="11"/>
  <c r="AN741" i="11" s="1"/>
  <c r="AC741" i="11"/>
  <c r="AD741" i="11" s="1"/>
  <c r="X741" i="11"/>
  <c r="Y741" i="11" s="1"/>
  <c r="S741" i="11"/>
  <c r="T741" i="11" s="1"/>
  <c r="O741" i="11"/>
  <c r="P741" i="11" s="1"/>
  <c r="K741" i="11"/>
  <c r="L741" i="11" s="1"/>
  <c r="G741" i="11"/>
  <c r="H741" i="11" s="1"/>
  <c r="AR740" i="11"/>
  <c r="AS740" i="11" s="1"/>
  <c r="AM740" i="11"/>
  <c r="AN740" i="11" s="1"/>
  <c r="AC740" i="11"/>
  <c r="AD740" i="11" s="1"/>
  <c r="X740" i="11"/>
  <c r="Y740" i="11" s="1"/>
  <c r="S740" i="11"/>
  <c r="T740" i="11" s="1"/>
  <c r="K740" i="11"/>
  <c r="L740" i="11" s="1"/>
  <c r="G740" i="11"/>
  <c r="H740" i="11" s="1"/>
  <c r="AR739" i="11"/>
  <c r="AS739" i="11" s="1"/>
  <c r="AM739" i="11"/>
  <c r="AN739" i="11" s="1"/>
  <c r="AC739" i="11"/>
  <c r="AD739" i="11" s="1"/>
  <c r="X739" i="11"/>
  <c r="Y739" i="11" s="1"/>
  <c r="S739" i="11"/>
  <c r="T739" i="11" s="1"/>
  <c r="O739" i="11"/>
  <c r="P739" i="11" s="1"/>
  <c r="K739" i="11"/>
  <c r="L739" i="11" s="1"/>
  <c r="G739" i="11"/>
  <c r="H739" i="11" s="1"/>
  <c r="AR738" i="11"/>
  <c r="AS738" i="11" s="1"/>
  <c r="AM738" i="11"/>
  <c r="AN738" i="11" s="1"/>
  <c r="AC738" i="11"/>
  <c r="AD738" i="11" s="1"/>
  <c r="X738" i="11"/>
  <c r="Y738" i="11" s="1"/>
  <c r="S738" i="11"/>
  <c r="T738" i="11" s="1"/>
  <c r="O738" i="11"/>
  <c r="P738" i="11" s="1"/>
  <c r="K738" i="11"/>
  <c r="L738" i="11" s="1"/>
  <c r="G738" i="11"/>
  <c r="H738" i="11" s="1"/>
  <c r="AR737" i="11"/>
  <c r="AS737" i="11" s="1"/>
  <c r="AM737" i="11"/>
  <c r="AN737" i="11" s="1"/>
  <c r="AC737" i="11"/>
  <c r="AD737" i="11" s="1"/>
  <c r="X737" i="11"/>
  <c r="Y737" i="11" s="1"/>
  <c r="S737" i="11"/>
  <c r="T737" i="11" s="1"/>
  <c r="O737" i="11"/>
  <c r="P737" i="11" s="1"/>
  <c r="K737" i="11"/>
  <c r="L737" i="11" s="1"/>
  <c r="G737" i="11"/>
  <c r="H737" i="11" s="1"/>
  <c r="AR736" i="11"/>
  <c r="AS736" i="11" s="1"/>
  <c r="AC736" i="11"/>
  <c r="AD736" i="11" s="1"/>
  <c r="X736" i="11"/>
  <c r="Y736" i="11" s="1"/>
  <c r="S736" i="11"/>
  <c r="T736" i="11" s="1"/>
  <c r="K736" i="11"/>
  <c r="L736" i="11" s="1"/>
  <c r="G736" i="11"/>
  <c r="H736" i="11" s="1"/>
  <c r="AR735" i="11"/>
  <c r="AS735" i="11" s="1"/>
  <c r="AM735" i="11"/>
  <c r="AN735" i="11" s="1"/>
  <c r="AC735" i="11"/>
  <c r="AD735" i="11" s="1"/>
  <c r="X735" i="11"/>
  <c r="Y735" i="11" s="1"/>
  <c r="S735" i="11"/>
  <c r="T735" i="11" s="1"/>
  <c r="K735" i="11"/>
  <c r="L735" i="11" s="1"/>
  <c r="G735" i="11"/>
  <c r="H735" i="11" s="1"/>
  <c r="AR734" i="11"/>
  <c r="AS734" i="11" s="1"/>
  <c r="AM734" i="11"/>
  <c r="AN734" i="11" s="1"/>
  <c r="AC734" i="11"/>
  <c r="AD734" i="11" s="1"/>
  <c r="X734" i="11"/>
  <c r="Y734" i="11" s="1"/>
  <c r="S734" i="11"/>
  <c r="T734" i="11" s="1"/>
  <c r="K734" i="11"/>
  <c r="L734" i="11" s="1"/>
  <c r="G734" i="11"/>
  <c r="H734" i="11" s="1"/>
  <c r="AR733" i="11"/>
  <c r="AS733" i="11" s="1"/>
  <c r="AM733" i="11"/>
  <c r="AN733" i="11" s="1"/>
  <c r="AC733" i="11"/>
  <c r="AD733" i="11" s="1"/>
  <c r="X733" i="11"/>
  <c r="Y733" i="11" s="1"/>
  <c r="S733" i="11"/>
  <c r="T733" i="11" s="1"/>
  <c r="K733" i="11"/>
  <c r="L733" i="11" s="1"/>
  <c r="G733" i="11"/>
  <c r="H733" i="11" s="1"/>
  <c r="AC732" i="11"/>
  <c r="AD732" i="11" s="1"/>
  <c r="X732" i="11"/>
  <c r="Y732" i="11" s="1"/>
  <c r="S732" i="11"/>
  <c r="T732" i="11" s="1"/>
  <c r="K732" i="11"/>
  <c r="L732" i="11" s="1"/>
  <c r="G732" i="11"/>
  <c r="H732" i="11" s="1"/>
  <c r="AR731" i="11"/>
  <c r="AS731" i="11" s="1"/>
  <c r="AH731" i="11"/>
  <c r="AI731" i="11" s="1"/>
  <c r="AC731" i="11"/>
  <c r="AD731" i="11" s="1"/>
  <c r="X731" i="11"/>
  <c r="Y731" i="11" s="1"/>
  <c r="S731" i="11"/>
  <c r="T731" i="11" s="1"/>
  <c r="K731" i="11"/>
  <c r="L731" i="11" s="1"/>
  <c r="G731" i="11"/>
  <c r="H731" i="11" s="1"/>
  <c r="AR730" i="11"/>
  <c r="AS730" i="11" s="1"/>
  <c r="AM730" i="11"/>
  <c r="AN730" i="11" s="1"/>
  <c r="AC730" i="11"/>
  <c r="AD730" i="11" s="1"/>
  <c r="X730" i="11"/>
  <c r="Y730" i="11" s="1"/>
  <c r="S730" i="11"/>
  <c r="T730" i="11" s="1"/>
  <c r="K730" i="11"/>
  <c r="L730" i="11" s="1"/>
  <c r="G730" i="11"/>
  <c r="H730" i="11" s="1"/>
  <c r="AR729" i="11"/>
  <c r="AS729" i="11" s="1"/>
  <c r="AM729" i="11"/>
  <c r="AN729" i="11" s="1"/>
  <c r="AH729" i="11"/>
  <c r="AI729" i="11" s="1"/>
  <c r="AC729" i="11"/>
  <c r="AD729" i="11" s="1"/>
  <c r="X729" i="11"/>
  <c r="Y729" i="11" s="1"/>
  <c r="S729" i="11"/>
  <c r="T729" i="11" s="1"/>
  <c r="K729" i="11"/>
  <c r="L729" i="11" s="1"/>
  <c r="G729" i="11"/>
  <c r="H729" i="11" s="1"/>
  <c r="AH728" i="11"/>
  <c r="AI728" i="11" s="1"/>
  <c r="AC728" i="11"/>
  <c r="AD728" i="11" s="1"/>
  <c r="X728" i="11"/>
  <c r="Y728" i="11" s="1"/>
  <c r="S728" i="11"/>
  <c r="T728" i="11" s="1"/>
  <c r="K728" i="11"/>
  <c r="L728" i="11" s="1"/>
  <c r="G728" i="11"/>
  <c r="H728" i="11" s="1"/>
  <c r="AR727" i="11"/>
  <c r="AS727" i="11" s="1"/>
  <c r="AM727" i="11"/>
  <c r="AN727" i="11" s="1"/>
  <c r="AH727" i="11"/>
  <c r="AI727" i="11" s="1"/>
  <c r="AC727" i="11"/>
  <c r="AD727" i="11" s="1"/>
  <c r="X727" i="11"/>
  <c r="Y727" i="11" s="1"/>
  <c r="S727" i="11"/>
  <c r="T727" i="11" s="1"/>
  <c r="K727" i="11"/>
  <c r="L727" i="11" s="1"/>
  <c r="G727" i="11"/>
  <c r="H727" i="11" s="1"/>
  <c r="AR726" i="11"/>
  <c r="AS726" i="11" s="1"/>
  <c r="AM726" i="11"/>
  <c r="AN726" i="11" s="1"/>
  <c r="AH726" i="11"/>
  <c r="AI726" i="11" s="1"/>
  <c r="AC726" i="11"/>
  <c r="AD726" i="11" s="1"/>
  <c r="X726" i="11"/>
  <c r="Y726" i="11" s="1"/>
  <c r="S726" i="11"/>
  <c r="T726" i="11" s="1"/>
  <c r="K726" i="11"/>
  <c r="L726" i="11" s="1"/>
  <c r="G726" i="11"/>
  <c r="H726" i="11" s="1"/>
  <c r="AM725" i="11"/>
  <c r="AN725" i="11" s="1"/>
  <c r="AH725" i="11"/>
  <c r="AI725" i="11" s="1"/>
  <c r="AC725" i="11"/>
  <c r="AD725" i="11" s="1"/>
  <c r="X725" i="11"/>
  <c r="Y725" i="11" s="1"/>
  <c r="S725" i="11"/>
  <c r="T725" i="11" s="1"/>
  <c r="O725" i="11"/>
  <c r="P725" i="11" s="1"/>
  <c r="K725" i="11"/>
  <c r="L725" i="11" s="1"/>
  <c r="G725" i="11"/>
  <c r="H725" i="11" s="1"/>
  <c r="AR724" i="11"/>
  <c r="AS724" i="11" s="1"/>
  <c r="AM724" i="11"/>
  <c r="AN724" i="11" s="1"/>
  <c r="AH724" i="11"/>
  <c r="AI724" i="11" s="1"/>
  <c r="AC724" i="11"/>
  <c r="AD724" i="11" s="1"/>
  <c r="X724" i="11"/>
  <c r="Y724" i="11" s="1"/>
  <c r="S724" i="11"/>
  <c r="T724" i="11" s="1"/>
  <c r="O724" i="11"/>
  <c r="P724" i="11" s="1"/>
  <c r="K724" i="11"/>
  <c r="L724" i="11" s="1"/>
  <c r="G724" i="11"/>
  <c r="H724" i="11" s="1"/>
  <c r="AR723" i="11"/>
  <c r="AS723" i="11" s="1"/>
  <c r="AM723" i="11"/>
  <c r="AN723" i="11" s="1"/>
  <c r="AH723" i="11"/>
  <c r="AI723" i="11" s="1"/>
  <c r="AC723" i="11"/>
  <c r="AD723" i="11" s="1"/>
  <c r="X723" i="11"/>
  <c r="Y723" i="11" s="1"/>
  <c r="S723" i="11"/>
  <c r="T723" i="11" s="1"/>
  <c r="O723" i="11"/>
  <c r="P723" i="11" s="1"/>
  <c r="K723" i="11"/>
  <c r="L723" i="11" s="1"/>
  <c r="G723" i="11"/>
  <c r="H723" i="11" s="1"/>
  <c r="AR722" i="11"/>
  <c r="AS722" i="11" s="1"/>
  <c r="AM722" i="11"/>
  <c r="AN722" i="11" s="1"/>
  <c r="AH722" i="11"/>
  <c r="AI722" i="11" s="1"/>
  <c r="AC722" i="11"/>
  <c r="AD722" i="11" s="1"/>
  <c r="X722" i="11"/>
  <c r="Y722" i="11" s="1"/>
  <c r="S722" i="11"/>
  <c r="T722" i="11" s="1"/>
  <c r="K722" i="11"/>
  <c r="L722" i="11" s="1"/>
  <c r="G722" i="11"/>
  <c r="H722" i="11" s="1"/>
  <c r="AR721" i="11"/>
  <c r="AS721" i="11" s="1"/>
  <c r="AM721" i="11"/>
  <c r="AN721" i="11" s="1"/>
  <c r="AH721" i="11"/>
  <c r="AI721" i="11" s="1"/>
  <c r="AC721" i="11"/>
  <c r="AD721" i="11" s="1"/>
  <c r="X721" i="11"/>
  <c r="Y721" i="11" s="1"/>
  <c r="S721" i="11"/>
  <c r="T721" i="11" s="1"/>
  <c r="O721" i="11"/>
  <c r="P721" i="11" s="1"/>
  <c r="K721" i="11"/>
  <c r="L721" i="11" s="1"/>
  <c r="G721" i="11"/>
  <c r="H721" i="11" s="1"/>
  <c r="AR720" i="11"/>
  <c r="AS720" i="11" s="1"/>
  <c r="AM720" i="11"/>
  <c r="AN720" i="11" s="1"/>
  <c r="AH720" i="11"/>
  <c r="AI720" i="11" s="1"/>
  <c r="AC720" i="11"/>
  <c r="AD720" i="11" s="1"/>
  <c r="X720" i="11"/>
  <c r="Y720" i="11" s="1"/>
  <c r="S720" i="11"/>
  <c r="T720" i="11" s="1"/>
  <c r="O720" i="11"/>
  <c r="P720" i="11" s="1"/>
  <c r="K720" i="11"/>
  <c r="L720" i="11" s="1"/>
  <c r="G720" i="11"/>
  <c r="H720" i="11" s="1"/>
  <c r="AR719" i="11"/>
  <c r="AS719" i="11" s="1"/>
  <c r="AM719" i="11"/>
  <c r="AN719" i="11" s="1"/>
  <c r="AH719" i="11"/>
  <c r="AI719" i="11" s="1"/>
  <c r="AC719" i="11"/>
  <c r="AD719" i="11" s="1"/>
  <c r="X719" i="11"/>
  <c r="Y719" i="11" s="1"/>
  <c r="S719" i="11"/>
  <c r="T719" i="11" s="1"/>
  <c r="O719" i="11"/>
  <c r="P719" i="11" s="1"/>
  <c r="K719" i="11"/>
  <c r="L719" i="11" s="1"/>
  <c r="G719" i="11"/>
  <c r="H719" i="11" s="1"/>
  <c r="AR718" i="11"/>
  <c r="AS718" i="11" s="1"/>
  <c r="AM718" i="11"/>
  <c r="AN718" i="11" s="1"/>
  <c r="AH718" i="11"/>
  <c r="AI718" i="11" s="1"/>
  <c r="AC718" i="11"/>
  <c r="AD718" i="11" s="1"/>
  <c r="X718" i="11"/>
  <c r="Y718" i="11" s="1"/>
  <c r="S718" i="11"/>
  <c r="T718" i="11" s="1"/>
  <c r="O718" i="11"/>
  <c r="P718" i="11" s="1"/>
  <c r="K718" i="11"/>
  <c r="L718" i="11" s="1"/>
  <c r="G718" i="11"/>
  <c r="H718" i="11" s="1"/>
  <c r="AR717" i="11"/>
  <c r="AS717" i="11" s="1"/>
  <c r="AM717" i="11"/>
  <c r="AN717" i="11" s="1"/>
  <c r="AH717" i="11"/>
  <c r="AI717" i="11" s="1"/>
  <c r="AC717" i="11"/>
  <c r="AD717" i="11" s="1"/>
  <c r="X717" i="11"/>
  <c r="Y717" i="11" s="1"/>
  <c r="S717" i="11"/>
  <c r="T717" i="11" s="1"/>
  <c r="O717" i="11"/>
  <c r="P717" i="11" s="1"/>
  <c r="K717" i="11"/>
  <c r="L717" i="11" s="1"/>
  <c r="G717" i="11"/>
  <c r="H717" i="11" s="1"/>
  <c r="AR716" i="11"/>
  <c r="AS716" i="11" s="1"/>
  <c r="AM716" i="11"/>
  <c r="AN716" i="11" s="1"/>
  <c r="AH716" i="11"/>
  <c r="AI716" i="11" s="1"/>
  <c r="AC716" i="11"/>
  <c r="AD716" i="11" s="1"/>
  <c r="X716" i="11"/>
  <c r="Y716" i="11" s="1"/>
  <c r="S716" i="11"/>
  <c r="T716" i="11" s="1"/>
  <c r="K716" i="11"/>
  <c r="L716" i="11" s="1"/>
  <c r="G716" i="11"/>
  <c r="H716" i="11" s="1"/>
  <c r="AR715" i="11"/>
  <c r="AS715" i="11" s="1"/>
  <c r="AM715" i="11"/>
  <c r="AN715" i="11" s="1"/>
  <c r="AH715" i="11"/>
  <c r="AI715" i="11" s="1"/>
  <c r="AC715" i="11"/>
  <c r="AD715" i="11" s="1"/>
  <c r="X715" i="11"/>
  <c r="Y715" i="11" s="1"/>
  <c r="S715" i="11"/>
  <c r="T715" i="11" s="1"/>
  <c r="O715" i="11"/>
  <c r="P715" i="11" s="1"/>
  <c r="K715" i="11"/>
  <c r="L715" i="11" s="1"/>
  <c r="G715" i="11"/>
  <c r="H715" i="11" s="1"/>
  <c r="AR714" i="11"/>
  <c r="AS714" i="11" s="1"/>
  <c r="AM714" i="11"/>
  <c r="AN714" i="11" s="1"/>
  <c r="AH714" i="11"/>
  <c r="AI714" i="11" s="1"/>
  <c r="AC714" i="11"/>
  <c r="AD714" i="11" s="1"/>
  <c r="X714" i="11"/>
  <c r="Y714" i="11" s="1"/>
  <c r="S714" i="11"/>
  <c r="T714" i="11" s="1"/>
  <c r="O714" i="11"/>
  <c r="P714" i="11" s="1"/>
  <c r="K714" i="11"/>
  <c r="L714" i="11" s="1"/>
  <c r="G714" i="11"/>
  <c r="H714" i="11" s="1"/>
  <c r="AR713" i="11"/>
  <c r="AS713" i="11" s="1"/>
  <c r="AM713" i="11"/>
  <c r="AN713" i="11" s="1"/>
  <c r="AH713" i="11"/>
  <c r="AI713" i="11" s="1"/>
  <c r="AC713" i="11"/>
  <c r="AD713" i="11" s="1"/>
  <c r="X713" i="11"/>
  <c r="Y713" i="11" s="1"/>
  <c r="S713" i="11"/>
  <c r="T713" i="11" s="1"/>
  <c r="O713" i="11"/>
  <c r="P713" i="11" s="1"/>
  <c r="K713" i="11"/>
  <c r="L713" i="11" s="1"/>
  <c r="G713" i="11"/>
  <c r="H713" i="11" s="1"/>
  <c r="AR712" i="11"/>
  <c r="AS712" i="11" s="1"/>
  <c r="AM712" i="11"/>
  <c r="AN712" i="11" s="1"/>
  <c r="AH712" i="11"/>
  <c r="AI712" i="11" s="1"/>
  <c r="AC712" i="11"/>
  <c r="AD712" i="11" s="1"/>
  <c r="X712" i="11"/>
  <c r="Y712" i="11" s="1"/>
  <c r="S712" i="11"/>
  <c r="T712" i="11" s="1"/>
  <c r="O712" i="11"/>
  <c r="P712" i="11" s="1"/>
  <c r="K712" i="11"/>
  <c r="L712" i="11" s="1"/>
  <c r="G712" i="11"/>
  <c r="H712" i="11" s="1"/>
  <c r="AR711" i="11"/>
  <c r="AS711" i="11" s="1"/>
  <c r="AM711" i="11"/>
  <c r="AN711" i="11" s="1"/>
  <c r="AH711" i="11"/>
  <c r="AI711" i="11" s="1"/>
  <c r="AC711" i="11"/>
  <c r="AD711" i="11" s="1"/>
  <c r="X711" i="11"/>
  <c r="Y711" i="11" s="1"/>
  <c r="S711" i="11"/>
  <c r="T711" i="11" s="1"/>
  <c r="O711" i="11"/>
  <c r="P711" i="11" s="1"/>
  <c r="K711" i="11"/>
  <c r="L711" i="11" s="1"/>
  <c r="G711" i="11"/>
  <c r="H711" i="11" s="1"/>
  <c r="G710" i="11"/>
  <c r="H710" i="11" s="1"/>
  <c r="K710" i="11"/>
  <c r="L710" i="11" s="1"/>
  <c r="O710" i="11"/>
  <c r="P710" i="11" s="1"/>
  <c r="S710" i="11"/>
  <c r="T710" i="11" s="1"/>
  <c r="X710" i="11"/>
  <c r="Y710" i="11" s="1"/>
  <c r="AC710" i="11"/>
  <c r="AD710" i="11" s="1"/>
  <c r="AH710" i="11"/>
  <c r="AI710" i="11" s="1"/>
  <c r="AM710" i="11"/>
  <c r="AN710" i="11" s="1"/>
  <c r="AR710" i="11"/>
  <c r="AS710" i="11" s="1"/>
  <c r="X2577" i="11" l="1"/>
  <c r="S2577" i="11"/>
  <c r="G2577" i="11"/>
  <c r="K2576" i="11"/>
  <c r="L2576" i="11" s="1"/>
  <c r="G2576" i="11"/>
  <c r="H2576" i="11" s="1"/>
  <c r="X2575" i="11"/>
  <c r="Y2575" i="11" s="1"/>
  <c r="S2575" i="11"/>
  <c r="T2575" i="11" s="1"/>
  <c r="G2575" i="11"/>
  <c r="H2575" i="11" s="1"/>
  <c r="K2574" i="11"/>
  <c r="L2574" i="11" s="1"/>
  <c r="G2574" i="11"/>
  <c r="H2574" i="11" s="1"/>
  <c r="AH2573" i="11"/>
  <c r="AI2573" i="11" s="1"/>
  <c r="AC2573" i="11"/>
  <c r="AD2573" i="11" s="1"/>
  <c r="X2573" i="11"/>
  <c r="Y2573" i="11" s="1"/>
  <c r="S2573" i="11"/>
  <c r="T2573" i="11" s="1"/>
  <c r="K2573" i="11"/>
  <c r="L2573" i="11" s="1"/>
  <c r="G2573" i="11"/>
  <c r="H2573" i="11" s="1"/>
  <c r="K2572" i="11"/>
  <c r="L2572" i="11" s="1"/>
  <c r="G2572" i="11"/>
  <c r="H2572" i="11" s="1"/>
  <c r="K2571" i="11"/>
  <c r="L2571" i="11" s="1"/>
  <c r="G2571" i="11"/>
  <c r="H2571" i="11" s="1"/>
  <c r="K2570" i="11"/>
  <c r="L2570" i="11" s="1"/>
  <c r="G2570" i="11"/>
  <c r="H2570" i="11" s="1"/>
  <c r="K2569" i="11"/>
  <c r="L2569" i="11" s="1"/>
  <c r="G2569" i="11"/>
  <c r="H2569" i="11" s="1"/>
  <c r="AC2568" i="11"/>
  <c r="AD2568" i="11" s="1"/>
  <c r="X2568" i="11"/>
  <c r="Y2568" i="11" s="1"/>
  <c r="S2568" i="11"/>
  <c r="T2568" i="11" s="1"/>
  <c r="K2568" i="11"/>
  <c r="L2568" i="11" s="1"/>
  <c r="G2568" i="11"/>
  <c r="H2568" i="11" s="1"/>
  <c r="X2567" i="11"/>
  <c r="Y2567" i="11" s="1"/>
  <c r="S2567" i="11"/>
  <c r="T2567" i="11" s="1"/>
  <c r="G2567" i="11"/>
  <c r="H2567" i="11" s="1"/>
  <c r="AC2566" i="11"/>
  <c r="AD2566" i="11" s="1"/>
  <c r="X2566" i="11"/>
  <c r="Y2566" i="11" s="1"/>
  <c r="S2566" i="11"/>
  <c r="T2566" i="11" s="1"/>
  <c r="K2566" i="11"/>
  <c r="L2566" i="11" s="1"/>
  <c r="G2566" i="11"/>
  <c r="H2566" i="11" s="1"/>
  <c r="AC2565" i="11"/>
  <c r="AD2565" i="11" s="1"/>
  <c r="X2565" i="11"/>
  <c r="Y2565" i="11" s="1"/>
  <c r="S2565" i="11"/>
  <c r="T2565" i="11" s="1"/>
  <c r="K2565" i="11"/>
  <c r="L2565" i="11" s="1"/>
  <c r="G2565" i="11"/>
  <c r="H2565" i="11" s="1"/>
  <c r="X2564" i="11"/>
  <c r="Y2564" i="11" s="1"/>
  <c r="S2564" i="11"/>
  <c r="T2564" i="11" s="1"/>
  <c r="G2564" i="11"/>
  <c r="H2564" i="11" s="1"/>
  <c r="K2563" i="11"/>
  <c r="L2563" i="11" s="1"/>
  <c r="G2563" i="11"/>
  <c r="H2563" i="11" s="1"/>
  <c r="K2562" i="11"/>
  <c r="L2562" i="11" s="1"/>
  <c r="G2562" i="11"/>
  <c r="H2562" i="11" s="1"/>
  <c r="AC2561" i="11"/>
  <c r="AD2561" i="11" s="1"/>
  <c r="X2561" i="11"/>
  <c r="Y2561" i="11" s="1"/>
  <c r="S2561" i="11"/>
  <c r="T2561" i="11" s="1"/>
  <c r="G2561" i="11"/>
  <c r="H2561" i="11" s="1"/>
  <c r="K2560" i="11"/>
  <c r="L2560" i="11" s="1"/>
  <c r="G2560" i="11"/>
  <c r="H2560" i="11" s="1"/>
  <c r="X2559" i="11"/>
  <c r="Y2559" i="11" s="1"/>
  <c r="S2559" i="11"/>
  <c r="T2559" i="11" s="1"/>
  <c r="G2559" i="11"/>
  <c r="H2559" i="11" s="1"/>
  <c r="O2558" i="11"/>
  <c r="P2558" i="11" s="1"/>
  <c r="K2558" i="11"/>
  <c r="L2558" i="11" s="1"/>
  <c r="G2558" i="11"/>
  <c r="H2558" i="11" s="1"/>
  <c r="K2557" i="11"/>
  <c r="L2557" i="11" s="1"/>
  <c r="G2557" i="11"/>
  <c r="H2557" i="11" s="1"/>
  <c r="AR2555" i="11"/>
  <c r="AS2555" i="11" s="1"/>
  <c r="AM2555" i="11"/>
  <c r="AN2555" i="11" s="1"/>
  <c r="AH2555" i="11"/>
  <c r="AI2555" i="11" s="1"/>
  <c r="AC2555" i="11"/>
  <c r="AD2555" i="11" s="1"/>
  <c r="X2555" i="11"/>
  <c r="Y2555" i="11" s="1"/>
  <c r="S2555" i="11"/>
  <c r="T2555" i="11" s="1"/>
  <c r="K2555" i="11"/>
  <c r="L2555" i="11" s="1"/>
  <c r="G2555" i="11"/>
  <c r="H2555" i="11" s="1"/>
  <c r="AR2554" i="11"/>
  <c r="AS2554" i="11" s="1"/>
  <c r="AM2554" i="11"/>
  <c r="AN2554" i="11" s="1"/>
  <c r="AH2554" i="11"/>
  <c r="AC2554" i="11"/>
  <c r="AD2554" i="11" s="1"/>
  <c r="X2554" i="11"/>
  <c r="Y2554" i="11" s="1"/>
  <c r="S2554" i="11"/>
  <c r="T2554" i="11" s="1"/>
  <c r="O2554" i="11"/>
  <c r="P2554" i="11" s="1"/>
  <c r="K2554" i="11"/>
  <c r="L2554" i="11" s="1"/>
  <c r="G2554" i="11"/>
  <c r="H2554" i="11" s="1"/>
  <c r="AR2553" i="11"/>
  <c r="AS2553" i="11" s="1"/>
  <c r="AM2553" i="11"/>
  <c r="AN2553" i="11" s="1"/>
  <c r="AH2553" i="11"/>
  <c r="AI2553" i="11" s="1"/>
  <c r="AC2553" i="11"/>
  <c r="AD2553" i="11" s="1"/>
  <c r="X2553" i="11"/>
  <c r="Y2553" i="11" s="1"/>
  <c r="S2553" i="11"/>
  <c r="T2553" i="11" s="1"/>
  <c r="O2553" i="11"/>
  <c r="P2553" i="11" s="1"/>
  <c r="K2553" i="11"/>
  <c r="L2553" i="11" s="1"/>
  <c r="G2553" i="11"/>
  <c r="H2553" i="11" s="1"/>
  <c r="AR2552" i="11"/>
  <c r="AS2552" i="11" s="1"/>
  <c r="AM2552" i="11"/>
  <c r="AN2552" i="11" s="1"/>
  <c r="AH2552" i="11"/>
  <c r="AI2552" i="11" s="1"/>
  <c r="AC2552" i="11"/>
  <c r="AD2552" i="11" s="1"/>
  <c r="X2552" i="11"/>
  <c r="Y2552" i="11" s="1"/>
  <c r="S2552" i="11"/>
  <c r="T2552" i="11" s="1"/>
  <c r="O2552" i="11"/>
  <c r="P2552" i="11" s="1"/>
  <c r="K2552" i="11"/>
  <c r="L2552" i="11" s="1"/>
  <c r="G2552" i="11"/>
  <c r="H2552" i="11" s="1"/>
  <c r="AH2551" i="11"/>
  <c r="AI2551" i="11" s="1"/>
  <c r="AC2551" i="11"/>
  <c r="AD2551" i="11" s="1"/>
  <c r="X2551" i="11"/>
  <c r="Y2551" i="11" s="1"/>
  <c r="S2551" i="11"/>
  <c r="T2551" i="11" s="1"/>
  <c r="O2551" i="11"/>
  <c r="P2551" i="11" s="1"/>
  <c r="K2551" i="11"/>
  <c r="L2551" i="11" s="1"/>
  <c r="G2551" i="11"/>
  <c r="H2551" i="11" s="1"/>
  <c r="AR2550" i="11"/>
  <c r="AS2550" i="11" s="1"/>
  <c r="AM2550" i="11"/>
  <c r="AN2550" i="11" s="1"/>
  <c r="AH2550" i="11"/>
  <c r="AI2550" i="11" s="1"/>
  <c r="AC2550" i="11"/>
  <c r="AD2550" i="11" s="1"/>
  <c r="X2550" i="11"/>
  <c r="Y2550" i="11" s="1"/>
  <c r="S2550" i="11"/>
  <c r="T2550" i="11" s="1"/>
  <c r="O2550" i="11"/>
  <c r="P2550" i="11" s="1"/>
  <c r="K2550" i="11"/>
  <c r="L2550" i="11" s="1"/>
  <c r="G2550" i="11"/>
  <c r="H2550" i="11" s="1"/>
  <c r="AR2549" i="11"/>
  <c r="AS2549" i="11" s="1"/>
  <c r="AM2549" i="11"/>
  <c r="AN2549" i="11" s="1"/>
  <c r="AH2549" i="11"/>
  <c r="AI2549" i="11" s="1"/>
  <c r="AC2549" i="11"/>
  <c r="AD2549" i="11" s="1"/>
  <c r="X2549" i="11"/>
  <c r="Y2549" i="11" s="1"/>
  <c r="S2549" i="11"/>
  <c r="T2549" i="11" s="1"/>
  <c r="O2549" i="11"/>
  <c r="P2549" i="11" s="1"/>
  <c r="K2549" i="11"/>
  <c r="L2549" i="11" s="1"/>
  <c r="G2549" i="11"/>
  <c r="H2549" i="11" s="1"/>
  <c r="AM2548" i="11"/>
  <c r="AN2548" i="11" s="1"/>
  <c r="AH2548" i="11"/>
  <c r="AI2548" i="11" s="1"/>
  <c r="AC2548" i="11"/>
  <c r="AD2548" i="11" s="1"/>
  <c r="X2548" i="11"/>
  <c r="Y2548" i="11" s="1"/>
  <c r="S2548" i="11"/>
  <c r="T2548" i="11" s="1"/>
  <c r="O2548" i="11"/>
  <c r="P2548" i="11" s="1"/>
  <c r="K2548" i="11"/>
  <c r="L2548" i="11" s="1"/>
  <c r="G2548" i="11"/>
  <c r="H2548" i="11" s="1"/>
  <c r="AR2547" i="11"/>
  <c r="AS2547" i="11" s="1"/>
  <c r="AH2547" i="11"/>
  <c r="AI2547" i="11" s="1"/>
  <c r="AC2547" i="11"/>
  <c r="AD2547" i="11" s="1"/>
  <c r="X2547" i="11"/>
  <c r="Y2547" i="11" s="1"/>
  <c r="S2547" i="11"/>
  <c r="T2547" i="11" s="1"/>
  <c r="O2547" i="11"/>
  <c r="P2547" i="11" s="1"/>
  <c r="K2547" i="11"/>
  <c r="L2547" i="11" s="1"/>
  <c r="G2547" i="11"/>
  <c r="H2547" i="11" s="1"/>
  <c r="AR2546" i="11"/>
  <c r="AS2546" i="11" s="1"/>
  <c r="AM2546" i="11"/>
  <c r="AN2546" i="11" s="1"/>
  <c r="AH2546" i="11"/>
  <c r="AI2546" i="11" s="1"/>
  <c r="AC2546" i="11"/>
  <c r="AD2546" i="11" s="1"/>
  <c r="X2546" i="11"/>
  <c r="Y2546" i="11" s="1"/>
  <c r="S2546" i="11"/>
  <c r="T2546" i="11" s="1"/>
  <c r="O2546" i="11"/>
  <c r="P2546" i="11" s="1"/>
  <c r="K2546" i="11"/>
  <c r="L2546" i="11" s="1"/>
  <c r="G2546" i="11"/>
  <c r="H2546" i="11" s="1"/>
  <c r="AR2545" i="11"/>
  <c r="AS2545" i="11" s="1"/>
  <c r="AM2545" i="11"/>
  <c r="AN2545" i="11" s="1"/>
  <c r="AH2545" i="11"/>
  <c r="AI2545" i="11" s="1"/>
  <c r="AC2545" i="11"/>
  <c r="AD2545" i="11" s="1"/>
  <c r="X2545" i="11"/>
  <c r="Y2545" i="11" s="1"/>
  <c r="S2545" i="11"/>
  <c r="T2545" i="11" s="1"/>
  <c r="O2545" i="11"/>
  <c r="P2545" i="11" s="1"/>
  <c r="K2545" i="11"/>
  <c r="L2545" i="11" s="1"/>
  <c r="G2545" i="11"/>
  <c r="H2545" i="11" s="1"/>
  <c r="AR2544" i="11"/>
  <c r="AS2544" i="11" s="1"/>
  <c r="AM2544" i="11"/>
  <c r="AN2544" i="11" s="1"/>
  <c r="AH2544" i="11"/>
  <c r="AI2544" i="11" s="1"/>
  <c r="AC2544" i="11"/>
  <c r="AD2544" i="11" s="1"/>
  <c r="X2544" i="11"/>
  <c r="Y2544" i="11" s="1"/>
  <c r="S2544" i="11"/>
  <c r="T2544" i="11" s="1"/>
  <c r="O2544" i="11"/>
  <c r="P2544" i="11" s="1"/>
  <c r="K2544" i="11"/>
  <c r="L2544" i="11" s="1"/>
  <c r="G2544" i="11"/>
  <c r="H2544" i="11" s="1"/>
  <c r="AR2543" i="11"/>
  <c r="AS2543" i="11" s="1"/>
  <c r="AM2543" i="11"/>
  <c r="AN2543" i="11" s="1"/>
  <c r="AH2543" i="11"/>
  <c r="AI2543" i="11" s="1"/>
  <c r="AC2543" i="11"/>
  <c r="AD2543" i="11" s="1"/>
  <c r="X2543" i="11"/>
  <c r="Y2543" i="11" s="1"/>
  <c r="S2543" i="11"/>
  <c r="T2543" i="11" s="1"/>
  <c r="O2543" i="11"/>
  <c r="P2543" i="11" s="1"/>
  <c r="K2543" i="11"/>
  <c r="L2543" i="11" s="1"/>
  <c r="G2543" i="11"/>
  <c r="H2543" i="11" s="1"/>
  <c r="AR2542" i="11"/>
  <c r="AS2542" i="11" s="1"/>
  <c r="AM2542" i="11"/>
  <c r="AN2542" i="11" s="1"/>
  <c r="AH2542" i="11"/>
  <c r="AI2542" i="11" s="1"/>
  <c r="AC2542" i="11"/>
  <c r="AD2542" i="11" s="1"/>
  <c r="X2542" i="11"/>
  <c r="Y2542" i="11" s="1"/>
  <c r="S2542" i="11"/>
  <c r="T2542" i="11" s="1"/>
  <c r="O2542" i="11"/>
  <c r="P2542" i="11" s="1"/>
  <c r="K2542" i="11"/>
  <c r="L2542" i="11" s="1"/>
  <c r="G2542" i="11"/>
  <c r="H2542" i="11" s="1"/>
  <c r="AR2541" i="11"/>
  <c r="AS2541" i="11" s="1"/>
  <c r="AM2541" i="11"/>
  <c r="AN2541" i="11" s="1"/>
  <c r="AC2541" i="11"/>
  <c r="AD2541" i="11" s="1"/>
  <c r="X2541" i="11"/>
  <c r="Y2541" i="11" s="1"/>
  <c r="S2541" i="11"/>
  <c r="T2541" i="11" s="1"/>
  <c r="O2541" i="11"/>
  <c r="P2541" i="11" s="1"/>
  <c r="K2541" i="11"/>
  <c r="L2541" i="11" s="1"/>
  <c r="G2541" i="11"/>
  <c r="H2541" i="11" s="1"/>
  <c r="AR2540" i="11"/>
  <c r="AS2540" i="11" s="1"/>
  <c r="AM2540" i="11"/>
  <c r="AN2540" i="11" s="1"/>
  <c r="AH2540" i="11"/>
  <c r="AI2540" i="11" s="1"/>
  <c r="AC2540" i="11"/>
  <c r="AD2540" i="11" s="1"/>
  <c r="X2540" i="11"/>
  <c r="Y2540" i="11" s="1"/>
  <c r="S2540" i="11"/>
  <c r="T2540" i="11" s="1"/>
  <c r="O2540" i="11"/>
  <c r="P2540" i="11" s="1"/>
  <c r="K2540" i="11"/>
  <c r="L2540" i="11" s="1"/>
  <c r="G2540" i="11"/>
  <c r="H2540" i="11" s="1"/>
  <c r="AR2539" i="11"/>
  <c r="AS2539" i="11" s="1"/>
  <c r="AM2539" i="11"/>
  <c r="AN2539" i="11" s="1"/>
  <c r="AH2539" i="11"/>
  <c r="AI2539" i="11" s="1"/>
  <c r="AC2539" i="11"/>
  <c r="AD2539" i="11" s="1"/>
  <c r="X2539" i="11"/>
  <c r="Y2539" i="11" s="1"/>
  <c r="S2539" i="11"/>
  <c r="T2539" i="11" s="1"/>
  <c r="O2539" i="11"/>
  <c r="P2539" i="11" s="1"/>
  <c r="K2539" i="11"/>
  <c r="L2539" i="11" s="1"/>
  <c r="G2539" i="11"/>
  <c r="H2539" i="11" s="1"/>
  <c r="AR2538" i="11"/>
  <c r="AS2538" i="11" s="1"/>
  <c r="AM2538" i="11"/>
  <c r="AN2538" i="11" s="1"/>
  <c r="AH2538" i="11"/>
  <c r="AI2538" i="11" s="1"/>
  <c r="AC2538" i="11"/>
  <c r="AD2538" i="11" s="1"/>
  <c r="X2538" i="11"/>
  <c r="Y2538" i="11" s="1"/>
  <c r="S2538" i="11"/>
  <c r="T2538" i="11" s="1"/>
  <c r="O2538" i="11"/>
  <c r="P2538" i="11" s="1"/>
  <c r="K2538" i="11"/>
  <c r="L2538" i="11" s="1"/>
  <c r="G2538" i="11"/>
  <c r="H2538" i="11" s="1"/>
  <c r="AH2537" i="11"/>
  <c r="AI2537" i="11" s="1"/>
  <c r="AC2537" i="11"/>
  <c r="AD2537" i="11" s="1"/>
  <c r="X2537" i="11"/>
  <c r="Y2537" i="11" s="1"/>
  <c r="S2537" i="11"/>
  <c r="T2537" i="11" s="1"/>
  <c r="O2537" i="11"/>
  <c r="P2537" i="11" s="1"/>
  <c r="K2537" i="11"/>
  <c r="L2537" i="11" s="1"/>
  <c r="G2537" i="11"/>
  <c r="H2537" i="11" s="1"/>
  <c r="AR2536" i="11"/>
  <c r="AS2536" i="11" s="1"/>
  <c r="AM2536" i="11"/>
  <c r="AN2536" i="11" s="1"/>
  <c r="AH2536" i="11"/>
  <c r="AI2536" i="11" s="1"/>
  <c r="AC2536" i="11"/>
  <c r="AD2536" i="11" s="1"/>
  <c r="X2536" i="11"/>
  <c r="Y2536" i="11" s="1"/>
  <c r="S2536" i="11"/>
  <c r="T2536" i="11" s="1"/>
  <c r="O2536" i="11"/>
  <c r="P2536" i="11" s="1"/>
  <c r="K2536" i="11"/>
  <c r="L2536" i="11" s="1"/>
  <c r="G2536" i="11"/>
  <c r="H2536" i="11" s="1"/>
  <c r="AR2535" i="11"/>
  <c r="AS2535" i="11" s="1"/>
  <c r="AM2535" i="11"/>
  <c r="AN2535" i="11" s="1"/>
  <c r="AH2535" i="11"/>
  <c r="AI2535" i="11" s="1"/>
  <c r="AC2535" i="11"/>
  <c r="AD2535" i="11" s="1"/>
  <c r="X2535" i="11"/>
  <c r="Y2535" i="11" s="1"/>
  <c r="S2535" i="11"/>
  <c r="T2535" i="11" s="1"/>
  <c r="O2535" i="11"/>
  <c r="P2535" i="11" s="1"/>
  <c r="K2535" i="11"/>
  <c r="L2535" i="11" s="1"/>
  <c r="G2535" i="11"/>
  <c r="H2535" i="11" s="1"/>
  <c r="AR2534" i="11"/>
  <c r="AS2534" i="11" s="1"/>
  <c r="AM2534" i="11"/>
  <c r="AN2534" i="11" s="1"/>
  <c r="AH2534" i="11"/>
  <c r="AI2534" i="11" s="1"/>
  <c r="AC2534" i="11"/>
  <c r="AD2534" i="11" s="1"/>
  <c r="X2534" i="11"/>
  <c r="Y2534" i="11" s="1"/>
  <c r="S2534" i="11"/>
  <c r="T2534" i="11" s="1"/>
  <c r="O2534" i="11"/>
  <c r="P2534" i="11" s="1"/>
  <c r="K2534" i="11"/>
  <c r="L2534" i="11" s="1"/>
  <c r="G2534" i="11"/>
  <c r="H2534" i="11" s="1"/>
  <c r="AR2533" i="11"/>
  <c r="AS2533" i="11" s="1"/>
  <c r="AM2533" i="11"/>
  <c r="AN2533" i="11" s="1"/>
  <c r="AH2533" i="11"/>
  <c r="AI2533" i="11" s="1"/>
  <c r="AC2533" i="11"/>
  <c r="AD2533" i="11" s="1"/>
  <c r="X2533" i="11"/>
  <c r="Y2533" i="11" s="1"/>
  <c r="S2533" i="11"/>
  <c r="T2533" i="11" s="1"/>
  <c r="O2533" i="11"/>
  <c r="P2533" i="11" s="1"/>
  <c r="K2533" i="11"/>
  <c r="L2533" i="11" s="1"/>
  <c r="G2533" i="11"/>
  <c r="H2533" i="11" s="1"/>
  <c r="AR2532" i="11"/>
  <c r="AS2532" i="11" s="1"/>
  <c r="AM2532" i="11"/>
  <c r="AN2532" i="11" s="1"/>
  <c r="AH2532" i="11"/>
  <c r="AI2532" i="11" s="1"/>
  <c r="AC2532" i="11"/>
  <c r="AD2532" i="11" s="1"/>
  <c r="X2532" i="11"/>
  <c r="Y2532" i="11" s="1"/>
  <c r="S2532" i="11"/>
  <c r="T2532" i="11" s="1"/>
  <c r="O2532" i="11"/>
  <c r="P2532" i="11" s="1"/>
  <c r="K2532" i="11"/>
  <c r="L2532" i="11" s="1"/>
  <c r="G2532" i="11"/>
  <c r="H2532" i="11" s="1"/>
  <c r="AR2531" i="11"/>
  <c r="AS2531" i="11" s="1"/>
  <c r="AM2531" i="11"/>
  <c r="AN2531" i="11" s="1"/>
  <c r="AH2531" i="11"/>
  <c r="AI2531" i="11" s="1"/>
  <c r="AC2531" i="11"/>
  <c r="AD2531" i="11" s="1"/>
  <c r="X2531" i="11"/>
  <c r="Y2531" i="11" s="1"/>
  <c r="S2531" i="11"/>
  <c r="T2531" i="11" s="1"/>
  <c r="O2531" i="11"/>
  <c r="P2531" i="11" s="1"/>
  <c r="K2531" i="11"/>
  <c r="L2531" i="11" s="1"/>
  <c r="G2531" i="11"/>
  <c r="H2531" i="11" s="1"/>
  <c r="AR2530" i="11"/>
  <c r="AS2530" i="11" s="1"/>
  <c r="AM2530" i="11"/>
  <c r="AN2530" i="11" s="1"/>
  <c r="AH2530" i="11"/>
  <c r="AI2530" i="11" s="1"/>
  <c r="AC2530" i="11"/>
  <c r="AD2530" i="11" s="1"/>
  <c r="X2530" i="11"/>
  <c r="Y2530" i="11" s="1"/>
  <c r="S2530" i="11"/>
  <c r="T2530" i="11" s="1"/>
  <c r="O2530" i="11"/>
  <c r="P2530" i="11" s="1"/>
  <c r="K2530" i="11"/>
  <c r="L2530" i="11" s="1"/>
  <c r="G2530" i="11"/>
  <c r="H2530" i="11" s="1"/>
  <c r="AR2529" i="11"/>
  <c r="AS2529" i="11" s="1"/>
  <c r="AM2529" i="11"/>
  <c r="AN2529" i="11" s="1"/>
  <c r="AH2529" i="11"/>
  <c r="AI2529" i="11" s="1"/>
  <c r="AC2529" i="11"/>
  <c r="AD2529" i="11" s="1"/>
  <c r="X2529" i="11"/>
  <c r="Y2529" i="11" s="1"/>
  <c r="S2529" i="11"/>
  <c r="T2529" i="11" s="1"/>
  <c r="O2529" i="11"/>
  <c r="P2529" i="11" s="1"/>
  <c r="K2529" i="11"/>
  <c r="L2529" i="11" s="1"/>
  <c r="G2529" i="11"/>
  <c r="H2529" i="11" s="1"/>
  <c r="AR2528" i="11"/>
  <c r="AS2528" i="11" s="1"/>
  <c r="AM2528" i="11"/>
  <c r="AN2528" i="11" s="1"/>
  <c r="AH2528" i="11"/>
  <c r="AI2528" i="11" s="1"/>
  <c r="AC2528" i="11"/>
  <c r="AD2528" i="11" s="1"/>
  <c r="X2528" i="11"/>
  <c r="Y2528" i="11" s="1"/>
  <c r="S2528" i="11"/>
  <c r="T2528" i="11" s="1"/>
  <c r="O2528" i="11"/>
  <c r="P2528" i="11" s="1"/>
  <c r="K2528" i="11"/>
  <c r="L2528" i="11" s="1"/>
  <c r="G2528" i="11"/>
  <c r="H2528" i="11" s="1"/>
  <c r="AR2527" i="11"/>
  <c r="AS2527" i="11" s="1"/>
  <c r="AM2527" i="11"/>
  <c r="AN2527" i="11" s="1"/>
  <c r="AH2527" i="11"/>
  <c r="AI2527" i="11" s="1"/>
  <c r="AC2527" i="11"/>
  <c r="AD2527" i="11" s="1"/>
  <c r="X2527" i="11"/>
  <c r="Y2527" i="11" s="1"/>
  <c r="S2527" i="11"/>
  <c r="T2527" i="11" s="1"/>
  <c r="O2527" i="11"/>
  <c r="P2527" i="11" s="1"/>
  <c r="K2527" i="11"/>
  <c r="L2527" i="11" s="1"/>
  <c r="G2527" i="11"/>
  <c r="H2527" i="11" s="1"/>
  <c r="AR2526" i="11"/>
  <c r="AS2526" i="11" s="1"/>
  <c r="AM2526" i="11"/>
  <c r="AN2526" i="11" s="1"/>
  <c r="AH2526" i="11"/>
  <c r="AI2526" i="11" s="1"/>
  <c r="AC2526" i="11"/>
  <c r="AD2526" i="11" s="1"/>
  <c r="X2526" i="11"/>
  <c r="Y2526" i="11" s="1"/>
  <c r="S2526" i="11"/>
  <c r="T2526" i="11" s="1"/>
  <c r="O2526" i="11"/>
  <c r="P2526" i="11" s="1"/>
  <c r="K2526" i="11"/>
  <c r="L2526" i="11" s="1"/>
  <c r="G2526" i="11"/>
  <c r="H2526" i="11" s="1"/>
  <c r="AR2525" i="11"/>
  <c r="AS2525" i="11" s="1"/>
  <c r="AM2525" i="11"/>
  <c r="AN2525" i="11" s="1"/>
  <c r="AH2525" i="11"/>
  <c r="AI2525" i="11" s="1"/>
  <c r="AC2525" i="11"/>
  <c r="AD2525" i="11" s="1"/>
  <c r="X2525" i="11"/>
  <c r="Y2525" i="11" s="1"/>
  <c r="S2525" i="11"/>
  <c r="T2525" i="11" s="1"/>
  <c r="O2525" i="11"/>
  <c r="P2525" i="11" s="1"/>
  <c r="K2525" i="11"/>
  <c r="L2525" i="11" s="1"/>
  <c r="G2525" i="11"/>
  <c r="H2525" i="11" s="1"/>
  <c r="AR2524" i="11"/>
  <c r="AS2524" i="11" s="1"/>
  <c r="AM2524" i="11"/>
  <c r="AN2524" i="11" s="1"/>
  <c r="AH2524" i="11"/>
  <c r="AI2524" i="11" s="1"/>
  <c r="AC2524" i="11"/>
  <c r="AD2524" i="11" s="1"/>
  <c r="X2524" i="11"/>
  <c r="Y2524" i="11" s="1"/>
  <c r="S2524" i="11"/>
  <c r="T2524" i="11" s="1"/>
  <c r="O2524" i="11"/>
  <c r="P2524" i="11" s="1"/>
  <c r="K2524" i="11"/>
  <c r="L2524" i="11" s="1"/>
  <c r="G2524" i="11"/>
  <c r="H2524" i="11" s="1"/>
  <c r="AR2523" i="11"/>
  <c r="AS2523" i="11" s="1"/>
  <c r="AM2523" i="11"/>
  <c r="AN2523" i="11" s="1"/>
  <c r="AH2523" i="11"/>
  <c r="AI2523" i="11" s="1"/>
  <c r="AC2523" i="11"/>
  <c r="AD2523" i="11" s="1"/>
  <c r="X2523" i="11"/>
  <c r="Y2523" i="11" s="1"/>
  <c r="S2523" i="11"/>
  <c r="T2523" i="11" s="1"/>
  <c r="O2523" i="11"/>
  <c r="P2523" i="11" s="1"/>
  <c r="K2523" i="11"/>
  <c r="L2523" i="11" s="1"/>
  <c r="G2523" i="11"/>
  <c r="H2523" i="11" s="1"/>
  <c r="AR2522" i="11"/>
  <c r="AS2522" i="11" s="1"/>
  <c r="AM2522" i="11"/>
  <c r="AN2522" i="11" s="1"/>
  <c r="AH2522" i="11"/>
  <c r="AI2522" i="11" s="1"/>
  <c r="AC2522" i="11"/>
  <c r="AD2522" i="11" s="1"/>
  <c r="X2522" i="11"/>
  <c r="Y2522" i="11" s="1"/>
  <c r="S2522" i="11"/>
  <c r="T2522" i="11" s="1"/>
  <c r="O2522" i="11"/>
  <c r="P2522" i="11" s="1"/>
  <c r="K2522" i="11"/>
  <c r="L2522" i="11" s="1"/>
  <c r="G2522" i="11"/>
  <c r="H2522" i="11" s="1"/>
  <c r="AR2521" i="11"/>
  <c r="AS2521" i="11" s="1"/>
  <c r="AM2521" i="11"/>
  <c r="AN2521" i="11" s="1"/>
  <c r="AH2521" i="11"/>
  <c r="AI2521" i="11" s="1"/>
  <c r="AC2521" i="11"/>
  <c r="AD2521" i="11" s="1"/>
  <c r="X2521" i="11"/>
  <c r="Y2521" i="11" s="1"/>
  <c r="S2521" i="11"/>
  <c r="T2521" i="11" s="1"/>
  <c r="O2521" i="11"/>
  <c r="P2521" i="11" s="1"/>
  <c r="K2521" i="11"/>
  <c r="L2521" i="11" s="1"/>
  <c r="G2521" i="11"/>
  <c r="H2521" i="11" s="1"/>
  <c r="AR2520" i="11"/>
  <c r="AS2520" i="11" s="1"/>
  <c r="AM2520" i="11"/>
  <c r="AN2520" i="11" s="1"/>
  <c r="AH2520" i="11"/>
  <c r="AI2520" i="11" s="1"/>
  <c r="AC2520" i="11"/>
  <c r="AD2520" i="11" s="1"/>
  <c r="X2520" i="11"/>
  <c r="Y2520" i="11" s="1"/>
  <c r="S2520" i="11"/>
  <c r="T2520" i="11" s="1"/>
  <c r="O2520" i="11"/>
  <c r="P2520" i="11" s="1"/>
  <c r="K2520" i="11"/>
  <c r="L2520" i="11" s="1"/>
  <c r="G2520" i="11"/>
  <c r="H2520" i="11" s="1"/>
  <c r="AR2519" i="11"/>
  <c r="AS2519" i="11" s="1"/>
  <c r="AM2519" i="11"/>
  <c r="AN2519" i="11" s="1"/>
  <c r="AH2519" i="11"/>
  <c r="AI2519" i="11" s="1"/>
  <c r="AC2519" i="11"/>
  <c r="AD2519" i="11" s="1"/>
  <c r="X2519" i="11"/>
  <c r="Y2519" i="11" s="1"/>
  <c r="S2519" i="11"/>
  <c r="T2519" i="11" s="1"/>
  <c r="O2519" i="11"/>
  <c r="P2519" i="11" s="1"/>
  <c r="K2519" i="11"/>
  <c r="L2519" i="11" s="1"/>
  <c r="G2519" i="11"/>
  <c r="H2519" i="11" s="1"/>
  <c r="AR2518" i="11"/>
  <c r="AS2518" i="11" s="1"/>
  <c r="AM2518" i="11"/>
  <c r="AN2518" i="11" s="1"/>
  <c r="AH2518" i="11"/>
  <c r="AI2518" i="11" s="1"/>
  <c r="AC2518" i="11"/>
  <c r="AD2518" i="11" s="1"/>
  <c r="X2518" i="11"/>
  <c r="Y2518" i="11" s="1"/>
  <c r="S2518" i="11"/>
  <c r="T2518" i="11" s="1"/>
  <c r="O2518" i="11"/>
  <c r="P2518" i="11" s="1"/>
  <c r="K2518" i="11"/>
  <c r="L2518" i="11" s="1"/>
  <c r="G2518" i="11"/>
  <c r="H2518" i="11" s="1"/>
  <c r="AR2517" i="11"/>
  <c r="AS2517" i="11" s="1"/>
  <c r="AM2517" i="11"/>
  <c r="AN2517" i="11" s="1"/>
  <c r="AH2517" i="11"/>
  <c r="AI2517" i="11" s="1"/>
  <c r="AC2517" i="11"/>
  <c r="AD2517" i="11" s="1"/>
  <c r="X2517" i="11"/>
  <c r="Y2517" i="11" s="1"/>
  <c r="S2517" i="11"/>
  <c r="T2517" i="11" s="1"/>
  <c r="O2517" i="11"/>
  <c r="P2517" i="11" s="1"/>
  <c r="K2517" i="11"/>
  <c r="L2517" i="11" s="1"/>
  <c r="G2517" i="11"/>
  <c r="H2517" i="11" s="1"/>
  <c r="AR2516" i="11"/>
  <c r="AS2516" i="11" s="1"/>
  <c r="AM2516" i="11"/>
  <c r="AN2516" i="11" s="1"/>
  <c r="AH2516" i="11"/>
  <c r="AI2516" i="11" s="1"/>
  <c r="AC2516" i="11"/>
  <c r="AD2516" i="11" s="1"/>
  <c r="X2516" i="11"/>
  <c r="Y2516" i="11" s="1"/>
  <c r="S2516" i="11"/>
  <c r="T2516" i="11" s="1"/>
  <c r="O2516" i="11"/>
  <c r="P2516" i="11" s="1"/>
  <c r="K2516" i="11"/>
  <c r="L2516" i="11" s="1"/>
  <c r="G2516" i="11"/>
  <c r="H2516" i="11" s="1"/>
  <c r="AR2515" i="11"/>
  <c r="AS2515" i="11" s="1"/>
  <c r="AM2515" i="11"/>
  <c r="AN2515" i="11" s="1"/>
  <c r="AH2515" i="11"/>
  <c r="AI2515" i="11" s="1"/>
  <c r="AC2515" i="11"/>
  <c r="AD2515" i="11" s="1"/>
  <c r="X2515" i="11"/>
  <c r="Y2515" i="11" s="1"/>
  <c r="S2515" i="11"/>
  <c r="T2515" i="11" s="1"/>
  <c r="O2515" i="11"/>
  <c r="P2515" i="11" s="1"/>
  <c r="K2515" i="11"/>
  <c r="L2515" i="11" s="1"/>
  <c r="G2515" i="11"/>
  <c r="H2515" i="11" s="1"/>
  <c r="AR2514" i="11"/>
  <c r="AS2514" i="11" s="1"/>
  <c r="AM2514" i="11"/>
  <c r="AN2514" i="11" s="1"/>
  <c r="AH2514" i="11"/>
  <c r="AI2514" i="11" s="1"/>
  <c r="AC2514" i="11"/>
  <c r="AD2514" i="11" s="1"/>
  <c r="X2514" i="11"/>
  <c r="Y2514" i="11" s="1"/>
  <c r="S2514" i="11"/>
  <c r="T2514" i="11" s="1"/>
  <c r="O2514" i="11"/>
  <c r="P2514" i="11" s="1"/>
  <c r="K2514" i="11"/>
  <c r="L2514" i="11" s="1"/>
  <c r="G2514" i="11"/>
  <c r="H2514" i="11" s="1"/>
  <c r="AR2513" i="11"/>
  <c r="AS2513" i="11" s="1"/>
  <c r="AM2513" i="11"/>
  <c r="AN2513" i="11" s="1"/>
  <c r="AH2513" i="11"/>
  <c r="AI2513" i="11" s="1"/>
  <c r="AC2513" i="11"/>
  <c r="AD2513" i="11" s="1"/>
  <c r="X2513" i="11"/>
  <c r="Y2513" i="11" s="1"/>
  <c r="S2513" i="11"/>
  <c r="T2513" i="11" s="1"/>
  <c r="O2513" i="11"/>
  <c r="P2513" i="11" s="1"/>
  <c r="K2513" i="11"/>
  <c r="L2513" i="11" s="1"/>
  <c r="G2513" i="11"/>
  <c r="H2513" i="11" s="1"/>
  <c r="AR2512" i="11"/>
  <c r="AS2512" i="11" s="1"/>
  <c r="AM2512" i="11"/>
  <c r="AN2512" i="11" s="1"/>
  <c r="AH2512" i="11"/>
  <c r="AI2512" i="11" s="1"/>
  <c r="AC2512" i="11"/>
  <c r="AD2512" i="11" s="1"/>
  <c r="X2512" i="11"/>
  <c r="Y2512" i="11" s="1"/>
  <c r="S2512" i="11"/>
  <c r="T2512" i="11" s="1"/>
  <c r="O2512" i="11"/>
  <c r="P2512" i="11" s="1"/>
  <c r="K2512" i="11"/>
  <c r="L2512" i="11" s="1"/>
  <c r="G2512" i="11"/>
  <c r="H2512" i="11" s="1"/>
  <c r="S2472" i="11" l="1"/>
  <c r="T2472" i="11" s="1"/>
  <c r="G2472" i="11"/>
  <c r="H2472" i="11" s="1"/>
  <c r="AR2471" i="11"/>
  <c r="AS2471" i="11" s="1"/>
  <c r="AM2471" i="11"/>
  <c r="AN2471" i="11" s="1"/>
  <c r="AH2471" i="11"/>
  <c r="AI2471" i="11" s="1"/>
  <c r="AC2471" i="11"/>
  <c r="AD2471" i="11" s="1"/>
  <c r="X2471" i="11"/>
  <c r="Y2471" i="11" s="1"/>
  <c r="S2471" i="11"/>
  <c r="T2471" i="11" s="1"/>
  <c r="G2471" i="11"/>
  <c r="H2471" i="11" s="1"/>
  <c r="AC2470" i="11"/>
  <c r="AD2470" i="11" s="1"/>
  <c r="X2470" i="11"/>
  <c r="Y2470" i="11" s="1"/>
  <c r="S2470" i="11"/>
  <c r="T2470" i="11" s="1"/>
  <c r="K2470" i="11"/>
  <c r="L2470" i="11" s="1"/>
  <c r="G2470" i="11"/>
  <c r="H2470" i="11" s="1"/>
  <c r="K2469" i="11"/>
  <c r="L2469" i="11" s="1"/>
  <c r="G2469" i="11"/>
  <c r="H2469" i="11" s="1"/>
  <c r="K2468" i="11"/>
  <c r="L2468" i="11" s="1"/>
  <c r="G2468" i="11"/>
  <c r="H2468" i="11" s="1"/>
  <c r="X2467" i="11"/>
  <c r="Y2467" i="11" s="1"/>
  <c r="S2467" i="11"/>
  <c r="T2467" i="11" s="1"/>
  <c r="G2467" i="11"/>
  <c r="H2467" i="11" s="1"/>
  <c r="X2466" i="11"/>
  <c r="Y2466" i="11" s="1"/>
  <c r="S2466" i="11"/>
  <c r="T2466" i="11" s="1"/>
  <c r="K2466" i="11"/>
  <c r="L2466" i="11" s="1"/>
  <c r="G2466" i="11"/>
  <c r="H2466" i="11" s="1"/>
  <c r="X2465" i="11"/>
  <c r="Y2465" i="11" s="1"/>
  <c r="S2465" i="11"/>
  <c r="T2465" i="11" s="1"/>
  <c r="G2465" i="11"/>
  <c r="H2465" i="11" s="1"/>
  <c r="X2464" i="11"/>
  <c r="Y2464" i="11" s="1"/>
  <c r="S2464" i="11"/>
  <c r="T2464" i="11" s="1"/>
  <c r="K2464" i="11"/>
  <c r="L2464" i="11" s="1"/>
  <c r="G2464" i="11"/>
  <c r="H2464" i="11" s="1"/>
  <c r="S2463" i="11"/>
  <c r="K2463" i="11"/>
  <c r="L2463" i="11" s="1"/>
  <c r="G2463" i="11"/>
  <c r="H2463" i="11" s="1"/>
  <c r="AR2462" i="11"/>
  <c r="AS2462" i="11" s="1"/>
  <c r="AM2462" i="11"/>
  <c r="AN2462" i="11" s="1"/>
  <c r="AH2462" i="11"/>
  <c r="AI2462" i="11" s="1"/>
  <c r="AC2462" i="11"/>
  <c r="AD2462" i="11" s="1"/>
  <c r="X2462" i="11"/>
  <c r="Y2462" i="11" s="1"/>
  <c r="S2462" i="11"/>
  <c r="T2462" i="11" s="1"/>
  <c r="O2462" i="11"/>
  <c r="P2462" i="11" s="1"/>
  <c r="K2462" i="11"/>
  <c r="L2462" i="11" s="1"/>
  <c r="G2462" i="11"/>
  <c r="H2462" i="11" s="1"/>
  <c r="AR2461" i="11"/>
  <c r="AS2461" i="11" s="1"/>
  <c r="AM2461" i="11"/>
  <c r="AN2461" i="11" s="1"/>
  <c r="AH2461" i="11"/>
  <c r="AI2461" i="11" s="1"/>
  <c r="AC2461" i="11"/>
  <c r="AD2461" i="11" s="1"/>
  <c r="X2461" i="11"/>
  <c r="Y2461" i="11" s="1"/>
  <c r="S2461" i="11"/>
  <c r="T2461" i="11" s="1"/>
  <c r="O2461" i="11"/>
  <c r="P2461" i="11" s="1"/>
  <c r="K2461" i="11"/>
  <c r="L2461" i="11" s="1"/>
  <c r="G2461" i="11"/>
  <c r="H2461" i="11" s="1"/>
  <c r="AR2460" i="11"/>
  <c r="AS2460" i="11" s="1"/>
  <c r="AH2460" i="11"/>
  <c r="AI2460" i="11" s="1"/>
  <c r="AC2460" i="11"/>
  <c r="AD2460" i="11" s="1"/>
  <c r="X2460" i="11"/>
  <c r="Y2460" i="11" s="1"/>
  <c r="S2460" i="11"/>
  <c r="T2460" i="11" s="1"/>
  <c r="O2460" i="11"/>
  <c r="P2460" i="11" s="1"/>
  <c r="K2460" i="11"/>
  <c r="L2460" i="11" s="1"/>
  <c r="G2460" i="11"/>
  <c r="H2460" i="11" s="1"/>
  <c r="AR2459" i="11"/>
  <c r="AS2459" i="11" s="1"/>
  <c r="AM2459" i="11"/>
  <c r="AN2459" i="11" s="1"/>
  <c r="AH2459" i="11"/>
  <c r="AI2459" i="11" s="1"/>
  <c r="AC2459" i="11"/>
  <c r="AD2459" i="11" s="1"/>
  <c r="X2459" i="11"/>
  <c r="Y2459" i="11" s="1"/>
  <c r="S2459" i="11"/>
  <c r="T2459" i="11" s="1"/>
  <c r="O2459" i="11"/>
  <c r="P2459" i="11" s="1"/>
  <c r="K2459" i="11"/>
  <c r="L2459" i="11" s="1"/>
  <c r="G2459" i="11"/>
  <c r="H2459" i="11" s="1"/>
  <c r="AR2458" i="11"/>
  <c r="AS2458" i="11" s="1"/>
  <c r="AM2458" i="11"/>
  <c r="AN2458" i="11" s="1"/>
  <c r="AH2458" i="11"/>
  <c r="AI2458" i="11" s="1"/>
  <c r="AC2458" i="11"/>
  <c r="AD2458" i="11" s="1"/>
  <c r="X2458" i="11"/>
  <c r="Y2458" i="11" s="1"/>
  <c r="S2458" i="11"/>
  <c r="T2458" i="11" s="1"/>
  <c r="O2458" i="11"/>
  <c r="P2458" i="11" s="1"/>
  <c r="K2458" i="11"/>
  <c r="L2458" i="11" s="1"/>
  <c r="G2458" i="11"/>
  <c r="H2458" i="11" s="1"/>
  <c r="AM2457" i="11"/>
  <c r="AN2457" i="11" s="1"/>
  <c r="AH2457" i="11"/>
  <c r="AI2457" i="11" s="1"/>
  <c r="AC2457" i="11"/>
  <c r="AD2457" i="11" s="1"/>
  <c r="X2457" i="11"/>
  <c r="Y2457" i="11" s="1"/>
  <c r="S2457" i="11"/>
  <c r="T2457" i="11" s="1"/>
  <c r="O2457" i="11"/>
  <c r="P2457" i="11" s="1"/>
  <c r="K2457" i="11"/>
  <c r="L2457" i="11" s="1"/>
  <c r="G2457" i="11"/>
  <c r="H2457" i="11" s="1"/>
  <c r="AR2456" i="11"/>
  <c r="AS2456" i="11" s="1"/>
  <c r="AM2456" i="11"/>
  <c r="AN2456" i="11" s="1"/>
  <c r="AH2456" i="11"/>
  <c r="AI2456" i="11" s="1"/>
  <c r="AC2456" i="11"/>
  <c r="AD2456" i="11" s="1"/>
  <c r="X2456" i="11"/>
  <c r="Y2456" i="11" s="1"/>
  <c r="S2456" i="11"/>
  <c r="T2456" i="11" s="1"/>
  <c r="O2456" i="11"/>
  <c r="P2456" i="11" s="1"/>
  <c r="K2456" i="11"/>
  <c r="L2456" i="11" s="1"/>
  <c r="G2456" i="11"/>
  <c r="H2456" i="11" s="1"/>
  <c r="AR2455" i="11"/>
  <c r="AS2455" i="11" s="1"/>
  <c r="AM2455" i="11"/>
  <c r="AN2455" i="11" s="1"/>
  <c r="AH2455" i="11"/>
  <c r="AI2455" i="11" s="1"/>
  <c r="AC2455" i="11"/>
  <c r="AD2455" i="11" s="1"/>
  <c r="X2455" i="11"/>
  <c r="Y2455" i="11" s="1"/>
  <c r="S2455" i="11"/>
  <c r="T2455" i="11" s="1"/>
  <c r="O2455" i="11"/>
  <c r="P2455" i="11" s="1"/>
  <c r="K2455" i="11"/>
  <c r="L2455" i="11" s="1"/>
  <c r="G2455" i="11"/>
  <c r="H2455" i="11" s="1"/>
  <c r="AR2454" i="11"/>
  <c r="AS2454" i="11" s="1"/>
  <c r="AM2454" i="11"/>
  <c r="AN2454" i="11" s="1"/>
  <c r="AH2454" i="11"/>
  <c r="AI2454" i="11" s="1"/>
  <c r="AC2454" i="11"/>
  <c r="AD2454" i="11" s="1"/>
  <c r="X2454" i="11"/>
  <c r="Y2454" i="11" s="1"/>
  <c r="S2454" i="11"/>
  <c r="T2454" i="11" s="1"/>
  <c r="O2454" i="11"/>
  <c r="P2454" i="11" s="1"/>
  <c r="K2454" i="11"/>
  <c r="L2454" i="11" s="1"/>
  <c r="G2454" i="11"/>
  <c r="H2454" i="11" s="1"/>
  <c r="AR2453" i="11"/>
  <c r="AS2453" i="11" s="1"/>
  <c r="AM2453" i="11"/>
  <c r="AN2453" i="11" s="1"/>
  <c r="AH2453" i="11"/>
  <c r="AI2453" i="11" s="1"/>
  <c r="AC2453" i="11"/>
  <c r="AD2453" i="11" s="1"/>
  <c r="X2453" i="11"/>
  <c r="Y2453" i="11" s="1"/>
  <c r="S2453" i="11"/>
  <c r="T2453" i="11" s="1"/>
  <c r="O2453" i="11"/>
  <c r="P2453" i="11" s="1"/>
  <c r="K2453" i="11"/>
  <c r="L2453" i="11" s="1"/>
  <c r="G2453" i="11"/>
  <c r="H2453" i="11" s="1"/>
  <c r="AR2452" i="11"/>
  <c r="AS2452" i="11" s="1"/>
  <c r="AM2452" i="11"/>
  <c r="AN2452" i="11" s="1"/>
  <c r="AH2452" i="11"/>
  <c r="AI2452" i="11" s="1"/>
  <c r="AC2452" i="11"/>
  <c r="AD2452" i="11" s="1"/>
  <c r="X2452" i="11"/>
  <c r="Y2452" i="11" s="1"/>
  <c r="S2452" i="11"/>
  <c r="T2452" i="11" s="1"/>
  <c r="O2452" i="11"/>
  <c r="P2452" i="11" s="1"/>
  <c r="K2452" i="11"/>
  <c r="L2452" i="11" s="1"/>
  <c r="G2452" i="11"/>
  <c r="H2452" i="11" s="1"/>
  <c r="AR2451" i="11"/>
  <c r="AS2451" i="11" s="1"/>
  <c r="AM2451" i="11"/>
  <c r="AN2451" i="11" s="1"/>
  <c r="AH2451" i="11"/>
  <c r="AI2451" i="11" s="1"/>
  <c r="AC2451" i="11"/>
  <c r="AD2451" i="11" s="1"/>
  <c r="X2451" i="11"/>
  <c r="Y2451" i="11" s="1"/>
  <c r="S2451" i="11"/>
  <c r="T2451" i="11" s="1"/>
  <c r="O2451" i="11"/>
  <c r="P2451" i="11" s="1"/>
  <c r="K2451" i="11"/>
  <c r="L2451" i="11" s="1"/>
  <c r="G2451" i="11"/>
  <c r="H2451" i="11" s="1"/>
  <c r="AR2450" i="11"/>
  <c r="AS2450" i="11" s="1"/>
  <c r="AM2450" i="11"/>
  <c r="AN2450" i="11" s="1"/>
  <c r="AH2450" i="11"/>
  <c r="AI2450" i="11" s="1"/>
  <c r="AC2450" i="11"/>
  <c r="AD2450" i="11" s="1"/>
  <c r="X2450" i="11"/>
  <c r="Y2450" i="11" s="1"/>
  <c r="S2450" i="11"/>
  <c r="T2450" i="11" s="1"/>
  <c r="O2450" i="11"/>
  <c r="P2450" i="11" s="1"/>
  <c r="K2450" i="11"/>
  <c r="L2450" i="11" s="1"/>
  <c r="G2450" i="11"/>
  <c r="H2450" i="11" s="1"/>
  <c r="AR2449" i="11"/>
  <c r="AS2449" i="11" s="1"/>
  <c r="AM2449" i="11"/>
  <c r="AN2449" i="11" s="1"/>
  <c r="AH2449" i="11"/>
  <c r="AI2449" i="11" s="1"/>
  <c r="AC2449" i="11"/>
  <c r="AD2449" i="11" s="1"/>
  <c r="X2449" i="11"/>
  <c r="Y2449" i="11" s="1"/>
  <c r="S2449" i="11"/>
  <c r="T2449" i="11" s="1"/>
  <c r="O2449" i="11"/>
  <c r="P2449" i="11" s="1"/>
  <c r="K2449" i="11"/>
  <c r="L2449" i="11" s="1"/>
  <c r="G2449" i="11"/>
  <c r="H2449" i="11" s="1"/>
  <c r="AR2448" i="11"/>
  <c r="AS2448" i="11" s="1"/>
  <c r="AM2448" i="11"/>
  <c r="AN2448" i="11" s="1"/>
  <c r="AH2448" i="11"/>
  <c r="AI2448" i="11" s="1"/>
  <c r="AC2448" i="11"/>
  <c r="AD2448" i="11" s="1"/>
  <c r="X2448" i="11"/>
  <c r="Y2448" i="11" s="1"/>
  <c r="S2448" i="11"/>
  <c r="T2448" i="11" s="1"/>
  <c r="O2448" i="11"/>
  <c r="P2448" i="11" s="1"/>
  <c r="K2448" i="11"/>
  <c r="L2448" i="11" s="1"/>
  <c r="G2448" i="11"/>
  <c r="H2448" i="11" s="1"/>
  <c r="AR2447" i="11"/>
  <c r="AS2447" i="11" s="1"/>
  <c r="AH2447" i="11"/>
  <c r="AI2447" i="11" s="1"/>
  <c r="AC2447" i="11"/>
  <c r="AD2447" i="11" s="1"/>
  <c r="X2447" i="11"/>
  <c r="Y2447" i="11" s="1"/>
  <c r="S2447" i="11"/>
  <c r="T2447" i="11" s="1"/>
  <c r="O2447" i="11"/>
  <c r="P2447" i="11" s="1"/>
  <c r="K2447" i="11"/>
  <c r="L2447" i="11" s="1"/>
  <c r="G2447" i="11"/>
  <c r="H2447" i="11" s="1"/>
  <c r="AR2446" i="11"/>
  <c r="AS2446" i="11" s="1"/>
  <c r="AM2446" i="11"/>
  <c r="AN2446" i="11" s="1"/>
  <c r="AH2446" i="11"/>
  <c r="AI2446" i="11" s="1"/>
  <c r="AC2446" i="11"/>
  <c r="AD2446" i="11" s="1"/>
  <c r="X2446" i="11"/>
  <c r="Y2446" i="11" s="1"/>
  <c r="S2446" i="11"/>
  <c r="T2446" i="11" s="1"/>
  <c r="O2446" i="11"/>
  <c r="P2446" i="11" s="1"/>
  <c r="K2446" i="11"/>
  <c r="L2446" i="11" s="1"/>
  <c r="G2446" i="11"/>
  <c r="H2446" i="11" s="1"/>
  <c r="AR2445" i="11"/>
  <c r="AS2445" i="11" s="1"/>
  <c r="AM2445" i="11"/>
  <c r="AN2445" i="11" s="1"/>
  <c r="AH2445" i="11"/>
  <c r="AI2445" i="11" s="1"/>
  <c r="AC2445" i="11"/>
  <c r="AD2445" i="11" s="1"/>
  <c r="X2445" i="11"/>
  <c r="Y2445" i="11" s="1"/>
  <c r="S2445" i="11"/>
  <c r="T2445" i="11" s="1"/>
  <c r="O2445" i="11"/>
  <c r="P2445" i="11" s="1"/>
  <c r="K2445" i="11"/>
  <c r="L2445" i="11" s="1"/>
  <c r="G2445" i="11"/>
  <c r="H2445" i="11" s="1"/>
  <c r="AR2380" i="11" l="1"/>
  <c r="AS2380" i="11" s="1"/>
  <c r="AM2380" i="11"/>
  <c r="AN2380" i="11" s="1"/>
  <c r="AH2380" i="11"/>
  <c r="AI2380" i="11" s="1"/>
  <c r="AC2380" i="11"/>
  <c r="AD2380" i="11" s="1"/>
  <c r="S2380" i="11"/>
  <c r="T2380" i="11" s="1"/>
  <c r="O2380" i="11"/>
  <c r="P2380" i="11" s="1"/>
  <c r="K2380" i="11"/>
  <c r="L2380" i="11" s="1"/>
  <c r="G2380" i="11"/>
  <c r="H2380" i="11" s="1"/>
  <c r="X2351" i="11" l="1"/>
  <c r="Y2351" i="11" s="1"/>
  <c r="S2351" i="11"/>
  <c r="T2351" i="11" s="1"/>
  <c r="K2351" i="11"/>
  <c r="L2351" i="11" s="1"/>
  <c r="G2351" i="11"/>
  <c r="H2351" i="11" s="1"/>
  <c r="X2350" i="11"/>
  <c r="Y2350" i="11" s="1"/>
  <c r="S2350" i="11"/>
  <c r="T2350" i="11" s="1"/>
  <c r="K2350" i="11"/>
  <c r="L2350" i="11" s="1"/>
  <c r="G2350" i="11"/>
  <c r="H2350" i="11" s="1"/>
  <c r="K2349" i="11"/>
  <c r="L2349" i="11" s="1"/>
  <c r="G2349" i="11"/>
  <c r="H2349" i="11" s="1"/>
  <c r="X2348" i="11"/>
  <c r="Y2348" i="11" s="1"/>
  <c r="S2348" i="11"/>
  <c r="T2348" i="11" s="1"/>
  <c r="G2348" i="11"/>
  <c r="H2348" i="11" s="1"/>
  <c r="AC2347" i="11"/>
  <c r="AD2347" i="11" s="1"/>
  <c r="X2347" i="11"/>
  <c r="Y2347" i="11" s="1"/>
  <c r="S2347" i="11"/>
  <c r="T2347" i="11" s="1"/>
  <c r="K2347" i="11"/>
  <c r="L2347" i="11" s="1"/>
  <c r="G2347" i="11"/>
  <c r="H2347" i="11" s="1"/>
  <c r="AC2346" i="11"/>
  <c r="AD2346" i="11" s="1"/>
  <c r="X2346" i="11"/>
  <c r="Y2346" i="11" s="1"/>
  <c r="S2346" i="11"/>
  <c r="T2346" i="11" s="1"/>
  <c r="K2346" i="11"/>
  <c r="L2346" i="11" s="1"/>
  <c r="G2346" i="11"/>
  <c r="H2346" i="11" s="1"/>
  <c r="X2345" i="11"/>
  <c r="Y2345" i="11" s="1"/>
  <c r="S2345" i="11"/>
  <c r="T2345" i="11" s="1"/>
  <c r="K2345" i="11"/>
  <c r="L2345" i="11" s="1"/>
  <c r="G2345" i="11"/>
  <c r="H2345" i="11" s="1"/>
  <c r="X2344" i="11"/>
  <c r="Y2344" i="11" s="1"/>
  <c r="S2344" i="11"/>
  <c r="T2344" i="11" s="1"/>
  <c r="K2344" i="11"/>
  <c r="L2344" i="11" s="1"/>
  <c r="G2344" i="11"/>
  <c r="H2344" i="11" s="1"/>
  <c r="S2343" i="11"/>
  <c r="T2343" i="11" s="1"/>
  <c r="G2343" i="11"/>
  <c r="H2343" i="11" s="1"/>
  <c r="AC2342" i="11"/>
  <c r="AD2342" i="11" s="1"/>
  <c r="X2342" i="11"/>
  <c r="Y2342" i="11" s="1"/>
  <c r="S2342" i="11"/>
  <c r="T2342" i="11" s="1"/>
  <c r="K2342" i="11"/>
  <c r="L2342" i="11" s="1"/>
  <c r="G2342" i="11"/>
  <c r="H2342" i="11" s="1"/>
  <c r="AH2341" i="11"/>
  <c r="AI2341" i="11" s="1"/>
  <c r="AC2341" i="11"/>
  <c r="AD2341" i="11" s="1"/>
  <c r="X2341" i="11"/>
  <c r="Y2341" i="11" s="1"/>
  <c r="S2341" i="11"/>
  <c r="T2341" i="11" s="1"/>
  <c r="K2341" i="11"/>
  <c r="L2341" i="11" s="1"/>
  <c r="G2341" i="11"/>
  <c r="H2341" i="11" s="1"/>
  <c r="K2340" i="11"/>
  <c r="L2340" i="11" s="1"/>
  <c r="G2340" i="11"/>
  <c r="H2340" i="11" s="1"/>
  <c r="X2339" i="11"/>
  <c r="Y2339" i="11" s="1"/>
  <c r="S2339" i="11"/>
  <c r="T2339" i="11" s="1"/>
  <c r="G2339" i="11"/>
  <c r="H2339" i="11" s="1"/>
  <c r="X2338" i="11"/>
  <c r="Y2338" i="11" s="1"/>
  <c r="S2338" i="11"/>
  <c r="T2338" i="11" s="1"/>
  <c r="K2338" i="11"/>
  <c r="L2338" i="11" s="1"/>
  <c r="G2338" i="11"/>
  <c r="H2338" i="11" s="1"/>
  <c r="AC2337" i="11"/>
  <c r="AD2337" i="11" s="1"/>
  <c r="X2337" i="11"/>
  <c r="Y2337" i="11" s="1"/>
  <c r="S2337" i="11"/>
  <c r="T2337" i="11" s="1"/>
  <c r="O2337" i="11"/>
  <c r="P2337" i="11" s="1"/>
  <c r="G2337" i="11"/>
  <c r="H2337" i="11" s="1"/>
  <c r="S2336" i="11"/>
  <c r="T2336" i="11" s="1"/>
  <c r="O2336" i="11"/>
  <c r="P2336" i="11" s="1"/>
  <c r="K2336" i="11"/>
  <c r="L2336" i="11" s="1"/>
  <c r="G2336" i="11"/>
  <c r="H2336" i="11" s="1"/>
  <c r="S2335" i="11"/>
  <c r="T2335" i="11" s="1"/>
  <c r="O2335" i="11"/>
  <c r="P2335" i="11" s="1"/>
  <c r="K2335" i="11"/>
  <c r="L2335" i="11" s="1"/>
  <c r="G2335" i="11"/>
  <c r="H2335" i="11" s="1"/>
  <c r="S2333" i="11"/>
  <c r="T2333" i="11" s="1"/>
  <c r="O2333" i="11"/>
  <c r="P2333" i="11" s="1"/>
  <c r="K2333" i="11"/>
  <c r="L2333" i="11" s="1"/>
  <c r="G2333" i="11"/>
  <c r="H2333" i="11" s="1"/>
  <c r="S2331" i="11"/>
  <c r="T2331" i="11" s="1"/>
  <c r="O2331" i="11"/>
  <c r="P2331" i="11" s="1"/>
  <c r="K2331" i="11"/>
  <c r="L2331" i="11" s="1"/>
  <c r="G2331" i="11"/>
  <c r="H2331" i="11" s="1"/>
  <c r="S2330" i="11"/>
  <c r="T2330" i="11" s="1"/>
  <c r="O2330" i="11"/>
  <c r="P2330" i="11" s="1"/>
  <c r="K2330" i="11"/>
  <c r="L2330" i="11" s="1"/>
  <c r="G2330" i="11"/>
  <c r="H2330" i="11" s="1"/>
  <c r="S2326" i="11"/>
  <c r="T2326" i="11" s="1"/>
  <c r="O2326" i="11"/>
  <c r="P2326" i="11" s="1"/>
  <c r="K2326" i="11"/>
  <c r="L2326" i="11" s="1"/>
  <c r="G2326" i="11"/>
  <c r="H2326" i="11" s="1"/>
  <c r="S2324" i="11"/>
  <c r="T2324" i="11" s="1"/>
  <c r="O2324" i="11"/>
  <c r="P2324" i="11" s="1"/>
  <c r="K2324" i="11"/>
  <c r="L2324" i="11" s="1"/>
  <c r="G2324" i="11"/>
  <c r="H2324" i="11" s="1"/>
  <c r="S2322" i="11"/>
  <c r="T2322" i="11" s="1"/>
  <c r="O2322" i="11"/>
  <c r="P2322" i="11" s="1"/>
  <c r="K2322" i="11"/>
  <c r="L2322" i="11" s="1"/>
  <c r="G2322" i="11"/>
  <c r="H2322" i="11" s="1"/>
  <c r="S2321" i="11"/>
  <c r="T2321" i="11" s="1"/>
  <c r="O2321" i="11"/>
  <c r="P2321" i="11" s="1"/>
  <c r="K2321" i="11"/>
  <c r="L2321" i="11" s="1"/>
  <c r="G2321" i="11"/>
  <c r="H2321" i="11" s="1"/>
  <c r="S2320" i="11"/>
  <c r="T2320" i="11" s="1"/>
  <c r="O2320" i="11"/>
  <c r="P2320" i="11" s="1"/>
  <c r="K2320" i="11"/>
  <c r="L2320" i="11" s="1"/>
  <c r="G2320" i="11"/>
  <c r="H2320" i="11" s="1"/>
  <c r="S2319" i="11"/>
  <c r="T2319" i="11" s="1"/>
  <c r="O2319" i="11"/>
  <c r="P2319" i="11" s="1"/>
  <c r="K2319" i="11"/>
  <c r="L2319" i="11" s="1"/>
  <c r="G2319" i="11"/>
  <c r="H2319" i="11" s="1"/>
  <c r="S2318" i="11"/>
  <c r="T2318" i="11" s="1"/>
  <c r="O2318" i="11"/>
  <c r="P2318" i="11" s="1"/>
  <c r="K2318" i="11"/>
  <c r="L2318" i="11" s="1"/>
  <c r="G2318" i="11"/>
  <c r="H2318" i="11" s="1"/>
  <c r="X2316" i="11" l="1"/>
  <c r="Y2316" i="11" s="1"/>
  <c r="S2316" i="11"/>
  <c r="T2316" i="11" s="1"/>
  <c r="K2316" i="11"/>
  <c r="L2316" i="11" s="1"/>
  <c r="G2316" i="11"/>
  <c r="H2316" i="11" s="1"/>
  <c r="K2315" i="11"/>
  <c r="L2315" i="11" s="1"/>
  <c r="G2315" i="11"/>
  <c r="H2315" i="11" s="1"/>
  <c r="G2314" i="11"/>
  <c r="H2314" i="11" s="1"/>
  <c r="X2313" i="11"/>
  <c r="Y2313" i="11" s="1"/>
  <c r="S2313" i="11"/>
  <c r="T2313" i="11" s="1"/>
  <c r="K2313" i="11"/>
  <c r="L2313" i="11" s="1"/>
  <c r="G2313" i="11"/>
  <c r="H2313" i="11" s="1"/>
  <c r="K2312" i="11"/>
  <c r="L2312" i="11" s="1"/>
  <c r="G2312" i="11"/>
  <c r="H2312" i="11" s="1"/>
  <c r="AC2311" i="11"/>
  <c r="AD2311" i="11" s="1"/>
  <c r="X2311" i="11"/>
  <c r="Y2311" i="11" s="1"/>
  <c r="S2311" i="11"/>
  <c r="T2311" i="11" s="1"/>
  <c r="K2311" i="11"/>
  <c r="L2311" i="11" s="1"/>
  <c r="G2311" i="11"/>
  <c r="H2311" i="11" s="1"/>
  <c r="AC2310" i="11"/>
  <c r="X2310" i="11"/>
  <c r="Y2310" i="11" s="1"/>
  <c r="S2310" i="11"/>
  <c r="T2310" i="11" s="1"/>
  <c r="G2310" i="11"/>
  <c r="H2310" i="11" s="1"/>
  <c r="X2309" i="11"/>
  <c r="Y2309" i="11" s="1"/>
  <c r="S2309" i="11"/>
  <c r="T2309" i="11" s="1"/>
  <c r="G2309" i="11"/>
  <c r="H2309" i="11" s="1"/>
  <c r="K2308" i="11"/>
  <c r="L2308" i="11" s="1"/>
  <c r="G2308" i="11"/>
  <c r="H2308" i="11" s="1"/>
  <c r="X2307" i="11"/>
  <c r="Y2307" i="11" s="1"/>
  <c r="S2307" i="11"/>
  <c r="T2307" i="11" s="1"/>
  <c r="G2307" i="11"/>
  <c r="H2307" i="11" s="1"/>
  <c r="X2306" i="11"/>
  <c r="Y2306" i="11" s="1"/>
  <c r="S2306" i="11"/>
  <c r="T2306" i="11" s="1"/>
  <c r="G2306" i="11"/>
  <c r="H2306" i="11" s="1"/>
  <c r="X2305" i="11"/>
  <c r="Y2305" i="11" s="1"/>
  <c r="S2305" i="11"/>
  <c r="T2305" i="11" s="1"/>
  <c r="G2305" i="11"/>
  <c r="H2305" i="11" s="1"/>
  <c r="K2304" i="11"/>
  <c r="L2304" i="11" s="1"/>
  <c r="G2304" i="11"/>
  <c r="H2304" i="11" s="1"/>
  <c r="AH2303" i="11"/>
  <c r="AI2303" i="11" s="1"/>
  <c r="AC2303" i="11"/>
  <c r="AD2303" i="11" s="1"/>
  <c r="X2303" i="11"/>
  <c r="Y2303" i="11" s="1"/>
  <c r="S2303" i="11"/>
  <c r="T2303" i="11" s="1"/>
  <c r="K2303" i="11"/>
  <c r="L2303" i="11" s="1"/>
  <c r="G2303" i="11"/>
  <c r="H2303" i="11" s="1"/>
  <c r="AC2302" i="11"/>
  <c r="AD2302" i="11" s="1"/>
  <c r="X2302" i="11"/>
  <c r="Y2302" i="11" s="1"/>
  <c r="S2302" i="11"/>
  <c r="T2302" i="11" s="1"/>
  <c r="K2302" i="11"/>
  <c r="L2302" i="11" s="1"/>
  <c r="G2302" i="11"/>
  <c r="H2302" i="11" s="1"/>
  <c r="X2301" i="11"/>
  <c r="Y2301" i="11" s="1"/>
  <c r="S2301" i="11"/>
  <c r="T2301" i="11" s="1"/>
  <c r="G2301" i="11"/>
  <c r="H2301" i="11" s="1"/>
  <c r="X2300" i="11"/>
  <c r="Y2300" i="11" s="1"/>
  <c r="S2300" i="11"/>
  <c r="T2300" i="11" s="1"/>
  <c r="G2300" i="11"/>
  <c r="H2300" i="11" s="1"/>
  <c r="X2299" i="11"/>
  <c r="Y2299" i="11" s="1"/>
  <c r="S2299" i="11"/>
  <c r="T2299" i="11" s="1"/>
  <c r="K2299" i="11"/>
  <c r="L2299" i="11" s="1"/>
  <c r="G2299" i="11"/>
  <c r="H2299" i="11" s="1"/>
  <c r="K2298" i="11"/>
  <c r="L2298" i="11" s="1"/>
  <c r="G2298" i="11"/>
  <c r="H2298" i="11" s="1"/>
  <c r="AC2297" i="11"/>
  <c r="AD2297" i="11" s="1"/>
  <c r="X2297" i="11"/>
  <c r="Y2297" i="11" s="1"/>
  <c r="S2297" i="11"/>
  <c r="T2297" i="11" s="1"/>
  <c r="K2297" i="11"/>
  <c r="L2297" i="11" s="1"/>
  <c r="G2297" i="11"/>
  <c r="H2297" i="11" s="1"/>
  <c r="X2296" i="11"/>
  <c r="Y2296" i="11" s="1"/>
  <c r="S2296" i="11"/>
  <c r="T2296" i="11" s="1"/>
  <c r="G2296" i="11"/>
  <c r="H2296" i="11" s="1"/>
  <c r="K2295" i="11"/>
  <c r="L2295" i="11" s="1"/>
  <c r="G2295" i="11"/>
  <c r="H2295" i="11" s="1"/>
  <c r="X2294" i="11"/>
  <c r="Y2294" i="11" s="1"/>
  <c r="S2294" i="11"/>
  <c r="T2294" i="11" s="1"/>
  <c r="G2294" i="11"/>
  <c r="H2294" i="11" s="1"/>
  <c r="X2293" i="11"/>
  <c r="S2293" i="11"/>
  <c r="K2293" i="11"/>
  <c r="L2293" i="11" s="1"/>
  <c r="G2293" i="11"/>
  <c r="H2293" i="11" s="1"/>
  <c r="X2292" i="11"/>
  <c r="Y2292" i="11" s="1"/>
  <c r="S2292" i="11"/>
  <c r="T2292" i="11" s="1"/>
  <c r="G2292" i="11"/>
  <c r="H2292" i="11" s="1"/>
  <c r="AR2291" i="11"/>
  <c r="AS2291" i="11" s="1"/>
  <c r="AM2291" i="11"/>
  <c r="AN2291" i="11" s="1"/>
  <c r="AH2291" i="11"/>
  <c r="AI2291" i="11" s="1"/>
  <c r="AC2291" i="11"/>
  <c r="AD2291" i="11" s="1"/>
  <c r="X2291" i="11"/>
  <c r="Y2291" i="11" s="1"/>
  <c r="S2291" i="11"/>
  <c r="T2291" i="11" s="1"/>
  <c r="K2291" i="11"/>
  <c r="L2291" i="11" s="1"/>
  <c r="G2291" i="11"/>
  <c r="H2291" i="11" s="1"/>
  <c r="X2290" i="11"/>
  <c r="Y2290" i="11" s="1"/>
  <c r="S2290" i="11"/>
  <c r="T2290" i="11" s="1"/>
  <c r="K2290" i="11"/>
  <c r="L2290" i="11" s="1"/>
  <c r="G2290" i="11"/>
  <c r="H2290" i="11" s="1"/>
  <c r="X2289" i="11"/>
  <c r="Y2289" i="11" s="1"/>
  <c r="S2289" i="11"/>
  <c r="T2289" i="11" s="1"/>
  <c r="K2289" i="11"/>
  <c r="L2289" i="11" s="1"/>
  <c r="G2289" i="11"/>
  <c r="H2289" i="11" s="1"/>
  <c r="X2288" i="11"/>
  <c r="Y2288" i="11" s="1"/>
  <c r="S2288" i="11"/>
  <c r="T2288" i="11" s="1"/>
  <c r="K2288" i="11"/>
  <c r="L2288" i="11" s="1"/>
  <c r="G2288" i="11"/>
  <c r="H2288" i="11" s="1"/>
  <c r="X2287" i="11"/>
  <c r="Y2287" i="11" s="1"/>
  <c r="S2287" i="11"/>
  <c r="T2287" i="11" s="1"/>
  <c r="K2287" i="11"/>
  <c r="L2287" i="11" s="1"/>
  <c r="G2287" i="11"/>
  <c r="H2287" i="11" s="1"/>
  <c r="K2286" i="11"/>
  <c r="L2286" i="11" s="1"/>
  <c r="G2286" i="11"/>
  <c r="H2286" i="11" s="1"/>
  <c r="X2285" i="11"/>
  <c r="Y2285" i="11" s="1"/>
  <c r="S2285" i="11"/>
  <c r="T2285" i="11" s="1"/>
  <c r="G2285" i="11"/>
  <c r="H2285" i="11" s="1"/>
  <c r="AH2284" i="11"/>
  <c r="AI2284" i="11" s="1"/>
  <c r="AC2284" i="11"/>
  <c r="AD2284" i="11" s="1"/>
  <c r="X2284" i="11"/>
  <c r="Y2284" i="11" s="1"/>
  <c r="S2284" i="11"/>
  <c r="T2284" i="11" s="1"/>
  <c r="K2284" i="11"/>
  <c r="L2284" i="11" s="1"/>
  <c r="G2284" i="11"/>
  <c r="H2284" i="11" s="1"/>
  <c r="K2283" i="11"/>
  <c r="L2283" i="11" s="1"/>
  <c r="G2283" i="11"/>
  <c r="H2283" i="11" s="1"/>
  <c r="AH2282" i="11"/>
  <c r="AI2282" i="11" s="1"/>
  <c r="AC2282" i="11"/>
  <c r="AD2282" i="11" s="1"/>
  <c r="X2282" i="11"/>
  <c r="Y2282" i="11" s="1"/>
  <c r="S2282" i="11"/>
  <c r="T2282" i="11" s="1"/>
  <c r="G2282" i="11"/>
  <c r="H2282" i="11" s="1"/>
  <c r="K2281" i="11"/>
  <c r="L2281" i="11" s="1"/>
  <c r="G2281" i="11"/>
  <c r="H2281" i="11" s="1"/>
  <c r="X2280" i="11"/>
  <c r="Y2280" i="11" s="1"/>
  <c r="S2280" i="11"/>
  <c r="T2280" i="11" s="1"/>
  <c r="K2280" i="11"/>
  <c r="L2280" i="11" s="1"/>
  <c r="G2280" i="11"/>
  <c r="H2280" i="11" s="1"/>
  <c r="K2279" i="11"/>
  <c r="L2279" i="11" s="1"/>
  <c r="G2279" i="11"/>
  <c r="H2279" i="11" s="1"/>
  <c r="X2278" i="11"/>
  <c r="Y2278" i="11" s="1"/>
  <c r="S2278" i="11"/>
  <c r="T2278" i="11" s="1"/>
  <c r="G2278" i="11"/>
  <c r="H2278" i="11" s="1"/>
  <c r="K2277" i="11"/>
  <c r="L2277" i="11" s="1"/>
  <c r="G2277" i="11"/>
  <c r="H2277" i="11" s="1"/>
  <c r="K2276" i="11"/>
  <c r="L2276" i="11" s="1"/>
  <c r="G2276" i="11"/>
  <c r="H2276" i="11" s="1"/>
  <c r="K2275" i="11"/>
  <c r="L2275" i="11" s="1"/>
  <c r="G2275" i="11"/>
  <c r="H2275" i="11" s="1"/>
  <c r="K2274" i="11"/>
  <c r="L2274" i="11" s="1"/>
  <c r="G2274" i="11"/>
  <c r="H2274" i="11" s="1"/>
  <c r="X2273" i="11"/>
  <c r="Y2273" i="11" s="1"/>
  <c r="S2273" i="11"/>
  <c r="T2273" i="11" s="1"/>
  <c r="G2273" i="11"/>
  <c r="H2273" i="11" s="1"/>
  <c r="X2272" i="11"/>
  <c r="Y2272" i="11" s="1"/>
  <c r="S2272" i="11"/>
  <c r="T2272" i="11" s="1"/>
  <c r="G2272" i="11"/>
  <c r="H2272" i="11" s="1"/>
  <c r="K2271" i="11"/>
  <c r="L2271" i="11" s="1"/>
  <c r="G2271" i="11"/>
  <c r="H2271" i="11" s="1"/>
  <c r="X2270" i="11"/>
  <c r="Y2270" i="11" s="1"/>
  <c r="S2270" i="11"/>
  <c r="T2270" i="11" s="1"/>
  <c r="K2270" i="11"/>
  <c r="L2270" i="11" s="1"/>
  <c r="G2270" i="11"/>
  <c r="H2270" i="11" s="1"/>
  <c r="X2269" i="11"/>
  <c r="Y2269" i="11" s="1"/>
  <c r="S2269" i="11"/>
  <c r="T2269" i="11" s="1"/>
  <c r="G2269" i="11"/>
  <c r="H2269" i="11" s="1"/>
  <c r="K2268" i="11"/>
  <c r="L2268" i="11" s="1"/>
  <c r="G2268" i="11"/>
  <c r="H2268" i="11" s="1"/>
  <c r="AH2267" i="11"/>
  <c r="AI2267" i="11" s="1"/>
  <c r="AC2267" i="11"/>
  <c r="AD2267" i="11" s="1"/>
  <c r="X2267" i="11"/>
  <c r="Y2267" i="11" s="1"/>
  <c r="S2267" i="11"/>
  <c r="T2267" i="11" s="1"/>
  <c r="K2267" i="11"/>
  <c r="L2267" i="11" s="1"/>
  <c r="G2267" i="11"/>
  <c r="H2267" i="11" s="1"/>
  <c r="K2266" i="11"/>
  <c r="L2266" i="11" s="1"/>
  <c r="G2266" i="11"/>
  <c r="H2266" i="11" s="1"/>
  <c r="AC2265" i="11"/>
  <c r="AD2265" i="11" s="1"/>
  <c r="X2265" i="11"/>
  <c r="Y2265" i="11" s="1"/>
  <c r="S2265" i="11"/>
  <c r="T2265" i="11" s="1"/>
  <c r="K2265" i="11"/>
  <c r="L2265" i="11" s="1"/>
  <c r="G2265" i="11"/>
  <c r="H2265" i="11" s="1"/>
  <c r="K2264" i="11"/>
  <c r="L2264" i="11" s="1"/>
  <c r="G2264" i="11"/>
  <c r="H2264" i="11" s="1"/>
  <c r="K2263" i="11"/>
  <c r="L2263" i="11" s="1"/>
  <c r="G2263" i="11"/>
  <c r="H2263" i="11" s="1"/>
  <c r="AC2262" i="11"/>
  <c r="AD2262" i="11" s="1"/>
  <c r="X2262" i="11"/>
  <c r="Y2262" i="11" s="1"/>
  <c r="S2262" i="11"/>
  <c r="T2262" i="11" s="1"/>
  <c r="K2262" i="11"/>
  <c r="L2262" i="11" s="1"/>
  <c r="G2262" i="11"/>
  <c r="H2262" i="11" s="1"/>
  <c r="AC2261" i="11"/>
  <c r="AD2261" i="11" s="1"/>
  <c r="X2261" i="11"/>
  <c r="Y2261" i="11" s="1"/>
  <c r="S2261" i="11"/>
  <c r="T2261" i="11" s="1"/>
  <c r="G2261" i="11"/>
  <c r="H2261" i="11" s="1"/>
  <c r="AR2260" i="11"/>
  <c r="AS2260" i="11" s="1"/>
  <c r="AM2260" i="11"/>
  <c r="AN2260" i="11" s="1"/>
  <c r="AH2260" i="11"/>
  <c r="AI2260" i="11" s="1"/>
  <c r="AC2260" i="11"/>
  <c r="AD2260" i="11" s="1"/>
  <c r="X2260" i="11"/>
  <c r="Y2260" i="11" s="1"/>
  <c r="S2260" i="11"/>
  <c r="T2260" i="11" s="1"/>
  <c r="O2260" i="11"/>
  <c r="P2260" i="11" s="1"/>
  <c r="K2260" i="11"/>
  <c r="L2260" i="11" s="1"/>
  <c r="G2260" i="11"/>
  <c r="H2260" i="11" s="1"/>
  <c r="AR2259" i="11"/>
  <c r="AS2259" i="11" s="1"/>
  <c r="AM2259" i="11"/>
  <c r="AN2259" i="11" s="1"/>
  <c r="AH2259" i="11"/>
  <c r="AI2259" i="11" s="1"/>
  <c r="AC2259" i="11"/>
  <c r="AD2259" i="11" s="1"/>
  <c r="X2259" i="11"/>
  <c r="Y2259" i="11" s="1"/>
  <c r="S2259" i="11"/>
  <c r="T2259" i="11" s="1"/>
  <c r="O2259" i="11"/>
  <c r="P2259" i="11" s="1"/>
  <c r="K2259" i="11"/>
  <c r="L2259" i="11" s="1"/>
  <c r="G2259" i="11"/>
  <c r="H2259" i="11" s="1"/>
  <c r="AR2258" i="11"/>
  <c r="AS2258" i="11" s="1"/>
  <c r="AM2258" i="11"/>
  <c r="AN2258" i="11" s="1"/>
  <c r="AH2258" i="11"/>
  <c r="AI2258" i="11" s="1"/>
  <c r="AC2258" i="11"/>
  <c r="AD2258" i="11" s="1"/>
  <c r="X2258" i="11"/>
  <c r="Y2258" i="11" s="1"/>
  <c r="S2258" i="11"/>
  <c r="T2258" i="11" s="1"/>
  <c r="O2258" i="11"/>
  <c r="P2258" i="11" s="1"/>
  <c r="K2258" i="11"/>
  <c r="L2258" i="11" s="1"/>
  <c r="G2258" i="11"/>
  <c r="H2258" i="11" s="1"/>
  <c r="AR2257" i="11"/>
  <c r="AS2257" i="11" s="1"/>
  <c r="AM2257" i="11"/>
  <c r="AN2257" i="11" s="1"/>
  <c r="AH2257" i="11"/>
  <c r="AI2257" i="11" s="1"/>
  <c r="AC2257" i="11"/>
  <c r="AD2257" i="11" s="1"/>
  <c r="X2257" i="11"/>
  <c r="Y2257" i="11" s="1"/>
  <c r="S2257" i="11"/>
  <c r="T2257" i="11" s="1"/>
  <c r="O2257" i="11"/>
  <c r="P2257" i="11" s="1"/>
  <c r="K2257" i="11"/>
  <c r="L2257" i="11" s="1"/>
  <c r="G2257" i="11"/>
  <c r="H2257" i="11" s="1"/>
  <c r="AR2256" i="11"/>
  <c r="AS2256" i="11" s="1"/>
  <c r="AM2256" i="11"/>
  <c r="AN2256" i="11" s="1"/>
  <c r="AH2256" i="11"/>
  <c r="AI2256" i="11" s="1"/>
  <c r="AC2256" i="11"/>
  <c r="AD2256" i="11" s="1"/>
  <c r="X2256" i="11"/>
  <c r="Y2256" i="11" s="1"/>
  <c r="S2256" i="11"/>
  <c r="T2256" i="11" s="1"/>
  <c r="O2256" i="11"/>
  <c r="P2256" i="11" s="1"/>
  <c r="K2256" i="11"/>
  <c r="L2256" i="11" s="1"/>
  <c r="G2256" i="11"/>
  <c r="H2256" i="11" s="1"/>
  <c r="AR2255" i="11"/>
  <c r="AS2255" i="11" s="1"/>
  <c r="AM2255" i="11"/>
  <c r="AN2255" i="11" s="1"/>
  <c r="AH2255" i="11"/>
  <c r="AI2255" i="11" s="1"/>
  <c r="AC2255" i="11"/>
  <c r="AD2255" i="11" s="1"/>
  <c r="X2255" i="11"/>
  <c r="Y2255" i="11" s="1"/>
  <c r="S2255" i="11"/>
  <c r="T2255" i="11" s="1"/>
  <c r="O2255" i="11"/>
  <c r="P2255" i="11" s="1"/>
  <c r="K2255" i="11"/>
  <c r="L2255" i="11" s="1"/>
  <c r="G2255" i="11"/>
  <c r="H2255" i="11" s="1"/>
  <c r="AR2254" i="11"/>
  <c r="AS2254" i="11" s="1"/>
  <c r="AM2254" i="11"/>
  <c r="AN2254" i="11" s="1"/>
  <c r="AH2254" i="11"/>
  <c r="AI2254" i="11" s="1"/>
  <c r="AC2254" i="11"/>
  <c r="AD2254" i="11" s="1"/>
  <c r="X2254" i="11"/>
  <c r="Y2254" i="11" s="1"/>
  <c r="S2254" i="11"/>
  <c r="T2254" i="11" s="1"/>
  <c r="O2254" i="11"/>
  <c r="P2254" i="11" s="1"/>
  <c r="K2254" i="11"/>
  <c r="L2254" i="11" s="1"/>
  <c r="G2254" i="11"/>
  <c r="H2254" i="11" s="1"/>
  <c r="AR2253" i="11"/>
  <c r="AS2253" i="11" s="1"/>
  <c r="AM2253" i="11"/>
  <c r="AN2253" i="11" s="1"/>
  <c r="AH2253" i="11"/>
  <c r="AI2253" i="11" s="1"/>
  <c r="AC2253" i="11"/>
  <c r="AD2253" i="11" s="1"/>
  <c r="X2253" i="11"/>
  <c r="Y2253" i="11" s="1"/>
  <c r="S2253" i="11"/>
  <c r="T2253" i="11" s="1"/>
  <c r="O2253" i="11"/>
  <c r="P2253" i="11" s="1"/>
  <c r="K2253" i="11"/>
  <c r="L2253" i="11" s="1"/>
  <c r="G2253" i="11"/>
  <c r="H2253" i="11" s="1"/>
  <c r="AR2252" i="11"/>
  <c r="AS2252" i="11" s="1"/>
  <c r="AM2252" i="11"/>
  <c r="AN2252" i="11" s="1"/>
  <c r="AH2252" i="11"/>
  <c r="AI2252" i="11" s="1"/>
  <c r="AC2252" i="11"/>
  <c r="AD2252" i="11" s="1"/>
  <c r="X2252" i="11"/>
  <c r="Y2252" i="11" s="1"/>
  <c r="S2252" i="11"/>
  <c r="T2252" i="11" s="1"/>
  <c r="O2252" i="11"/>
  <c r="P2252" i="11" s="1"/>
  <c r="K2252" i="11"/>
  <c r="L2252" i="11" s="1"/>
  <c r="G2252" i="11"/>
  <c r="H2252" i="11" s="1"/>
  <c r="AR2251" i="11"/>
  <c r="AS2251" i="11" s="1"/>
  <c r="AM2251" i="11"/>
  <c r="AN2251" i="11" s="1"/>
  <c r="AH2251" i="11"/>
  <c r="AI2251" i="11" s="1"/>
  <c r="AC2251" i="11"/>
  <c r="AD2251" i="11" s="1"/>
  <c r="X2251" i="11"/>
  <c r="Y2251" i="11" s="1"/>
  <c r="S2251" i="11"/>
  <c r="T2251" i="11" s="1"/>
  <c r="O2251" i="11"/>
  <c r="P2251" i="11" s="1"/>
  <c r="K2251" i="11"/>
  <c r="L2251" i="11" s="1"/>
  <c r="G2251" i="11"/>
  <c r="H2251" i="11" s="1"/>
  <c r="AR2250" i="11"/>
  <c r="AS2250" i="11" s="1"/>
  <c r="AM2250" i="11"/>
  <c r="AN2250" i="11" s="1"/>
  <c r="AH2250" i="11"/>
  <c r="AI2250" i="11" s="1"/>
  <c r="AC2250" i="11"/>
  <c r="AD2250" i="11" s="1"/>
  <c r="X2250" i="11"/>
  <c r="Y2250" i="11" s="1"/>
  <c r="S2250" i="11"/>
  <c r="T2250" i="11" s="1"/>
  <c r="O2250" i="11"/>
  <c r="P2250" i="11" s="1"/>
  <c r="K2250" i="11"/>
  <c r="L2250" i="11" s="1"/>
  <c r="G2250" i="11"/>
  <c r="H2250" i="11" s="1"/>
  <c r="AR2249" i="11"/>
  <c r="AS2249" i="11" s="1"/>
  <c r="AM2249" i="11"/>
  <c r="AN2249" i="11" s="1"/>
  <c r="AH2249" i="11"/>
  <c r="AI2249" i="11" s="1"/>
  <c r="AC2249" i="11"/>
  <c r="AD2249" i="11" s="1"/>
  <c r="X2249" i="11"/>
  <c r="Y2249" i="11" s="1"/>
  <c r="S2249" i="11"/>
  <c r="T2249" i="11" s="1"/>
  <c r="O2249" i="11"/>
  <c r="P2249" i="11" s="1"/>
  <c r="K2249" i="11"/>
  <c r="L2249" i="11" s="1"/>
  <c r="G2249" i="11"/>
  <c r="H2249" i="11" s="1"/>
  <c r="AR2248" i="11"/>
  <c r="AS2248" i="11" s="1"/>
  <c r="AM2248" i="11"/>
  <c r="AN2248" i="11" s="1"/>
  <c r="AH2248" i="11"/>
  <c r="AI2248" i="11" s="1"/>
  <c r="AC2248" i="11"/>
  <c r="AD2248" i="11" s="1"/>
  <c r="X2248" i="11"/>
  <c r="Y2248" i="11" s="1"/>
  <c r="S2248" i="11"/>
  <c r="T2248" i="11" s="1"/>
  <c r="O2248" i="11"/>
  <c r="P2248" i="11" s="1"/>
  <c r="K2248" i="11"/>
  <c r="L2248" i="11" s="1"/>
  <c r="G2248" i="11"/>
  <c r="H2248" i="11" s="1"/>
  <c r="AR2247" i="11"/>
  <c r="AS2247" i="11" s="1"/>
  <c r="AM2247" i="11"/>
  <c r="AN2247" i="11" s="1"/>
  <c r="AC2247" i="11"/>
  <c r="AD2247" i="11" s="1"/>
  <c r="X2247" i="11"/>
  <c r="Y2247" i="11" s="1"/>
  <c r="S2247" i="11"/>
  <c r="T2247" i="11" s="1"/>
  <c r="O2247" i="11"/>
  <c r="P2247" i="11" s="1"/>
  <c r="K2247" i="11"/>
  <c r="L2247" i="11" s="1"/>
  <c r="G2247" i="11"/>
  <c r="H2247" i="11" s="1"/>
  <c r="AR2246" i="11"/>
  <c r="AS2246" i="11" s="1"/>
  <c r="AM2246" i="11"/>
  <c r="AN2246" i="11" s="1"/>
  <c r="AH2246" i="11"/>
  <c r="AI2246" i="11" s="1"/>
  <c r="AC2246" i="11"/>
  <c r="AD2246" i="11" s="1"/>
  <c r="X2246" i="11"/>
  <c r="Y2246" i="11" s="1"/>
  <c r="S2246" i="11"/>
  <c r="T2246" i="11" s="1"/>
  <c r="O2246" i="11"/>
  <c r="P2246" i="11" s="1"/>
  <c r="K2246" i="11"/>
  <c r="L2246" i="11" s="1"/>
  <c r="G2246" i="11"/>
  <c r="H2246" i="11" s="1"/>
  <c r="AR2245" i="11"/>
  <c r="AS2245" i="11" s="1"/>
  <c r="AM2245" i="11"/>
  <c r="AN2245" i="11" s="1"/>
  <c r="AH2245" i="11"/>
  <c r="AI2245" i="11" s="1"/>
  <c r="AC2245" i="11"/>
  <c r="AD2245" i="11" s="1"/>
  <c r="X2245" i="11"/>
  <c r="Y2245" i="11" s="1"/>
  <c r="S2245" i="11"/>
  <c r="T2245" i="11" s="1"/>
  <c r="O2245" i="11"/>
  <c r="P2245" i="11" s="1"/>
  <c r="K2245" i="11"/>
  <c r="L2245" i="11" s="1"/>
  <c r="G2245" i="11"/>
  <c r="H2245" i="11" s="1"/>
  <c r="AR2244" i="11"/>
  <c r="AS2244" i="11" s="1"/>
  <c r="AM2244" i="11"/>
  <c r="AN2244" i="11" s="1"/>
  <c r="AH2244" i="11"/>
  <c r="AI2244" i="11" s="1"/>
  <c r="AC2244" i="11"/>
  <c r="AD2244" i="11" s="1"/>
  <c r="X2244" i="11"/>
  <c r="Y2244" i="11" s="1"/>
  <c r="S2244" i="11"/>
  <c r="T2244" i="11" s="1"/>
  <c r="O2244" i="11"/>
  <c r="P2244" i="11" s="1"/>
  <c r="K2244" i="11"/>
  <c r="L2244" i="11" s="1"/>
  <c r="G2244" i="11"/>
  <c r="H2244" i="11" s="1"/>
  <c r="AR2243" i="11"/>
  <c r="AS2243" i="11" s="1"/>
  <c r="AM2243" i="11"/>
  <c r="AN2243" i="11" s="1"/>
  <c r="AC2243" i="11"/>
  <c r="AD2243" i="11" s="1"/>
  <c r="X2243" i="11"/>
  <c r="Y2243" i="11" s="1"/>
  <c r="S2243" i="11"/>
  <c r="T2243" i="11" s="1"/>
  <c r="O2243" i="11"/>
  <c r="P2243" i="11" s="1"/>
  <c r="K2243" i="11"/>
  <c r="L2243" i="11" s="1"/>
  <c r="G2243" i="11"/>
  <c r="H2243" i="11" s="1"/>
  <c r="AR2242" i="11"/>
  <c r="AS2242" i="11" s="1"/>
  <c r="AM2242" i="11"/>
  <c r="AN2242" i="11" s="1"/>
  <c r="AH2242" i="11"/>
  <c r="AI2242" i="11" s="1"/>
  <c r="AC2242" i="11"/>
  <c r="AD2242" i="11" s="1"/>
  <c r="X2242" i="11"/>
  <c r="Y2242" i="11" s="1"/>
  <c r="S2242" i="11"/>
  <c r="T2242" i="11" s="1"/>
  <c r="O2242" i="11"/>
  <c r="P2242" i="11" s="1"/>
  <c r="K2242" i="11"/>
  <c r="L2242" i="11" s="1"/>
  <c r="G2242" i="11"/>
  <c r="H2242" i="11" s="1"/>
  <c r="AR2241" i="11"/>
  <c r="AS2241" i="11" s="1"/>
  <c r="AM2241" i="11"/>
  <c r="AN2241" i="11" s="1"/>
  <c r="AH2241" i="11"/>
  <c r="AI2241" i="11" s="1"/>
  <c r="AC2241" i="11"/>
  <c r="AD2241" i="11" s="1"/>
  <c r="X2241" i="11"/>
  <c r="Y2241" i="11" s="1"/>
  <c r="S2241" i="11"/>
  <c r="T2241" i="11" s="1"/>
  <c r="K2241" i="11"/>
  <c r="L2241" i="11" s="1"/>
  <c r="G2241" i="11"/>
  <c r="H2241" i="11" s="1"/>
  <c r="AR2240" i="11"/>
  <c r="AS2240" i="11" s="1"/>
  <c r="AM2240" i="11"/>
  <c r="AN2240" i="11" s="1"/>
  <c r="AH2240" i="11"/>
  <c r="AI2240" i="11" s="1"/>
  <c r="AC2240" i="11"/>
  <c r="AD2240" i="11" s="1"/>
  <c r="X2240" i="11"/>
  <c r="Y2240" i="11" s="1"/>
  <c r="S2240" i="11"/>
  <c r="T2240" i="11" s="1"/>
  <c r="O2240" i="11"/>
  <c r="P2240" i="11" s="1"/>
  <c r="K2240" i="11"/>
  <c r="L2240" i="11" s="1"/>
  <c r="G2240" i="11"/>
  <c r="H2240" i="11" s="1"/>
  <c r="AR2239" i="11"/>
  <c r="AS2239" i="11" s="1"/>
  <c r="AM2239" i="11"/>
  <c r="AN2239" i="11" s="1"/>
  <c r="AH2239" i="11"/>
  <c r="AI2239" i="11" s="1"/>
  <c r="AC2239" i="11"/>
  <c r="AD2239" i="11" s="1"/>
  <c r="X2239" i="11"/>
  <c r="Y2239" i="11" s="1"/>
  <c r="S2239" i="11"/>
  <c r="T2239" i="11" s="1"/>
  <c r="O2239" i="11"/>
  <c r="P2239" i="11" s="1"/>
  <c r="K2239" i="11"/>
  <c r="L2239" i="11" s="1"/>
  <c r="G2239" i="11"/>
  <c r="H2239" i="11" s="1"/>
  <c r="AR2238" i="11"/>
  <c r="AS2238" i="11" s="1"/>
  <c r="AM2238" i="11"/>
  <c r="AN2238" i="11" s="1"/>
  <c r="AH2238" i="11"/>
  <c r="AI2238" i="11" s="1"/>
  <c r="AC2238" i="11"/>
  <c r="AD2238" i="11" s="1"/>
  <c r="X2238" i="11"/>
  <c r="Y2238" i="11" s="1"/>
  <c r="S2238" i="11"/>
  <c r="T2238" i="11" s="1"/>
  <c r="O2238" i="11"/>
  <c r="P2238" i="11" s="1"/>
  <c r="K2238" i="11"/>
  <c r="L2238" i="11" s="1"/>
  <c r="G2238" i="11"/>
  <c r="H2238" i="11" s="1"/>
  <c r="AR2237" i="11"/>
  <c r="AS2237" i="11" s="1"/>
  <c r="AM2237" i="11"/>
  <c r="AN2237" i="11" s="1"/>
  <c r="AH2237" i="11"/>
  <c r="AI2237" i="11" s="1"/>
  <c r="X2237" i="11"/>
  <c r="Y2237" i="11" s="1"/>
  <c r="S2237" i="11"/>
  <c r="T2237" i="11" s="1"/>
  <c r="O2237" i="11"/>
  <c r="P2237" i="11" s="1"/>
  <c r="K2237" i="11"/>
  <c r="L2237" i="11" s="1"/>
  <c r="G2237" i="11"/>
  <c r="H2237" i="11" s="1"/>
  <c r="AR2236" i="11"/>
  <c r="AS2236" i="11" s="1"/>
  <c r="AM2236" i="11"/>
  <c r="AN2236" i="11" s="1"/>
  <c r="AH2236" i="11"/>
  <c r="AI2236" i="11" s="1"/>
  <c r="AC2236" i="11"/>
  <c r="AD2236" i="11" s="1"/>
  <c r="X2236" i="11"/>
  <c r="Y2236" i="11" s="1"/>
  <c r="S2236" i="11"/>
  <c r="T2236" i="11" s="1"/>
  <c r="O2236" i="11"/>
  <c r="P2236" i="11" s="1"/>
  <c r="K2236" i="11"/>
  <c r="L2236" i="11" s="1"/>
  <c r="G2236" i="11"/>
  <c r="H2236" i="11" s="1"/>
  <c r="AR2235" i="11"/>
  <c r="AS2235" i="11" s="1"/>
  <c r="AM2235" i="11"/>
  <c r="AN2235" i="11" s="1"/>
  <c r="AH2235" i="11"/>
  <c r="AI2235" i="11" s="1"/>
  <c r="AC2235" i="11"/>
  <c r="AD2235" i="11" s="1"/>
  <c r="X2235" i="11"/>
  <c r="Y2235" i="11" s="1"/>
  <c r="S2235" i="11"/>
  <c r="T2235" i="11" s="1"/>
  <c r="O2235" i="11"/>
  <c r="P2235" i="11" s="1"/>
  <c r="K2235" i="11"/>
  <c r="L2235" i="11" s="1"/>
  <c r="G2235" i="11"/>
  <c r="H2235" i="11" s="1"/>
  <c r="AC2234" i="11"/>
  <c r="AD2234" i="11" s="1"/>
  <c r="X2234" i="11"/>
  <c r="Y2234" i="11" s="1"/>
  <c r="S2234" i="11"/>
  <c r="T2234" i="11" s="1"/>
  <c r="O2234" i="11"/>
  <c r="P2234" i="11" s="1"/>
  <c r="K2234" i="11"/>
  <c r="L2234" i="11" s="1"/>
  <c r="G2234" i="11"/>
  <c r="H2234" i="11" s="1"/>
  <c r="AH2233" i="11"/>
  <c r="AI2233" i="11" s="1"/>
  <c r="X2233" i="11"/>
  <c r="Y2233" i="11" s="1"/>
  <c r="S2233" i="11"/>
  <c r="T2233" i="11" s="1"/>
  <c r="O2233" i="11"/>
  <c r="P2233" i="11" s="1"/>
  <c r="K2233" i="11"/>
  <c r="L2233" i="11" s="1"/>
  <c r="G2233" i="11"/>
  <c r="H2233" i="11" s="1"/>
  <c r="AR2232" i="11"/>
  <c r="AS2232" i="11" s="1"/>
  <c r="AM2232" i="11"/>
  <c r="AN2232" i="11" s="1"/>
  <c r="AH2232" i="11"/>
  <c r="AI2232" i="11" s="1"/>
  <c r="AC2232" i="11"/>
  <c r="AD2232" i="11" s="1"/>
  <c r="X2232" i="11"/>
  <c r="Y2232" i="11" s="1"/>
  <c r="S2232" i="11"/>
  <c r="T2232" i="11" s="1"/>
  <c r="O2232" i="11"/>
  <c r="P2232" i="11" s="1"/>
  <c r="K2232" i="11"/>
  <c r="L2232" i="11" s="1"/>
  <c r="G2232" i="11"/>
  <c r="H2232" i="11" s="1"/>
  <c r="X2231" i="11"/>
  <c r="Y2231" i="11" s="1"/>
  <c r="S2231" i="11"/>
  <c r="T2231" i="11" s="1"/>
  <c r="O2231" i="11"/>
  <c r="P2231" i="11" s="1"/>
  <c r="K2231" i="11"/>
  <c r="L2231" i="11" s="1"/>
  <c r="G2231" i="11"/>
  <c r="H2231" i="11" s="1"/>
  <c r="AH2230" i="11"/>
  <c r="AI2230" i="11" s="1"/>
  <c r="AC2230" i="11"/>
  <c r="AD2230" i="11" s="1"/>
  <c r="X2230" i="11"/>
  <c r="Y2230" i="11" s="1"/>
  <c r="S2230" i="11"/>
  <c r="T2230" i="11" s="1"/>
  <c r="K2230" i="11"/>
  <c r="L2230" i="11" s="1"/>
  <c r="G2230" i="11"/>
  <c r="H2230" i="11" s="1"/>
  <c r="AR2229" i="11"/>
  <c r="AS2229" i="11" s="1"/>
  <c r="AM2229" i="11"/>
  <c r="AN2229" i="11" s="1"/>
  <c r="AH2229" i="11"/>
  <c r="AI2229" i="11" s="1"/>
  <c r="AC2229" i="11"/>
  <c r="AD2229" i="11" s="1"/>
  <c r="X2229" i="11"/>
  <c r="Y2229" i="11" s="1"/>
  <c r="S2229" i="11"/>
  <c r="T2229" i="11" s="1"/>
  <c r="O2229" i="11"/>
  <c r="P2229" i="11" s="1"/>
  <c r="K2229" i="11"/>
  <c r="L2229" i="11" s="1"/>
  <c r="G2229" i="11"/>
  <c r="H2229" i="11" s="1"/>
  <c r="AR2228" i="11"/>
  <c r="AS2228" i="11" s="1"/>
  <c r="AM2228" i="11"/>
  <c r="AN2228" i="11" s="1"/>
  <c r="AH2228" i="11"/>
  <c r="AI2228" i="11" s="1"/>
  <c r="AC2228" i="11"/>
  <c r="AD2228" i="11" s="1"/>
  <c r="X2228" i="11"/>
  <c r="Y2228" i="11" s="1"/>
  <c r="S2228" i="11"/>
  <c r="T2228" i="11" s="1"/>
  <c r="O2228" i="11"/>
  <c r="P2228" i="11" s="1"/>
  <c r="K2228" i="11"/>
  <c r="L2228" i="11" s="1"/>
  <c r="G2228" i="11"/>
  <c r="H2228" i="11" s="1"/>
  <c r="AR2227" i="11"/>
  <c r="AS2227" i="11" s="1"/>
  <c r="AM2227" i="11"/>
  <c r="AN2227" i="11" s="1"/>
  <c r="AH2227" i="11"/>
  <c r="AI2227" i="11" s="1"/>
  <c r="AC2227" i="11"/>
  <c r="AD2227" i="11" s="1"/>
  <c r="X2227" i="11"/>
  <c r="Y2227" i="11" s="1"/>
  <c r="S2227" i="11"/>
  <c r="T2227" i="11" s="1"/>
  <c r="O2227" i="11"/>
  <c r="P2227" i="11" s="1"/>
  <c r="K2227" i="11"/>
  <c r="L2227" i="11" s="1"/>
  <c r="G2227" i="11"/>
  <c r="H2227" i="11" s="1"/>
  <c r="AR2226" i="11"/>
  <c r="AS2226" i="11" s="1"/>
  <c r="AM2226" i="11"/>
  <c r="AN2226" i="11" s="1"/>
  <c r="AH2226" i="11"/>
  <c r="AI2226" i="11" s="1"/>
  <c r="AC2226" i="11"/>
  <c r="AD2226" i="11" s="1"/>
  <c r="X2226" i="11"/>
  <c r="Y2226" i="11" s="1"/>
  <c r="S2226" i="11"/>
  <c r="T2226" i="11" s="1"/>
  <c r="O2226" i="11"/>
  <c r="P2226" i="11" s="1"/>
  <c r="K2226" i="11"/>
  <c r="L2226" i="11" s="1"/>
  <c r="G2226" i="11"/>
  <c r="H2226" i="11" s="1"/>
  <c r="AR2225" i="11"/>
  <c r="AS2225" i="11" s="1"/>
  <c r="AM2225" i="11"/>
  <c r="AN2225" i="11" s="1"/>
  <c r="AH2225" i="11"/>
  <c r="AI2225" i="11" s="1"/>
  <c r="AC2225" i="11"/>
  <c r="AD2225" i="11" s="1"/>
  <c r="X2225" i="11"/>
  <c r="Y2225" i="11" s="1"/>
  <c r="S2225" i="11"/>
  <c r="T2225" i="11" s="1"/>
  <c r="O2225" i="11"/>
  <c r="P2225" i="11" s="1"/>
  <c r="K2225" i="11"/>
  <c r="L2225" i="11" s="1"/>
  <c r="G2225" i="11"/>
  <c r="H2225" i="11" s="1"/>
  <c r="AR2224" i="11"/>
  <c r="AS2224" i="11" s="1"/>
  <c r="AM2224" i="11"/>
  <c r="AN2224" i="11" s="1"/>
  <c r="AH2224" i="11"/>
  <c r="AI2224" i="11" s="1"/>
  <c r="AC2224" i="11"/>
  <c r="AD2224" i="11" s="1"/>
  <c r="X2224" i="11"/>
  <c r="Y2224" i="11" s="1"/>
  <c r="S2224" i="11"/>
  <c r="T2224" i="11" s="1"/>
  <c r="O2224" i="11"/>
  <c r="P2224" i="11" s="1"/>
  <c r="K2224" i="11"/>
  <c r="L2224" i="11" s="1"/>
  <c r="G2224" i="11"/>
  <c r="H2224" i="11" s="1"/>
  <c r="AR2223" i="11"/>
  <c r="AS2223" i="11" s="1"/>
  <c r="AM2223" i="11"/>
  <c r="AN2223" i="11" s="1"/>
  <c r="AH2223" i="11"/>
  <c r="AI2223" i="11" s="1"/>
  <c r="AC2223" i="11"/>
  <c r="AD2223" i="11" s="1"/>
  <c r="X2223" i="11"/>
  <c r="Y2223" i="11" s="1"/>
  <c r="S2223" i="11"/>
  <c r="T2223" i="11" s="1"/>
  <c r="O2223" i="11"/>
  <c r="P2223" i="11" s="1"/>
  <c r="K2223" i="11"/>
  <c r="L2223" i="11" s="1"/>
  <c r="G2223" i="11"/>
  <c r="H2223" i="11" s="1"/>
  <c r="AM2222" i="11"/>
  <c r="AN2222" i="11" s="1"/>
  <c r="AH2222" i="11"/>
  <c r="AI2222" i="11" s="1"/>
  <c r="AC2222" i="11"/>
  <c r="AD2222" i="11" s="1"/>
  <c r="X2222" i="11"/>
  <c r="Y2222" i="11" s="1"/>
  <c r="S2222" i="11"/>
  <c r="T2222" i="11" s="1"/>
  <c r="O2222" i="11"/>
  <c r="P2222" i="11" s="1"/>
  <c r="K2222" i="11"/>
  <c r="L2222" i="11" s="1"/>
  <c r="G2222" i="11"/>
  <c r="H2222" i="11" s="1"/>
  <c r="AR2221" i="11"/>
  <c r="AS2221" i="11" s="1"/>
  <c r="AM2221" i="11"/>
  <c r="AN2221" i="11" s="1"/>
  <c r="AH2221" i="11"/>
  <c r="AI2221" i="11" s="1"/>
  <c r="AC2221" i="11"/>
  <c r="AD2221" i="11" s="1"/>
  <c r="X2221" i="11"/>
  <c r="Y2221" i="11" s="1"/>
  <c r="S2221" i="11"/>
  <c r="T2221" i="11" s="1"/>
  <c r="O2221" i="11"/>
  <c r="P2221" i="11" s="1"/>
  <c r="K2221" i="11"/>
  <c r="L2221" i="11" s="1"/>
  <c r="G2221" i="11"/>
  <c r="H2221" i="11" s="1"/>
  <c r="AR2220" i="11"/>
  <c r="AS2220" i="11" s="1"/>
  <c r="AM2220" i="11"/>
  <c r="AN2220" i="11" s="1"/>
  <c r="AH2220" i="11"/>
  <c r="AI2220" i="11" s="1"/>
  <c r="AC2220" i="11"/>
  <c r="AD2220" i="11" s="1"/>
  <c r="X2220" i="11"/>
  <c r="Y2220" i="11" s="1"/>
  <c r="S2220" i="11"/>
  <c r="T2220" i="11" s="1"/>
  <c r="O2220" i="11"/>
  <c r="P2220" i="11" s="1"/>
  <c r="K2220" i="11"/>
  <c r="L2220" i="11" s="1"/>
  <c r="G2220" i="11"/>
  <c r="H2220" i="11" s="1"/>
  <c r="AR2219" i="11"/>
  <c r="AS2219" i="11" s="1"/>
  <c r="AM2219" i="11"/>
  <c r="AN2219" i="11" s="1"/>
  <c r="AH2219" i="11"/>
  <c r="AI2219" i="11" s="1"/>
  <c r="AC2219" i="11"/>
  <c r="AD2219" i="11" s="1"/>
  <c r="X2219" i="11"/>
  <c r="Y2219" i="11" s="1"/>
  <c r="S2219" i="11"/>
  <c r="T2219" i="11" s="1"/>
  <c r="O2219" i="11"/>
  <c r="P2219" i="11" s="1"/>
  <c r="K2219" i="11"/>
  <c r="L2219" i="11" s="1"/>
  <c r="G2219" i="11"/>
  <c r="H2219" i="11" s="1"/>
  <c r="AR2218" i="11"/>
  <c r="AS2218" i="11" s="1"/>
  <c r="AM2218" i="11"/>
  <c r="AN2218" i="11" s="1"/>
  <c r="AH2218" i="11"/>
  <c r="AI2218" i="11" s="1"/>
  <c r="AC2218" i="11"/>
  <c r="AD2218" i="11" s="1"/>
  <c r="X2218" i="11"/>
  <c r="Y2218" i="11" s="1"/>
  <c r="S2218" i="11"/>
  <c r="T2218" i="11" s="1"/>
  <c r="K2218" i="11"/>
  <c r="L2218" i="11" s="1"/>
  <c r="G2218" i="11"/>
  <c r="H2218" i="11" s="1"/>
  <c r="AR2217" i="11"/>
  <c r="AS2217" i="11" s="1"/>
  <c r="AM2217" i="11"/>
  <c r="AN2217" i="11" s="1"/>
  <c r="AH2217" i="11"/>
  <c r="AI2217" i="11" s="1"/>
  <c r="AC2217" i="11"/>
  <c r="AD2217" i="11" s="1"/>
  <c r="X2217" i="11"/>
  <c r="Y2217" i="11" s="1"/>
  <c r="S2217" i="11"/>
  <c r="T2217" i="11" s="1"/>
  <c r="K2217" i="11"/>
  <c r="L2217" i="11" s="1"/>
  <c r="G2217" i="11"/>
  <c r="H2217" i="11" s="1"/>
  <c r="AR2216" i="11"/>
  <c r="AS2216" i="11" s="1"/>
  <c r="AM2216" i="11"/>
  <c r="AN2216" i="11" s="1"/>
  <c r="AH2216" i="11"/>
  <c r="AI2216" i="11" s="1"/>
  <c r="AC2216" i="11"/>
  <c r="AD2216" i="11" s="1"/>
  <c r="X2216" i="11"/>
  <c r="Y2216" i="11" s="1"/>
  <c r="S2216" i="11"/>
  <c r="T2216" i="11" s="1"/>
  <c r="O2216" i="11"/>
  <c r="P2216" i="11" s="1"/>
  <c r="K2216" i="11"/>
  <c r="L2216" i="11" s="1"/>
  <c r="G2216" i="11"/>
  <c r="H2216" i="11" s="1"/>
  <c r="AR2215" i="11"/>
  <c r="AS2215" i="11" s="1"/>
  <c r="AM2215" i="11"/>
  <c r="AN2215" i="11" s="1"/>
  <c r="AH2215" i="11"/>
  <c r="AI2215" i="11" s="1"/>
  <c r="AC2215" i="11"/>
  <c r="AD2215" i="11" s="1"/>
  <c r="X2215" i="11"/>
  <c r="Y2215" i="11" s="1"/>
  <c r="S2215" i="11"/>
  <c r="T2215" i="11" s="1"/>
  <c r="O2215" i="11"/>
  <c r="P2215" i="11" s="1"/>
  <c r="K2215" i="11"/>
  <c r="L2215" i="11" s="1"/>
  <c r="G2215" i="11"/>
  <c r="H2215" i="11" s="1"/>
  <c r="AR2214" i="11"/>
  <c r="AS2214" i="11" s="1"/>
  <c r="AM2214" i="11"/>
  <c r="AN2214" i="11" s="1"/>
  <c r="AH2214" i="11"/>
  <c r="AI2214" i="11" s="1"/>
  <c r="AC2214" i="11"/>
  <c r="AD2214" i="11" s="1"/>
  <c r="X2214" i="11"/>
  <c r="Y2214" i="11" s="1"/>
  <c r="S2214" i="11"/>
  <c r="T2214" i="11" s="1"/>
  <c r="O2214" i="11"/>
  <c r="P2214" i="11" s="1"/>
  <c r="K2214" i="11"/>
  <c r="L2214" i="11" s="1"/>
  <c r="G2214" i="11"/>
  <c r="H2214" i="11" s="1"/>
  <c r="AM2213" i="11"/>
  <c r="AN2213" i="11" s="1"/>
  <c r="AH2213" i="11"/>
  <c r="AI2213" i="11" s="1"/>
  <c r="AC2213" i="11"/>
  <c r="AD2213" i="11" s="1"/>
  <c r="X2213" i="11"/>
  <c r="Y2213" i="11" s="1"/>
  <c r="S2213" i="11"/>
  <c r="T2213" i="11" s="1"/>
  <c r="O2213" i="11"/>
  <c r="P2213" i="11" s="1"/>
  <c r="K2213" i="11"/>
  <c r="L2213" i="11" s="1"/>
  <c r="G2213" i="11"/>
  <c r="H2213" i="11" s="1"/>
  <c r="AR2212" i="11"/>
  <c r="AS2212" i="11" s="1"/>
  <c r="AM2212" i="11"/>
  <c r="AN2212" i="11" s="1"/>
  <c r="AH2212" i="11"/>
  <c r="AI2212" i="11" s="1"/>
  <c r="AC2212" i="11"/>
  <c r="AD2212" i="11" s="1"/>
  <c r="X2212" i="11"/>
  <c r="Y2212" i="11" s="1"/>
  <c r="S2212" i="11"/>
  <c r="T2212" i="11" s="1"/>
  <c r="O2212" i="11"/>
  <c r="P2212" i="11" s="1"/>
  <c r="K2212" i="11"/>
  <c r="L2212" i="11" s="1"/>
  <c r="G2212" i="11"/>
  <c r="H2212" i="11" s="1"/>
  <c r="AR2211" i="11"/>
  <c r="AS2211" i="11" s="1"/>
  <c r="AM2211" i="11"/>
  <c r="AN2211" i="11" s="1"/>
  <c r="AH2211" i="11"/>
  <c r="AI2211" i="11" s="1"/>
  <c r="AC2211" i="11"/>
  <c r="AD2211" i="11" s="1"/>
  <c r="X2211" i="11"/>
  <c r="Y2211" i="11" s="1"/>
  <c r="S2211" i="11"/>
  <c r="T2211" i="11" s="1"/>
  <c r="O2211" i="11"/>
  <c r="P2211" i="11" s="1"/>
  <c r="K2211" i="11"/>
  <c r="L2211" i="11" s="1"/>
  <c r="G2211" i="11"/>
  <c r="H2211" i="11" s="1"/>
  <c r="AR2210" i="11"/>
  <c r="AS2210" i="11" s="1"/>
  <c r="AM2210" i="11"/>
  <c r="AN2210" i="11" s="1"/>
  <c r="AH2210" i="11"/>
  <c r="AI2210" i="11" s="1"/>
  <c r="AC2210" i="11"/>
  <c r="AD2210" i="11" s="1"/>
  <c r="S2210" i="11"/>
  <c r="T2210" i="11" s="1"/>
  <c r="O2210" i="11"/>
  <c r="P2210" i="11" s="1"/>
  <c r="K2210" i="11"/>
  <c r="L2210" i="11" s="1"/>
  <c r="G2210" i="11"/>
  <c r="H2210" i="11" s="1"/>
  <c r="AR2209" i="11"/>
  <c r="AS2209" i="11" s="1"/>
  <c r="AM2209" i="11"/>
  <c r="AN2209" i="11" s="1"/>
  <c r="AH2209" i="11"/>
  <c r="AI2209" i="11" s="1"/>
  <c r="AC2209" i="11"/>
  <c r="AD2209" i="11" s="1"/>
  <c r="X2209" i="11"/>
  <c r="Y2209" i="11" s="1"/>
  <c r="S2209" i="11"/>
  <c r="T2209" i="11" s="1"/>
  <c r="O2209" i="11"/>
  <c r="P2209" i="11" s="1"/>
  <c r="K2209" i="11"/>
  <c r="L2209" i="11" s="1"/>
  <c r="G2209" i="11"/>
  <c r="H2209" i="11" s="1"/>
  <c r="AM2208" i="11"/>
  <c r="AN2208" i="11" s="1"/>
  <c r="AH2208" i="11"/>
  <c r="AI2208" i="11" s="1"/>
  <c r="AC2208" i="11"/>
  <c r="AD2208" i="11" s="1"/>
  <c r="X2208" i="11"/>
  <c r="Y2208" i="11" s="1"/>
  <c r="S2208" i="11"/>
  <c r="T2208" i="11" s="1"/>
  <c r="O2208" i="11"/>
  <c r="P2208" i="11" s="1"/>
  <c r="K2208" i="11"/>
  <c r="L2208" i="11" s="1"/>
  <c r="G2208" i="11"/>
  <c r="H2208" i="11" s="1"/>
  <c r="AR2207" i="11"/>
  <c r="AS2207" i="11" s="1"/>
  <c r="AH2207" i="11"/>
  <c r="AI2207" i="11" s="1"/>
  <c r="AC2207" i="11"/>
  <c r="AD2207" i="11" s="1"/>
  <c r="X2207" i="11"/>
  <c r="Y2207" i="11" s="1"/>
  <c r="S2207" i="11"/>
  <c r="T2207" i="11" s="1"/>
  <c r="O2207" i="11"/>
  <c r="P2207" i="11" s="1"/>
  <c r="K2207" i="11"/>
  <c r="L2207" i="11" s="1"/>
  <c r="G2207" i="11"/>
  <c r="H2207" i="11" s="1"/>
  <c r="AR2206" i="11"/>
  <c r="AS2206" i="11" s="1"/>
  <c r="AM2206" i="11"/>
  <c r="AN2206" i="11" s="1"/>
  <c r="AC2206" i="11"/>
  <c r="AD2206" i="11" s="1"/>
  <c r="X2206" i="11"/>
  <c r="Y2206" i="11" s="1"/>
  <c r="S2206" i="11"/>
  <c r="T2206" i="11" s="1"/>
  <c r="O2206" i="11"/>
  <c r="P2206" i="11" s="1"/>
  <c r="K2206" i="11"/>
  <c r="L2206" i="11" s="1"/>
  <c r="G2206" i="11"/>
  <c r="H2206" i="11" s="1"/>
  <c r="AR2205" i="11"/>
  <c r="AS2205" i="11" s="1"/>
  <c r="AM2205" i="11"/>
  <c r="AN2205" i="11" s="1"/>
  <c r="AH2205" i="11"/>
  <c r="AI2205" i="11" s="1"/>
  <c r="AC2205" i="11"/>
  <c r="AD2205" i="11" s="1"/>
  <c r="X2205" i="11"/>
  <c r="Y2205" i="11" s="1"/>
  <c r="S2205" i="11"/>
  <c r="T2205" i="11" s="1"/>
  <c r="O2205" i="11"/>
  <c r="P2205" i="11" s="1"/>
  <c r="K2205" i="11"/>
  <c r="L2205" i="11" s="1"/>
  <c r="G2205" i="11"/>
  <c r="H2205" i="11" s="1"/>
  <c r="AR2204" i="11"/>
  <c r="AS2204" i="11" s="1"/>
  <c r="AM2204" i="11"/>
  <c r="AN2204" i="11" s="1"/>
  <c r="AH2204" i="11"/>
  <c r="AI2204" i="11" s="1"/>
  <c r="AC2204" i="11"/>
  <c r="AD2204" i="11" s="1"/>
  <c r="X2204" i="11"/>
  <c r="Y2204" i="11" s="1"/>
  <c r="S2204" i="11"/>
  <c r="T2204" i="11" s="1"/>
  <c r="O2204" i="11"/>
  <c r="P2204" i="11" s="1"/>
  <c r="K2204" i="11"/>
  <c r="L2204" i="11" s="1"/>
  <c r="G2204" i="11"/>
  <c r="H2204" i="11" s="1"/>
  <c r="AR2203" i="11"/>
  <c r="AS2203" i="11" s="1"/>
  <c r="AM2203" i="11"/>
  <c r="AN2203" i="11" s="1"/>
  <c r="AH2203" i="11"/>
  <c r="AI2203" i="11" s="1"/>
  <c r="AC2203" i="11"/>
  <c r="AD2203" i="11" s="1"/>
  <c r="X2203" i="11"/>
  <c r="Y2203" i="11" s="1"/>
  <c r="S2203" i="11"/>
  <c r="T2203" i="11" s="1"/>
  <c r="K2203" i="11"/>
  <c r="L2203" i="11" s="1"/>
  <c r="G2203" i="11"/>
  <c r="H2203" i="11" s="1"/>
  <c r="AR2201" i="11" l="1"/>
  <c r="AS2201" i="11" s="1"/>
  <c r="AM2201" i="11"/>
  <c r="AN2201" i="11" s="1"/>
  <c r="AC2201" i="11"/>
  <c r="AD2201" i="11" s="1"/>
  <c r="X2201" i="11"/>
  <c r="Y2201" i="11" s="1"/>
  <c r="S2201" i="11"/>
  <c r="T2201" i="11" s="1"/>
  <c r="O2201" i="11"/>
  <c r="P2201" i="11" s="1"/>
  <c r="K2201" i="11"/>
  <c r="L2201" i="11" s="1"/>
  <c r="G2201" i="11"/>
  <c r="H2201" i="11" s="1"/>
  <c r="X2200" i="11" l="1"/>
  <c r="Y2200" i="11" s="1"/>
  <c r="S2200" i="11"/>
  <c r="T2200" i="11" s="1"/>
  <c r="G2200" i="11"/>
  <c r="H2200" i="11" s="1"/>
  <c r="AH2199" i="11"/>
  <c r="AI2199" i="11" s="1"/>
  <c r="AC2199" i="11"/>
  <c r="AD2199" i="11" s="1"/>
  <c r="X2199" i="11"/>
  <c r="Y2199" i="11" s="1"/>
  <c r="S2199" i="11"/>
  <c r="T2199" i="11" s="1"/>
  <c r="K2199" i="11"/>
  <c r="L2199" i="11" s="1"/>
  <c r="G2199" i="11"/>
  <c r="H2199" i="11" s="1"/>
  <c r="X2198" i="11"/>
  <c r="Y2198" i="11" s="1"/>
  <c r="S2198" i="11"/>
  <c r="T2198" i="11" s="1"/>
  <c r="G2198" i="11"/>
  <c r="H2198" i="11" s="1"/>
  <c r="AC2197" i="11"/>
  <c r="AD2197" i="11" s="1"/>
  <c r="X2197" i="11"/>
  <c r="Y2197" i="11" s="1"/>
  <c r="S2197" i="11"/>
  <c r="T2197" i="11" s="1"/>
  <c r="K2197" i="11"/>
  <c r="L2197" i="11" s="1"/>
  <c r="G2197" i="11"/>
  <c r="H2197" i="11" s="1"/>
  <c r="AH2196" i="11"/>
  <c r="AI2196" i="11" s="1"/>
  <c r="AC2196" i="11"/>
  <c r="AD2196" i="11" s="1"/>
  <c r="X2196" i="11"/>
  <c r="Y2196" i="11" s="1"/>
  <c r="S2196" i="11"/>
  <c r="T2196" i="11" s="1"/>
  <c r="G2196" i="11"/>
  <c r="H2196" i="11" s="1"/>
  <c r="X2195" i="11"/>
  <c r="Y2195" i="11" s="1"/>
  <c r="S2195" i="11"/>
  <c r="T2195" i="11" s="1"/>
  <c r="G2195" i="11"/>
  <c r="H2195" i="11" s="1"/>
  <c r="AC2194" i="11"/>
  <c r="AD2194" i="11" s="1"/>
  <c r="X2194" i="11"/>
  <c r="Y2194" i="11" s="1"/>
  <c r="S2194" i="11"/>
  <c r="T2194" i="11" s="1"/>
  <c r="G2194" i="11"/>
  <c r="H2194" i="11" s="1"/>
  <c r="X2193" i="11"/>
  <c r="Y2193" i="11" s="1"/>
  <c r="S2193" i="11"/>
  <c r="T2193" i="11" s="1"/>
  <c r="K2193" i="11"/>
  <c r="L2193" i="11" s="1"/>
  <c r="G2193" i="11"/>
  <c r="H2193" i="11" s="1"/>
  <c r="AC2192" i="11"/>
  <c r="AD2192" i="11" s="1"/>
  <c r="X2192" i="11"/>
  <c r="Y2192" i="11" s="1"/>
  <c r="S2192" i="11"/>
  <c r="T2192" i="11" s="1"/>
  <c r="G2192" i="11"/>
  <c r="H2192" i="11" s="1"/>
  <c r="X2191" i="11"/>
  <c r="Y2191" i="11" s="1"/>
  <c r="S2191" i="11"/>
  <c r="T2191" i="11" s="1"/>
  <c r="G2191" i="11"/>
  <c r="H2191" i="11" s="1"/>
  <c r="K2190" i="11"/>
  <c r="L2190" i="11" s="1"/>
  <c r="G2190" i="11"/>
  <c r="H2190" i="11" s="1"/>
  <c r="K2189" i="11"/>
  <c r="L2189" i="11" s="1"/>
  <c r="G2189" i="11"/>
  <c r="H2189" i="11" s="1"/>
  <c r="X2188" i="11"/>
  <c r="Y2188" i="11" s="1"/>
  <c r="S2188" i="11"/>
  <c r="T2188" i="11" s="1"/>
  <c r="G2188" i="11"/>
  <c r="H2188" i="11" s="1"/>
  <c r="AC2187" i="11"/>
  <c r="AD2187" i="11" s="1"/>
  <c r="X2187" i="11"/>
  <c r="Y2187" i="11" s="1"/>
  <c r="S2187" i="11"/>
  <c r="T2187" i="11" s="1"/>
  <c r="G2187" i="11"/>
  <c r="H2187" i="11" s="1"/>
  <c r="K2186" i="11"/>
  <c r="L2186" i="11" s="1"/>
  <c r="G2186" i="11"/>
  <c r="H2186" i="11" s="1"/>
  <c r="K2185" i="11"/>
  <c r="L2185" i="11" s="1"/>
  <c r="G2185" i="11"/>
  <c r="H2185" i="11" s="1"/>
  <c r="X2184" i="11"/>
  <c r="Y2184" i="11" s="1"/>
  <c r="S2184" i="11"/>
  <c r="T2184" i="11" s="1"/>
  <c r="K2184" i="11"/>
  <c r="L2184" i="11" s="1"/>
  <c r="G2184" i="11"/>
  <c r="H2184" i="11" s="1"/>
  <c r="X2183" i="11"/>
  <c r="Y2183" i="11" s="1"/>
  <c r="S2183" i="11"/>
  <c r="T2183" i="11" s="1"/>
  <c r="K2183" i="11"/>
  <c r="L2183" i="11" s="1"/>
  <c r="G2183" i="11"/>
  <c r="H2183" i="11" s="1"/>
  <c r="AC2182" i="11"/>
  <c r="AD2182" i="11" s="1"/>
  <c r="X2182" i="11"/>
  <c r="Y2182" i="11" s="1"/>
  <c r="S2182" i="11"/>
  <c r="T2182" i="11" s="1"/>
  <c r="G2182" i="11"/>
  <c r="H2182" i="11" s="1"/>
  <c r="X2181" i="11"/>
  <c r="Y2181" i="11" s="1"/>
  <c r="S2181" i="11"/>
  <c r="T2181" i="11" s="1"/>
  <c r="K2181" i="11"/>
  <c r="L2181" i="11" s="1"/>
  <c r="G2181" i="11"/>
  <c r="H2181" i="11" s="1"/>
  <c r="S2180" i="11"/>
  <c r="K2180" i="11"/>
  <c r="L2180" i="11" s="1"/>
  <c r="G2180" i="11"/>
  <c r="H2180" i="11" s="1"/>
  <c r="AR2179" i="11"/>
  <c r="AS2179" i="11" s="1"/>
  <c r="AM2179" i="11"/>
  <c r="AN2179" i="11" s="1"/>
  <c r="AH2179" i="11"/>
  <c r="AI2179" i="11" s="1"/>
  <c r="AC2179" i="11"/>
  <c r="AD2179" i="11" s="1"/>
  <c r="X2179" i="11"/>
  <c r="Y2179" i="11" s="1"/>
  <c r="S2179" i="11"/>
  <c r="T2179" i="11" s="1"/>
  <c r="O2179" i="11"/>
  <c r="P2179" i="11" s="1"/>
  <c r="K2179" i="11"/>
  <c r="L2179" i="11" s="1"/>
  <c r="G2179" i="11"/>
  <c r="H2179" i="11" s="1"/>
  <c r="AR2178" i="11"/>
  <c r="AS2178" i="11" s="1"/>
  <c r="AM2178" i="11"/>
  <c r="AN2178" i="11" s="1"/>
  <c r="AH2178" i="11"/>
  <c r="AI2178" i="11" s="1"/>
  <c r="AC2178" i="11"/>
  <c r="AD2178" i="11" s="1"/>
  <c r="X2178" i="11"/>
  <c r="Y2178" i="11" s="1"/>
  <c r="S2178" i="11"/>
  <c r="T2178" i="11" s="1"/>
  <c r="O2178" i="11"/>
  <c r="P2178" i="11" s="1"/>
  <c r="K2178" i="11"/>
  <c r="L2178" i="11" s="1"/>
  <c r="G2178" i="11"/>
  <c r="H2178" i="11" s="1"/>
  <c r="AR2177" i="11"/>
  <c r="AS2177" i="11" s="1"/>
  <c r="AM2177" i="11"/>
  <c r="AN2177" i="11" s="1"/>
  <c r="AH2177" i="11"/>
  <c r="AI2177" i="11" s="1"/>
  <c r="AC2177" i="11"/>
  <c r="AD2177" i="11" s="1"/>
  <c r="X2177" i="11"/>
  <c r="Y2177" i="11" s="1"/>
  <c r="S2177" i="11"/>
  <c r="T2177" i="11" s="1"/>
  <c r="O2177" i="11"/>
  <c r="P2177" i="11" s="1"/>
  <c r="K2177" i="11"/>
  <c r="L2177" i="11" s="1"/>
  <c r="G2177" i="11"/>
  <c r="H2177" i="11" s="1"/>
  <c r="AR2176" i="11"/>
  <c r="AS2176" i="11" s="1"/>
  <c r="AM2176" i="11"/>
  <c r="AN2176" i="11" s="1"/>
  <c r="AH2176" i="11"/>
  <c r="AI2176" i="11" s="1"/>
  <c r="AC2176" i="11"/>
  <c r="AD2176" i="11" s="1"/>
  <c r="X2176" i="11"/>
  <c r="Y2176" i="11" s="1"/>
  <c r="S2176" i="11"/>
  <c r="T2176" i="11" s="1"/>
  <c r="O2176" i="11"/>
  <c r="P2176" i="11" s="1"/>
  <c r="K2176" i="11"/>
  <c r="L2176" i="11" s="1"/>
  <c r="G2176" i="11"/>
  <c r="H2176" i="11" s="1"/>
  <c r="AM2175" i="11"/>
  <c r="AN2175" i="11" s="1"/>
  <c r="AH2175" i="11"/>
  <c r="AI2175" i="11" s="1"/>
  <c r="AC2175" i="11"/>
  <c r="AD2175" i="11" s="1"/>
  <c r="X2175" i="11"/>
  <c r="Y2175" i="11" s="1"/>
  <c r="S2175" i="11"/>
  <c r="T2175" i="11" s="1"/>
  <c r="O2175" i="11"/>
  <c r="P2175" i="11" s="1"/>
  <c r="K2175" i="11"/>
  <c r="L2175" i="11" s="1"/>
  <c r="G2175" i="11"/>
  <c r="H2175" i="11" s="1"/>
  <c r="AR2173" i="11"/>
  <c r="AS2173" i="11" s="1"/>
  <c r="AM2173" i="11"/>
  <c r="AN2173" i="11" s="1"/>
  <c r="AH2173" i="11"/>
  <c r="AI2173" i="11" s="1"/>
  <c r="AC2173" i="11"/>
  <c r="AD2173" i="11" s="1"/>
  <c r="X2173" i="11"/>
  <c r="Y2173" i="11" s="1"/>
  <c r="S2173" i="11"/>
  <c r="T2173" i="11" s="1"/>
  <c r="O2173" i="11"/>
  <c r="P2173" i="11" s="1"/>
  <c r="K2173" i="11"/>
  <c r="L2173" i="11" s="1"/>
  <c r="G2173" i="11"/>
  <c r="H2173" i="11" s="1"/>
  <c r="AR2172" i="11"/>
  <c r="AS2172" i="11" s="1"/>
  <c r="AM2172" i="11"/>
  <c r="AN2172" i="11" s="1"/>
  <c r="AH2172" i="11"/>
  <c r="AI2172" i="11" s="1"/>
  <c r="AC2172" i="11"/>
  <c r="AD2172" i="11" s="1"/>
  <c r="X2172" i="11"/>
  <c r="Y2172" i="11" s="1"/>
  <c r="S2172" i="11"/>
  <c r="T2172" i="11" s="1"/>
  <c r="O2172" i="11"/>
  <c r="P2172" i="11" s="1"/>
  <c r="K2172" i="11"/>
  <c r="L2172" i="11" s="1"/>
  <c r="G2172" i="11"/>
  <c r="H2172" i="11" s="1"/>
  <c r="AR2171" i="11"/>
  <c r="AS2171" i="11" s="1"/>
  <c r="AM2171" i="11"/>
  <c r="AN2171" i="11" s="1"/>
  <c r="AH2171" i="11"/>
  <c r="AI2171" i="11" s="1"/>
  <c r="AC2171" i="11"/>
  <c r="AD2171" i="11" s="1"/>
  <c r="X2171" i="11"/>
  <c r="Y2171" i="11" s="1"/>
  <c r="S2171" i="11"/>
  <c r="T2171" i="11" s="1"/>
  <c r="O2171" i="11"/>
  <c r="P2171" i="11" s="1"/>
  <c r="K2171" i="11"/>
  <c r="L2171" i="11" s="1"/>
  <c r="G2171" i="11"/>
  <c r="H2171" i="11" s="1"/>
  <c r="AR2170" i="11"/>
  <c r="AS2170" i="11" s="1"/>
  <c r="AM2170" i="11"/>
  <c r="AN2170" i="11" s="1"/>
  <c r="AH2170" i="11"/>
  <c r="AI2170" i="11" s="1"/>
  <c r="AC2170" i="11"/>
  <c r="AD2170" i="11" s="1"/>
  <c r="X2170" i="11"/>
  <c r="Y2170" i="11" s="1"/>
  <c r="S2170" i="11"/>
  <c r="T2170" i="11" s="1"/>
  <c r="O2170" i="11"/>
  <c r="P2170" i="11" s="1"/>
  <c r="K2170" i="11"/>
  <c r="L2170" i="11" s="1"/>
  <c r="G2170" i="11"/>
  <c r="H2170" i="11" s="1"/>
  <c r="AR2169" i="11"/>
  <c r="AS2169" i="11" s="1"/>
  <c r="AM2169" i="11"/>
  <c r="AN2169" i="11" s="1"/>
  <c r="AH2169" i="11"/>
  <c r="AI2169" i="11" s="1"/>
  <c r="AC2169" i="11"/>
  <c r="AD2169" i="11" s="1"/>
  <c r="X2169" i="11"/>
  <c r="Y2169" i="11" s="1"/>
  <c r="S2169" i="11"/>
  <c r="T2169" i="11" s="1"/>
  <c r="O2169" i="11"/>
  <c r="P2169" i="11" s="1"/>
  <c r="K2169" i="11"/>
  <c r="L2169" i="11" s="1"/>
  <c r="G2169" i="11"/>
  <c r="H2169" i="11" s="1"/>
  <c r="AR2168" i="11"/>
  <c r="AS2168" i="11" s="1"/>
  <c r="AM2168" i="11"/>
  <c r="AN2168" i="11" s="1"/>
  <c r="AH2168" i="11"/>
  <c r="AI2168" i="11" s="1"/>
  <c r="AC2168" i="11"/>
  <c r="AD2168" i="11" s="1"/>
  <c r="X2168" i="11"/>
  <c r="Y2168" i="11" s="1"/>
  <c r="S2168" i="11"/>
  <c r="T2168" i="11" s="1"/>
  <c r="O2168" i="11"/>
  <c r="P2168" i="11" s="1"/>
  <c r="K2168" i="11"/>
  <c r="L2168" i="11" s="1"/>
  <c r="G2168" i="11"/>
  <c r="H2168" i="11" s="1"/>
  <c r="AR2167" i="11"/>
  <c r="AS2167" i="11" s="1"/>
  <c r="AM2167" i="11"/>
  <c r="AN2167" i="11" s="1"/>
  <c r="AH2167" i="11"/>
  <c r="AI2167" i="11" s="1"/>
  <c r="AC2167" i="11"/>
  <c r="AD2167" i="11" s="1"/>
  <c r="X2167" i="11"/>
  <c r="Y2167" i="11" s="1"/>
  <c r="S2167" i="11"/>
  <c r="T2167" i="11" s="1"/>
  <c r="O2167" i="11"/>
  <c r="P2167" i="11" s="1"/>
  <c r="K2167" i="11"/>
  <c r="L2167" i="11" s="1"/>
  <c r="G2167" i="11"/>
  <c r="H2167" i="11" s="1"/>
  <c r="AR2166" i="11"/>
  <c r="AS2166" i="11" s="1"/>
  <c r="AM2166" i="11"/>
  <c r="AN2166" i="11" s="1"/>
  <c r="AH2166" i="11"/>
  <c r="AI2166" i="11" s="1"/>
  <c r="AC2166" i="11"/>
  <c r="AD2166" i="11" s="1"/>
  <c r="X2166" i="11"/>
  <c r="Y2166" i="11" s="1"/>
  <c r="S2166" i="11"/>
  <c r="T2166" i="11" s="1"/>
  <c r="O2166" i="11"/>
  <c r="P2166" i="11" s="1"/>
  <c r="K2166" i="11"/>
  <c r="L2166" i="11" s="1"/>
  <c r="G2166" i="11"/>
  <c r="H2166" i="11" s="1"/>
  <c r="AM2165" i="11"/>
  <c r="AN2165" i="11" s="1"/>
  <c r="AH2165" i="11"/>
  <c r="AI2165" i="11" s="1"/>
  <c r="AC2165" i="11"/>
  <c r="AD2165" i="11" s="1"/>
  <c r="X2165" i="11"/>
  <c r="Y2165" i="11" s="1"/>
  <c r="S2165" i="11"/>
  <c r="T2165" i="11" s="1"/>
  <c r="O2165" i="11"/>
  <c r="P2165" i="11" s="1"/>
  <c r="K2165" i="11"/>
  <c r="L2165" i="11" s="1"/>
  <c r="G2165" i="11"/>
  <c r="H2165" i="11" s="1"/>
  <c r="AR2164" i="11"/>
  <c r="AS2164" i="11" s="1"/>
  <c r="AM2164" i="11"/>
  <c r="AN2164" i="11" s="1"/>
  <c r="AH2164" i="11"/>
  <c r="AI2164" i="11" s="1"/>
  <c r="AC2164" i="11"/>
  <c r="AD2164" i="11" s="1"/>
  <c r="X2164" i="11"/>
  <c r="Y2164" i="11" s="1"/>
  <c r="S2164" i="11"/>
  <c r="T2164" i="11" s="1"/>
  <c r="O2164" i="11"/>
  <c r="P2164" i="11" s="1"/>
  <c r="K2164" i="11"/>
  <c r="L2164" i="11" s="1"/>
  <c r="G2164" i="11"/>
  <c r="H2164" i="11" s="1"/>
  <c r="AR2163" i="11"/>
  <c r="AS2163" i="11" s="1"/>
  <c r="AM2163" i="11"/>
  <c r="AN2163" i="11" s="1"/>
  <c r="AH2163" i="11"/>
  <c r="AI2163" i="11" s="1"/>
  <c r="AC2163" i="11"/>
  <c r="AD2163" i="11" s="1"/>
  <c r="X2163" i="11"/>
  <c r="Y2163" i="11" s="1"/>
  <c r="S2163" i="11"/>
  <c r="T2163" i="11" s="1"/>
  <c r="O2163" i="11"/>
  <c r="P2163" i="11" s="1"/>
  <c r="K2163" i="11"/>
  <c r="L2163" i="11" s="1"/>
  <c r="G2163" i="11"/>
  <c r="H2163" i="11" s="1"/>
  <c r="AR2162" i="11"/>
  <c r="AS2162" i="11" s="1"/>
  <c r="AM2162" i="11"/>
  <c r="AN2162" i="11" s="1"/>
  <c r="AH2162" i="11"/>
  <c r="AI2162" i="11" s="1"/>
  <c r="AC2162" i="11"/>
  <c r="AD2162" i="11" s="1"/>
  <c r="X2162" i="11"/>
  <c r="Y2162" i="11" s="1"/>
  <c r="S2162" i="11"/>
  <c r="T2162" i="11" s="1"/>
  <c r="O2162" i="11"/>
  <c r="P2162" i="11" s="1"/>
  <c r="K2162" i="11"/>
  <c r="L2162" i="11" s="1"/>
  <c r="G2162" i="11"/>
  <c r="H2162" i="11" s="1"/>
  <c r="AR2161" i="11"/>
  <c r="AS2161" i="11" s="1"/>
  <c r="AM2161" i="11"/>
  <c r="AN2161" i="11" s="1"/>
  <c r="AH2161" i="11"/>
  <c r="AI2161" i="11" s="1"/>
  <c r="AC2161" i="11"/>
  <c r="AD2161" i="11" s="1"/>
  <c r="X2161" i="11"/>
  <c r="Y2161" i="11" s="1"/>
  <c r="S2161" i="11"/>
  <c r="T2161" i="11" s="1"/>
  <c r="O2161" i="11"/>
  <c r="P2161" i="11" s="1"/>
  <c r="K2161" i="11"/>
  <c r="L2161" i="11" s="1"/>
  <c r="G2161" i="11"/>
  <c r="H2161" i="11" s="1"/>
  <c r="AR2160" i="11"/>
  <c r="AS2160" i="11" s="1"/>
  <c r="AM2160" i="11"/>
  <c r="AN2160" i="11" s="1"/>
  <c r="AH2160" i="11"/>
  <c r="AI2160" i="11" s="1"/>
  <c r="AC2160" i="11"/>
  <c r="AD2160" i="11" s="1"/>
  <c r="X2160" i="11"/>
  <c r="Y2160" i="11" s="1"/>
  <c r="S2160" i="11"/>
  <c r="T2160" i="11" s="1"/>
  <c r="O2160" i="11"/>
  <c r="P2160" i="11" s="1"/>
  <c r="K2160" i="11"/>
  <c r="L2160" i="11" s="1"/>
  <c r="G2160" i="11"/>
  <c r="H2160" i="11" s="1"/>
  <c r="AR2159" i="11"/>
  <c r="AS2159" i="11" s="1"/>
  <c r="AM2159" i="11"/>
  <c r="AN2159" i="11" s="1"/>
  <c r="AH2159" i="11"/>
  <c r="AI2159" i="11" s="1"/>
  <c r="AC2159" i="11"/>
  <c r="AD2159" i="11" s="1"/>
  <c r="X2159" i="11"/>
  <c r="Y2159" i="11" s="1"/>
  <c r="S2159" i="11"/>
  <c r="T2159" i="11" s="1"/>
  <c r="O2159" i="11"/>
  <c r="P2159" i="11" s="1"/>
  <c r="K2159" i="11"/>
  <c r="L2159" i="11" s="1"/>
  <c r="G2159" i="11"/>
  <c r="H2159" i="11" s="1"/>
  <c r="AR2158" i="11"/>
  <c r="AS2158" i="11" s="1"/>
  <c r="AM2158" i="11"/>
  <c r="AN2158" i="11" s="1"/>
  <c r="AH2158" i="11"/>
  <c r="AI2158" i="11" s="1"/>
  <c r="AC2158" i="11"/>
  <c r="AD2158" i="11" s="1"/>
  <c r="X2158" i="11"/>
  <c r="Y2158" i="11" s="1"/>
  <c r="S2158" i="11"/>
  <c r="T2158" i="11" s="1"/>
  <c r="O2158" i="11"/>
  <c r="P2158" i="11" s="1"/>
  <c r="K2158" i="11"/>
  <c r="L2158" i="11" s="1"/>
  <c r="G2158" i="11"/>
  <c r="H2158" i="11" s="1"/>
  <c r="AR2157" i="11"/>
  <c r="AS2157" i="11" s="1"/>
  <c r="AM2157" i="11"/>
  <c r="AN2157" i="11" s="1"/>
  <c r="AH2157" i="11"/>
  <c r="AI2157" i="11" s="1"/>
  <c r="AC2157" i="11"/>
  <c r="AD2157" i="11" s="1"/>
  <c r="X2157" i="11"/>
  <c r="Y2157" i="11" s="1"/>
  <c r="S2157" i="11"/>
  <c r="T2157" i="11" s="1"/>
  <c r="O2157" i="11"/>
  <c r="P2157" i="11" s="1"/>
  <c r="K2157" i="11"/>
  <c r="L2157" i="11" s="1"/>
  <c r="G2157" i="11"/>
  <c r="H2157" i="11" s="1"/>
  <c r="AR2156" i="11"/>
  <c r="AS2156" i="11" s="1"/>
  <c r="AM2156" i="11"/>
  <c r="AN2156" i="11" s="1"/>
  <c r="AH2156" i="11"/>
  <c r="AI2156" i="11" s="1"/>
  <c r="AC2156" i="11"/>
  <c r="AD2156" i="11" s="1"/>
  <c r="X2156" i="11"/>
  <c r="Y2156" i="11" s="1"/>
  <c r="S2156" i="11"/>
  <c r="T2156" i="11" s="1"/>
  <c r="O2156" i="11"/>
  <c r="P2156" i="11" s="1"/>
  <c r="K2156" i="11"/>
  <c r="L2156" i="11" s="1"/>
  <c r="G2156" i="11"/>
  <c r="H2156" i="11" s="1"/>
  <c r="AR2155" i="11"/>
  <c r="AS2155" i="11" s="1"/>
  <c r="AM2155" i="11"/>
  <c r="AN2155" i="11" s="1"/>
  <c r="AH2155" i="11"/>
  <c r="AI2155" i="11" s="1"/>
  <c r="AC2155" i="11"/>
  <c r="AD2155" i="11" s="1"/>
  <c r="X2155" i="11"/>
  <c r="Y2155" i="11" s="1"/>
  <c r="S2155" i="11"/>
  <c r="T2155" i="11" s="1"/>
  <c r="O2155" i="11"/>
  <c r="P2155" i="11" s="1"/>
  <c r="K2155" i="11"/>
  <c r="L2155" i="11" s="1"/>
  <c r="G2155" i="11"/>
  <c r="H2155" i="11" s="1"/>
  <c r="AR2154" i="11"/>
  <c r="AS2154" i="11" s="1"/>
  <c r="AM2154" i="11"/>
  <c r="AN2154" i="11" s="1"/>
  <c r="AH2154" i="11"/>
  <c r="AI2154" i="11" s="1"/>
  <c r="AC2154" i="11"/>
  <c r="AD2154" i="11" s="1"/>
  <c r="X2154" i="11"/>
  <c r="Y2154" i="11" s="1"/>
  <c r="S2154" i="11"/>
  <c r="T2154" i="11" s="1"/>
  <c r="O2154" i="11"/>
  <c r="P2154" i="11" s="1"/>
  <c r="K2154" i="11"/>
  <c r="L2154" i="11" s="1"/>
  <c r="G2154" i="11"/>
  <c r="H2154" i="11" s="1"/>
  <c r="AR2153" i="11"/>
  <c r="AS2153" i="11" s="1"/>
  <c r="AM2153" i="11"/>
  <c r="AN2153" i="11" s="1"/>
  <c r="AH2153" i="11"/>
  <c r="AI2153" i="11" s="1"/>
  <c r="AC2153" i="11"/>
  <c r="AD2153" i="11" s="1"/>
  <c r="X2153" i="11"/>
  <c r="Y2153" i="11" s="1"/>
  <c r="S2153" i="11"/>
  <c r="T2153" i="11" s="1"/>
  <c r="O2153" i="11"/>
  <c r="P2153" i="11" s="1"/>
  <c r="K2153" i="11"/>
  <c r="L2153" i="11" s="1"/>
  <c r="G2153" i="11"/>
  <c r="H2153" i="11" s="1"/>
  <c r="AR2152" i="11"/>
  <c r="AS2152" i="11" s="1"/>
  <c r="AM2152" i="11"/>
  <c r="AN2152" i="11" s="1"/>
  <c r="AH2152" i="11"/>
  <c r="AI2152" i="11" s="1"/>
  <c r="AC2152" i="11"/>
  <c r="AD2152" i="11" s="1"/>
  <c r="X2152" i="11"/>
  <c r="Y2152" i="11" s="1"/>
  <c r="S2152" i="11"/>
  <c r="T2152" i="11" s="1"/>
  <c r="O2152" i="11"/>
  <c r="P2152" i="11" s="1"/>
  <c r="K2152" i="11"/>
  <c r="L2152" i="11" s="1"/>
  <c r="G2152" i="11"/>
  <c r="H2152" i="11" s="1"/>
  <c r="AM2151" i="11"/>
  <c r="AN2151" i="11" s="1"/>
  <c r="AH2151" i="11"/>
  <c r="AI2151" i="11" s="1"/>
  <c r="AC2151" i="11"/>
  <c r="AD2151" i="11" s="1"/>
  <c r="X2151" i="11"/>
  <c r="Y2151" i="11" s="1"/>
  <c r="S2151" i="11"/>
  <c r="T2151" i="11" s="1"/>
  <c r="O2151" i="11"/>
  <c r="P2151" i="11" s="1"/>
  <c r="K2151" i="11"/>
  <c r="L2151" i="11" s="1"/>
  <c r="G2151" i="11"/>
  <c r="H2151" i="11" s="1"/>
  <c r="AR2150" i="11"/>
  <c r="AS2150" i="11" s="1"/>
  <c r="AM2150" i="11"/>
  <c r="AN2150" i="11" s="1"/>
  <c r="AH2150" i="11"/>
  <c r="AI2150" i="11" s="1"/>
  <c r="AC2150" i="11"/>
  <c r="AD2150" i="11" s="1"/>
  <c r="X2150" i="11"/>
  <c r="Y2150" i="11" s="1"/>
  <c r="S2150" i="11"/>
  <c r="T2150" i="11" s="1"/>
  <c r="O2150" i="11"/>
  <c r="P2150" i="11" s="1"/>
  <c r="K2150" i="11"/>
  <c r="L2150" i="11" s="1"/>
  <c r="G2150" i="11"/>
  <c r="H2150" i="11" s="1"/>
  <c r="AR2149" i="11"/>
  <c r="AS2149" i="11" s="1"/>
  <c r="AM2149" i="11"/>
  <c r="AN2149" i="11" s="1"/>
  <c r="AH2149" i="11"/>
  <c r="AI2149" i="11" s="1"/>
  <c r="AC2149" i="11"/>
  <c r="AD2149" i="11" s="1"/>
  <c r="X2149" i="11"/>
  <c r="Y2149" i="11" s="1"/>
  <c r="S2149" i="11"/>
  <c r="T2149" i="11" s="1"/>
  <c r="O2149" i="11"/>
  <c r="P2149" i="11" s="1"/>
  <c r="K2149" i="11"/>
  <c r="L2149" i="11" s="1"/>
  <c r="G2149" i="11"/>
  <c r="H2149" i="11" s="1"/>
  <c r="AR2148" i="11"/>
  <c r="AS2148" i="11" s="1"/>
  <c r="AM2148" i="11"/>
  <c r="AN2148" i="11" s="1"/>
  <c r="AH2148" i="11"/>
  <c r="AI2148" i="11" s="1"/>
  <c r="AC2148" i="11"/>
  <c r="AD2148" i="11" s="1"/>
  <c r="X2148" i="11"/>
  <c r="Y2148" i="11" s="1"/>
  <c r="S2148" i="11"/>
  <c r="T2148" i="11" s="1"/>
  <c r="O2148" i="11"/>
  <c r="P2148" i="11" s="1"/>
  <c r="K2148" i="11"/>
  <c r="L2148" i="11" s="1"/>
  <c r="G2148" i="11"/>
  <c r="H2148" i="11" s="1"/>
  <c r="AR2147" i="11"/>
  <c r="AS2147" i="11" s="1"/>
  <c r="AM2147" i="11"/>
  <c r="AN2147" i="11" s="1"/>
  <c r="AH2147" i="11"/>
  <c r="AI2147" i="11" s="1"/>
  <c r="AC2147" i="11"/>
  <c r="AD2147" i="11" s="1"/>
  <c r="X2147" i="11"/>
  <c r="Y2147" i="11" s="1"/>
  <c r="S2147" i="11"/>
  <c r="T2147" i="11" s="1"/>
  <c r="O2147" i="11"/>
  <c r="P2147" i="11" s="1"/>
  <c r="K2147" i="11"/>
  <c r="L2147" i="11" s="1"/>
  <c r="G2147" i="11"/>
  <c r="H2147" i="11" s="1"/>
  <c r="AR2146" i="11"/>
  <c r="AS2146" i="11" s="1"/>
  <c r="AM2146" i="11"/>
  <c r="AN2146" i="11" s="1"/>
  <c r="AH2146" i="11"/>
  <c r="AI2146" i="11" s="1"/>
  <c r="AC2146" i="11"/>
  <c r="AD2146" i="11" s="1"/>
  <c r="X2146" i="11"/>
  <c r="Y2146" i="11" s="1"/>
  <c r="S2146" i="11"/>
  <c r="T2146" i="11" s="1"/>
  <c r="O2146" i="11"/>
  <c r="P2146" i="11" s="1"/>
  <c r="K2146" i="11"/>
  <c r="L2146" i="11" s="1"/>
  <c r="G2146" i="11"/>
  <c r="H2146" i="11" s="1"/>
  <c r="X2145" i="11" l="1"/>
  <c r="Y2145" i="11" s="1"/>
  <c r="S2145" i="11"/>
  <c r="T2145" i="11" s="1"/>
  <c r="G2145" i="11"/>
  <c r="H2145" i="11" s="1"/>
  <c r="X2144" i="11"/>
  <c r="Y2144" i="11" s="1"/>
  <c r="S2144" i="11"/>
  <c r="T2144" i="11" s="1"/>
  <c r="G2144" i="11"/>
  <c r="H2144" i="11" s="1"/>
  <c r="K2143" i="11"/>
  <c r="L2143" i="11" s="1"/>
  <c r="G2143" i="11"/>
  <c r="H2143" i="11" s="1"/>
  <c r="X2142" i="11"/>
  <c r="Y2142" i="11" s="1"/>
  <c r="S2142" i="11"/>
  <c r="T2142" i="11" s="1"/>
  <c r="G2142" i="11"/>
  <c r="H2142" i="11" s="1"/>
  <c r="AC2141" i="11"/>
  <c r="AD2141" i="11" s="1"/>
  <c r="X2141" i="11"/>
  <c r="Y2141" i="11" s="1"/>
  <c r="S2141" i="11"/>
  <c r="T2141" i="11" s="1"/>
  <c r="G2141" i="11"/>
  <c r="H2141" i="11" s="1"/>
  <c r="X2140" i="11"/>
  <c r="Y2140" i="11" s="1"/>
  <c r="S2140" i="11"/>
  <c r="T2140" i="11" s="1"/>
  <c r="G2140" i="11"/>
  <c r="H2140" i="11" s="1"/>
  <c r="X2139" i="11"/>
  <c r="Y2139" i="11" s="1"/>
  <c r="S2139" i="11"/>
  <c r="T2139" i="11" s="1"/>
  <c r="G2139" i="11"/>
  <c r="H2139" i="11" s="1"/>
  <c r="AC2138" i="11"/>
  <c r="AD2138" i="11" s="1"/>
  <c r="X2138" i="11"/>
  <c r="Y2138" i="11" s="1"/>
  <c r="S2138" i="11"/>
  <c r="T2138" i="11" s="1"/>
  <c r="K2138" i="11"/>
  <c r="L2138" i="11" s="1"/>
  <c r="G2138" i="11"/>
  <c r="H2138" i="11" s="1"/>
  <c r="X2137" i="11"/>
  <c r="Y2137" i="11" s="1"/>
  <c r="S2137" i="11"/>
  <c r="T2137" i="11" s="1"/>
  <c r="G2137" i="11"/>
  <c r="H2137" i="11" s="1"/>
  <c r="AR2136" i="11"/>
  <c r="AS2136" i="11" s="1"/>
  <c r="AM2136" i="11"/>
  <c r="AN2136" i="11" s="1"/>
  <c r="AH2136" i="11"/>
  <c r="AI2136" i="11" s="1"/>
  <c r="AC2136" i="11"/>
  <c r="AD2136" i="11" s="1"/>
  <c r="X2136" i="11"/>
  <c r="Y2136" i="11" s="1"/>
  <c r="S2136" i="11"/>
  <c r="T2136" i="11" s="1"/>
  <c r="O2136" i="11"/>
  <c r="P2136" i="11" s="1"/>
  <c r="K2136" i="11"/>
  <c r="L2136" i="11" s="1"/>
  <c r="G2136" i="11"/>
  <c r="H2136" i="11" s="1"/>
  <c r="AR2135" i="11"/>
  <c r="AS2135" i="11" s="1"/>
  <c r="AM2135" i="11"/>
  <c r="AN2135" i="11" s="1"/>
  <c r="AH2135" i="11"/>
  <c r="AI2135" i="11" s="1"/>
  <c r="AC2135" i="11"/>
  <c r="AD2135" i="11" s="1"/>
  <c r="X2135" i="11"/>
  <c r="Y2135" i="11" s="1"/>
  <c r="S2135" i="11"/>
  <c r="T2135" i="11" s="1"/>
  <c r="O2135" i="11"/>
  <c r="P2135" i="11" s="1"/>
  <c r="K2135" i="11"/>
  <c r="L2135" i="11" s="1"/>
  <c r="G2135" i="11"/>
  <c r="H2135" i="11" s="1"/>
  <c r="AR2134" i="11"/>
  <c r="AS2134" i="11" s="1"/>
  <c r="AM2134" i="11"/>
  <c r="AN2134" i="11" s="1"/>
  <c r="AH2134" i="11"/>
  <c r="AI2134" i="11" s="1"/>
  <c r="AC2134" i="11"/>
  <c r="AD2134" i="11" s="1"/>
  <c r="X2134" i="11"/>
  <c r="Y2134" i="11" s="1"/>
  <c r="S2134" i="11"/>
  <c r="T2134" i="11" s="1"/>
  <c r="O2134" i="11"/>
  <c r="P2134" i="11" s="1"/>
  <c r="K2134" i="11"/>
  <c r="L2134" i="11" s="1"/>
  <c r="G2134" i="11"/>
  <c r="H2134" i="11" s="1"/>
  <c r="AR2133" i="11"/>
  <c r="AS2133" i="11" s="1"/>
  <c r="AM2133" i="11"/>
  <c r="AN2133" i="11" s="1"/>
  <c r="AH2133" i="11"/>
  <c r="AI2133" i="11" s="1"/>
  <c r="AC2133" i="11"/>
  <c r="AD2133" i="11" s="1"/>
  <c r="X2133" i="11"/>
  <c r="Y2133" i="11" s="1"/>
  <c r="S2133" i="11"/>
  <c r="T2133" i="11" s="1"/>
  <c r="O2133" i="11"/>
  <c r="P2133" i="11" s="1"/>
  <c r="K2133" i="11"/>
  <c r="L2133" i="11" s="1"/>
  <c r="G2133" i="11"/>
  <c r="H2133" i="11" s="1"/>
  <c r="AR2132" i="11"/>
  <c r="AS2132" i="11" s="1"/>
  <c r="AM2132" i="11"/>
  <c r="AN2132" i="11" s="1"/>
  <c r="AH2132" i="11"/>
  <c r="AI2132" i="11" s="1"/>
  <c r="AC2132" i="11"/>
  <c r="AD2132" i="11" s="1"/>
  <c r="X2132" i="11"/>
  <c r="Y2132" i="11" s="1"/>
  <c r="S2132" i="11"/>
  <c r="T2132" i="11" s="1"/>
  <c r="O2132" i="11"/>
  <c r="P2132" i="11" s="1"/>
  <c r="K2132" i="11"/>
  <c r="L2132" i="11" s="1"/>
  <c r="G2132" i="11"/>
  <c r="H2132" i="11" s="1"/>
  <c r="AR2131" i="11"/>
  <c r="AS2131" i="11" s="1"/>
  <c r="AM2131" i="11"/>
  <c r="AN2131" i="11" s="1"/>
  <c r="AH2131" i="11"/>
  <c r="AI2131" i="11" s="1"/>
  <c r="AC2131" i="11"/>
  <c r="AD2131" i="11" s="1"/>
  <c r="X2131" i="11"/>
  <c r="Y2131" i="11" s="1"/>
  <c r="S2131" i="11"/>
  <c r="T2131" i="11" s="1"/>
  <c r="K2131" i="11"/>
  <c r="L2131" i="11" s="1"/>
  <c r="G2131" i="11"/>
  <c r="H2131" i="11" s="1"/>
  <c r="AH2130" i="11"/>
  <c r="AI2130" i="11" s="1"/>
  <c r="AC2130" i="11"/>
  <c r="AD2130" i="11" s="1"/>
  <c r="X2130" i="11"/>
  <c r="Y2130" i="11" s="1"/>
  <c r="S2130" i="11"/>
  <c r="T2130" i="11" s="1"/>
  <c r="O2130" i="11"/>
  <c r="P2130" i="11" s="1"/>
  <c r="K2130" i="11"/>
  <c r="L2130" i="11" s="1"/>
  <c r="G2130" i="11"/>
  <c r="H2130" i="11" s="1"/>
  <c r="AR2129" i="11"/>
  <c r="AS2129" i="11" s="1"/>
  <c r="AM2129" i="11"/>
  <c r="AN2129" i="11" s="1"/>
  <c r="AH2129" i="11"/>
  <c r="AI2129" i="11" s="1"/>
  <c r="AC2129" i="11"/>
  <c r="AD2129" i="11" s="1"/>
  <c r="X2129" i="11"/>
  <c r="Y2129" i="11" s="1"/>
  <c r="S2129" i="11"/>
  <c r="T2129" i="11" s="1"/>
  <c r="O2129" i="11"/>
  <c r="P2129" i="11" s="1"/>
  <c r="K2129" i="11"/>
  <c r="L2129" i="11" s="1"/>
  <c r="G2129" i="11"/>
  <c r="H2129" i="11" s="1"/>
  <c r="AM2128" i="11"/>
  <c r="AN2128" i="11" s="1"/>
  <c r="AH2128" i="11"/>
  <c r="AI2128" i="11" s="1"/>
  <c r="AC2128" i="11"/>
  <c r="AD2128" i="11" s="1"/>
  <c r="X2128" i="11"/>
  <c r="Y2128" i="11" s="1"/>
  <c r="S2128" i="11"/>
  <c r="T2128" i="11" s="1"/>
  <c r="O2128" i="11"/>
  <c r="P2128" i="11" s="1"/>
  <c r="K2128" i="11"/>
  <c r="L2128" i="11" s="1"/>
  <c r="G2128" i="11"/>
  <c r="H2128" i="11" s="1"/>
  <c r="AR2127" i="11"/>
  <c r="AS2127" i="11" s="1"/>
  <c r="AM2127" i="11"/>
  <c r="AN2127" i="11" s="1"/>
  <c r="AH2127" i="11"/>
  <c r="AI2127" i="11" s="1"/>
  <c r="AC2127" i="11"/>
  <c r="AD2127" i="11" s="1"/>
  <c r="X2127" i="11"/>
  <c r="Y2127" i="11" s="1"/>
  <c r="S2127" i="11"/>
  <c r="T2127" i="11" s="1"/>
  <c r="O2127" i="11"/>
  <c r="P2127" i="11" s="1"/>
  <c r="K2127" i="11"/>
  <c r="L2127" i="11" s="1"/>
  <c r="G2127" i="11"/>
  <c r="H2127" i="11" s="1"/>
  <c r="AR2126" i="11"/>
  <c r="AS2126" i="11" s="1"/>
  <c r="AM2126" i="11"/>
  <c r="AN2126" i="11" s="1"/>
  <c r="AH2126" i="11"/>
  <c r="AI2126" i="11" s="1"/>
  <c r="AC2126" i="11"/>
  <c r="AD2126" i="11" s="1"/>
  <c r="X2126" i="11"/>
  <c r="Y2126" i="11" s="1"/>
  <c r="S2126" i="11"/>
  <c r="T2126" i="11" s="1"/>
  <c r="O2126" i="11"/>
  <c r="P2126" i="11" s="1"/>
  <c r="K2126" i="11"/>
  <c r="L2126" i="11" s="1"/>
  <c r="G2126" i="11"/>
  <c r="H2126" i="11" s="1"/>
  <c r="AR2125" i="11"/>
  <c r="AS2125" i="11" s="1"/>
  <c r="AM2125" i="11"/>
  <c r="AN2125" i="11" s="1"/>
  <c r="AH2125" i="11"/>
  <c r="AI2125" i="11" s="1"/>
  <c r="AC2125" i="11"/>
  <c r="AD2125" i="11" s="1"/>
  <c r="X2125" i="11"/>
  <c r="Y2125" i="11" s="1"/>
  <c r="S2125" i="11"/>
  <c r="T2125" i="11" s="1"/>
  <c r="O2125" i="11"/>
  <c r="P2125" i="11" s="1"/>
  <c r="K2125" i="11"/>
  <c r="L2125" i="11" s="1"/>
  <c r="G2125" i="11"/>
  <c r="H2125" i="11" s="1"/>
  <c r="AR2124" i="11"/>
  <c r="AS2124" i="11" s="1"/>
  <c r="AM2124" i="11"/>
  <c r="AN2124" i="11" s="1"/>
  <c r="AH2124" i="11"/>
  <c r="AI2124" i="11" s="1"/>
  <c r="AC2124" i="11"/>
  <c r="AD2124" i="11" s="1"/>
  <c r="X2124" i="11"/>
  <c r="Y2124" i="11" s="1"/>
  <c r="S2124" i="11"/>
  <c r="T2124" i="11" s="1"/>
  <c r="O2124" i="11"/>
  <c r="P2124" i="11" s="1"/>
  <c r="K2124" i="11"/>
  <c r="L2124" i="11" s="1"/>
  <c r="G2124" i="11"/>
  <c r="H2124" i="11" s="1"/>
  <c r="AS2123" i="11"/>
  <c r="AM2123" i="11"/>
  <c r="AN2123" i="11" s="1"/>
  <c r="AI2123" i="11"/>
  <c r="AC2123" i="11"/>
  <c r="AD2123" i="11" s="1"/>
  <c r="X2123" i="11"/>
  <c r="Y2123" i="11" s="1"/>
  <c r="S2123" i="11"/>
  <c r="T2123" i="11" s="1"/>
  <c r="O2123" i="11"/>
  <c r="P2123" i="11" s="1"/>
  <c r="K2123" i="11"/>
  <c r="L2123" i="11" s="1"/>
  <c r="G2123" i="11"/>
  <c r="H2123" i="11" s="1"/>
  <c r="AR2122" i="11"/>
  <c r="AS2122" i="11" s="1"/>
  <c r="AM2122" i="11"/>
  <c r="AN2122" i="11" s="1"/>
  <c r="AH2122" i="11"/>
  <c r="AI2122" i="11" s="1"/>
  <c r="AC2122" i="11"/>
  <c r="AD2122" i="11" s="1"/>
  <c r="X2122" i="11"/>
  <c r="Y2122" i="11" s="1"/>
  <c r="S2122" i="11"/>
  <c r="T2122" i="11" s="1"/>
  <c r="O2122" i="11"/>
  <c r="P2122" i="11" s="1"/>
  <c r="K2122" i="11"/>
  <c r="L2122" i="11" s="1"/>
  <c r="G2122" i="11"/>
  <c r="H2122" i="11" s="1"/>
  <c r="AR2121" i="11"/>
  <c r="AS2121" i="11" s="1"/>
  <c r="AM2121" i="11"/>
  <c r="AN2121" i="11" s="1"/>
  <c r="AH2121" i="11"/>
  <c r="AI2121" i="11" s="1"/>
  <c r="AC2121" i="11"/>
  <c r="AD2121" i="11" s="1"/>
  <c r="X2121" i="11"/>
  <c r="Y2121" i="11" s="1"/>
  <c r="S2121" i="11"/>
  <c r="T2121" i="11" s="1"/>
  <c r="O2121" i="11"/>
  <c r="P2121" i="11" s="1"/>
  <c r="K2121" i="11"/>
  <c r="L2121" i="11" s="1"/>
  <c r="G2121" i="11"/>
  <c r="H2121" i="11" s="1"/>
  <c r="AR2120" i="11"/>
  <c r="AS2120" i="11" s="1"/>
  <c r="AM2120" i="11"/>
  <c r="AN2120" i="11" s="1"/>
  <c r="AH2120" i="11"/>
  <c r="AI2120" i="11" s="1"/>
  <c r="AC2120" i="11"/>
  <c r="AD2120" i="11" s="1"/>
  <c r="X2120" i="11"/>
  <c r="Y2120" i="11" s="1"/>
  <c r="S2120" i="11"/>
  <c r="T2120" i="11" s="1"/>
  <c r="O2120" i="11"/>
  <c r="P2120" i="11" s="1"/>
  <c r="K2120" i="11"/>
  <c r="L2120" i="11" s="1"/>
  <c r="G2120" i="11"/>
  <c r="H2120" i="11" s="1"/>
  <c r="AR2119" i="11"/>
  <c r="AS2119" i="11" s="1"/>
  <c r="AM2119" i="11"/>
  <c r="AN2119" i="11" s="1"/>
  <c r="AH2119" i="11"/>
  <c r="AI2119" i="11" s="1"/>
  <c r="AC2119" i="11"/>
  <c r="AD2119" i="11" s="1"/>
  <c r="X2119" i="11"/>
  <c r="Y2119" i="11" s="1"/>
  <c r="S2119" i="11"/>
  <c r="T2119" i="11" s="1"/>
  <c r="O2119" i="11"/>
  <c r="P2119" i="11" s="1"/>
  <c r="K2119" i="11"/>
  <c r="L2119" i="11" s="1"/>
  <c r="G2119" i="11"/>
  <c r="H2119" i="11" s="1"/>
  <c r="AR2118" i="11"/>
  <c r="AS2118" i="11" s="1"/>
  <c r="AM2118" i="11"/>
  <c r="AN2118" i="11" s="1"/>
  <c r="AH2118" i="11"/>
  <c r="AI2118" i="11" s="1"/>
  <c r="AC2118" i="11"/>
  <c r="AD2118" i="11" s="1"/>
  <c r="X2118" i="11"/>
  <c r="Y2118" i="11" s="1"/>
  <c r="S2118" i="11"/>
  <c r="T2118" i="11" s="1"/>
  <c r="O2118" i="11"/>
  <c r="P2118" i="11" s="1"/>
  <c r="K2118" i="11"/>
  <c r="L2118" i="11" s="1"/>
  <c r="G2118" i="11"/>
  <c r="H2118" i="11" s="1"/>
  <c r="AR2117" i="11"/>
  <c r="AS2117" i="11" s="1"/>
  <c r="AM2117" i="11"/>
  <c r="AN2117" i="11" s="1"/>
  <c r="AH2117" i="11"/>
  <c r="AI2117" i="11" s="1"/>
  <c r="AC2117" i="11"/>
  <c r="AD2117" i="11" s="1"/>
  <c r="X2117" i="11"/>
  <c r="Y2117" i="11" s="1"/>
  <c r="S2117" i="11"/>
  <c r="T2117" i="11" s="1"/>
  <c r="O2117" i="11"/>
  <c r="P2117" i="11" s="1"/>
  <c r="K2117" i="11"/>
  <c r="L2117" i="11" s="1"/>
  <c r="G2117" i="11"/>
  <c r="H2117" i="11" s="1"/>
  <c r="K2087" i="11" l="1"/>
  <c r="L2087" i="11" s="1"/>
  <c r="G2087" i="11"/>
  <c r="H2087" i="11" s="1"/>
  <c r="K2084" i="11"/>
  <c r="L2084" i="11" s="1"/>
  <c r="G2084" i="11"/>
  <c r="H2084" i="11" s="1"/>
  <c r="K2082" i="11"/>
  <c r="L2082" i="11" s="1"/>
  <c r="G2082" i="11"/>
  <c r="H2082" i="11" s="1"/>
  <c r="K2079" i="11"/>
  <c r="L2079" i="11" s="1"/>
  <c r="G2079" i="11"/>
  <c r="H2079" i="11" s="1"/>
  <c r="K2076" i="11"/>
  <c r="L2076" i="11" s="1"/>
  <c r="G2076" i="11"/>
  <c r="H2076" i="11" s="1"/>
  <c r="K2075" i="11"/>
  <c r="L2075" i="11" s="1"/>
  <c r="G2075" i="11"/>
  <c r="H2075" i="11" s="1"/>
  <c r="K2074" i="11"/>
  <c r="L2074" i="11" s="1"/>
  <c r="G2074" i="11"/>
  <c r="H2074" i="11" s="1"/>
  <c r="K2072" i="11"/>
  <c r="L2072" i="11" s="1"/>
  <c r="G2072" i="11"/>
  <c r="H2072" i="11" s="1"/>
  <c r="AR2067" i="11"/>
  <c r="AS2067" i="11" s="1"/>
  <c r="AM2067" i="11"/>
  <c r="AN2067" i="11" s="1"/>
  <c r="AH2067" i="11"/>
  <c r="AI2067" i="11" s="1"/>
  <c r="AC2067" i="11"/>
  <c r="AD2067" i="11" s="1"/>
  <c r="X2067" i="11"/>
  <c r="Y2067" i="11" s="1"/>
  <c r="S2067" i="11"/>
  <c r="T2067" i="11" s="1"/>
  <c r="O2067" i="11"/>
  <c r="P2067" i="11" s="1"/>
  <c r="K2067" i="11"/>
  <c r="L2067" i="11" s="1"/>
  <c r="G2067" i="11"/>
  <c r="H2067" i="11" s="1"/>
  <c r="AH2062" i="11"/>
  <c r="AC2062" i="11"/>
  <c r="AD2062" i="11" s="1"/>
  <c r="X2062" i="11"/>
  <c r="Y2062" i="11" s="1"/>
  <c r="S2062" i="11"/>
  <c r="T2062" i="11" s="1"/>
  <c r="O2062" i="11"/>
  <c r="P2062" i="11" s="1"/>
  <c r="K2062" i="11"/>
  <c r="L2062" i="11" s="1"/>
  <c r="G2062" i="11"/>
  <c r="H2062" i="11" s="1"/>
  <c r="AR2056" i="11"/>
  <c r="AS2056" i="11" s="1"/>
  <c r="AM2056" i="11"/>
  <c r="AN2056" i="11" s="1"/>
  <c r="AH2056" i="11"/>
  <c r="AI2056" i="11" s="1"/>
  <c r="AC2056" i="11"/>
  <c r="AD2056" i="11" s="1"/>
  <c r="X2056" i="11"/>
  <c r="Y2056" i="11" s="1"/>
  <c r="S2056" i="11"/>
  <c r="T2056" i="11" s="1"/>
  <c r="O2056" i="11"/>
  <c r="P2056" i="11" s="1"/>
  <c r="K2056" i="11"/>
  <c r="L2056" i="11" s="1"/>
  <c r="G2056" i="11"/>
  <c r="H2056" i="11" s="1"/>
  <c r="AR2051" i="11"/>
  <c r="AS2051" i="11" s="1"/>
  <c r="AM2051" i="11"/>
  <c r="AN2051" i="11" s="1"/>
  <c r="AH2051" i="11"/>
  <c r="AI2051" i="11" s="1"/>
  <c r="AC2051" i="11"/>
  <c r="AD2051" i="11" s="1"/>
  <c r="X2051" i="11"/>
  <c r="Y2051" i="11" s="1"/>
  <c r="S2051" i="11"/>
  <c r="T2051" i="11" s="1"/>
  <c r="O2051" i="11"/>
  <c r="P2051" i="11" s="1"/>
  <c r="K2051" i="11"/>
  <c r="L2051" i="11" s="1"/>
  <c r="G2051" i="11"/>
  <c r="H2051" i="11" s="1"/>
  <c r="K2047" i="11" l="1"/>
  <c r="L2047" i="11" s="1"/>
  <c r="G2047" i="11"/>
  <c r="H2047" i="11" s="1"/>
  <c r="AR2046" i="11"/>
  <c r="AS2046" i="11" s="1"/>
  <c r="AM2046" i="11"/>
  <c r="AN2046" i="11" s="1"/>
  <c r="AH2046" i="11"/>
  <c r="AI2046" i="11" s="1"/>
  <c r="AC2046" i="11"/>
  <c r="AD2046" i="11" s="1"/>
  <c r="X2046" i="11"/>
  <c r="Y2046" i="11" s="1"/>
  <c r="S2046" i="11"/>
  <c r="T2046" i="11" s="1"/>
  <c r="K2046" i="11"/>
  <c r="L2046" i="11" s="1"/>
  <c r="G2046" i="11"/>
  <c r="H2046" i="11" s="1"/>
  <c r="AC2045" i="11"/>
  <c r="AD2045" i="11" s="1"/>
  <c r="X2045" i="11"/>
  <c r="Y2045" i="11" s="1"/>
  <c r="S2045" i="11"/>
  <c r="T2045" i="11" s="1"/>
  <c r="G2045" i="11"/>
  <c r="H2045" i="11" s="1"/>
  <c r="X2044" i="11"/>
  <c r="Y2044" i="11" s="1"/>
  <c r="S2044" i="11"/>
  <c r="T2044" i="11" s="1"/>
  <c r="G2044" i="11"/>
  <c r="H2044" i="11" s="1"/>
  <c r="X2043" i="11"/>
  <c r="Y2043" i="11" s="1"/>
  <c r="S2043" i="11"/>
  <c r="T2043" i="11" s="1"/>
  <c r="K2043" i="11"/>
  <c r="L2043" i="11" s="1"/>
  <c r="G2043" i="11"/>
  <c r="H2043" i="11" s="1"/>
  <c r="AC2042" i="11"/>
  <c r="AD2042" i="11" s="1"/>
  <c r="X2042" i="11"/>
  <c r="Y2042" i="11" s="1"/>
  <c r="S2042" i="11"/>
  <c r="T2042" i="11" s="1"/>
  <c r="G2042" i="11"/>
  <c r="H2042" i="11" s="1"/>
  <c r="AC2041" i="11"/>
  <c r="AD2041" i="11" s="1"/>
  <c r="X2041" i="11"/>
  <c r="Y2041" i="11" s="1"/>
  <c r="S2041" i="11"/>
  <c r="T2041" i="11" s="1"/>
  <c r="G2041" i="11"/>
  <c r="H2041" i="11" s="1"/>
  <c r="AH2040" i="11"/>
  <c r="X2040" i="11"/>
  <c r="Y2040" i="11" s="1"/>
  <c r="S2040" i="11"/>
  <c r="T2040" i="11" s="1"/>
  <c r="G2040" i="11"/>
  <c r="H2040" i="11" s="1"/>
  <c r="K2039" i="11"/>
  <c r="L2039" i="11" s="1"/>
  <c r="G2039" i="11"/>
  <c r="H2039" i="11" s="1"/>
  <c r="K2038" i="11"/>
  <c r="L2038" i="11" s="1"/>
  <c r="G2038" i="11"/>
  <c r="H2038" i="11" s="1"/>
  <c r="AC2037" i="11"/>
  <c r="AD2037" i="11" s="1"/>
  <c r="X2037" i="11"/>
  <c r="Y2037" i="11" s="1"/>
  <c r="S2037" i="11"/>
  <c r="T2037" i="11" s="1"/>
  <c r="G2037" i="11"/>
  <c r="H2037" i="11" s="1"/>
  <c r="AR2036" i="11"/>
  <c r="AS2036" i="11" s="1"/>
  <c r="AM2036" i="11"/>
  <c r="AN2036" i="11" s="1"/>
  <c r="AH2036" i="11"/>
  <c r="AI2036" i="11" s="1"/>
  <c r="AC2036" i="11"/>
  <c r="AD2036" i="11" s="1"/>
  <c r="X2036" i="11"/>
  <c r="Y2036" i="11" s="1"/>
  <c r="S2036" i="11"/>
  <c r="T2036" i="11" s="1"/>
  <c r="O2036" i="11"/>
  <c r="P2036" i="11" s="1"/>
  <c r="K2036" i="11"/>
  <c r="L2036" i="11" s="1"/>
  <c r="G2036" i="11"/>
  <c r="H2036" i="11" s="1"/>
  <c r="AR2035" i="11"/>
  <c r="AS2035" i="11" s="1"/>
  <c r="AM2035" i="11"/>
  <c r="AN2035" i="11" s="1"/>
  <c r="AH2035" i="11"/>
  <c r="AI2035" i="11" s="1"/>
  <c r="AC2035" i="11"/>
  <c r="AD2035" i="11" s="1"/>
  <c r="X2035" i="11"/>
  <c r="Y2035" i="11" s="1"/>
  <c r="S2035" i="11"/>
  <c r="T2035" i="11" s="1"/>
  <c r="O2035" i="11"/>
  <c r="P2035" i="11" s="1"/>
  <c r="K2035" i="11"/>
  <c r="L2035" i="11" s="1"/>
  <c r="G2035" i="11"/>
  <c r="H2035" i="11" s="1"/>
  <c r="AC2034" i="11"/>
  <c r="AD2034" i="11" s="1"/>
  <c r="X2034" i="11"/>
  <c r="Y2034" i="11" s="1"/>
  <c r="S2034" i="11"/>
  <c r="T2034" i="11" s="1"/>
  <c r="O2034" i="11"/>
  <c r="P2034" i="11" s="1"/>
  <c r="K2034" i="11"/>
  <c r="L2034" i="11" s="1"/>
  <c r="G2034" i="11"/>
  <c r="H2034" i="11" s="1"/>
  <c r="AR2033" i="11"/>
  <c r="AS2033" i="11" s="1"/>
  <c r="AM2033" i="11"/>
  <c r="AN2033" i="11" s="1"/>
  <c r="AH2033" i="11"/>
  <c r="AI2033" i="11" s="1"/>
  <c r="AC2033" i="11"/>
  <c r="AD2033" i="11" s="1"/>
  <c r="X2033" i="11"/>
  <c r="Y2033" i="11" s="1"/>
  <c r="S2033" i="11"/>
  <c r="T2033" i="11" s="1"/>
  <c r="O2033" i="11"/>
  <c r="P2033" i="11" s="1"/>
  <c r="K2033" i="11"/>
  <c r="L2033" i="11" s="1"/>
  <c r="G2033" i="11"/>
  <c r="H2033" i="11" s="1"/>
  <c r="X2032" i="11"/>
  <c r="Y2032" i="11" s="1"/>
  <c r="S2032" i="11"/>
  <c r="T2032" i="11" s="1"/>
  <c r="O2032" i="11"/>
  <c r="P2032" i="11" s="1"/>
  <c r="K2032" i="11"/>
  <c r="L2032" i="11" s="1"/>
  <c r="G2032" i="11"/>
  <c r="H2032" i="11" s="1"/>
  <c r="AR2031" i="11"/>
  <c r="AS2031" i="11" s="1"/>
  <c r="AM2031" i="11"/>
  <c r="AN2031" i="11" s="1"/>
  <c r="AH2031" i="11"/>
  <c r="AI2031" i="11" s="1"/>
  <c r="AC2031" i="11"/>
  <c r="AD2031" i="11" s="1"/>
  <c r="X2031" i="11"/>
  <c r="Y2031" i="11" s="1"/>
  <c r="S2031" i="11"/>
  <c r="T2031" i="11" s="1"/>
  <c r="O2031" i="11"/>
  <c r="P2031" i="11" s="1"/>
  <c r="K2031" i="11"/>
  <c r="L2031" i="11" s="1"/>
  <c r="G2031" i="11"/>
  <c r="H2031" i="11" s="1"/>
  <c r="AR2030" i="11"/>
  <c r="AS2030" i="11" s="1"/>
  <c r="AM2030" i="11"/>
  <c r="AN2030" i="11" s="1"/>
  <c r="AH2030" i="11"/>
  <c r="AI2030" i="11" s="1"/>
  <c r="AC2030" i="11"/>
  <c r="AD2030" i="11" s="1"/>
  <c r="X2030" i="11"/>
  <c r="Y2030" i="11" s="1"/>
  <c r="S2030" i="11"/>
  <c r="T2030" i="11" s="1"/>
  <c r="O2030" i="11"/>
  <c r="P2030" i="11" s="1"/>
  <c r="K2030" i="11"/>
  <c r="L2030" i="11" s="1"/>
  <c r="G2030" i="11"/>
  <c r="H2030" i="11" s="1"/>
  <c r="AR2029" i="11"/>
  <c r="AS2029" i="11" s="1"/>
  <c r="AM2029" i="11"/>
  <c r="AN2029" i="11" s="1"/>
  <c r="AH2029" i="11"/>
  <c r="AI2029" i="11" s="1"/>
  <c r="AC2029" i="11"/>
  <c r="AD2029" i="11" s="1"/>
  <c r="X2029" i="11"/>
  <c r="Y2029" i="11" s="1"/>
  <c r="S2029" i="11"/>
  <c r="T2029" i="11" s="1"/>
  <c r="O2029" i="11"/>
  <c r="P2029" i="11" s="1"/>
  <c r="K2029" i="11"/>
  <c r="L2029" i="11" s="1"/>
  <c r="G2029" i="11"/>
  <c r="H2029" i="11" s="1"/>
  <c r="AR2028" i="11"/>
  <c r="AS2028" i="11" s="1"/>
  <c r="AM2028" i="11"/>
  <c r="AN2028" i="11" s="1"/>
  <c r="AH2028" i="11"/>
  <c r="AI2028" i="11" s="1"/>
  <c r="AC2028" i="11"/>
  <c r="AD2028" i="11" s="1"/>
  <c r="X2028" i="11"/>
  <c r="Y2028" i="11" s="1"/>
  <c r="S2028" i="11"/>
  <c r="T2028" i="11" s="1"/>
  <c r="O2028" i="11"/>
  <c r="P2028" i="11" s="1"/>
  <c r="K2028" i="11"/>
  <c r="L2028" i="11" s="1"/>
  <c r="G2028" i="11"/>
  <c r="H2028" i="11" s="1"/>
  <c r="AR2027" i="11"/>
  <c r="AS2027" i="11" s="1"/>
  <c r="AM2027" i="11"/>
  <c r="AN2027" i="11" s="1"/>
  <c r="AH2027" i="11"/>
  <c r="AI2027" i="11" s="1"/>
  <c r="AC2027" i="11"/>
  <c r="AD2027" i="11" s="1"/>
  <c r="X2027" i="11"/>
  <c r="Y2027" i="11" s="1"/>
  <c r="S2027" i="11"/>
  <c r="T2027" i="11" s="1"/>
  <c r="O2027" i="11"/>
  <c r="P2027" i="11" s="1"/>
  <c r="K2027" i="11"/>
  <c r="L2027" i="11" s="1"/>
  <c r="G2027" i="11"/>
  <c r="H2027" i="11" s="1"/>
  <c r="AR2026" i="11"/>
  <c r="AS2026" i="11" s="1"/>
  <c r="AM2026" i="11"/>
  <c r="AN2026" i="11" s="1"/>
  <c r="AH2026" i="11"/>
  <c r="AI2026" i="11" s="1"/>
  <c r="AC2026" i="11"/>
  <c r="AD2026" i="11" s="1"/>
  <c r="X2026" i="11"/>
  <c r="Y2026" i="11" s="1"/>
  <c r="S2026" i="11"/>
  <c r="T2026" i="11" s="1"/>
  <c r="O2026" i="11"/>
  <c r="P2026" i="11" s="1"/>
  <c r="K2026" i="11"/>
  <c r="L2026" i="11" s="1"/>
  <c r="G2026" i="11"/>
  <c r="H2026" i="11" s="1"/>
  <c r="AM2025" i="11"/>
  <c r="AN2025" i="11" s="1"/>
  <c r="AH2025" i="11"/>
  <c r="AI2025" i="11" s="1"/>
  <c r="AC2025" i="11"/>
  <c r="AD2025" i="11" s="1"/>
  <c r="X2025" i="11"/>
  <c r="Y2025" i="11" s="1"/>
  <c r="S2025" i="11"/>
  <c r="T2025" i="11" s="1"/>
  <c r="O2025" i="11"/>
  <c r="P2025" i="11" s="1"/>
  <c r="K2025" i="11"/>
  <c r="L2025" i="11" s="1"/>
  <c r="G2025" i="11"/>
  <c r="H2025" i="11" s="1"/>
  <c r="AR2024" i="11"/>
  <c r="AS2024" i="11" s="1"/>
  <c r="AM2024" i="11"/>
  <c r="AN2024" i="11" s="1"/>
  <c r="AH2024" i="11"/>
  <c r="AI2024" i="11" s="1"/>
  <c r="AC2024" i="11"/>
  <c r="AD2024" i="11" s="1"/>
  <c r="X2024" i="11"/>
  <c r="Y2024" i="11" s="1"/>
  <c r="S2024" i="11"/>
  <c r="T2024" i="11" s="1"/>
  <c r="O2024" i="11"/>
  <c r="P2024" i="11" s="1"/>
  <c r="K2024" i="11"/>
  <c r="L2024" i="11" s="1"/>
  <c r="G2024" i="11"/>
  <c r="H2024" i="11" s="1"/>
  <c r="AH2023" i="11"/>
  <c r="AI2023" i="11" s="1"/>
  <c r="AC2023" i="11"/>
  <c r="AD2023" i="11" s="1"/>
  <c r="X2023" i="11"/>
  <c r="Y2023" i="11" s="1"/>
  <c r="S2023" i="11"/>
  <c r="T2023" i="11" s="1"/>
  <c r="O2023" i="11"/>
  <c r="P2023" i="11" s="1"/>
  <c r="K2023" i="11"/>
  <c r="L2023" i="11" s="1"/>
  <c r="G2023" i="11"/>
  <c r="H2023" i="11" s="1"/>
  <c r="AR2022" i="11"/>
  <c r="AS2022" i="11" s="1"/>
  <c r="AM2022" i="11"/>
  <c r="AN2022" i="11" s="1"/>
  <c r="AH2022" i="11"/>
  <c r="AI2022" i="11" s="1"/>
  <c r="AC2022" i="11"/>
  <c r="AD2022" i="11" s="1"/>
  <c r="X2022" i="11"/>
  <c r="Y2022" i="11" s="1"/>
  <c r="S2022" i="11"/>
  <c r="T2022" i="11" s="1"/>
  <c r="O2022" i="11"/>
  <c r="P2022" i="11" s="1"/>
  <c r="K2022" i="11"/>
  <c r="L2022" i="11" s="1"/>
  <c r="G2022" i="11"/>
  <c r="H2022" i="11" s="1"/>
  <c r="AR2021" i="11"/>
  <c r="AS2021" i="11" s="1"/>
  <c r="AM2021" i="11"/>
  <c r="AN2021" i="11" s="1"/>
  <c r="AH2021" i="11"/>
  <c r="AI2021" i="11" s="1"/>
  <c r="AC2021" i="11"/>
  <c r="AD2021" i="11" s="1"/>
  <c r="X2021" i="11"/>
  <c r="Y2021" i="11" s="1"/>
  <c r="S2021" i="11"/>
  <c r="T2021" i="11" s="1"/>
  <c r="O2021" i="11"/>
  <c r="P2021" i="11" s="1"/>
  <c r="K2021" i="11"/>
  <c r="L2021" i="11" s="1"/>
  <c r="G2021" i="11"/>
  <c r="H2021" i="11" s="1"/>
  <c r="AR2020" i="11"/>
  <c r="AS2020" i="11" s="1"/>
  <c r="AM2020" i="11"/>
  <c r="AN2020" i="11" s="1"/>
  <c r="AH2020" i="11"/>
  <c r="AI2020" i="11" s="1"/>
  <c r="AC2020" i="11"/>
  <c r="AD2020" i="11" s="1"/>
  <c r="X2020" i="11"/>
  <c r="Y2020" i="11" s="1"/>
  <c r="S2020" i="11"/>
  <c r="T2020" i="11" s="1"/>
  <c r="O2020" i="11"/>
  <c r="P2020" i="11" s="1"/>
  <c r="K2020" i="11"/>
  <c r="L2020" i="11" s="1"/>
  <c r="G2020" i="11"/>
  <c r="H2020" i="11" s="1"/>
  <c r="AR2019" i="11"/>
  <c r="AS2019" i="11" s="1"/>
  <c r="AM2019" i="11"/>
  <c r="AN2019" i="11" s="1"/>
  <c r="AH2019" i="11"/>
  <c r="AI2019" i="11" s="1"/>
  <c r="AC2019" i="11"/>
  <c r="AD2019" i="11" s="1"/>
  <c r="X2019" i="11"/>
  <c r="Y2019" i="11" s="1"/>
  <c r="S2019" i="11"/>
  <c r="T2019" i="11" s="1"/>
  <c r="O2019" i="11"/>
  <c r="P2019" i="11" s="1"/>
  <c r="K2019" i="11"/>
  <c r="L2019" i="11" s="1"/>
  <c r="G2019" i="11"/>
  <c r="H2019" i="11" s="1"/>
  <c r="AM2018" i="11"/>
  <c r="AN2018" i="11" s="1"/>
  <c r="AH2018" i="11"/>
  <c r="AI2018" i="11" s="1"/>
  <c r="AC2018" i="11"/>
  <c r="AD2018" i="11" s="1"/>
  <c r="X2018" i="11"/>
  <c r="Y2018" i="11" s="1"/>
  <c r="S2018" i="11"/>
  <c r="T2018" i="11" s="1"/>
  <c r="O2018" i="11"/>
  <c r="P2018" i="11" s="1"/>
  <c r="K2018" i="11"/>
  <c r="L2018" i="11" s="1"/>
  <c r="G2018" i="11"/>
  <c r="H2018" i="11" s="1"/>
  <c r="AR1986" i="11" l="1"/>
  <c r="AS1986" i="11" s="1"/>
  <c r="AM1986" i="11"/>
  <c r="AN1986" i="11" s="1"/>
  <c r="AH1986" i="11"/>
  <c r="AI1986" i="11" s="1"/>
  <c r="X1986" i="11"/>
  <c r="Y1986" i="11" s="1"/>
  <c r="S1986" i="11"/>
  <c r="T1986" i="11" s="1"/>
  <c r="K1986" i="11"/>
  <c r="L1986" i="11" s="1"/>
  <c r="G1986" i="11"/>
  <c r="H1986" i="11" s="1"/>
  <c r="K1985" i="11" l="1"/>
  <c r="L1985" i="11" s="1"/>
  <c r="G1985" i="11"/>
  <c r="H1985" i="11" s="1"/>
  <c r="AH1984" i="11"/>
  <c r="AI1984" i="11" s="1"/>
  <c r="AC1984" i="11"/>
  <c r="AD1984" i="11" s="1"/>
  <c r="X1984" i="11"/>
  <c r="Y1984" i="11" s="1"/>
  <c r="S1984" i="11"/>
  <c r="T1984" i="11" s="1"/>
  <c r="K1984" i="11"/>
  <c r="L1984" i="11" s="1"/>
  <c r="G1984" i="11"/>
  <c r="H1984" i="11" s="1"/>
  <c r="X1983" i="11"/>
  <c r="Y1983" i="11" s="1"/>
  <c r="S1983" i="11"/>
  <c r="T1983" i="11" s="1"/>
  <c r="G1983" i="11"/>
  <c r="H1983" i="11" s="1"/>
  <c r="K1982" i="11"/>
  <c r="L1982" i="11" s="1"/>
  <c r="G1982" i="11"/>
  <c r="H1982" i="11" s="1"/>
  <c r="X1981" i="11"/>
  <c r="Y1981" i="11" s="1"/>
  <c r="S1981" i="11"/>
  <c r="T1981" i="11" s="1"/>
  <c r="G1981" i="11"/>
  <c r="H1981" i="11" s="1"/>
  <c r="K1980" i="11"/>
  <c r="L1980" i="11" s="1"/>
  <c r="G1980" i="11"/>
  <c r="H1980" i="11" s="1"/>
  <c r="X1979" i="11"/>
  <c r="Y1979" i="11" s="1"/>
  <c r="S1979" i="11"/>
  <c r="T1979" i="11" s="1"/>
  <c r="G1979" i="11"/>
  <c r="H1979" i="11" s="1"/>
  <c r="AC1978" i="11"/>
  <c r="AD1978" i="11" s="1"/>
  <c r="X1978" i="11"/>
  <c r="Y1978" i="11" s="1"/>
  <c r="S1978" i="11"/>
  <c r="T1978" i="11" s="1"/>
  <c r="G1978" i="11"/>
  <c r="H1978" i="11" s="1"/>
  <c r="K1977" i="11"/>
  <c r="L1977" i="11" s="1"/>
  <c r="G1977" i="11"/>
  <c r="H1977" i="11" s="1"/>
  <c r="AC1976" i="11"/>
  <c r="AD1976" i="11" s="1"/>
  <c r="X1976" i="11"/>
  <c r="Y1976" i="11" s="1"/>
  <c r="S1976" i="11"/>
  <c r="T1976" i="11" s="1"/>
  <c r="G1976" i="11"/>
  <c r="H1976" i="11" s="1"/>
  <c r="X1975" i="11"/>
  <c r="Y1975" i="11" s="1"/>
  <c r="S1975" i="11"/>
  <c r="T1975" i="11" s="1"/>
  <c r="G1975" i="11"/>
  <c r="H1975" i="11" s="1"/>
  <c r="X1974" i="11"/>
  <c r="Y1974" i="11" s="1"/>
  <c r="S1974" i="11"/>
  <c r="T1974" i="11" s="1"/>
  <c r="G1974" i="11"/>
  <c r="H1974" i="11" s="1"/>
  <c r="K1973" i="11"/>
  <c r="L1973" i="11" s="1"/>
  <c r="G1973" i="11"/>
  <c r="H1973" i="11" s="1"/>
  <c r="X1972" i="11"/>
  <c r="Y1972" i="11" s="1"/>
  <c r="S1972" i="11"/>
  <c r="T1972" i="11" s="1"/>
  <c r="G1972" i="11"/>
  <c r="H1972" i="11" s="1"/>
  <c r="AC1971" i="11"/>
  <c r="AD1971" i="11" s="1"/>
  <c r="X1971" i="11"/>
  <c r="Y1971" i="11" s="1"/>
  <c r="S1971" i="11"/>
  <c r="T1971" i="11" s="1"/>
  <c r="G1971" i="11"/>
  <c r="H1971" i="11" s="1"/>
  <c r="X1970" i="11"/>
  <c r="Y1970" i="11" s="1"/>
  <c r="S1970" i="11"/>
  <c r="T1970" i="11" s="1"/>
  <c r="G1970" i="11"/>
  <c r="H1970" i="11" s="1"/>
  <c r="K1969" i="11"/>
  <c r="L1969" i="11" s="1"/>
  <c r="G1969" i="11"/>
  <c r="H1969" i="11" s="1"/>
  <c r="X1968" i="11"/>
  <c r="S1968" i="11"/>
  <c r="G1968" i="11"/>
  <c r="X1967" i="11"/>
  <c r="Y1967" i="11" s="1"/>
  <c r="S1967" i="11"/>
  <c r="T1967" i="11" s="1"/>
  <c r="G1967" i="11"/>
  <c r="H1967" i="11" s="1"/>
  <c r="X1966" i="11"/>
  <c r="Y1966" i="11" s="1"/>
  <c r="S1966" i="11"/>
  <c r="T1966" i="11" s="1"/>
  <c r="G1966" i="11"/>
  <c r="H1966" i="11" s="1"/>
  <c r="X1965" i="11"/>
  <c r="Y1965" i="11" s="1"/>
  <c r="S1965" i="11"/>
  <c r="T1965" i="11" s="1"/>
  <c r="G1965" i="11"/>
  <c r="H1965" i="11" s="1"/>
  <c r="X1964" i="11"/>
  <c r="Y1964" i="11" s="1"/>
  <c r="S1964" i="11"/>
  <c r="T1964" i="11" s="1"/>
  <c r="K1964" i="11"/>
  <c r="L1964" i="11" s="1"/>
  <c r="G1964" i="11"/>
  <c r="H1964" i="11" s="1"/>
  <c r="AR1963" i="11"/>
  <c r="AS1963" i="11" s="1"/>
  <c r="AM1963" i="11"/>
  <c r="AN1963" i="11" s="1"/>
  <c r="AH1963" i="11"/>
  <c r="AI1963" i="11" s="1"/>
  <c r="AC1963" i="11"/>
  <c r="AD1963" i="11" s="1"/>
  <c r="X1963" i="11"/>
  <c r="Y1963" i="11" s="1"/>
  <c r="S1963" i="11"/>
  <c r="T1963" i="11" s="1"/>
  <c r="O1963" i="11"/>
  <c r="P1963" i="11" s="1"/>
  <c r="K1963" i="11"/>
  <c r="L1963" i="11" s="1"/>
  <c r="G1963" i="11"/>
  <c r="H1963" i="11" s="1"/>
  <c r="AR1962" i="11"/>
  <c r="AS1962" i="11" s="1"/>
  <c r="AM1962" i="11"/>
  <c r="AN1962" i="11" s="1"/>
  <c r="AH1962" i="11"/>
  <c r="AI1962" i="11" s="1"/>
  <c r="AC1962" i="11"/>
  <c r="AD1962" i="11" s="1"/>
  <c r="X1962" i="11"/>
  <c r="Y1962" i="11" s="1"/>
  <c r="S1962" i="11"/>
  <c r="T1962" i="11" s="1"/>
  <c r="O1962" i="11"/>
  <c r="P1962" i="11" s="1"/>
  <c r="K1962" i="11"/>
  <c r="L1962" i="11" s="1"/>
  <c r="G1962" i="11"/>
  <c r="H1962" i="11" s="1"/>
  <c r="AR1961" i="11"/>
  <c r="AS1961" i="11" s="1"/>
  <c r="AM1961" i="11"/>
  <c r="AN1961" i="11" s="1"/>
  <c r="AH1961" i="11"/>
  <c r="AI1961" i="11" s="1"/>
  <c r="AC1961" i="11"/>
  <c r="AD1961" i="11" s="1"/>
  <c r="X1961" i="11"/>
  <c r="Y1961" i="11" s="1"/>
  <c r="S1961" i="11"/>
  <c r="T1961" i="11" s="1"/>
  <c r="O1961" i="11"/>
  <c r="P1961" i="11" s="1"/>
  <c r="K1961" i="11"/>
  <c r="L1961" i="11" s="1"/>
  <c r="G1961" i="11"/>
  <c r="H1961" i="11" s="1"/>
  <c r="AR1960" i="11"/>
  <c r="AS1960" i="11" s="1"/>
  <c r="AM1960" i="11"/>
  <c r="AN1960" i="11" s="1"/>
  <c r="AH1960" i="11"/>
  <c r="AI1960" i="11" s="1"/>
  <c r="AC1960" i="11"/>
  <c r="AD1960" i="11" s="1"/>
  <c r="X1960" i="11"/>
  <c r="Y1960" i="11" s="1"/>
  <c r="S1960" i="11"/>
  <c r="T1960" i="11" s="1"/>
  <c r="O1960" i="11"/>
  <c r="P1960" i="11" s="1"/>
  <c r="K1960" i="11"/>
  <c r="L1960" i="11" s="1"/>
  <c r="G1960" i="11"/>
  <c r="H1960" i="11" s="1"/>
  <c r="AR1959" i="11"/>
  <c r="AS1959" i="11" s="1"/>
  <c r="AM1959" i="11"/>
  <c r="AN1959" i="11" s="1"/>
  <c r="AH1959" i="11"/>
  <c r="AI1959" i="11" s="1"/>
  <c r="AC1959" i="11"/>
  <c r="AD1959" i="11" s="1"/>
  <c r="X1959" i="11"/>
  <c r="Y1959" i="11" s="1"/>
  <c r="S1959" i="11"/>
  <c r="T1959" i="11" s="1"/>
  <c r="O1959" i="11"/>
  <c r="P1959" i="11" s="1"/>
  <c r="K1959" i="11"/>
  <c r="L1959" i="11" s="1"/>
  <c r="G1959" i="11"/>
  <c r="H1959" i="11" s="1"/>
  <c r="AH1958" i="11"/>
  <c r="AI1958" i="11" s="1"/>
  <c r="AC1958" i="11"/>
  <c r="AD1958" i="11" s="1"/>
  <c r="X1958" i="11"/>
  <c r="Y1958" i="11" s="1"/>
  <c r="S1958" i="11"/>
  <c r="T1958" i="11" s="1"/>
  <c r="O1958" i="11"/>
  <c r="P1958" i="11" s="1"/>
  <c r="K1958" i="11"/>
  <c r="L1958" i="11" s="1"/>
  <c r="G1958" i="11"/>
  <c r="H1958" i="11" s="1"/>
  <c r="AR1957" i="11"/>
  <c r="AS1957" i="11" s="1"/>
  <c r="AM1957" i="11"/>
  <c r="AN1957" i="11" s="1"/>
  <c r="AH1957" i="11"/>
  <c r="AI1957" i="11" s="1"/>
  <c r="AC1957" i="11"/>
  <c r="AD1957" i="11" s="1"/>
  <c r="X1957" i="11"/>
  <c r="Y1957" i="11" s="1"/>
  <c r="S1957" i="11"/>
  <c r="T1957" i="11" s="1"/>
  <c r="O1957" i="11"/>
  <c r="P1957" i="11" s="1"/>
  <c r="K1957" i="11"/>
  <c r="L1957" i="11" s="1"/>
  <c r="G1957" i="11"/>
  <c r="H1957" i="11" s="1"/>
  <c r="AR1956" i="11"/>
  <c r="AS1956" i="11" s="1"/>
  <c r="AM1956" i="11"/>
  <c r="AN1956" i="11" s="1"/>
  <c r="AH1956" i="11"/>
  <c r="AI1956" i="11" s="1"/>
  <c r="AC1956" i="11"/>
  <c r="AD1956" i="11" s="1"/>
  <c r="X1956" i="11"/>
  <c r="Y1956" i="11" s="1"/>
  <c r="S1956" i="11"/>
  <c r="T1956" i="11" s="1"/>
  <c r="O1956" i="11"/>
  <c r="P1956" i="11" s="1"/>
  <c r="K1956" i="11"/>
  <c r="L1956" i="11" s="1"/>
  <c r="G1956" i="11"/>
  <c r="H1956" i="11" s="1"/>
  <c r="AR1955" i="11"/>
  <c r="AS1955" i="11" s="1"/>
  <c r="AM1955" i="11"/>
  <c r="AN1955" i="11" s="1"/>
  <c r="AH1955" i="11"/>
  <c r="AI1955" i="11" s="1"/>
  <c r="AC1955" i="11"/>
  <c r="AD1955" i="11" s="1"/>
  <c r="X1955" i="11"/>
  <c r="Y1955" i="11" s="1"/>
  <c r="S1955" i="11"/>
  <c r="T1955" i="11" s="1"/>
  <c r="O1955" i="11"/>
  <c r="P1955" i="11" s="1"/>
  <c r="K1955" i="11"/>
  <c r="L1955" i="11" s="1"/>
  <c r="G1955" i="11"/>
  <c r="H1955" i="11" s="1"/>
  <c r="AR1954" i="11"/>
  <c r="AS1954" i="11" s="1"/>
  <c r="AM1954" i="11"/>
  <c r="AN1954" i="11" s="1"/>
  <c r="AH1954" i="11"/>
  <c r="AI1954" i="11" s="1"/>
  <c r="AC1954" i="11"/>
  <c r="AD1954" i="11" s="1"/>
  <c r="X1954" i="11"/>
  <c r="Y1954" i="11" s="1"/>
  <c r="S1954" i="11"/>
  <c r="T1954" i="11" s="1"/>
  <c r="O1954" i="11"/>
  <c r="P1954" i="11" s="1"/>
  <c r="K1954" i="11"/>
  <c r="L1954" i="11" s="1"/>
  <c r="G1954" i="11"/>
  <c r="H1954" i="11" s="1"/>
  <c r="AR1953" i="11"/>
  <c r="AS1953" i="11" s="1"/>
  <c r="AM1953" i="11"/>
  <c r="AN1953" i="11" s="1"/>
  <c r="AH1953" i="11"/>
  <c r="AI1953" i="11" s="1"/>
  <c r="AC1953" i="11"/>
  <c r="AD1953" i="11" s="1"/>
  <c r="X1953" i="11"/>
  <c r="Y1953" i="11" s="1"/>
  <c r="S1953" i="11"/>
  <c r="T1953" i="11" s="1"/>
  <c r="O1953" i="11"/>
  <c r="P1953" i="11" s="1"/>
  <c r="K1953" i="11"/>
  <c r="L1953" i="11" s="1"/>
  <c r="G1953" i="11"/>
  <c r="H1953" i="11" s="1"/>
  <c r="AR1952" i="11"/>
  <c r="AS1952" i="11" s="1"/>
  <c r="AM1952" i="11"/>
  <c r="AN1952" i="11" s="1"/>
  <c r="AH1952" i="11"/>
  <c r="AI1952" i="11" s="1"/>
  <c r="AC1952" i="11"/>
  <c r="AD1952" i="11" s="1"/>
  <c r="X1952" i="11"/>
  <c r="Y1952" i="11" s="1"/>
  <c r="S1952" i="11"/>
  <c r="T1952" i="11" s="1"/>
  <c r="O1952" i="11"/>
  <c r="P1952" i="11" s="1"/>
  <c r="K1952" i="11"/>
  <c r="L1952" i="11" s="1"/>
  <c r="G1952" i="11"/>
  <c r="H1952" i="11" s="1"/>
  <c r="AR1951" i="11"/>
  <c r="AS1951" i="11" s="1"/>
  <c r="AM1951" i="11"/>
  <c r="AN1951" i="11" s="1"/>
  <c r="AH1951" i="11"/>
  <c r="AI1951" i="11" s="1"/>
  <c r="AC1951" i="11"/>
  <c r="AD1951" i="11" s="1"/>
  <c r="X1951" i="11"/>
  <c r="Y1951" i="11" s="1"/>
  <c r="S1951" i="11"/>
  <c r="T1951" i="11" s="1"/>
  <c r="O1951" i="11"/>
  <c r="P1951" i="11" s="1"/>
  <c r="K1951" i="11"/>
  <c r="L1951" i="11" s="1"/>
  <c r="G1951" i="11"/>
  <c r="H1951" i="11" s="1"/>
  <c r="AR1950" i="11"/>
  <c r="AS1950" i="11" s="1"/>
  <c r="AM1950" i="11"/>
  <c r="AN1950" i="11" s="1"/>
  <c r="AH1950" i="11"/>
  <c r="AI1950" i="11" s="1"/>
  <c r="AC1950" i="11"/>
  <c r="AD1950" i="11" s="1"/>
  <c r="X1950" i="11"/>
  <c r="Y1950" i="11" s="1"/>
  <c r="S1950" i="11"/>
  <c r="T1950" i="11" s="1"/>
  <c r="O1950" i="11"/>
  <c r="P1950" i="11" s="1"/>
  <c r="K1950" i="11"/>
  <c r="L1950" i="11" s="1"/>
  <c r="G1950" i="11"/>
  <c r="H1950" i="11" s="1"/>
  <c r="AR1949" i="11"/>
  <c r="AS1949" i="11" s="1"/>
  <c r="AM1949" i="11"/>
  <c r="AN1949" i="11" s="1"/>
  <c r="AH1949" i="11"/>
  <c r="AI1949" i="11" s="1"/>
  <c r="AC1949" i="11"/>
  <c r="AD1949" i="11" s="1"/>
  <c r="X1949" i="11"/>
  <c r="Y1949" i="11" s="1"/>
  <c r="S1949" i="11"/>
  <c r="T1949" i="11" s="1"/>
  <c r="O1949" i="11"/>
  <c r="P1949" i="11" s="1"/>
  <c r="K1949" i="11"/>
  <c r="L1949" i="11" s="1"/>
  <c r="G1949" i="11"/>
  <c r="H1949" i="11" s="1"/>
  <c r="AR1948" i="11"/>
  <c r="AS1948" i="11" s="1"/>
  <c r="AM1948" i="11"/>
  <c r="AN1948" i="11" s="1"/>
  <c r="AH1948" i="11"/>
  <c r="AI1948" i="11" s="1"/>
  <c r="AC1948" i="11"/>
  <c r="AD1948" i="11" s="1"/>
  <c r="X1948" i="11"/>
  <c r="Y1948" i="11" s="1"/>
  <c r="S1948" i="11"/>
  <c r="T1948" i="11" s="1"/>
  <c r="O1948" i="11"/>
  <c r="P1948" i="11" s="1"/>
  <c r="K1948" i="11"/>
  <c r="L1948" i="11" s="1"/>
  <c r="G1948" i="11"/>
  <c r="H1948" i="11" s="1"/>
  <c r="AR1947" i="11"/>
  <c r="AS1947" i="11" s="1"/>
  <c r="AM1947" i="11"/>
  <c r="AN1947" i="11" s="1"/>
  <c r="AH1947" i="11"/>
  <c r="AI1947" i="11" s="1"/>
  <c r="AC1947" i="11"/>
  <c r="AD1947" i="11" s="1"/>
  <c r="X1947" i="11"/>
  <c r="Y1947" i="11" s="1"/>
  <c r="S1947" i="11"/>
  <c r="T1947" i="11" s="1"/>
  <c r="O1947" i="11"/>
  <c r="P1947" i="11" s="1"/>
  <c r="K1947" i="11"/>
  <c r="L1947" i="11" s="1"/>
  <c r="G1947" i="11"/>
  <c r="H1947" i="11" s="1"/>
  <c r="AR1946" i="11"/>
  <c r="AS1946" i="11" s="1"/>
  <c r="AM1946" i="11"/>
  <c r="AN1946" i="11" s="1"/>
  <c r="AH1946" i="11"/>
  <c r="AI1946" i="11" s="1"/>
  <c r="AC1946" i="11"/>
  <c r="AD1946" i="11" s="1"/>
  <c r="X1946" i="11"/>
  <c r="Y1946" i="11" s="1"/>
  <c r="S1946" i="11"/>
  <c r="T1946" i="11" s="1"/>
  <c r="O1946" i="11"/>
  <c r="P1946" i="11" s="1"/>
  <c r="K1946" i="11"/>
  <c r="L1946" i="11" s="1"/>
  <c r="G1946" i="11"/>
  <c r="H1946" i="11" s="1"/>
  <c r="AR1945" i="11"/>
  <c r="AS1945" i="11" s="1"/>
  <c r="AM1945" i="11"/>
  <c r="AN1945" i="11" s="1"/>
  <c r="AH1945" i="11"/>
  <c r="AI1945" i="11" s="1"/>
  <c r="AC1945" i="11"/>
  <c r="AD1945" i="11" s="1"/>
  <c r="X1945" i="11"/>
  <c r="Y1945" i="11" s="1"/>
  <c r="S1945" i="11"/>
  <c r="T1945" i="11" s="1"/>
  <c r="O1945" i="11"/>
  <c r="P1945" i="11" s="1"/>
  <c r="K1945" i="11"/>
  <c r="L1945" i="11" s="1"/>
  <c r="G1945" i="11"/>
  <c r="H1945" i="11" s="1"/>
  <c r="AR1944" i="11"/>
  <c r="AS1944" i="11" s="1"/>
  <c r="AM1944" i="11"/>
  <c r="AN1944" i="11" s="1"/>
  <c r="AC1944" i="11"/>
  <c r="AD1944" i="11" s="1"/>
  <c r="X1944" i="11"/>
  <c r="Y1944" i="11" s="1"/>
  <c r="S1944" i="11"/>
  <c r="T1944" i="11" s="1"/>
  <c r="O1944" i="11"/>
  <c r="P1944" i="11" s="1"/>
  <c r="K1944" i="11"/>
  <c r="L1944" i="11" s="1"/>
  <c r="G1944" i="11"/>
  <c r="H1944" i="11" s="1"/>
  <c r="AR1943" i="11"/>
  <c r="AS1943" i="11" s="1"/>
  <c r="AM1943" i="11"/>
  <c r="AN1943" i="11" s="1"/>
  <c r="AH1943" i="11"/>
  <c r="AI1943" i="11" s="1"/>
  <c r="AC1943" i="11"/>
  <c r="AD1943" i="11" s="1"/>
  <c r="X1943" i="11"/>
  <c r="Y1943" i="11" s="1"/>
  <c r="S1943" i="11"/>
  <c r="T1943" i="11" s="1"/>
  <c r="O1943" i="11"/>
  <c r="P1943" i="11" s="1"/>
  <c r="K1943" i="11"/>
  <c r="L1943" i="11" s="1"/>
  <c r="G1943" i="11"/>
  <c r="H1943" i="11" s="1"/>
  <c r="AR1942" i="11"/>
  <c r="AS1942" i="11" s="1"/>
  <c r="AM1942" i="11"/>
  <c r="AN1942" i="11" s="1"/>
  <c r="AH1942" i="11"/>
  <c r="AI1942" i="11" s="1"/>
  <c r="AC1942" i="11"/>
  <c r="AD1942" i="11" s="1"/>
  <c r="X1942" i="11"/>
  <c r="Y1942" i="11" s="1"/>
  <c r="S1942" i="11"/>
  <c r="T1942" i="11" s="1"/>
  <c r="O1942" i="11"/>
  <c r="P1942" i="11" s="1"/>
  <c r="K1942" i="11"/>
  <c r="L1942" i="11" s="1"/>
  <c r="G1942" i="11"/>
  <c r="H1942" i="11" s="1"/>
  <c r="AR1941" i="11"/>
  <c r="AS1941" i="11" s="1"/>
  <c r="AM1941" i="11"/>
  <c r="AN1941" i="11" s="1"/>
  <c r="AH1941" i="11"/>
  <c r="AI1941" i="11" s="1"/>
  <c r="AC1941" i="11"/>
  <c r="AD1941" i="11" s="1"/>
  <c r="X1941" i="11"/>
  <c r="Y1941" i="11" s="1"/>
  <c r="S1941" i="11"/>
  <c r="T1941" i="11" s="1"/>
  <c r="O1941" i="11"/>
  <c r="P1941" i="11" s="1"/>
  <c r="K1941" i="11"/>
  <c r="L1941" i="11" s="1"/>
  <c r="G1941" i="11"/>
  <c r="H1941" i="11" s="1"/>
  <c r="AR1940" i="11"/>
  <c r="AS1940" i="11" s="1"/>
  <c r="AM1940" i="11"/>
  <c r="AN1940" i="11" s="1"/>
  <c r="AH1940" i="11"/>
  <c r="AI1940" i="11" s="1"/>
  <c r="AC1940" i="11"/>
  <c r="AD1940" i="11" s="1"/>
  <c r="X1940" i="11"/>
  <c r="Y1940" i="11" s="1"/>
  <c r="S1940" i="11"/>
  <c r="T1940" i="11" s="1"/>
  <c r="O1940" i="11"/>
  <c r="P1940" i="11" s="1"/>
  <c r="K1940" i="11"/>
  <c r="L1940" i="11" s="1"/>
  <c r="G1940" i="11"/>
  <c r="H1940" i="11" s="1"/>
  <c r="AR1939" i="11"/>
  <c r="AS1939" i="11" s="1"/>
  <c r="AM1939" i="11"/>
  <c r="AN1939" i="11" s="1"/>
  <c r="AH1939" i="11"/>
  <c r="AI1939" i="11" s="1"/>
  <c r="AC1939" i="11"/>
  <c r="AD1939" i="11" s="1"/>
  <c r="X1939" i="11"/>
  <c r="Y1939" i="11" s="1"/>
  <c r="S1939" i="11"/>
  <c r="T1939" i="11" s="1"/>
  <c r="O1939" i="11"/>
  <c r="P1939" i="11" s="1"/>
  <c r="K1939" i="11"/>
  <c r="L1939" i="11" s="1"/>
  <c r="G1939" i="11"/>
  <c r="H1939" i="11" s="1"/>
  <c r="AR1938" i="11"/>
  <c r="AS1938" i="11" s="1"/>
  <c r="AM1938" i="11"/>
  <c r="AN1938" i="11" s="1"/>
  <c r="AH1938" i="11"/>
  <c r="AI1938" i="11" s="1"/>
  <c r="AC1938" i="11"/>
  <c r="AD1938" i="11" s="1"/>
  <c r="X1938" i="11"/>
  <c r="Y1938" i="11" s="1"/>
  <c r="S1938" i="11"/>
  <c r="T1938" i="11" s="1"/>
  <c r="O1938" i="11"/>
  <c r="P1938" i="11" s="1"/>
  <c r="K1938" i="11"/>
  <c r="L1938" i="11" s="1"/>
  <c r="G1938" i="11"/>
  <c r="H1938" i="11" s="1"/>
  <c r="AR1937" i="11" l="1"/>
  <c r="AS1937" i="11" s="1"/>
  <c r="AM1937" i="11"/>
  <c r="AN1937" i="11" s="1"/>
  <c r="AH1937" i="11"/>
  <c r="AI1937" i="11" s="1"/>
  <c r="AC1937" i="11"/>
  <c r="AD1937" i="11" s="1"/>
  <c r="X1937" i="11"/>
  <c r="Y1937" i="11" s="1"/>
  <c r="S1937" i="11"/>
  <c r="T1937" i="11" s="1"/>
  <c r="O1937" i="11"/>
  <c r="P1937" i="11" s="1"/>
  <c r="K1937" i="11"/>
  <c r="L1937" i="11" s="1"/>
  <c r="G1937" i="11"/>
  <c r="H1937" i="11" s="1"/>
  <c r="AH1936" i="11" l="1"/>
  <c r="AI1936" i="11" s="1"/>
  <c r="AC1936" i="11"/>
  <c r="AD1936" i="11" s="1"/>
  <c r="X1936" i="11"/>
  <c r="Y1936" i="11" s="1"/>
  <c r="S1936" i="11"/>
  <c r="T1936" i="11" s="1"/>
  <c r="K1936" i="11"/>
  <c r="L1936" i="11" s="1"/>
  <c r="G1936" i="11"/>
  <c r="H1936" i="11" s="1"/>
  <c r="AC1935" i="11"/>
  <c r="X1935" i="11"/>
  <c r="Y1935" i="11" s="1"/>
  <c r="S1935" i="11"/>
  <c r="T1935" i="11" s="1"/>
  <c r="K1935" i="11"/>
  <c r="L1935" i="11" s="1"/>
  <c r="G1935" i="11"/>
  <c r="H1935" i="11" s="1"/>
  <c r="X1934" i="11"/>
  <c r="Y1934" i="11" s="1"/>
  <c r="S1934" i="11"/>
  <c r="T1934" i="11" s="1"/>
  <c r="G1934" i="11"/>
  <c r="H1934" i="11" s="1"/>
  <c r="X1933" i="11"/>
  <c r="Y1933" i="11" s="1"/>
  <c r="S1933" i="11"/>
  <c r="T1933" i="11" s="1"/>
  <c r="G1933" i="11"/>
  <c r="H1933" i="11" s="1"/>
  <c r="AH1932" i="11"/>
  <c r="AI1932" i="11" s="1"/>
  <c r="AC1932" i="11"/>
  <c r="AD1932" i="11" s="1"/>
  <c r="X1932" i="11"/>
  <c r="Y1932" i="11" s="1"/>
  <c r="S1932" i="11"/>
  <c r="T1932" i="11" s="1"/>
  <c r="K1932" i="11"/>
  <c r="L1932" i="11" s="1"/>
  <c r="G1932" i="11"/>
  <c r="H1932" i="11" s="1"/>
  <c r="AH1931" i="11"/>
  <c r="AC1931" i="11"/>
  <c r="AD1931" i="11" s="1"/>
  <c r="X1931" i="11"/>
  <c r="Y1931" i="11" s="1"/>
  <c r="S1931" i="11"/>
  <c r="T1931" i="11" s="1"/>
  <c r="G1931" i="11"/>
  <c r="H1931" i="11" s="1"/>
  <c r="X1930" i="11"/>
  <c r="Y1930" i="11" s="1"/>
  <c r="S1930" i="11"/>
  <c r="T1930" i="11" s="1"/>
  <c r="G1930" i="11"/>
  <c r="H1930" i="11" s="1"/>
  <c r="K1929" i="11"/>
  <c r="G1929" i="11"/>
  <c r="X1928" i="11"/>
  <c r="Y1928" i="11" s="1"/>
  <c r="S1928" i="11"/>
  <c r="T1928" i="11" s="1"/>
  <c r="K1928" i="11"/>
  <c r="L1928" i="11" s="1"/>
  <c r="G1928" i="11"/>
  <c r="H1928" i="11" s="1"/>
  <c r="AC1927" i="11"/>
  <c r="AD1927" i="11" s="1"/>
  <c r="X1927" i="11"/>
  <c r="Y1927" i="11" s="1"/>
  <c r="S1927" i="11"/>
  <c r="T1927" i="11" s="1"/>
  <c r="G1927" i="11"/>
  <c r="H1927" i="11" s="1"/>
  <c r="K1926" i="11"/>
  <c r="L1926" i="11" s="1"/>
  <c r="G1926" i="11"/>
  <c r="H1926" i="11" s="1"/>
  <c r="AC1925" i="11"/>
  <c r="AD1925" i="11" s="1"/>
  <c r="X1925" i="11"/>
  <c r="Y1925" i="11" s="1"/>
  <c r="S1925" i="11"/>
  <c r="T1925" i="11" s="1"/>
  <c r="G1925" i="11"/>
  <c r="H1925" i="11" s="1"/>
  <c r="AR1924" i="11"/>
  <c r="AS1924" i="11" s="1"/>
  <c r="AM1924" i="11"/>
  <c r="AN1924" i="11" s="1"/>
  <c r="AH1924" i="11"/>
  <c r="AI1924" i="11" s="1"/>
  <c r="AC1924" i="11"/>
  <c r="AD1924" i="11" s="1"/>
  <c r="X1924" i="11"/>
  <c r="Y1924" i="11" s="1"/>
  <c r="S1924" i="11"/>
  <c r="T1924" i="11" s="1"/>
  <c r="O1924" i="11"/>
  <c r="P1924" i="11" s="1"/>
  <c r="K1924" i="11"/>
  <c r="L1924" i="11" s="1"/>
  <c r="G1924" i="11"/>
  <c r="H1924" i="11" s="1"/>
  <c r="AR1923" i="11"/>
  <c r="AS1923" i="11" s="1"/>
  <c r="AM1923" i="11"/>
  <c r="AN1923" i="11" s="1"/>
  <c r="AH1923" i="11"/>
  <c r="AI1923" i="11" s="1"/>
  <c r="AC1923" i="11"/>
  <c r="AD1923" i="11" s="1"/>
  <c r="X1923" i="11"/>
  <c r="Y1923" i="11" s="1"/>
  <c r="S1923" i="11"/>
  <c r="T1923" i="11" s="1"/>
  <c r="O1923" i="11"/>
  <c r="P1923" i="11" s="1"/>
  <c r="K1923" i="11"/>
  <c r="L1923" i="11" s="1"/>
  <c r="G1923" i="11"/>
  <c r="H1923" i="11" s="1"/>
  <c r="AR1922" i="11"/>
  <c r="AS1922" i="11" s="1"/>
  <c r="AM1922" i="11"/>
  <c r="AN1922" i="11" s="1"/>
  <c r="AH1922" i="11"/>
  <c r="AI1922" i="11" s="1"/>
  <c r="AC1922" i="11"/>
  <c r="AD1922" i="11" s="1"/>
  <c r="X1922" i="11"/>
  <c r="Y1922" i="11" s="1"/>
  <c r="S1922" i="11"/>
  <c r="T1922" i="11" s="1"/>
  <c r="O1922" i="11"/>
  <c r="P1922" i="11" s="1"/>
  <c r="K1922" i="11"/>
  <c r="L1922" i="11" s="1"/>
  <c r="G1922" i="11"/>
  <c r="H1922" i="11" s="1"/>
  <c r="AR1921" i="11"/>
  <c r="AS1921" i="11" s="1"/>
  <c r="AM1921" i="11"/>
  <c r="AN1921" i="11" s="1"/>
  <c r="AH1921" i="11"/>
  <c r="AI1921" i="11" s="1"/>
  <c r="AC1921" i="11"/>
  <c r="AD1921" i="11" s="1"/>
  <c r="X1921" i="11"/>
  <c r="Y1921" i="11" s="1"/>
  <c r="S1921" i="11"/>
  <c r="T1921" i="11" s="1"/>
  <c r="O1921" i="11"/>
  <c r="P1921" i="11" s="1"/>
  <c r="K1921" i="11"/>
  <c r="L1921" i="11" s="1"/>
  <c r="G1921" i="11"/>
  <c r="H1921" i="11" s="1"/>
  <c r="AR1920" i="11"/>
  <c r="AS1920" i="11" s="1"/>
  <c r="AM1920" i="11"/>
  <c r="AN1920" i="11" s="1"/>
  <c r="AH1920" i="11"/>
  <c r="AI1920" i="11" s="1"/>
  <c r="AC1920" i="11"/>
  <c r="AD1920" i="11" s="1"/>
  <c r="X1920" i="11"/>
  <c r="Y1920" i="11" s="1"/>
  <c r="S1920" i="11"/>
  <c r="T1920" i="11" s="1"/>
  <c r="O1920" i="11"/>
  <c r="P1920" i="11" s="1"/>
  <c r="K1920" i="11"/>
  <c r="L1920" i="11" s="1"/>
  <c r="G1920" i="11"/>
  <c r="H1920" i="11" s="1"/>
  <c r="AR1919" i="11"/>
  <c r="AS1919" i="11" s="1"/>
  <c r="AM1919" i="11"/>
  <c r="AN1919" i="11" s="1"/>
  <c r="AH1919" i="11"/>
  <c r="AI1919" i="11" s="1"/>
  <c r="AC1919" i="11"/>
  <c r="AD1919" i="11" s="1"/>
  <c r="X1919" i="11"/>
  <c r="Y1919" i="11" s="1"/>
  <c r="S1919" i="11"/>
  <c r="T1919" i="11" s="1"/>
  <c r="O1919" i="11"/>
  <c r="P1919" i="11" s="1"/>
  <c r="K1919" i="11"/>
  <c r="L1919" i="11" s="1"/>
  <c r="G1919" i="11"/>
  <c r="H1919" i="11" s="1"/>
  <c r="AR1918" i="11"/>
  <c r="AS1918" i="11" s="1"/>
  <c r="AM1918" i="11"/>
  <c r="AN1918" i="11" s="1"/>
  <c r="AH1918" i="11"/>
  <c r="AI1918" i="11" s="1"/>
  <c r="AC1918" i="11"/>
  <c r="AD1918" i="11" s="1"/>
  <c r="X1918" i="11"/>
  <c r="Y1918" i="11" s="1"/>
  <c r="S1918" i="11"/>
  <c r="T1918" i="11" s="1"/>
  <c r="O1918" i="11"/>
  <c r="P1918" i="11" s="1"/>
  <c r="K1918" i="11"/>
  <c r="L1918" i="11" s="1"/>
  <c r="G1918" i="11"/>
  <c r="H1918" i="11" s="1"/>
  <c r="AR1917" i="11"/>
  <c r="AS1917" i="11" s="1"/>
  <c r="AM1917" i="11"/>
  <c r="AN1917" i="11" s="1"/>
  <c r="AH1917" i="11"/>
  <c r="AI1917" i="11" s="1"/>
  <c r="AC1917" i="11"/>
  <c r="AD1917" i="11" s="1"/>
  <c r="X1917" i="11"/>
  <c r="Y1917" i="11" s="1"/>
  <c r="S1917" i="11"/>
  <c r="T1917" i="11" s="1"/>
  <c r="O1917" i="11"/>
  <c r="P1917" i="11" s="1"/>
  <c r="K1917" i="11"/>
  <c r="L1917" i="11" s="1"/>
  <c r="G1917" i="11"/>
  <c r="H1917" i="11" s="1"/>
  <c r="AR1916" i="11"/>
  <c r="AS1916" i="11" s="1"/>
  <c r="AM1916" i="11"/>
  <c r="AN1916" i="11" s="1"/>
  <c r="AH1916" i="11"/>
  <c r="AI1916" i="11" s="1"/>
  <c r="AC1916" i="11"/>
  <c r="AD1916" i="11" s="1"/>
  <c r="X1916" i="11"/>
  <c r="Y1916" i="11" s="1"/>
  <c r="S1916" i="11"/>
  <c r="T1916" i="11" s="1"/>
  <c r="O1916" i="11"/>
  <c r="P1916" i="11" s="1"/>
  <c r="K1916" i="11"/>
  <c r="L1916" i="11" s="1"/>
  <c r="G1916" i="11"/>
  <c r="H1916" i="11" s="1"/>
  <c r="AR1915" i="11"/>
  <c r="AS1915" i="11" s="1"/>
  <c r="AM1915" i="11"/>
  <c r="AN1915" i="11" s="1"/>
  <c r="AH1915" i="11"/>
  <c r="AI1915" i="11" s="1"/>
  <c r="AC1915" i="11"/>
  <c r="AD1915" i="11" s="1"/>
  <c r="X1915" i="11"/>
  <c r="Y1915" i="11" s="1"/>
  <c r="S1915" i="11"/>
  <c r="T1915" i="11" s="1"/>
  <c r="O1915" i="11"/>
  <c r="P1915" i="11" s="1"/>
  <c r="K1915" i="11"/>
  <c r="L1915" i="11" s="1"/>
  <c r="G1915" i="11"/>
  <c r="H1915" i="11" s="1"/>
  <c r="AR1914" i="11"/>
  <c r="AS1914" i="11" s="1"/>
  <c r="AM1914" i="11"/>
  <c r="AN1914" i="11" s="1"/>
  <c r="AH1914" i="11"/>
  <c r="AI1914" i="11" s="1"/>
  <c r="AC1914" i="11"/>
  <c r="AD1914" i="11" s="1"/>
  <c r="X1914" i="11"/>
  <c r="Y1914" i="11" s="1"/>
  <c r="S1914" i="11"/>
  <c r="T1914" i="11" s="1"/>
  <c r="O1914" i="11"/>
  <c r="P1914" i="11" s="1"/>
  <c r="K1914" i="11"/>
  <c r="L1914" i="11" s="1"/>
  <c r="G1914" i="11"/>
  <c r="H1914" i="11" s="1"/>
  <c r="AR1913" i="11"/>
  <c r="AS1913" i="11" s="1"/>
  <c r="AM1913" i="11"/>
  <c r="AN1913" i="11" s="1"/>
  <c r="AH1913" i="11"/>
  <c r="AI1913" i="11" s="1"/>
  <c r="AC1913" i="11"/>
  <c r="AD1913" i="11" s="1"/>
  <c r="X1913" i="11"/>
  <c r="Y1913" i="11" s="1"/>
  <c r="S1913" i="11"/>
  <c r="T1913" i="11" s="1"/>
  <c r="O1913" i="11"/>
  <c r="P1913" i="11" s="1"/>
  <c r="K1913" i="11"/>
  <c r="L1913" i="11" s="1"/>
  <c r="G1913" i="11"/>
  <c r="H1913" i="11" s="1"/>
  <c r="AR1912" i="11"/>
  <c r="AS1912" i="11" s="1"/>
  <c r="AM1912" i="11"/>
  <c r="AN1912" i="11" s="1"/>
  <c r="AH1912" i="11"/>
  <c r="AI1912" i="11" s="1"/>
  <c r="AC1912" i="11"/>
  <c r="AD1912" i="11" s="1"/>
  <c r="X1912" i="11"/>
  <c r="Y1912" i="11" s="1"/>
  <c r="S1912" i="11"/>
  <c r="T1912" i="11" s="1"/>
  <c r="O1912" i="11"/>
  <c r="P1912" i="11" s="1"/>
  <c r="K1912" i="11"/>
  <c r="L1912" i="11" s="1"/>
  <c r="G1912" i="11"/>
  <c r="H1912" i="11" s="1"/>
  <c r="AR1911" i="11"/>
  <c r="AS1911" i="11" s="1"/>
  <c r="AM1911" i="11"/>
  <c r="AN1911" i="11" s="1"/>
  <c r="AH1911" i="11"/>
  <c r="AI1911" i="11" s="1"/>
  <c r="AC1911" i="11"/>
  <c r="AD1911" i="11" s="1"/>
  <c r="X1911" i="11"/>
  <c r="Y1911" i="11" s="1"/>
  <c r="S1911" i="11"/>
  <c r="T1911" i="11" s="1"/>
  <c r="O1911" i="11"/>
  <c r="P1911" i="11" s="1"/>
  <c r="K1911" i="11"/>
  <c r="L1911" i="11" s="1"/>
  <c r="G1911" i="11"/>
  <c r="H1911" i="11" s="1"/>
  <c r="AR1910" i="11"/>
  <c r="AS1910" i="11" s="1"/>
  <c r="AM1910" i="11"/>
  <c r="AN1910" i="11" s="1"/>
  <c r="AH1910" i="11"/>
  <c r="AI1910" i="11" s="1"/>
  <c r="AC1910" i="11"/>
  <c r="AD1910" i="11" s="1"/>
  <c r="X1910" i="11"/>
  <c r="Y1910" i="11" s="1"/>
  <c r="S1910" i="11"/>
  <c r="T1910" i="11" s="1"/>
  <c r="O1910" i="11"/>
  <c r="P1910" i="11" s="1"/>
  <c r="K1910" i="11"/>
  <c r="L1910" i="11" s="1"/>
  <c r="G1910" i="11"/>
  <c r="H1910" i="11" s="1"/>
  <c r="AR1909" i="11"/>
  <c r="AS1909" i="11" s="1"/>
  <c r="AM1909" i="11"/>
  <c r="AN1909" i="11" s="1"/>
  <c r="AH1909" i="11"/>
  <c r="AI1909" i="11" s="1"/>
  <c r="AC1909" i="11"/>
  <c r="AD1909" i="11" s="1"/>
  <c r="X1909" i="11"/>
  <c r="Y1909" i="11" s="1"/>
  <c r="S1909" i="11"/>
  <c r="T1909" i="11" s="1"/>
  <c r="O1909" i="11"/>
  <c r="P1909" i="11" s="1"/>
  <c r="K1909" i="11"/>
  <c r="L1909" i="11" s="1"/>
  <c r="G1909" i="11"/>
  <c r="H1909" i="11" s="1"/>
  <c r="AR1908" i="11"/>
  <c r="AS1908" i="11" s="1"/>
  <c r="AM1908" i="11"/>
  <c r="AN1908" i="11" s="1"/>
  <c r="AH1908" i="11"/>
  <c r="AI1908" i="11" s="1"/>
  <c r="AC1908" i="11"/>
  <c r="AD1908" i="11" s="1"/>
  <c r="X1908" i="11"/>
  <c r="Y1908" i="11" s="1"/>
  <c r="S1908" i="11"/>
  <c r="T1908" i="11" s="1"/>
  <c r="O1908" i="11"/>
  <c r="P1908" i="11" s="1"/>
  <c r="K1908" i="11"/>
  <c r="L1908" i="11" s="1"/>
  <c r="G1908" i="11"/>
  <c r="H1908" i="11" s="1"/>
  <c r="AR1907" i="11"/>
  <c r="AS1907" i="11" s="1"/>
  <c r="AM1907" i="11"/>
  <c r="AN1907" i="11" s="1"/>
  <c r="AH1907" i="11"/>
  <c r="AI1907" i="11" s="1"/>
  <c r="AC1907" i="11"/>
  <c r="AD1907" i="11" s="1"/>
  <c r="X1907" i="11"/>
  <c r="Y1907" i="11" s="1"/>
  <c r="S1907" i="11"/>
  <c r="T1907" i="11" s="1"/>
  <c r="O1907" i="11"/>
  <c r="P1907" i="11" s="1"/>
  <c r="K1907" i="11"/>
  <c r="L1907" i="11" s="1"/>
  <c r="G1907" i="11"/>
  <c r="H1907" i="11" s="1"/>
  <c r="AR1906" i="11"/>
  <c r="AS1906" i="11" s="1"/>
  <c r="AM1906" i="11"/>
  <c r="AN1906" i="11" s="1"/>
  <c r="AH1906" i="11"/>
  <c r="AI1906" i="11" s="1"/>
  <c r="AC1906" i="11"/>
  <c r="AD1906" i="11" s="1"/>
  <c r="X1906" i="11"/>
  <c r="Y1906" i="11" s="1"/>
  <c r="S1906" i="11"/>
  <c r="T1906" i="11" s="1"/>
  <c r="O1906" i="11"/>
  <c r="P1906" i="11" s="1"/>
  <c r="K1906" i="11"/>
  <c r="L1906" i="11" s="1"/>
  <c r="G1906" i="11"/>
  <c r="H1906" i="11" s="1"/>
  <c r="AC1880" i="11" l="1"/>
  <c r="AD1880" i="11" s="1"/>
  <c r="X1880" i="11"/>
  <c r="Y1880" i="11" s="1"/>
  <c r="S1880" i="11"/>
  <c r="T1880" i="11" s="1"/>
  <c r="G1880" i="11"/>
  <c r="H1880" i="11" s="1"/>
  <c r="K1879" i="11"/>
  <c r="L1879" i="11" s="1"/>
  <c r="G1879" i="11"/>
  <c r="H1879" i="11" s="1"/>
  <c r="K1878" i="11"/>
  <c r="L1878" i="11" s="1"/>
  <c r="G1878" i="11"/>
  <c r="H1878" i="11" s="1"/>
  <c r="K1877" i="11"/>
  <c r="L1877" i="11" s="1"/>
  <c r="G1877" i="11"/>
  <c r="H1877" i="11" s="1"/>
  <c r="K1876" i="11"/>
  <c r="L1876" i="11" s="1"/>
  <c r="G1876" i="11"/>
  <c r="H1876" i="11" s="1"/>
  <c r="K1875" i="11"/>
  <c r="L1875" i="11" s="1"/>
  <c r="G1875" i="11"/>
  <c r="H1875" i="11" s="1"/>
  <c r="AC1874" i="11"/>
  <c r="AD1874" i="11" s="1"/>
  <c r="X1874" i="11"/>
  <c r="Y1874" i="11" s="1"/>
  <c r="S1874" i="11"/>
  <c r="T1874" i="11" s="1"/>
  <c r="G1874" i="11"/>
  <c r="H1874" i="11" s="1"/>
  <c r="X1873" i="11"/>
  <c r="Y1873" i="11" s="1"/>
  <c r="S1873" i="11"/>
  <c r="T1873" i="11" s="1"/>
  <c r="G1873" i="11"/>
  <c r="H1873" i="11" s="1"/>
  <c r="AC1872" i="11"/>
  <c r="AD1872" i="11" s="1"/>
  <c r="X1872" i="11"/>
  <c r="Y1872" i="11" s="1"/>
  <c r="S1872" i="11"/>
  <c r="T1872" i="11" s="1"/>
  <c r="G1872" i="11"/>
  <c r="H1872" i="11" s="1"/>
  <c r="X1871" i="11"/>
  <c r="Y1871" i="11" s="1"/>
  <c r="S1871" i="11"/>
  <c r="T1871" i="11" s="1"/>
  <c r="G1871" i="11"/>
  <c r="H1871" i="11" s="1"/>
  <c r="AC1870" i="11"/>
  <c r="AD1870" i="11" s="1"/>
  <c r="X1870" i="11"/>
  <c r="Y1870" i="11" s="1"/>
  <c r="S1870" i="11"/>
  <c r="T1870" i="11" s="1"/>
  <c r="G1870" i="11"/>
  <c r="H1870" i="11" s="1"/>
  <c r="S1869" i="11"/>
  <c r="T1869" i="11" s="1"/>
  <c r="O1869" i="11"/>
  <c r="P1869" i="11" s="1"/>
  <c r="K1869" i="11"/>
  <c r="L1869" i="11" s="1"/>
  <c r="G1869" i="11"/>
  <c r="H1869" i="11" s="1"/>
  <c r="X1868" i="11"/>
  <c r="Y1868" i="11" s="1"/>
  <c r="S1868" i="11"/>
  <c r="T1868" i="11" s="1"/>
  <c r="K1868" i="11"/>
  <c r="L1868" i="11" s="1"/>
  <c r="G1868" i="11"/>
  <c r="H1868" i="11" s="1"/>
  <c r="K1867" i="11"/>
  <c r="L1867" i="11" s="1"/>
  <c r="G1867" i="11"/>
  <c r="H1867" i="11" s="1"/>
  <c r="X1866" i="11"/>
  <c r="Y1866" i="11" s="1"/>
  <c r="S1866" i="11"/>
  <c r="T1866" i="11" s="1"/>
  <c r="G1866" i="11"/>
  <c r="H1866" i="11" s="1"/>
  <c r="AC1865" i="11"/>
  <c r="AD1865" i="11" s="1"/>
  <c r="X1865" i="11"/>
  <c r="Y1865" i="11" s="1"/>
  <c r="S1865" i="11"/>
  <c r="T1865" i="11" s="1"/>
  <c r="G1865" i="11"/>
  <c r="H1865" i="11" s="1"/>
  <c r="K1864" i="11"/>
  <c r="L1864" i="11" s="1"/>
  <c r="G1864" i="11"/>
  <c r="H1864" i="11" s="1"/>
  <c r="X1863" i="11"/>
  <c r="S1863" i="11"/>
  <c r="T1863" i="11" s="1"/>
  <c r="K1863" i="11"/>
  <c r="L1863" i="11" s="1"/>
  <c r="G1863" i="11"/>
  <c r="H1863" i="11" s="1"/>
  <c r="S1862" i="11"/>
  <c r="T1862" i="11" s="1"/>
  <c r="K1862" i="11"/>
  <c r="L1862" i="11" s="1"/>
  <c r="G1862" i="11"/>
  <c r="H1862" i="11" s="1"/>
  <c r="K1861" i="11"/>
  <c r="L1861" i="11" s="1"/>
  <c r="G1861" i="11"/>
  <c r="H1861" i="11" s="1"/>
  <c r="X1860" i="11"/>
  <c r="Y1860" i="11" s="1"/>
  <c r="S1860" i="11"/>
  <c r="T1860" i="11" s="1"/>
  <c r="G1860" i="11"/>
  <c r="H1860" i="11" s="1"/>
  <c r="AC1859" i="11"/>
  <c r="AD1859" i="11" s="1"/>
  <c r="X1859" i="11"/>
  <c r="Y1859" i="11" s="1"/>
  <c r="S1859" i="11"/>
  <c r="T1859" i="11" s="1"/>
  <c r="G1859" i="11"/>
  <c r="H1859" i="11" s="1"/>
  <c r="S1858" i="11"/>
  <c r="T1858" i="11" s="1"/>
  <c r="K1858" i="11"/>
  <c r="L1858" i="11" s="1"/>
  <c r="G1858" i="11"/>
  <c r="H1858" i="11" s="1"/>
  <c r="K1857" i="11"/>
  <c r="L1857" i="11" s="1"/>
  <c r="G1857" i="11"/>
  <c r="H1857" i="11" s="1"/>
  <c r="X1856" i="11"/>
  <c r="Y1856" i="11" s="1"/>
  <c r="S1856" i="11"/>
  <c r="T1856" i="11" s="1"/>
  <c r="G1856" i="11"/>
  <c r="H1856" i="11" s="1"/>
  <c r="S1855" i="11"/>
  <c r="T1855" i="11" s="1"/>
  <c r="K1855" i="11"/>
  <c r="L1855" i="11" s="1"/>
  <c r="G1855" i="11"/>
  <c r="H1855" i="11" s="1"/>
  <c r="X1854" i="11"/>
  <c r="Y1854" i="11" s="1"/>
  <c r="S1854" i="11"/>
  <c r="T1854" i="11" s="1"/>
  <c r="K1854" i="11"/>
  <c r="L1854" i="11" s="1"/>
  <c r="G1854" i="11"/>
  <c r="H1854" i="11" s="1"/>
  <c r="S1853" i="11"/>
  <c r="T1853" i="11" s="1"/>
  <c r="G1853" i="11"/>
  <c r="H1853" i="11" s="1"/>
  <c r="AH1852" i="11"/>
  <c r="AI1852" i="11" s="1"/>
  <c r="AC1852" i="11"/>
  <c r="AD1852" i="11" s="1"/>
  <c r="X1852" i="11"/>
  <c r="Y1852" i="11" s="1"/>
  <c r="S1852" i="11"/>
  <c r="T1852" i="11" s="1"/>
  <c r="K1852" i="11"/>
  <c r="L1852" i="11" s="1"/>
  <c r="G1852" i="11"/>
  <c r="H1852" i="11" s="1"/>
  <c r="AM1851" i="11"/>
  <c r="AN1851" i="11" s="1"/>
  <c r="AH1851" i="11"/>
  <c r="AI1851" i="11" s="1"/>
  <c r="AC1851" i="11"/>
  <c r="AD1851" i="11" s="1"/>
  <c r="X1851" i="11"/>
  <c r="Y1851" i="11" s="1"/>
  <c r="S1851" i="11"/>
  <c r="T1851" i="11" s="1"/>
  <c r="O1851" i="11"/>
  <c r="P1851" i="11" s="1"/>
  <c r="K1851" i="11"/>
  <c r="L1851" i="11" s="1"/>
  <c r="G1851" i="11"/>
  <c r="H1851" i="11" s="1"/>
  <c r="AR1850" i="11"/>
  <c r="AS1850" i="11" s="1"/>
  <c r="AM1850" i="11"/>
  <c r="AN1850" i="11" s="1"/>
  <c r="AH1850" i="11"/>
  <c r="AI1850" i="11" s="1"/>
  <c r="AC1850" i="11"/>
  <c r="AD1850" i="11" s="1"/>
  <c r="X1850" i="11"/>
  <c r="Y1850" i="11" s="1"/>
  <c r="S1850" i="11"/>
  <c r="T1850" i="11" s="1"/>
  <c r="O1850" i="11"/>
  <c r="P1850" i="11" s="1"/>
  <c r="K1850" i="11"/>
  <c r="L1850" i="11" s="1"/>
  <c r="G1850" i="11"/>
  <c r="H1850" i="11" s="1"/>
  <c r="AR1849" i="11"/>
  <c r="AS1849" i="11" s="1"/>
  <c r="AM1849" i="11"/>
  <c r="AN1849" i="11" s="1"/>
  <c r="AH1849" i="11"/>
  <c r="AI1849" i="11" s="1"/>
  <c r="AC1849" i="11"/>
  <c r="AD1849" i="11" s="1"/>
  <c r="X1849" i="11"/>
  <c r="Y1849" i="11" s="1"/>
  <c r="S1849" i="11"/>
  <c r="T1849" i="11" s="1"/>
  <c r="O1849" i="11"/>
  <c r="P1849" i="11" s="1"/>
  <c r="K1849" i="11"/>
  <c r="L1849" i="11" s="1"/>
  <c r="G1849" i="11"/>
  <c r="H1849" i="11" s="1"/>
  <c r="S1848" i="11"/>
  <c r="T1848" i="11" s="1"/>
  <c r="O1848" i="11"/>
  <c r="P1848" i="11" s="1"/>
  <c r="K1848" i="11"/>
  <c r="L1848" i="11" s="1"/>
  <c r="G1848" i="11"/>
  <c r="H1848" i="11" s="1"/>
  <c r="AR1847" i="11"/>
  <c r="AS1847" i="11" s="1"/>
  <c r="AM1847" i="11"/>
  <c r="AN1847" i="11" s="1"/>
  <c r="AH1847" i="11"/>
  <c r="AI1847" i="11" s="1"/>
  <c r="AC1847" i="11"/>
  <c r="AD1847" i="11" s="1"/>
  <c r="X1847" i="11"/>
  <c r="Y1847" i="11" s="1"/>
  <c r="S1847" i="11"/>
  <c r="T1847" i="11" s="1"/>
  <c r="O1847" i="11"/>
  <c r="P1847" i="11" s="1"/>
  <c r="K1847" i="11"/>
  <c r="L1847" i="11" s="1"/>
  <c r="G1847" i="11"/>
  <c r="H1847" i="11" s="1"/>
  <c r="AR1846" i="11"/>
  <c r="AS1846" i="11" s="1"/>
  <c r="AM1846" i="11"/>
  <c r="AN1846" i="11" s="1"/>
  <c r="AH1846" i="11"/>
  <c r="AI1846" i="11" s="1"/>
  <c r="AC1846" i="11"/>
  <c r="AD1846" i="11" s="1"/>
  <c r="X1846" i="11"/>
  <c r="Y1846" i="11" s="1"/>
  <c r="S1846" i="11"/>
  <c r="T1846" i="11" s="1"/>
  <c r="O1846" i="11"/>
  <c r="P1846" i="11" s="1"/>
  <c r="K1846" i="11"/>
  <c r="L1846" i="11" s="1"/>
  <c r="G1846" i="11"/>
  <c r="H1846" i="11" s="1"/>
  <c r="AR1845" i="11"/>
  <c r="AS1845" i="11" s="1"/>
  <c r="AM1845" i="11"/>
  <c r="AN1845" i="11" s="1"/>
  <c r="AH1845" i="11"/>
  <c r="AI1845" i="11" s="1"/>
  <c r="AC1845" i="11"/>
  <c r="AD1845" i="11" s="1"/>
  <c r="X1845" i="11"/>
  <c r="Y1845" i="11" s="1"/>
  <c r="S1845" i="11"/>
  <c r="T1845" i="11" s="1"/>
  <c r="O1845" i="11"/>
  <c r="P1845" i="11" s="1"/>
  <c r="K1845" i="11"/>
  <c r="L1845" i="11" s="1"/>
  <c r="G1845" i="11"/>
  <c r="H1845" i="11" s="1"/>
  <c r="AR1844" i="11"/>
  <c r="AS1844" i="11" s="1"/>
  <c r="AM1844" i="11"/>
  <c r="AN1844" i="11" s="1"/>
  <c r="AH1844" i="11"/>
  <c r="AI1844" i="11" s="1"/>
  <c r="AC1844" i="11"/>
  <c r="AD1844" i="11" s="1"/>
  <c r="X1844" i="11"/>
  <c r="Y1844" i="11" s="1"/>
  <c r="S1844" i="11"/>
  <c r="T1844" i="11" s="1"/>
  <c r="O1844" i="11"/>
  <c r="P1844" i="11" s="1"/>
  <c r="K1844" i="11"/>
  <c r="L1844" i="11" s="1"/>
  <c r="G1844" i="11"/>
  <c r="H1844" i="11" s="1"/>
  <c r="AR1843" i="11"/>
  <c r="AS1843" i="11" s="1"/>
  <c r="AM1843" i="11"/>
  <c r="AN1843" i="11" s="1"/>
  <c r="AH1843" i="11"/>
  <c r="AI1843" i="11" s="1"/>
  <c r="AC1843" i="11"/>
  <c r="AD1843" i="11" s="1"/>
  <c r="X1843" i="11"/>
  <c r="Y1843" i="11" s="1"/>
  <c r="S1843" i="11"/>
  <c r="T1843" i="11" s="1"/>
  <c r="O1843" i="11"/>
  <c r="P1843" i="11" s="1"/>
  <c r="K1843" i="11"/>
  <c r="L1843" i="11" s="1"/>
  <c r="G1843" i="11"/>
  <c r="H1843" i="11" s="1"/>
  <c r="AR1842" i="11"/>
  <c r="AS1842" i="11" s="1"/>
  <c r="AM1842" i="11"/>
  <c r="AN1842" i="11" s="1"/>
  <c r="AH1842" i="11"/>
  <c r="AI1842" i="11" s="1"/>
  <c r="AC1842" i="11"/>
  <c r="AD1842" i="11" s="1"/>
  <c r="X1842" i="11"/>
  <c r="Y1842" i="11" s="1"/>
  <c r="S1842" i="11"/>
  <c r="T1842" i="11" s="1"/>
  <c r="O1842" i="11"/>
  <c r="P1842" i="11" s="1"/>
  <c r="K1842" i="11"/>
  <c r="L1842" i="11" s="1"/>
  <c r="G1842" i="11"/>
  <c r="H1842" i="11" s="1"/>
  <c r="AR1841" i="11"/>
  <c r="AS1841" i="11" s="1"/>
  <c r="AM1841" i="11"/>
  <c r="AN1841" i="11" s="1"/>
  <c r="AH1841" i="11"/>
  <c r="AI1841" i="11" s="1"/>
  <c r="AC1841" i="11"/>
  <c r="AD1841" i="11" s="1"/>
  <c r="X1841" i="11"/>
  <c r="Y1841" i="11" s="1"/>
  <c r="S1841" i="11"/>
  <c r="T1841" i="11" s="1"/>
  <c r="O1841" i="11"/>
  <c r="P1841" i="11" s="1"/>
  <c r="K1841" i="11"/>
  <c r="L1841" i="11" s="1"/>
  <c r="G1841" i="11"/>
  <c r="H1841" i="11" s="1"/>
  <c r="AH1840" i="11"/>
  <c r="AI1840" i="11" s="1"/>
  <c r="AC1840" i="11"/>
  <c r="AD1840" i="11" s="1"/>
  <c r="X1840" i="11"/>
  <c r="Y1840" i="11" s="1"/>
  <c r="S1840" i="11"/>
  <c r="T1840" i="11" s="1"/>
  <c r="O1840" i="11"/>
  <c r="P1840" i="11" s="1"/>
  <c r="K1840" i="11"/>
  <c r="L1840" i="11" s="1"/>
  <c r="G1840" i="11"/>
  <c r="H1840" i="11" s="1"/>
  <c r="AH1839" i="11"/>
  <c r="AI1839" i="11" s="1"/>
  <c r="AC1839" i="11"/>
  <c r="AD1839" i="11" s="1"/>
  <c r="X1839" i="11"/>
  <c r="Y1839" i="11" s="1"/>
  <c r="S1839" i="11"/>
  <c r="T1839" i="11" s="1"/>
  <c r="O1839" i="11"/>
  <c r="P1839" i="11" s="1"/>
  <c r="K1839" i="11"/>
  <c r="L1839" i="11" s="1"/>
  <c r="G1839" i="11"/>
  <c r="H1839" i="11" s="1"/>
  <c r="AR1838" i="11"/>
  <c r="AS1838" i="11" s="1"/>
  <c r="AM1838" i="11"/>
  <c r="AN1838" i="11" s="1"/>
  <c r="AH1838" i="11"/>
  <c r="AI1838" i="11" s="1"/>
  <c r="AC1838" i="11"/>
  <c r="AD1838" i="11" s="1"/>
  <c r="X1838" i="11"/>
  <c r="Y1838" i="11" s="1"/>
  <c r="S1838" i="11"/>
  <c r="T1838" i="11" s="1"/>
  <c r="O1838" i="11"/>
  <c r="P1838" i="11" s="1"/>
  <c r="K1838" i="11"/>
  <c r="L1838" i="11" s="1"/>
  <c r="G1838" i="11"/>
  <c r="H1838" i="11" s="1"/>
  <c r="AR1837" i="11"/>
  <c r="AS1837" i="11" s="1"/>
  <c r="AM1837" i="11"/>
  <c r="AN1837" i="11" s="1"/>
  <c r="AH1837" i="11"/>
  <c r="AI1837" i="11" s="1"/>
  <c r="AC1837" i="11"/>
  <c r="AD1837" i="11" s="1"/>
  <c r="X1837" i="11"/>
  <c r="Y1837" i="11" s="1"/>
  <c r="S1837" i="11"/>
  <c r="T1837" i="11" s="1"/>
  <c r="O1837" i="11"/>
  <c r="P1837" i="11" s="1"/>
  <c r="K1837" i="11"/>
  <c r="L1837" i="11" s="1"/>
  <c r="G1837" i="11"/>
  <c r="H1837" i="11" s="1"/>
  <c r="AR1836" i="11"/>
  <c r="AS1836" i="11" s="1"/>
  <c r="AM1836" i="11"/>
  <c r="AN1836" i="11" s="1"/>
  <c r="AH1836" i="11"/>
  <c r="AI1836" i="11" s="1"/>
  <c r="AC1836" i="11"/>
  <c r="AD1836" i="11" s="1"/>
  <c r="X1836" i="11"/>
  <c r="Y1836" i="11" s="1"/>
  <c r="S1836" i="11"/>
  <c r="T1836" i="11" s="1"/>
  <c r="O1836" i="11"/>
  <c r="P1836" i="11" s="1"/>
  <c r="K1836" i="11"/>
  <c r="L1836" i="11" s="1"/>
  <c r="G1836" i="11"/>
  <c r="H1836" i="11" s="1"/>
  <c r="AR1835" i="11"/>
  <c r="AS1835" i="11" s="1"/>
  <c r="AM1835" i="11"/>
  <c r="AN1835" i="11" s="1"/>
  <c r="AH1835" i="11"/>
  <c r="AI1835" i="11" s="1"/>
  <c r="AC1835" i="11"/>
  <c r="AD1835" i="11" s="1"/>
  <c r="X1835" i="11"/>
  <c r="Y1835" i="11" s="1"/>
  <c r="S1835" i="11"/>
  <c r="T1835" i="11" s="1"/>
  <c r="O1835" i="11"/>
  <c r="P1835" i="11" s="1"/>
  <c r="K1835" i="11"/>
  <c r="L1835" i="11" s="1"/>
  <c r="G1835" i="11"/>
  <c r="H1835" i="11" s="1"/>
  <c r="AR1834" i="11"/>
  <c r="AS1834" i="11" s="1"/>
  <c r="AM1834" i="11"/>
  <c r="AN1834" i="11" s="1"/>
  <c r="AH1834" i="11"/>
  <c r="AI1834" i="11" s="1"/>
  <c r="AC1834" i="11"/>
  <c r="AD1834" i="11" s="1"/>
  <c r="X1834" i="11"/>
  <c r="Y1834" i="11" s="1"/>
  <c r="S1834" i="11"/>
  <c r="T1834" i="11" s="1"/>
  <c r="O1834" i="11"/>
  <c r="P1834" i="11" s="1"/>
  <c r="K1834" i="11"/>
  <c r="L1834" i="11" s="1"/>
  <c r="G1834" i="11"/>
  <c r="H1834" i="11" s="1"/>
  <c r="S1833" i="11"/>
  <c r="T1833" i="11" s="1"/>
  <c r="O1833" i="11"/>
  <c r="P1833" i="11" s="1"/>
  <c r="K1833" i="11"/>
  <c r="L1833" i="11" s="1"/>
  <c r="G1833" i="11"/>
  <c r="H1833" i="11" s="1"/>
  <c r="S1832" i="11"/>
  <c r="T1832" i="11" s="1"/>
  <c r="O1832" i="11"/>
  <c r="P1832" i="11" s="1"/>
  <c r="K1832" i="11"/>
  <c r="L1832" i="11" s="1"/>
  <c r="G1832" i="11"/>
  <c r="H1832" i="11" s="1"/>
  <c r="AR1831" i="11"/>
  <c r="AS1831" i="11" s="1"/>
  <c r="AM1831" i="11"/>
  <c r="AN1831" i="11" s="1"/>
  <c r="AH1831" i="11"/>
  <c r="AI1831" i="11" s="1"/>
  <c r="AC1831" i="11"/>
  <c r="AD1831" i="11" s="1"/>
  <c r="X1831" i="11"/>
  <c r="Y1831" i="11" s="1"/>
  <c r="S1831" i="11"/>
  <c r="T1831" i="11" s="1"/>
  <c r="O1831" i="11"/>
  <c r="P1831" i="11" s="1"/>
  <c r="K1831" i="11"/>
  <c r="L1831" i="11" s="1"/>
  <c r="G1831" i="11"/>
  <c r="H1831" i="11" s="1"/>
  <c r="AR1830" i="11"/>
  <c r="AS1830" i="11" s="1"/>
  <c r="AM1830" i="11"/>
  <c r="AN1830" i="11" s="1"/>
  <c r="AH1830" i="11"/>
  <c r="AI1830" i="11" s="1"/>
  <c r="AC1830" i="11"/>
  <c r="AD1830" i="11" s="1"/>
  <c r="X1830" i="11"/>
  <c r="Y1830" i="11" s="1"/>
  <c r="S1830" i="11"/>
  <c r="T1830" i="11" s="1"/>
  <c r="O1830" i="11"/>
  <c r="P1830" i="11" s="1"/>
  <c r="K1830" i="11"/>
  <c r="L1830" i="11" s="1"/>
  <c r="G1830" i="11"/>
  <c r="H1830" i="11" s="1"/>
  <c r="AR1829" i="11"/>
  <c r="AS1829" i="11" s="1"/>
  <c r="AM1829" i="11"/>
  <c r="AN1829" i="11" s="1"/>
  <c r="AH1829" i="11"/>
  <c r="AI1829" i="11" s="1"/>
  <c r="AC1829" i="11"/>
  <c r="AD1829" i="11" s="1"/>
  <c r="X1829" i="11"/>
  <c r="Y1829" i="11" s="1"/>
  <c r="S1829" i="11"/>
  <c r="T1829" i="11" s="1"/>
  <c r="O1829" i="11"/>
  <c r="P1829" i="11" s="1"/>
  <c r="K1829" i="11"/>
  <c r="L1829" i="11" s="1"/>
  <c r="G1829" i="11"/>
  <c r="H1829" i="11" s="1"/>
  <c r="AR1828" i="11"/>
  <c r="AS1828" i="11" s="1"/>
  <c r="AM1828" i="11"/>
  <c r="AN1828" i="11" s="1"/>
  <c r="AH1828" i="11"/>
  <c r="AI1828" i="11" s="1"/>
  <c r="AC1828" i="11"/>
  <c r="AD1828" i="11" s="1"/>
  <c r="X1828" i="11"/>
  <c r="Y1828" i="11" s="1"/>
  <c r="S1828" i="11"/>
  <c r="T1828" i="11" s="1"/>
  <c r="O1828" i="11"/>
  <c r="P1828" i="11" s="1"/>
  <c r="K1828" i="11"/>
  <c r="L1828" i="11" s="1"/>
  <c r="G1828" i="11"/>
  <c r="H1828" i="11" s="1"/>
  <c r="AR1827" i="11"/>
  <c r="AS1827" i="11" s="1"/>
  <c r="AM1827" i="11"/>
  <c r="AN1827" i="11" s="1"/>
  <c r="AH1827" i="11"/>
  <c r="AI1827" i="11" s="1"/>
  <c r="AC1827" i="11"/>
  <c r="AD1827" i="11" s="1"/>
  <c r="X1827" i="11"/>
  <c r="Y1827" i="11" s="1"/>
  <c r="S1827" i="11"/>
  <c r="T1827" i="11" s="1"/>
  <c r="O1827" i="11"/>
  <c r="P1827" i="11" s="1"/>
  <c r="K1827" i="11"/>
  <c r="L1827" i="11" s="1"/>
  <c r="G1827" i="11"/>
  <c r="H1827" i="11" s="1"/>
  <c r="AR1826" i="11"/>
  <c r="AS1826" i="11" s="1"/>
  <c r="AM1826" i="11"/>
  <c r="AN1826" i="11" s="1"/>
  <c r="AH1826" i="11"/>
  <c r="AI1826" i="11" s="1"/>
  <c r="AC1826" i="11"/>
  <c r="AD1826" i="11" s="1"/>
  <c r="X1826" i="11"/>
  <c r="Y1826" i="11" s="1"/>
  <c r="S1826" i="11"/>
  <c r="T1826" i="11" s="1"/>
  <c r="O1826" i="11"/>
  <c r="P1826" i="11" s="1"/>
  <c r="K1826" i="11"/>
  <c r="L1826" i="11" s="1"/>
  <c r="G1826" i="11"/>
  <c r="H1826" i="11" s="1"/>
  <c r="AR1825" i="11"/>
  <c r="AS1825" i="11" s="1"/>
  <c r="AM1825" i="11"/>
  <c r="AN1825" i="11" s="1"/>
  <c r="AH1825" i="11"/>
  <c r="AI1825" i="11" s="1"/>
  <c r="AC1825" i="11"/>
  <c r="AD1825" i="11" s="1"/>
  <c r="X1825" i="11"/>
  <c r="Y1825" i="11" s="1"/>
  <c r="S1825" i="11"/>
  <c r="T1825" i="11" s="1"/>
  <c r="O1825" i="11"/>
  <c r="P1825" i="11" s="1"/>
  <c r="K1825" i="11"/>
  <c r="L1825" i="11" s="1"/>
  <c r="G1825" i="11"/>
  <c r="H1825" i="11" s="1"/>
  <c r="AR1824" i="11"/>
  <c r="AS1824" i="11" s="1"/>
  <c r="AM1824" i="11"/>
  <c r="AN1824" i="11" s="1"/>
  <c r="AH1824" i="11"/>
  <c r="AI1824" i="11" s="1"/>
  <c r="AC1824" i="11"/>
  <c r="AD1824" i="11" s="1"/>
  <c r="X1824" i="11"/>
  <c r="Y1824" i="11" s="1"/>
  <c r="S1824" i="11"/>
  <c r="T1824" i="11" s="1"/>
  <c r="O1824" i="11"/>
  <c r="P1824" i="11" s="1"/>
  <c r="K1824" i="11"/>
  <c r="L1824" i="11" s="1"/>
  <c r="G1824" i="11"/>
  <c r="H1824" i="11" s="1"/>
  <c r="AR1823" i="11"/>
  <c r="AS1823" i="11" s="1"/>
  <c r="AM1823" i="11"/>
  <c r="AN1823" i="11" s="1"/>
  <c r="AH1823" i="11"/>
  <c r="AI1823" i="11" s="1"/>
  <c r="AC1823" i="11"/>
  <c r="AD1823" i="11" s="1"/>
  <c r="X1823" i="11"/>
  <c r="Y1823" i="11" s="1"/>
  <c r="S1823" i="11"/>
  <c r="T1823" i="11" s="1"/>
  <c r="O1823" i="11"/>
  <c r="P1823" i="11" s="1"/>
  <c r="K1823" i="11"/>
  <c r="L1823" i="11" s="1"/>
  <c r="G1823" i="11"/>
  <c r="H1823" i="11" s="1"/>
  <c r="AR1822" i="11"/>
  <c r="AS1822" i="11" s="1"/>
  <c r="AM1822" i="11"/>
  <c r="AN1822" i="11" s="1"/>
  <c r="AH1822" i="11"/>
  <c r="AI1822" i="11" s="1"/>
  <c r="AC1822" i="11"/>
  <c r="AD1822" i="11" s="1"/>
  <c r="X1822" i="11"/>
  <c r="Y1822" i="11" s="1"/>
  <c r="S1822" i="11"/>
  <c r="T1822" i="11" s="1"/>
  <c r="O1822" i="11"/>
  <c r="P1822" i="11" s="1"/>
  <c r="K1822" i="11"/>
  <c r="L1822" i="11" s="1"/>
  <c r="G1822" i="11"/>
  <c r="H1822" i="11" s="1"/>
  <c r="X1764" i="11" l="1"/>
  <c r="Y1764" i="11" s="1"/>
  <c r="S1764" i="11"/>
  <c r="T1764" i="11" s="1"/>
  <c r="K1764" i="11"/>
  <c r="L1764" i="11" s="1"/>
  <c r="G1764" i="11"/>
  <c r="H1764" i="11" s="1"/>
  <c r="X1763" i="11"/>
  <c r="Y1763" i="11" s="1"/>
  <c r="S1763" i="11"/>
  <c r="T1763" i="11" s="1"/>
  <c r="G1763" i="11"/>
  <c r="H1763" i="11" s="1"/>
  <c r="X1762" i="11"/>
  <c r="Y1762" i="11" s="1"/>
  <c r="S1762" i="11"/>
  <c r="T1762" i="11" s="1"/>
  <c r="G1762" i="11"/>
  <c r="H1762" i="11" s="1"/>
  <c r="X1761" i="11"/>
  <c r="Y1761" i="11" s="1"/>
  <c r="S1761" i="11"/>
  <c r="T1761" i="11" s="1"/>
  <c r="G1761" i="11"/>
  <c r="H1761" i="11" s="1"/>
  <c r="AC1760" i="11"/>
  <c r="AD1760" i="11" s="1"/>
  <c r="X1760" i="11"/>
  <c r="Y1760" i="11" s="1"/>
  <c r="S1760" i="11"/>
  <c r="T1760" i="11" s="1"/>
  <c r="K1760" i="11"/>
  <c r="L1760" i="11" s="1"/>
  <c r="G1760" i="11"/>
  <c r="H1760" i="11" s="1"/>
  <c r="X1759" i="11"/>
  <c r="Y1759" i="11" s="1"/>
  <c r="S1759" i="11"/>
  <c r="T1759" i="11" s="1"/>
  <c r="K1759" i="11"/>
  <c r="G1759" i="11"/>
  <c r="H1759" i="11" s="1"/>
  <c r="S1758" i="11"/>
  <c r="K1758" i="11"/>
  <c r="L1758" i="11" s="1"/>
  <c r="G1758" i="11"/>
  <c r="H1758" i="11" s="1"/>
  <c r="X1757" i="11"/>
  <c r="Y1757" i="11" s="1"/>
  <c r="S1757" i="11"/>
  <c r="T1757" i="11" s="1"/>
  <c r="K1757" i="11"/>
  <c r="G1757" i="11"/>
  <c r="H1757" i="11" s="1"/>
  <c r="S1756" i="11"/>
  <c r="K1756" i="11"/>
  <c r="L1756" i="11" s="1"/>
  <c r="G1756" i="11"/>
  <c r="H1756" i="11" s="1"/>
  <c r="AC1755" i="11"/>
  <c r="AD1755" i="11" s="1"/>
  <c r="X1755" i="11"/>
  <c r="Y1755" i="11" s="1"/>
  <c r="S1755" i="11"/>
  <c r="T1755" i="11" s="1"/>
  <c r="K1755" i="11"/>
  <c r="L1755" i="11" s="1"/>
  <c r="G1755" i="11"/>
  <c r="H1755" i="11" s="1"/>
  <c r="X1754" i="11"/>
  <c r="Y1754" i="11" s="1"/>
  <c r="S1754" i="11"/>
  <c r="T1754" i="11" s="1"/>
  <c r="G1754" i="11"/>
  <c r="H1754" i="11" s="1"/>
  <c r="S1753" i="11"/>
  <c r="K1753" i="11"/>
  <c r="L1753" i="11" s="1"/>
  <c r="G1753" i="11"/>
  <c r="H1753" i="11" s="1"/>
  <c r="X1752" i="11"/>
  <c r="Y1752" i="11" s="1"/>
  <c r="S1752" i="11"/>
  <c r="T1752" i="11" s="1"/>
  <c r="K1752" i="11"/>
  <c r="L1752" i="11" s="1"/>
  <c r="G1752" i="11"/>
  <c r="H1752" i="11" s="1"/>
  <c r="X1751" i="11"/>
  <c r="Y1751" i="11" s="1"/>
  <c r="S1751" i="11"/>
  <c r="T1751" i="11" s="1"/>
  <c r="K1751" i="11"/>
  <c r="L1751" i="11" s="1"/>
  <c r="G1751" i="11"/>
  <c r="H1751" i="11" s="1"/>
  <c r="S1750" i="11"/>
  <c r="K1750" i="11"/>
  <c r="L1750" i="11" s="1"/>
  <c r="G1750" i="11"/>
  <c r="H1750" i="11" s="1"/>
  <c r="S1749" i="11"/>
  <c r="T1749" i="11" s="1"/>
  <c r="G1749" i="11"/>
  <c r="H1749" i="11" s="1"/>
  <c r="S1748" i="11"/>
  <c r="K1748" i="11"/>
  <c r="L1748" i="11" s="1"/>
  <c r="G1748" i="11"/>
  <c r="H1748" i="11" s="1"/>
  <c r="S1747" i="11"/>
  <c r="K1747" i="11"/>
  <c r="L1747" i="11" s="1"/>
  <c r="G1747" i="11"/>
  <c r="H1747" i="11" s="1"/>
  <c r="S1746" i="11"/>
  <c r="K1746" i="11"/>
  <c r="L1746" i="11" s="1"/>
  <c r="G1746" i="11"/>
  <c r="H1746" i="11" s="1"/>
  <c r="AC1745" i="11"/>
  <c r="AD1745" i="11" s="1"/>
  <c r="X1745" i="11"/>
  <c r="Y1745" i="11" s="1"/>
  <c r="S1745" i="11"/>
  <c r="T1745" i="11" s="1"/>
  <c r="K1745" i="11"/>
  <c r="L1745" i="11" s="1"/>
  <c r="G1745" i="11"/>
  <c r="H1745" i="11" s="1"/>
  <c r="S1744" i="11"/>
  <c r="K1744" i="11"/>
  <c r="L1744" i="11" s="1"/>
  <c r="G1744" i="11"/>
  <c r="H1744" i="11" s="1"/>
  <c r="S1743" i="11"/>
  <c r="K1743" i="11"/>
  <c r="L1743" i="11" s="1"/>
  <c r="G1743" i="11"/>
  <c r="H1743" i="11" s="1"/>
  <c r="AC1742" i="11"/>
  <c r="AD1742" i="11" s="1"/>
  <c r="X1742" i="11"/>
  <c r="Y1742" i="11" s="1"/>
  <c r="S1742" i="11"/>
  <c r="T1742" i="11" s="1"/>
  <c r="K1742" i="11"/>
  <c r="L1742" i="11" s="1"/>
  <c r="G1742" i="11"/>
  <c r="H1742" i="11" s="1"/>
  <c r="X1741" i="11"/>
  <c r="Y1741" i="11" s="1"/>
  <c r="S1741" i="11"/>
  <c r="T1741" i="11" s="1"/>
  <c r="K1741" i="11"/>
  <c r="L1741" i="11" s="1"/>
  <c r="G1741" i="11"/>
  <c r="H1741" i="11" s="1"/>
  <c r="S1740" i="11"/>
  <c r="T1740" i="11" s="1"/>
  <c r="G1740" i="11"/>
  <c r="H1740" i="11" s="1"/>
  <c r="X1739" i="11"/>
  <c r="Y1739" i="11" s="1"/>
  <c r="S1739" i="11"/>
  <c r="T1739" i="11" s="1"/>
  <c r="G1739" i="11"/>
  <c r="H1739" i="11" s="1"/>
  <c r="AR1738" i="11"/>
  <c r="AS1738" i="11" s="1"/>
  <c r="AM1738" i="11"/>
  <c r="AN1738" i="11" s="1"/>
  <c r="AH1738" i="11"/>
  <c r="AI1738" i="11" s="1"/>
  <c r="AC1738" i="11"/>
  <c r="AD1738" i="11" s="1"/>
  <c r="X1738" i="11"/>
  <c r="Y1738" i="11" s="1"/>
  <c r="S1738" i="11"/>
  <c r="T1738" i="11" s="1"/>
  <c r="O1738" i="11"/>
  <c r="P1738" i="11" s="1"/>
  <c r="K1738" i="11"/>
  <c r="L1738" i="11" s="1"/>
  <c r="G1738" i="11"/>
  <c r="H1738" i="11" s="1"/>
  <c r="AM1737" i="11"/>
  <c r="AN1737" i="11" s="1"/>
  <c r="AH1737" i="11"/>
  <c r="AI1737" i="11" s="1"/>
  <c r="AC1737" i="11"/>
  <c r="AD1737" i="11" s="1"/>
  <c r="X1737" i="11"/>
  <c r="Y1737" i="11" s="1"/>
  <c r="S1737" i="11"/>
  <c r="T1737" i="11" s="1"/>
  <c r="O1737" i="11"/>
  <c r="P1737" i="11" s="1"/>
  <c r="K1737" i="11"/>
  <c r="L1737" i="11" s="1"/>
  <c r="G1737" i="11"/>
  <c r="H1737" i="11" s="1"/>
  <c r="AR1736" i="11"/>
  <c r="AS1736" i="11" s="1"/>
  <c r="AM1736" i="11"/>
  <c r="AN1736" i="11" s="1"/>
  <c r="AH1736" i="11"/>
  <c r="AI1736" i="11" s="1"/>
  <c r="AC1736" i="11"/>
  <c r="AD1736" i="11" s="1"/>
  <c r="X1736" i="11"/>
  <c r="Y1736" i="11" s="1"/>
  <c r="S1736" i="11"/>
  <c r="T1736" i="11" s="1"/>
  <c r="O1736" i="11"/>
  <c r="P1736" i="11" s="1"/>
  <c r="K1736" i="11"/>
  <c r="L1736" i="11" s="1"/>
  <c r="G1736" i="11"/>
  <c r="H1736" i="11" s="1"/>
  <c r="AR1735" i="11"/>
  <c r="AS1735" i="11" s="1"/>
  <c r="AM1735" i="11"/>
  <c r="AN1735" i="11" s="1"/>
  <c r="AH1735" i="11"/>
  <c r="AI1735" i="11" s="1"/>
  <c r="AC1735" i="11"/>
  <c r="AD1735" i="11" s="1"/>
  <c r="X1735" i="11"/>
  <c r="Y1735" i="11" s="1"/>
  <c r="S1735" i="11"/>
  <c r="T1735" i="11" s="1"/>
  <c r="O1735" i="11"/>
  <c r="P1735" i="11" s="1"/>
  <c r="K1735" i="11"/>
  <c r="L1735" i="11" s="1"/>
  <c r="G1735" i="11"/>
  <c r="H1735" i="11" s="1"/>
  <c r="AR1734" i="11"/>
  <c r="AM1734" i="11"/>
  <c r="AN1734" i="11" s="1"/>
  <c r="AH1734" i="11"/>
  <c r="AI1734" i="11" s="1"/>
  <c r="AC1734" i="11"/>
  <c r="AD1734" i="11" s="1"/>
  <c r="X1734" i="11"/>
  <c r="Y1734" i="11" s="1"/>
  <c r="S1734" i="11"/>
  <c r="T1734" i="11" s="1"/>
  <c r="O1734" i="11"/>
  <c r="P1734" i="11" s="1"/>
  <c r="K1734" i="11"/>
  <c r="L1734" i="11" s="1"/>
  <c r="G1734" i="11"/>
  <c r="H1734" i="11" s="1"/>
  <c r="AR1733" i="11"/>
  <c r="AS1733" i="11" s="1"/>
  <c r="AM1733" i="11"/>
  <c r="AN1733" i="11" s="1"/>
  <c r="AH1733" i="11"/>
  <c r="AI1733" i="11" s="1"/>
  <c r="AC1733" i="11"/>
  <c r="AD1733" i="11" s="1"/>
  <c r="X1733" i="11"/>
  <c r="Y1733" i="11" s="1"/>
  <c r="S1733" i="11"/>
  <c r="T1733" i="11" s="1"/>
  <c r="O1733" i="11"/>
  <c r="P1733" i="11" s="1"/>
  <c r="K1733" i="11"/>
  <c r="L1733" i="11" s="1"/>
  <c r="G1733" i="11"/>
  <c r="H1733" i="11" s="1"/>
  <c r="AR1732" i="11"/>
  <c r="AS1732" i="11" s="1"/>
  <c r="AM1732" i="11"/>
  <c r="AN1732" i="11" s="1"/>
  <c r="AH1732" i="11"/>
  <c r="AI1732" i="11" s="1"/>
  <c r="AC1732" i="11"/>
  <c r="AD1732" i="11" s="1"/>
  <c r="X1732" i="11"/>
  <c r="Y1732" i="11" s="1"/>
  <c r="S1732" i="11"/>
  <c r="T1732" i="11" s="1"/>
  <c r="O1732" i="11"/>
  <c r="K1732" i="11"/>
  <c r="L1732" i="11" s="1"/>
  <c r="G1732" i="11"/>
  <c r="H1732" i="11" s="1"/>
  <c r="AR1731" i="11"/>
  <c r="AS1731" i="11" s="1"/>
  <c r="AM1731" i="11"/>
  <c r="AN1731" i="11" s="1"/>
  <c r="AH1731" i="11"/>
  <c r="AI1731" i="11" s="1"/>
  <c r="AC1731" i="11"/>
  <c r="AD1731" i="11" s="1"/>
  <c r="X1731" i="11"/>
  <c r="Y1731" i="11" s="1"/>
  <c r="S1731" i="11"/>
  <c r="T1731" i="11" s="1"/>
  <c r="O1731" i="11"/>
  <c r="P1731" i="11" s="1"/>
  <c r="K1731" i="11"/>
  <c r="L1731" i="11" s="1"/>
  <c r="G1731" i="11"/>
  <c r="H1731" i="11" s="1"/>
  <c r="AR1730" i="11"/>
  <c r="AS1730" i="11" s="1"/>
  <c r="AM1730" i="11"/>
  <c r="AN1730" i="11" s="1"/>
  <c r="AH1730" i="11"/>
  <c r="AI1730" i="11" s="1"/>
  <c r="AC1730" i="11"/>
  <c r="AD1730" i="11" s="1"/>
  <c r="X1730" i="11"/>
  <c r="Y1730" i="11" s="1"/>
  <c r="S1730" i="11"/>
  <c r="T1730" i="11" s="1"/>
  <c r="O1730" i="11"/>
  <c r="P1730" i="11" s="1"/>
  <c r="K1730" i="11"/>
  <c r="L1730" i="11" s="1"/>
  <c r="G1730" i="11"/>
  <c r="H1730" i="11" s="1"/>
  <c r="AR1729" i="11"/>
  <c r="AS1729" i="11" s="1"/>
  <c r="AM1729" i="11"/>
  <c r="AN1729" i="11" s="1"/>
  <c r="AH1729" i="11"/>
  <c r="AI1729" i="11" s="1"/>
  <c r="AC1729" i="11"/>
  <c r="AD1729" i="11" s="1"/>
  <c r="X1729" i="11"/>
  <c r="Y1729" i="11" s="1"/>
  <c r="S1729" i="11"/>
  <c r="T1729" i="11" s="1"/>
  <c r="O1729" i="11"/>
  <c r="P1729" i="11" s="1"/>
  <c r="K1729" i="11"/>
  <c r="L1729" i="11" s="1"/>
  <c r="G1729" i="11"/>
  <c r="H1729" i="11" s="1"/>
  <c r="AR1728" i="11"/>
  <c r="AS1728" i="11" s="1"/>
  <c r="AM1728" i="11"/>
  <c r="AN1728" i="11" s="1"/>
  <c r="AH1728" i="11"/>
  <c r="AI1728" i="11" s="1"/>
  <c r="AC1728" i="11"/>
  <c r="AD1728" i="11" s="1"/>
  <c r="X1728" i="11"/>
  <c r="Y1728" i="11" s="1"/>
  <c r="S1728" i="11"/>
  <c r="T1728" i="11" s="1"/>
  <c r="O1728" i="11"/>
  <c r="P1728" i="11" s="1"/>
  <c r="K1728" i="11"/>
  <c r="L1728" i="11" s="1"/>
  <c r="G1728" i="11"/>
  <c r="H1728" i="11" s="1"/>
  <c r="AH1727" i="11"/>
  <c r="AI1727" i="11" s="1"/>
  <c r="AC1727" i="11"/>
  <c r="AD1727" i="11" s="1"/>
  <c r="X1727" i="11"/>
  <c r="Y1727" i="11" s="1"/>
  <c r="S1727" i="11"/>
  <c r="T1727" i="11" s="1"/>
  <c r="O1727" i="11"/>
  <c r="P1727" i="11" s="1"/>
  <c r="K1727" i="11"/>
  <c r="L1727" i="11" s="1"/>
  <c r="G1727" i="11"/>
  <c r="H1727" i="11" s="1"/>
  <c r="AR1726" i="11"/>
  <c r="AS1726" i="11" s="1"/>
  <c r="AM1726" i="11"/>
  <c r="AN1726" i="11" s="1"/>
  <c r="AH1726" i="11"/>
  <c r="AI1726" i="11" s="1"/>
  <c r="AC1726" i="11"/>
  <c r="AD1726" i="11" s="1"/>
  <c r="X1726" i="11"/>
  <c r="Y1726" i="11" s="1"/>
  <c r="S1726" i="11"/>
  <c r="T1726" i="11" s="1"/>
  <c r="O1726" i="11"/>
  <c r="P1726" i="11" s="1"/>
  <c r="K1726" i="11"/>
  <c r="L1726" i="11" s="1"/>
  <c r="G1726" i="11"/>
  <c r="H1726" i="11" s="1"/>
  <c r="AR1725" i="11"/>
  <c r="AS1725" i="11" s="1"/>
  <c r="AM1725" i="11"/>
  <c r="AN1725" i="11" s="1"/>
  <c r="AH1725" i="11"/>
  <c r="AI1725" i="11" s="1"/>
  <c r="AC1725" i="11"/>
  <c r="AD1725" i="11" s="1"/>
  <c r="X1725" i="11"/>
  <c r="Y1725" i="11" s="1"/>
  <c r="S1725" i="11"/>
  <c r="T1725" i="11" s="1"/>
  <c r="O1725" i="11"/>
  <c r="P1725" i="11" s="1"/>
  <c r="K1725" i="11"/>
  <c r="L1725" i="11" s="1"/>
  <c r="G1725" i="11"/>
  <c r="H1725" i="11" s="1"/>
  <c r="AR1724" i="11"/>
  <c r="AS1724" i="11" s="1"/>
  <c r="AM1724" i="11"/>
  <c r="AN1724" i="11" s="1"/>
  <c r="AH1724" i="11"/>
  <c r="AI1724" i="11" s="1"/>
  <c r="AC1724" i="11"/>
  <c r="AD1724" i="11" s="1"/>
  <c r="X1724" i="11"/>
  <c r="Y1724" i="11" s="1"/>
  <c r="S1724" i="11"/>
  <c r="T1724" i="11" s="1"/>
  <c r="O1724" i="11"/>
  <c r="P1724" i="11" s="1"/>
  <c r="K1724" i="11"/>
  <c r="L1724" i="11" s="1"/>
  <c r="G1724" i="11"/>
  <c r="H1724" i="11" s="1"/>
  <c r="AR1723" i="11"/>
  <c r="AS1723" i="11" s="1"/>
  <c r="AM1723" i="11"/>
  <c r="AN1723" i="11" s="1"/>
  <c r="AH1723" i="11"/>
  <c r="AI1723" i="11" s="1"/>
  <c r="AC1723" i="11"/>
  <c r="AD1723" i="11" s="1"/>
  <c r="X1723" i="11"/>
  <c r="Y1723" i="11" s="1"/>
  <c r="S1723" i="11"/>
  <c r="T1723" i="11" s="1"/>
  <c r="O1723" i="11"/>
  <c r="P1723" i="11" s="1"/>
  <c r="K1723" i="11"/>
  <c r="L1723" i="11" s="1"/>
  <c r="G1723" i="11"/>
  <c r="H1723" i="11" s="1"/>
  <c r="AR1722" i="11"/>
  <c r="AS1722" i="11" s="1"/>
  <c r="AM1722" i="11"/>
  <c r="AN1722" i="11" s="1"/>
  <c r="AH1722" i="11"/>
  <c r="AI1722" i="11" s="1"/>
  <c r="X1722" i="11"/>
  <c r="Y1722" i="11" s="1"/>
  <c r="S1722" i="11"/>
  <c r="T1722" i="11" s="1"/>
  <c r="O1722" i="11"/>
  <c r="P1722" i="11" s="1"/>
  <c r="K1722" i="11"/>
  <c r="L1722" i="11" s="1"/>
  <c r="G1722" i="11"/>
  <c r="H1722" i="11" s="1"/>
  <c r="AR1721" i="11"/>
  <c r="AS1721" i="11" s="1"/>
  <c r="AM1721" i="11"/>
  <c r="AN1721" i="11" s="1"/>
  <c r="AH1721" i="11"/>
  <c r="AI1721" i="11" s="1"/>
  <c r="AC1721" i="11"/>
  <c r="AD1721" i="11" s="1"/>
  <c r="X1721" i="11"/>
  <c r="Y1721" i="11" s="1"/>
  <c r="S1721" i="11"/>
  <c r="T1721" i="11" s="1"/>
  <c r="O1721" i="11"/>
  <c r="P1721" i="11" s="1"/>
  <c r="K1721" i="11"/>
  <c r="L1721" i="11" s="1"/>
  <c r="G1721" i="11"/>
  <c r="H1721" i="11" s="1"/>
  <c r="AR1720" i="11"/>
  <c r="AS1720" i="11" s="1"/>
  <c r="AM1720" i="11"/>
  <c r="AN1720" i="11" s="1"/>
  <c r="AH1720" i="11"/>
  <c r="AI1720" i="11" s="1"/>
  <c r="AC1720" i="11"/>
  <c r="AD1720" i="11" s="1"/>
  <c r="X1720" i="11"/>
  <c r="Y1720" i="11" s="1"/>
  <c r="S1720" i="11"/>
  <c r="T1720" i="11" s="1"/>
  <c r="O1720" i="11"/>
  <c r="P1720" i="11" s="1"/>
  <c r="K1720" i="11"/>
  <c r="L1720" i="11" s="1"/>
  <c r="G1720" i="11"/>
  <c r="H1720" i="11" s="1"/>
  <c r="AR1719" i="11"/>
  <c r="AS1719" i="11" s="1"/>
  <c r="AM1719" i="11"/>
  <c r="AN1719" i="11" s="1"/>
  <c r="AH1719" i="11"/>
  <c r="AI1719" i="11" s="1"/>
  <c r="AC1719" i="11"/>
  <c r="AD1719" i="11" s="1"/>
  <c r="X1719" i="11"/>
  <c r="Y1719" i="11" s="1"/>
  <c r="S1719" i="11"/>
  <c r="T1719" i="11" s="1"/>
  <c r="O1719" i="11"/>
  <c r="P1719" i="11" s="1"/>
  <c r="K1719" i="11"/>
  <c r="L1719" i="11" s="1"/>
  <c r="G1719" i="11"/>
  <c r="H1719" i="11" s="1"/>
  <c r="AR1718" i="11"/>
  <c r="AS1718" i="11" s="1"/>
  <c r="AM1718" i="11"/>
  <c r="AN1718" i="11" s="1"/>
  <c r="AH1718" i="11"/>
  <c r="AI1718" i="11" s="1"/>
  <c r="AC1718" i="11"/>
  <c r="AD1718" i="11" s="1"/>
  <c r="X1718" i="11"/>
  <c r="Y1718" i="11" s="1"/>
  <c r="S1718" i="11"/>
  <c r="T1718" i="11" s="1"/>
  <c r="O1718" i="11"/>
  <c r="P1718" i="11" s="1"/>
  <c r="K1718" i="11"/>
  <c r="L1718" i="11" s="1"/>
  <c r="G1718" i="11"/>
  <c r="H1718" i="11" s="1"/>
  <c r="AR1717" i="11"/>
  <c r="AS1717" i="11" s="1"/>
  <c r="AM1717" i="11"/>
  <c r="AN1717" i="11" s="1"/>
  <c r="AH1717" i="11"/>
  <c r="AI1717" i="11" s="1"/>
  <c r="AC1717" i="11"/>
  <c r="AD1717" i="11" s="1"/>
  <c r="X1717" i="11"/>
  <c r="Y1717" i="11" s="1"/>
  <c r="S1717" i="11"/>
  <c r="T1717" i="11" s="1"/>
  <c r="O1717" i="11"/>
  <c r="P1717" i="11" s="1"/>
  <c r="K1717" i="11"/>
  <c r="L1717" i="11" s="1"/>
  <c r="G1717" i="11"/>
  <c r="H1717" i="11" s="1"/>
  <c r="AR1716" i="11"/>
  <c r="AS1716" i="11" s="1"/>
  <c r="AM1716" i="11"/>
  <c r="AN1716" i="11" s="1"/>
  <c r="AH1716" i="11"/>
  <c r="AI1716" i="11" s="1"/>
  <c r="AC1716" i="11"/>
  <c r="AD1716" i="11" s="1"/>
  <c r="X1716" i="11"/>
  <c r="Y1716" i="11" s="1"/>
  <c r="S1716" i="11"/>
  <c r="T1716" i="11" s="1"/>
  <c r="O1716" i="11"/>
  <c r="P1716" i="11" s="1"/>
  <c r="K1716" i="11"/>
  <c r="L1716" i="11" s="1"/>
  <c r="G1716" i="11"/>
  <c r="H1716" i="11" s="1"/>
  <c r="AR1715" i="11"/>
  <c r="AS1715" i="11" s="1"/>
  <c r="AM1715" i="11"/>
  <c r="AN1715" i="11" s="1"/>
  <c r="AH1715" i="11"/>
  <c r="AI1715" i="11" s="1"/>
  <c r="AC1715" i="11"/>
  <c r="AD1715" i="11" s="1"/>
  <c r="X1715" i="11"/>
  <c r="Y1715" i="11" s="1"/>
  <c r="S1715" i="11"/>
  <c r="T1715" i="11" s="1"/>
  <c r="O1715" i="11"/>
  <c r="P1715" i="11" s="1"/>
  <c r="K1715" i="11"/>
  <c r="L1715" i="11" s="1"/>
  <c r="G1715" i="11"/>
  <c r="H1715" i="11" s="1"/>
  <c r="AR1714" i="11"/>
  <c r="AS1714" i="11" s="1"/>
  <c r="AM1714" i="11"/>
  <c r="AN1714" i="11" s="1"/>
  <c r="AH1714" i="11"/>
  <c r="AI1714" i="11" s="1"/>
  <c r="AC1714" i="11"/>
  <c r="AD1714" i="11" s="1"/>
  <c r="X1714" i="11"/>
  <c r="Y1714" i="11" s="1"/>
  <c r="S1714" i="11"/>
  <c r="T1714" i="11" s="1"/>
  <c r="O1714" i="11"/>
  <c r="P1714" i="11" s="1"/>
  <c r="K1714" i="11"/>
  <c r="L1714" i="11" s="1"/>
  <c r="G1714" i="11"/>
  <c r="H1714" i="11" s="1"/>
  <c r="AM1713" i="11"/>
  <c r="AN1713" i="11" s="1"/>
  <c r="AH1713" i="11"/>
  <c r="AI1713" i="11" s="1"/>
  <c r="AC1713" i="11"/>
  <c r="AD1713" i="11" s="1"/>
  <c r="X1713" i="11"/>
  <c r="Y1713" i="11" s="1"/>
  <c r="S1713" i="11"/>
  <c r="T1713" i="11" s="1"/>
  <c r="O1713" i="11"/>
  <c r="P1713" i="11" s="1"/>
  <c r="K1713" i="11"/>
  <c r="L1713" i="11" s="1"/>
  <c r="G1713" i="11"/>
  <c r="H1713" i="11" s="1"/>
  <c r="AR1712" i="11"/>
  <c r="AS1712" i="11" s="1"/>
  <c r="AM1712" i="11"/>
  <c r="AN1712" i="11" s="1"/>
  <c r="AH1712" i="11"/>
  <c r="AI1712" i="11" s="1"/>
  <c r="AC1712" i="11"/>
  <c r="AD1712" i="11" s="1"/>
  <c r="X1712" i="11"/>
  <c r="Y1712" i="11" s="1"/>
  <c r="S1712" i="11"/>
  <c r="T1712" i="11" s="1"/>
  <c r="O1712" i="11"/>
  <c r="P1712" i="11" s="1"/>
  <c r="K1712" i="11"/>
  <c r="L1712" i="11" s="1"/>
  <c r="G1712" i="11"/>
  <c r="H1712" i="11" s="1"/>
  <c r="AR1711" i="11"/>
  <c r="AS1711" i="11" s="1"/>
  <c r="AM1711" i="11"/>
  <c r="AN1711" i="11" s="1"/>
  <c r="AH1711" i="11"/>
  <c r="AI1711" i="11" s="1"/>
  <c r="AC1711" i="11"/>
  <c r="AD1711" i="11" s="1"/>
  <c r="X1711" i="11"/>
  <c r="Y1711" i="11" s="1"/>
  <c r="S1711" i="11"/>
  <c r="T1711" i="11" s="1"/>
  <c r="O1711" i="11"/>
  <c r="P1711" i="11" s="1"/>
  <c r="K1711" i="11"/>
  <c r="L1711" i="11" s="1"/>
  <c r="G1711" i="11"/>
  <c r="H1711" i="11" s="1"/>
  <c r="AR1710" i="11"/>
  <c r="AS1710" i="11" s="1"/>
  <c r="AM1710" i="11"/>
  <c r="AN1710" i="11" s="1"/>
  <c r="AH1710" i="11"/>
  <c r="AI1710" i="11" s="1"/>
  <c r="AC1710" i="11"/>
  <c r="AD1710" i="11" s="1"/>
  <c r="X1710" i="11"/>
  <c r="Y1710" i="11" s="1"/>
  <c r="S1710" i="11"/>
  <c r="T1710" i="11" s="1"/>
  <c r="O1710" i="11"/>
  <c r="P1710" i="11" s="1"/>
  <c r="K1710" i="11"/>
  <c r="L1710" i="11" s="1"/>
  <c r="G1710" i="11"/>
  <c r="H1710" i="11" s="1"/>
  <c r="AR1709" i="11"/>
  <c r="AS1709" i="11" s="1"/>
  <c r="AM1709" i="11"/>
  <c r="AN1709" i="11" s="1"/>
  <c r="AH1709" i="11"/>
  <c r="AI1709" i="11" s="1"/>
  <c r="AC1709" i="11"/>
  <c r="AD1709" i="11" s="1"/>
  <c r="X1709" i="11"/>
  <c r="Y1709" i="11" s="1"/>
  <c r="S1709" i="11"/>
  <c r="T1709" i="11" s="1"/>
  <c r="O1709" i="11"/>
  <c r="P1709" i="11" s="1"/>
  <c r="K1709" i="11"/>
  <c r="L1709" i="11" s="1"/>
  <c r="G1709" i="11"/>
  <c r="H1709" i="11" s="1"/>
  <c r="AH1708" i="11"/>
  <c r="AI1708" i="11" s="1"/>
  <c r="AC1708" i="11"/>
  <c r="AD1708" i="11" s="1"/>
  <c r="X1708" i="11"/>
  <c r="Y1708" i="11" s="1"/>
  <c r="S1708" i="11"/>
  <c r="T1708" i="11" s="1"/>
  <c r="O1708" i="11"/>
  <c r="P1708" i="11" s="1"/>
  <c r="K1708" i="11"/>
  <c r="L1708" i="11" s="1"/>
  <c r="G1708" i="11"/>
  <c r="H1708" i="11" s="1"/>
  <c r="AR1707" i="11"/>
  <c r="AS1707" i="11" s="1"/>
  <c r="AM1707" i="11"/>
  <c r="AN1707" i="11" s="1"/>
  <c r="AH1707" i="11"/>
  <c r="AI1707" i="11" s="1"/>
  <c r="AC1707" i="11"/>
  <c r="AD1707" i="11" s="1"/>
  <c r="X1707" i="11"/>
  <c r="Y1707" i="11" s="1"/>
  <c r="S1707" i="11"/>
  <c r="T1707" i="11" s="1"/>
  <c r="O1707" i="11"/>
  <c r="P1707" i="11" s="1"/>
  <c r="K1707" i="11"/>
  <c r="L1707" i="11" s="1"/>
  <c r="G1707" i="11"/>
  <c r="H1707" i="11" s="1"/>
  <c r="AR1706" i="11"/>
  <c r="AS1706" i="11" s="1"/>
  <c r="AM1706" i="11"/>
  <c r="AN1706" i="11" s="1"/>
  <c r="AH1706" i="11"/>
  <c r="AI1706" i="11" s="1"/>
  <c r="AC1706" i="11"/>
  <c r="AD1706" i="11" s="1"/>
  <c r="X1706" i="11"/>
  <c r="Y1706" i="11" s="1"/>
  <c r="S1706" i="11"/>
  <c r="T1706" i="11" s="1"/>
  <c r="O1706" i="11"/>
  <c r="P1706" i="11" s="1"/>
  <c r="K1706" i="11"/>
  <c r="L1706" i="11" s="1"/>
  <c r="G1706" i="11"/>
  <c r="H1706" i="11" s="1"/>
  <c r="AR1705" i="11"/>
  <c r="AS1705" i="11" s="1"/>
  <c r="AM1705" i="11"/>
  <c r="AN1705" i="11" s="1"/>
  <c r="AH1705" i="11"/>
  <c r="AI1705" i="11" s="1"/>
  <c r="AC1705" i="11"/>
  <c r="AD1705" i="11" s="1"/>
  <c r="X1705" i="11"/>
  <c r="Y1705" i="11" s="1"/>
  <c r="S1705" i="11"/>
  <c r="T1705" i="11" s="1"/>
  <c r="O1705" i="11"/>
  <c r="P1705" i="11" s="1"/>
  <c r="K1705" i="11"/>
  <c r="L1705" i="11" s="1"/>
  <c r="G1705" i="11"/>
  <c r="H1705" i="11" s="1"/>
  <c r="AR1704" i="11"/>
  <c r="AS1704" i="11" s="1"/>
  <c r="AM1704" i="11"/>
  <c r="AN1704" i="11" s="1"/>
  <c r="AH1704" i="11"/>
  <c r="AI1704" i="11" s="1"/>
  <c r="AC1704" i="11"/>
  <c r="AD1704" i="11" s="1"/>
  <c r="X1704" i="11"/>
  <c r="Y1704" i="11" s="1"/>
  <c r="S1704" i="11"/>
  <c r="T1704" i="11" s="1"/>
  <c r="O1704" i="11"/>
  <c r="P1704" i="11" s="1"/>
  <c r="K1704" i="11"/>
  <c r="L1704" i="11" s="1"/>
  <c r="G1704" i="11"/>
  <c r="H1704" i="11" s="1"/>
  <c r="AR1703" i="11"/>
  <c r="AS1703" i="11" s="1"/>
  <c r="AM1703" i="11"/>
  <c r="AN1703" i="11" s="1"/>
  <c r="AH1703" i="11"/>
  <c r="AI1703" i="11" s="1"/>
  <c r="AC1703" i="11"/>
  <c r="AD1703" i="11" s="1"/>
  <c r="X1703" i="11"/>
  <c r="Y1703" i="11" s="1"/>
  <c r="S1703" i="11"/>
  <c r="T1703" i="11" s="1"/>
  <c r="O1703" i="11"/>
  <c r="P1703" i="11" s="1"/>
  <c r="K1703" i="11"/>
  <c r="L1703" i="11" s="1"/>
  <c r="G1703" i="11"/>
  <c r="H1703" i="11" s="1"/>
  <c r="AR1702" i="11"/>
  <c r="AS1702" i="11" s="1"/>
  <c r="AM1702" i="11"/>
  <c r="AN1702" i="11" s="1"/>
  <c r="AH1702" i="11"/>
  <c r="AI1702" i="11" s="1"/>
  <c r="AC1702" i="11"/>
  <c r="AD1702" i="11" s="1"/>
  <c r="X1702" i="11"/>
  <c r="Y1702" i="11" s="1"/>
  <c r="S1702" i="11"/>
  <c r="T1702" i="11" s="1"/>
  <c r="O1702" i="11"/>
  <c r="P1702" i="11" s="1"/>
  <c r="K1702" i="11"/>
  <c r="L1702" i="11" s="1"/>
  <c r="G1702" i="11"/>
  <c r="H1702" i="11" s="1"/>
  <c r="AR1701" i="11"/>
  <c r="AS1701" i="11" s="1"/>
  <c r="AM1701" i="11"/>
  <c r="AN1701" i="11" s="1"/>
  <c r="AH1701" i="11"/>
  <c r="AI1701" i="11" s="1"/>
  <c r="AC1701" i="11"/>
  <c r="AD1701" i="11" s="1"/>
  <c r="X1701" i="11"/>
  <c r="Y1701" i="11" s="1"/>
  <c r="S1701" i="11"/>
  <c r="T1701" i="11" s="1"/>
  <c r="O1701" i="11"/>
  <c r="P1701" i="11" s="1"/>
  <c r="K1701" i="11"/>
  <c r="L1701" i="11" s="1"/>
  <c r="G1701" i="11"/>
  <c r="H1701" i="11" s="1"/>
  <c r="AR1700" i="11"/>
  <c r="AS1700" i="11" s="1"/>
  <c r="AM1700" i="11"/>
  <c r="AN1700" i="11" s="1"/>
  <c r="AH1700" i="11"/>
  <c r="AI1700" i="11" s="1"/>
  <c r="AC1700" i="11"/>
  <c r="AD1700" i="11" s="1"/>
  <c r="X1700" i="11"/>
  <c r="Y1700" i="11" s="1"/>
  <c r="S1700" i="11"/>
  <c r="T1700" i="11" s="1"/>
  <c r="O1700" i="11"/>
  <c r="P1700" i="11" s="1"/>
  <c r="K1700" i="11"/>
  <c r="L1700" i="11" s="1"/>
  <c r="G1700" i="11"/>
  <c r="H1700" i="11" s="1"/>
  <c r="AR1699" i="11"/>
  <c r="AS1699" i="11" s="1"/>
  <c r="AM1699" i="11"/>
  <c r="AN1699" i="11" s="1"/>
  <c r="AH1699" i="11"/>
  <c r="AI1699" i="11" s="1"/>
  <c r="AC1699" i="11"/>
  <c r="AD1699" i="11" s="1"/>
  <c r="X1699" i="11"/>
  <c r="Y1699" i="11" s="1"/>
  <c r="S1699" i="11"/>
  <c r="T1699" i="11" s="1"/>
  <c r="O1699" i="11"/>
  <c r="P1699" i="11" s="1"/>
  <c r="K1699" i="11"/>
  <c r="L1699" i="11" s="1"/>
  <c r="G1699" i="11"/>
  <c r="H1699" i="11" s="1"/>
  <c r="AR1698" i="11" l="1"/>
  <c r="AM1698" i="11"/>
  <c r="AN1698" i="11" s="1"/>
  <c r="AH1698" i="11"/>
  <c r="AI1698" i="11" s="1"/>
  <c r="AC1698" i="11"/>
  <c r="AD1698" i="11" s="1"/>
  <c r="X1698" i="11"/>
  <c r="Y1698" i="11" s="1"/>
  <c r="S1698" i="11"/>
  <c r="T1698" i="11" s="1"/>
  <c r="O1698" i="11"/>
  <c r="P1698" i="11" s="1"/>
  <c r="K1698" i="11"/>
  <c r="L1698" i="11" s="1"/>
  <c r="G1698" i="11"/>
  <c r="H1698" i="11" s="1"/>
  <c r="AR1643" i="11" l="1"/>
  <c r="AS1643" i="11" s="1"/>
  <c r="AM1643" i="11"/>
  <c r="AN1643" i="11" s="1"/>
  <c r="AH1643" i="11"/>
  <c r="AI1643" i="11" s="1"/>
  <c r="AC1643" i="11"/>
  <c r="AD1643" i="11" s="1"/>
  <c r="X1643" i="11"/>
  <c r="Y1643" i="11" s="1"/>
  <c r="S1643" i="11"/>
  <c r="T1643" i="11" s="1"/>
  <c r="O1643" i="11"/>
  <c r="P1643" i="11" s="1"/>
  <c r="K1643" i="11"/>
  <c r="L1643" i="11" s="1"/>
  <c r="G1643" i="11"/>
  <c r="H1643" i="11" s="1"/>
  <c r="AR1642" i="11" l="1"/>
  <c r="AS1642" i="11" s="1"/>
  <c r="AM1642" i="11"/>
  <c r="AN1642" i="11" s="1"/>
  <c r="AH1642" i="11"/>
  <c r="AI1642" i="11" s="1"/>
  <c r="AC1642" i="11"/>
  <c r="AD1642" i="11" s="1"/>
  <c r="X1642" i="11"/>
  <c r="Y1642" i="11" s="1"/>
  <c r="S1642" i="11"/>
  <c r="T1642" i="11" s="1"/>
  <c r="K1642" i="11"/>
  <c r="L1642" i="11" s="1"/>
  <c r="G1642" i="11"/>
  <c r="H1642" i="11" s="1"/>
  <c r="AR1598" i="11" l="1"/>
  <c r="AS1598" i="11" s="1"/>
  <c r="AM1598" i="11"/>
  <c r="AN1598" i="11" s="1"/>
  <c r="AH1598" i="11"/>
  <c r="AI1598" i="11" s="1"/>
  <c r="AC1598" i="11"/>
  <c r="AD1598" i="11" s="1"/>
  <c r="X1598" i="11"/>
  <c r="Y1598" i="11" s="1"/>
  <c r="S1598" i="11"/>
  <c r="T1598" i="11" s="1"/>
  <c r="O1598" i="11"/>
  <c r="P1598" i="11" s="1"/>
  <c r="K1598" i="11"/>
  <c r="L1598" i="11" s="1"/>
  <c r="G1598" i="11"/>
  <c r="H1598" i="11" s="1"/>
  <c r="K1562" i="11" l="1"/>
  <c r="L1562" i="11" s="1"/>
  <c r="G1562" i="11"/>
  <c r="H1562" i="11" s="1"/>
  <c r="X1561" i="11"/>
  <c r="Y1561" i="11" s="1"/>
  <c r="S1561" i="11"/>
  <c r="T1561" i="11" s="1"/>
  <c r="K1561" i="11"/>
  <c r="L1561" i="11" s="1"/>
  <c r="G1561" i="11"/>
  <c r="H1561" i="11" s="1"/>
  <c r="AC1560" i="11"/>
  <c r="AD1560" i="11" s="1"/>
  <c r="X1560" i="11"/>
  <c r="Y1560" i="11" s="1"/>
  <c r="S1560" i="11"/>
  <c r="T1560" i="11" s="1"/>
  <c r="O1560" i="11"/>
  <c r="P1560" i="11" s="1"/>
  <c r="G1560" i="11"/>
  <c r="H1560" i="11" s="1"/>
  <c r="K1559" i="11"/>
  <c r="L1559" i="11" s="1"/>
  <c r="G1559" i="11"/>
  <c r="H1559" i="11" s="1"/>
  <c r="X1558" i="11"/>
  <c r="Y1558" i="11" s="1"/>
  <c r="S1558" i="11"/>
  <c r="T1558" i="11" s="1"/>
  <c r="K1558" i="11"/>
  <c r="L1558" i="11" s="1"/>
  <c r="G1558" i="11"/>
  <c r="H1558" i="11" s="1"/>
  <c r="K1557" i="11"/>
  <c r="L1557" i="11" s="1"/>
  <c r="G1557" i="11"/>
  <c r="H1557" i="11" s="1"/>
  <c r="X1556" i="11"/>
  <c r="Y1556" i="11" s="1"/>
  <c r="S1556" i="11"/>
  <c r="T1556" i="11" s="1"/>
  <c r="G1556" i="11"/>
  <c r="H1556" i="11" s="1"/>
  <c r="K1555" i="11"/>
  <c r="L1555" i="11" s="1"/>
  <c r="G1555" i="11"/>
  <c r="H1555" i="11" s="1"/>
  <c r="X1554" i="11"/>
  <c r="Y1554" i="11" s="1"/>
  <c r="S1554" i="11"/>
  <c r="T1554" i="11" s="1"/>
  <c r="K1554" i="11"/>
  <c r="L1554" i="11" s="1"/>
  <c r="G1554" i="11"/>
  <c r="H1554" i="11" s="1"/>
  <c r="K1553" i="11"/>
  <c r="L1553" i="11" s="1"/>
  <c r="G1553" i="11"/>
  <c r="H1553" i="11" s="1"/>
  <c r="AC1552" i="11"/>
  <c r="AD1552" i="11" s="1"/>
  <c r="X1552" i="11"/>
  <c r="Y1552" i="11" s="1"/>
  <c r="S1552" i="11"/>
  <c r="T1552" i="11" s="1"/>
  <c r="O1552" i="11"/>
  <c r="P1552" i="11" s="1"/>
  <c r="K1552" i="11"/>
  <c r="G1552" i="11"/>
  <c r="H1552" i="11" s="1"/>
  <c r="X1551" i="11"/>
  <c r="Y1551" i="11" s="1"/>
  <c r="S1551" i="11"/>
  <c r="T1551" i="11" s="1"/>
  <c r="G1551" i="11"/>
  <c r="H1551" i="11" s="1"/>
  <c r="K1550" i="11"/>
  <c r="L1550" i="11" s="1"/>
  <c r="G1550" i="11"/>
  <c r="H1550" i="11" s="1"/>
  <c r="X1549" i="11"/>
  <c r="Y1549" i="11" s="1"/>
  <c r="S1549" i="11"/>
  <c r="T1549" i="11" s="1"/>
  <c r="G1549" i="11"/>
  <c r="H1549" i="11" s="1"/>
  <c r="K1548" i="11"/>
  <c r="L1548" i="11" s="1"/>
  <c r="G1548" i="11"/>
  <c r="H1548" i="11" s="1"/>
  <c r="K1547" i="11"/>
  <c r="L1547" i="11" s="1"/>
  <c r="G1547" i="11"/>
  <c r="H1547" i="11" s="1"/>
  <c r="K1546" i="11"/>
  <c r="L1546" i="11" s="1"/>
  <c r="G1546" i="11"/>
  <c r="H1546" i="11" s="1"/>
  <c r="X1545" i="11"/>
  <c r="Y1545" i="11" s="1"/>
  <c r="S1545" i="11"/>
  <c r="T1545" i="11" s="1"/>
  <c r="G1545" i="11"/>
  <c r="H1545" i="11" s="1"/>
  <c r="AR1544" i="11"/>
  <c r="AS1544" i="11" s="1"/>
  <c r="AM1544" i="11"/>
  <c r="AN1544" i="11" s="1"/>
  <c r="AH1544" i="11"/>
  <c r="AI1544" i="11" s="1"/>
  <c r="AC1544" i="11"/>
  <c r="AD1544" i="11" s="1"/>
  <c r="X1544" i="11"/>
  <c r="Y1544" i="11" s="1"/>
  <c r="S1544" i="11"/>
  <c r="T1544" i="11" s="1"/>
  <c r="O1544" i="11"/>
  <c r="P1544" i="11" s="1"/>
  <c r="K1544" i="11"/>
  <c r="L1544" i="11" s="1"/>
  <c r="G1544" i="11"/>
  <c r="H1544" i="11" s="1"/>
  <c r="AM1543" i="11"/>
  <c r="AN1543" i="11" s="1"/>
  <c r="AH1543" i="11"/>
  <c r="AI1543" i="11" s="1"/>
  <c r="AC1543" i="11"/>
  <c r="AD1543" i="11" s="1"/>
  <c r="X1543" i="11"/>
  <c r="Y1543" i="11" s="1"/>
  <c r="S1543" i="11"/>
  <c r="T1543" i="11" s="1"/>
  <c r="O1543" i="11"/>
  <c r="P1543" i="11" s="1"/>
  <c r="K1543" i="11"/>
  <c r="L1543" i="11" s="1"/>
  <c r="G1543" i="11"/>
  <c r="H1543" i="11" s="1"/>
  <c r="AR1542" i="11"/>
  <c r="AS1542" i="11" s="1"/>
  <c r="AM1542" i="11"/>
  <c r="AN1542" i="11" s="1"/>
  <c r="AH1542" i="11"/>
  <c r="AI1542" i="11" s="1"/>
  <c r="AC1542" i="11"/>
  <c r="AD1542" i="11" s="1"/>
  <c r="X1542" i="11"/>
  <c r="Y1542" i="11" s="1"/>
  <c r="S1542" i="11"/>
  <c r="T1542" i="11" s="1"/>
  <c r="O1542" i="11"/>
  <c r="P1542" i="11" s="1"/>
  <c r="K1542" i="11"/>
  <c r="L1542" i="11" s="1"/>
  <c r="G1542" i="11"/>
  <c r="H1542" i="11" s="1"/>
  <c r="AR1541" i="11"/>
  <c r="AS1541" i="11" s="1"/>
  <c r="AM1541" i="11"/>
  <c r="AN1541" i="11" s="1"/>
  <c r="AH1541" i="11"/>
  <c r="AI1541" i="11" s="1"/>
  <c r="AC1541" i="11"/>
  <c r="AD1541" i="11" s="1"/>
  <c r="X1541" i="11"/>
  <c r="Y1541" i="11" s="1"/>
  <c r="S1541" i="11"/>
  <c r="T1541" i="11" s="1"/>
  <c r="O1541" i="11"/>
  <c r="P1541" i="11" s="1"/>
  <c r="K1541" i="11"/>
  <c r="L1541" i="11" s="1"/>
  <c r="G1541" i="11"/>
  <c r="H1541" i="11" s="1"/>
  <c r="AR1540" i="11"/>
  <c r="AS1540" i="11" s="1"/>
  <c r="AM1540" i="11"/>
  <c r="AN1540" i="11" s="1"/>
  <c r="AH1540" i="11"/>
  <c r="AI1540" i="11" s="1"/>
  <c r="AC1540" i="11"/>
  <c r="AD1540" i="11" s="1"/>
  <c r="X1540" i="11"/>
  <c r="Y1540" i="11" s="1"/>
  <c r="S1540" i="11"/>
  <c r="T1540" i="11" s="1"/>
  <c r="O1540" i="11"/>
  <c r="P1540" i="11" s="1"/>
  <c r="K1540" i="11"/>
  <c r="L1540" i="11" s="1"/>
  <c r="G1540" i="11"/>
  <c r="H1540" i="11" s="1"/>
  <c r="AM1539" i="11"/>
  <c r="AN1539" i="11" s="1"/>
  <c r="AH1539" i="11"/>
  <c r="AI1539" i="11" s="1"/>
  <c r="AC1539" i="11"/>
  <c r="AD1539" i="11" s="1"/>
  <c r="X1539" i="11"/>
  <c r="Y1539" i="11" s="1"/>
  <c r="S1539" i="11"/>
  <c r="T1539" i="11" s="1"/>
  <c r="O1539" i="11"/>
  <c r="P1539" i="11" s="1"/>
  <c r="K1539" i="11"/>
  <c r="L1539" i="11" s="1"/>
  <c r="G1539" i="11"/>
  <c r="H1539" i="11" s="1"/>
  <c r="AR1538" i="11"/>
  <c r="AS1538" i="11" s="1"/>
  <c r="AM1538" i="11"/>
  <c r="AN1538" i="11" s="1"/>
  <c r="AH1538" i="11"/>
  <c r="AI1538" i="11" s="1"/>
  <c r="AC1538" i="11"/>
  <c r="AD1538" i="11" s="1"/>
  <c r="X1538" i="11"/>
  <c r="Y1538" i="11" s="1"/>
  <c r="S1538" i="11"/>
  <c r="T1538" i="11" s="1"/>
  <c r="O1538" i="11"/>
  <c r="P1538" i="11" s="1"/>
  <c r="K1538" i="11"/>
  <c r="L1538" i="11" s="1"/>
  <c r="G1538" i="11"/>
  <c r="H1538" i="11" s="1"/>
  <c r="AR1537" i="11"/>
  <c r="AS1537" i="11" s="1"/>
  <c r="AM1537" i="11"/>
  <c r="AN1537" i="11" s="1"/>
  <c r="AH1537" i="11"/>
  <c r="AI1537" i="11" s="1"/>
  <c r="AC1537" i="11"/>
  <c r="AD1537" i="11" s="1"/>
  <c r="X1537" i="11"/>
  <c r="Y1537" i="11" s="1"/>
  <c r="S1537" i="11"/>
  <c r="T1537" i="11" s="1"/>
  <c r="O1537" i="11"/>
  <c r="P1537" i="11" s="1"/>
  <c r="K1537" i="11"/>
  <c r="L1537" i="11" s="1"/>
  <c r="G1537" i="11"/>
  <c r="H1537" i="11" s="1"/>
  <c r="AR1536" i="11"/>
  <c r="AS1536" i="11" s="1"/>
  <c r="AM1536" i="11"/>
  <c r="AN1536" i="11" s="1"/>
  <c r="AH1536" i="11"/>
  <c r="AI1536" i="11" s="1"/>
  <c r="AC1536" i="11"/>
  <c r="AD1536" i="11" s="1"/>
  <c r="X1536" i="11"/>
  <c r="Y1536" i="11" s="1"/>
  <c r="S1536" i="11"/>
  <c r="T1536" i="11" s="1"/>
  <c r="O1536" i="11"/>
  <c r="P1536" i="11" s="1"/>
  <c r="K1536" i="11"/>
  <c r="L1536" i="11" s="1"/>
  <c r="G1536" i="11"/>
  <c r="H1536" i="11" s="1"/>
  <c r="AR1535" i="11"/>
  <c r="AS1535" i="11" s="1"/>
  <c r="AM1535" i="11"/>
  <c r="AN1535" i="11" s="1"/>
  <c r="AH1535" i="11"/>
  <c r="AI1535" i="11" s="1"/>
  <c r="AC1535" i="11"/>
  <c r="AD1535" i="11" s="1"/>
  <c r="X1535" i="11"/>
  <c r="Y1535" i="11" s="1"/>
  <c r="S1535" i="11"/>
  <c r="T1535" i="11" s="1"/>
  <c r="O1535" i="11"/>
  <c r="P1535" i="11" s="1"/>
  <c r="K1535" i="11"/>
  <c r="L1535" i="11" s="1"/>
  <c r="G1535" i="11"/>
  <c r="H1535" i="11" s="1"/>
  <c r="AR1534" i="11"/>
  <c r="AS1534" i="11" s="1"/>
  <c r="AM1534" i="11"/>
  <c r="AN1534" i="11" s="1"/>
  <c r="AH1534" i="11"/>
  <c r="AI1534" i="11" s="1"/>
  <c r="AC1534" i="11"/>
  <c r="AD1534" i="11" s="1"/>
  <c r="X1534" i="11"/>
  <c r="Y1534" i="11" s="1"/>
  <c r="S1534" i="11"/>
  <c r="T1534" i="11" s="1"/>
  <c r="O1534" i="11"/>
  <c r="P1534" i="11" s="1"/>
  <c r="K1534" i="11"/>
  <c r="L1534" i="11" s="1"/>
  <c r="G1534" i="11"/>
  <c r="H1534" i="11" s="1"/>
  <c r="AR1533" i="11"/>
  <c r="AS1533" i="11" s="1"/>
  <c r="AM1533" i="11"/>
  <c r="AN1533" i="11" s="1"/>
  <c r="AH1533" i="11"/>
  <c r="AI1533" i="11" s="1"/>
  <c r="AC1533" i="11"/>
  <c r="AD1533" i="11" s="1"/>
  <c r="X1533" i="11"/>
  <c r="Y1533" i="11" s="1"/>
  <c r="S1533" i="11"/>
  <c r="T1533" i="11" s="1"/>
  <c r="O1533" i="11"/>
  <c r="P1533" i="11" s="1"/>
  <c r="K1533" i="11"/>
  <c r="L1533" i="11" s="1"/>
  <c r="G1533" i="11"/>
  <c r="H1533" i="11" s="1"/>
  <c r="AR1532" i="11"/>
  <c r="AS1532" i="11" s="1"/>
  <c r="AM1532" i="11"/>
  <c r="AN1532" i="11" s="1"/>
  <c r="AH1532" i="11"/>
  <c r="AI1532" i="11" s="1"/>
  <c r="AC1532" i="11"/>
  <c r="AD1532" i="11" s="1"/>
  <c r="X1532" i="11"/>
  <c r="Y1532" i="11" s="1"/>
  <c r="S1532" i="11"/>
  <c r="T1532" i="11" s="1"/>
  <c r="O1532" i="11"/>
  <c r="P1532" i="11" s="1"/>
  <c r="K1532" i="11"/>
  <c r="L1532" i="11" s="1"/>
  <c r="G1532" i="11"/>
  <c r="H1532" i="11" s="1"/>
  <c r="AR1531" i="11"/>
  <c r="AS1531" i="11" s="1"/>
  <c r="AM1531" i="11"/>
  <c r="AN1531" i="11" s="1"/>
  <c r="AH1531" i="11"/>
  <c r="AI1531" i="11" s="1"/>
  <c r="AC1531" i="11"/>
  <c r="AD1531" i="11" s="1"/>
  <c r="X1531" i="11"/>
  <c r="Y1531" i="11" s="1"/>
  <c r="S1531" i="11"/>
  <c r="T1531" i="11" s="1"/>
  <c r="O1531" i="11"/>
  <c r="P1531" i="11" s="1"/>
  <c r="K1531" i="11"/>
  <c r="L1531" i="11" s="1"/>
  <c r="G1531" i="11"/>
  <c r="H1531" i="11" s="1"/>
  <c r="AR1530" i="11"/>
  <c r="AS1530" i="11" s="1"/>
  <c r="AM1530" i="11"/>
  <c r="AN1530" i="11" s="1"/>
  <c r="AH1530" i="11"/>
  <c r="AI1530" i="11" s="1"/>
  <c r="AC1530" i="11"/>
  <c r="AD1530" i="11" s="1"/>
  <c r="X1530" i="11"/>
  <c r="Y1530" i="11" s="1"/>
  <c r="S1530" i="11"/>
  <c r="T1530" i="11" s="1"/>
  <c r="O1530" i="11"/>
  <c r="P1530" i="11" s="1"/>
  <c r="K1530" i="11"/>
  <c r="L1530" i="11" s="1"/>
  <c r="G1530" i="11"/>
  <c r="H1530" i="11" s="1"/>
  <c r="AR1529" i="11"/>
  <c r="AS1529" i="11" s="1"/>
  <c r="AM1529" i="11"/>
  <c r="AN1529" i="11" s="1"/>
  <c r="AH1529" i="11"/>
  <c r="AI1529" i="11" s="1"/>
  <c r="AC1529" i="11"/>
  <c r="AD1529" i="11" s="1"/>
  <c r="X1529" i="11"/>
  <c r="Y1529" i="11" s="1"/>
  <c r="S1529" i="11"/>
  <c r="T1529" i="11" s="1"/>
  <c r="O1529" i="11"/>
  <c r="P1529" i="11" s="1"/>
  <c r="K1529" i="11"/>
  <c r="L1529" i="11" s="1"/>
  <c r="G1529" i="11"/>
  <c r="H1529" i="11" s="1"/>
  <c r="AR1528" i="11"/>
  <c r="AS1528" i="11" s="1"/>
  <c r="AM1528" i="11"/>
  <c r="AN1528" i="11" s="1"/>
  <c r="AH1528" i="11"/>
  <c r="AI1528" i="11" s="1"/>
  <c r="AC1528" i="11"/>
  <c r="AD1528" i="11" s="1"/>
  <c r="X1528" i="11"/>
  <c r="Y1528" i="11" s="1"/>
  <c r="S1528" i="11"/>
  <c r="T1528" i="11" s="1"/>
  <c r="O1528" i="11"/>
  <c r="P1528" i="11" s="1"/>
  <c r="K1528" i="11"/>
  <c r="L1528" i="11" s="1"/>
  <c r="G1528" i="11"/>
  <c r="H1528" i="11" s="1"/>
  <c r="AR1527" i="11"/>
  <c r="AS1527" i="11" s="1"/>
  <c r="AM1527" i="11"/>
  <c r="AN1527" i="11" s="1"/>
  <c r="AH1527" i="11"/>
  <c r="AI1527" i="11" s="1"/>
  <c r="AC1527" i="11"/>
  <c r="AD1527" i="11" s="1"/>
  <c r="X1527" i="11"/>
  <c r="Y1527" i="11" s="1"/>
  <c r="S1527" i="11"/>
  <c r="T1527" i="11" s="1"/>
  <c r="O1527" i="11"/>
  <c r="P1527" i="11" s="1"/>
  <c r="K1527" i="11"/>
  <c r="L1527" i="11" s="1"/>
  <c r="G1527" i="11"/>
  <c r="H1527" i="11" s="1"/>
  <c r="AR1526" i="11"/>
  <c r="AS1526" i="11" s="1"/>
  <c r="AM1526" i="11"/>
  <c r="AN1526" i="11" s="1"/>
  <c r="AH1526" i="11"/>
  <c r="AI1526" i="11" s="1"/>
  <c r="AC1526" i="11"/>
  <c r="AD1526" i="11" s="1"/>
  <c r="X1526" i="11"/>
  <c r="Y1526" i="11" s="1"/>
  <c r="S1526" i="11"/>
  <c r="T1526" i="11" s="1"/>
  <c r="O1526" i="11"/>
  <c r="P1526" i="11" s="1"/>
  <c r="K1526" i="11"/>
  <c r="L1526" i="11" s="1"/>
  <c r="G1526" i="11"/>
  <c r="H1526" i="11" s="1"/>
  <c r="AR1525" i="11"/>
  <c r="AS1525" i="11" s="1"/>
  <c r="AM1525" i="11"/>
  <c r="AN1525" i="11" s="1"/>
  <c r="AH1525" i="11"/>
  <c r="AI1525" i="11" s="1"/>
  <c r="AC1525" i="11"/>
  <c r="AD1525" i="11" s="1"/>
  <c r="X1525" i="11"/>
  <c r="Y1525" i="11" s="1"/>
  <c r="S1525" i="11"/>
  <c r="T1525" i="11" s="1"/>
  <c r="O1525" i="11"/>
  <c r="P1525" i="11" s="1"/>
  <c r="K1525" i="11"/>
  <c r="L1525" i="11" s="1"/>
  <c r="G1525" i="11"/>
  <c r="H1525" i="11" s="1"/>
  <c r="AR1524" i="11"/>
  <c r="AS1524" i="11" s="1"/>
  <c r="AM1524" i="11"/>
  <c r="AN1524" i="11" s="1"/>
  <c r="AH1524" i="11"/>
  <c r="AI1524" i="11" s="1"/>
  <c r="AC1524" i="11"/>
  <c r="AD1524" i="11" s="1"/>
  <c r="X1524" i="11"/>
  <c r="Y1524" i="11" s="1"/>
  <c r="S1524" i="11"/>
  <c r="T1524" i="11" s="1"/>
  <c r="O1524" i="11"/>
  <c r="P1524" i="11" s="1"/>
  <c r="K1524" i="11"/>
  <c r="L1524" i="11" s="1"/>
  <c r="G1524" i="11"/>
  <c r="H1524" i="11" s="1"/>
  <c r="AR1523" i="11"/>
  <c r="AS1523" i="11" s="1"/>
  <c r="AM1523" i="11"/>
  <c r="AN1523" i="11" s="1"/>
  <c r="AH1523" i="11"/>
  <c r="AI1523" i="11" s="1"/>
  <c r="AC1523" i="11"/>
  <c r="AD1523" i="11" s="1"/>
  <c r="X1523" i="11"/>
  <c r="Y1523" i="11" s="1"/>
  <c r="S1523" i="11"/>
  <c r="T1523" i="11" s="1"/>
  <c r="O1523" i="11"/>
  <c r="P1523" i="11" s="1"/>
  <c r="K1523" i="11"/>
  <c r="L1523" i="11" s="1"/>
  <c r="G1523" i="11"/>
  <c r="H1523" i="11" s="1"/>
  <c r="AR1522" i="11"/>
  <c r="AS1522" i="11" s="1"/>
  <c r="AM1522" i="11"/>
  <c r="AN1522" i="11" s="1"/>
  <c r="AH1522" i="11"/>
  <c r="AI1522" i="11" s="1"/>
  <c r="AC1522" i="11"/>
  <c r="AD1522" i="11" s="1"/>
  <c r="X1522" i="11"/>
  <c r="Y1522" i="11" s="1"/>
  <c r="S1522" i="11"/>
  <c r="T1522" i="11" s="1"/>
  <c r="O1522" i="11"/>
  <c r="P1522" i="11" s="1"/>
  <c r="K1522" i="11"/>
  <c r="L1522" i="11" s="1"/>
  <c r="G1522" i="11"/>
  <c r="H1522" i="11" s="1"/>
  <c r="AM1521" i="11"/>
  <c r="AN1521" i="11" s="1"/>
  <c r="AH1521" i="11"/>
  <c r="AI1521" i="11" s="1"/>
  <c r="AC1521" i="11"/>
  <c r="AD1521" i="11" s="1"/>
  <c r="X1521" i="11"/>
  <c r="Y1521" i="11" s="1"/>
  <c r="S1521" i="11"/>
  <c r="T1521" i="11" s="1"/>
  <c r="O1521" i="11"/>
  <c r="P1521" i="11" s="1"/>
  <c r="K1521" i="11"/>
  <c r="L1521" i="11" s="1"/>
  <c r="G1521" i="11"/>
  <c r="H1521" i="11" s="1"/>
  <c r="AR1520" i="11"/>
  <c r="AS1520" i="11" s="1"/>
  <c r="AM1520" i="11"/>
  <c r="AN1520" i="11" s="1"/>
  <c r="AH1520" i="11"/>
  <c r="AI1520" i="11" s="1"/>
  <c r="AC1520" i="11"/>
  <c r="AD1520" i="11" s="1"/>
  <c r="X1520" i="11"/>
  <c r="Y1520" i="11" s="1"/>
  <c r="S1520" i="11"/>
  <c r="T1520" i="11" s="1"/>
  <c r="O1520" i="11"/>
  <c r="P1520" i="11" s="1"/>
  <c r="K1520" i="11"/>
  <c r="L1520" i="11" s="1"/>
  <c r="G1520" i="11"/>
  <c r="H1520" i="11" s="1"/>
  <c r="AQ1519" i="11"/>
  <c r="AP1519" i="11"/>
  <c r="AL1519" i="11"/>
  <c r="AK1519" i="11"/>
  <c r="AG1519" i="11"/>
  <c r="AF1519" i="11"/>
  <c r="AB1519" i="11"/>
  <c r="AA1519" i="11"/>
  <c r="W1519" i="11"/>
  <c r="V1519" i="11"/>
  <c r="S1519" i="11"/>
  <c r="T1519" i="11" s="1"/>
  <c r="O1519" i="11"/>
  <c r="P1519" i="11" s="1"/>
  <c r="K1519" i="11"/>
  <c r="L1519" i="11" s="1"/>
  <c r="G1519" i="11"/>
  <c r="H1519" i="11" s="1"/>
  <c r="AR1518" i="11"/>
  <c r="AS1518" i="11" s="1"/>
  <c r="AM1518" i="11"/>
  <c r="AN1518" i="11" s="1"/>
  <c r="AH1518" i="11"/>
  <c r="AI1518" i="11" s="1"/>
  <c r="AC1518" i="11"/>
  <c r="AD1518" i="11" s="1"/>
  <c r="X1518" i="11"/>
  <c r="Y1518" i="11" s="1"/>
  <c r="S1518" i="11"/>
  <c r="T1518" i="11" s="1"/>
  <c r="O1518" i="11"/>
  <c r="P1518" i="11" s="1"/>
  <c r="K1518" i="11"/>
  <c r="L1518" i="11" s="1"/>
  <c r="G1518" i="11"/>
  <c r="H1518" i="11" s="1"/>
  <c r="AR1517" i="11"/>
  <c r="AS1517" i="11" s="1"/>
  <c r="AM1517" i="11"/>
  <c r="AN1517" i="11" s="1"/>
  <c r="AH1517" i="11"/>
  <c r="AI1517" i="11" s="1"/>
  <c r="AC1517" i="11"/>
  <c r="AD1517" i="11" s="1"/>
  <c r="X1517" i="11"/>
  <c r="Y1517" i="11" s="1"/>
  <c r="S1517" i="11"/>
  <c r="T1517" i="11" s="1"/>
  <c r="O1517" i="11"/>
  <c r="P1517" i="11" s="1"/>
  <c r="K1517" i="11"/>
  <c r="L1517" i="11" s="1"/>
  <c r="G1517" i="11"/>
  <c r="H1517" i="11" s="1"/>
  <c r="AR1516" i="11"/>
  <c r="AS1516" i="11" s="1"/>
  <c r="AM1516" i="11"/>
  <c r="AN1516" i="11" s="1"/>
  <c r="AH1516" i="11"/>
  <c r="AI1516" i="11" s="1"/>
  <c r="AC1516" i="11"/>
  <c r="AD1516" i="11" s="1"/>
  <c r="X1516" i="11"/>
  <c r="Y1516" i="11" s="1"/>
  <c r="S1516" i="11"/>
  <c r="T1516" i="11" s="1"/>
  <c r="O1516" i="11"/>
  <c r="P1516" i="11" s="1"/>
  <c r="K1516" i="11"/>
  <c r="L1516" i="11" s="1"/>
  <c r="G1516" i="11"/>
  <c r="H1516" i="11" s="1"/>
  <c r="AM1519" i="11" l="1"/>
  <c r="AN1519" i="11" s="1"/>
  <c r="X1519" i="11"/>
  <c r="Y1519" i="11" s="1"/>
  <c r="AR1519" i="11"/>
  <c r="AS1519" i="11" s="1"/>
  <c r="AC1519" i="11"/>
  <c r="AD1519" i="11" s="1"/>
  <c r="AH1519" i="11"/>
  <c r="AI1519" i="11" s="1"/>
  <c r="X1515" i="11"/>
  <c r="Y1515" i="11" s="1"/>
  <c r="S1515" i="11"/>
  <c r="T1515" i="11" s="1"/>
  <c r="K1515" i="11"/>
  <c r="L1515" i="11" s="1"/>
  <c r="G1515" i="11"/>
  <c r="H1515" i="11" s="1"/>
  <c r="K1514" i="11"/>
  <c r="L1514" i="11" s="1"/>
  <c r="G1514" i="11"/>
  <c r="H1514" i="11" s="1"/>
  <c r="X1513" i="11"/>
  <c r="Y1513" i="11" s="1"/>
  <c r="S1513" i="11"/>
  <c r="T1513" i="11" s="1"/>
  <c r="G1513" i="11"/>
  <c r="H1513" i="11" s="1"/>
  <c r="K1512" i="11"/>
  <c r="L1512" i="11" s="1"/>
  <c r="G1512" i="11"/>
  <c r="H1512" i="11" s="1"/>
  <c r="AC1511" i="11"/>
  <c r="AD1511" i="11" s="1"/>
  <c r="X1511" i="11"/>
  <c r="Y1511" i="11" s="1"/>
  <c r="S1511" i="11"/>
  <c r="T1511" i="11" s="1"/>
  <c r="K1511" i="11"/>
  <c r="L1511" i="11" s="1"/>
  <c r="G1511" i="11"/>
  <c r="H1511" i="11" s="1"/>
  <c r="AC1510" i="11"/>
  <c r="AD1510" i="11" s="1"/>
  <c r="X1510" i="11"/>
  <c r="Y1510" i="11" s="1"/>
  <c r="S1510" i="11"/>
  <c r="T1510" i="11" s="1"/>
  <c r="G1510" i="11"/>
  <c r="H1510" i="11" s="1"/>
  <c r="K1509" i="11"/>
  <c r="L1509" i="11" s="1"/>
  <c r="G1509" i="11"/>
  <c r="H1509" i="11" s="1"/>
  <c r="X1508" i="11"/>
  <c r="Y1508" i="11" s="1"/>
  <c r="S1508" i="11"/>
  <c r="T1508" i="11" s="1"/>
  <c r="K1508" i="11"/>
  <c r="L1508" i="11" s="1"/>
  <c r="G1508" i="11"/>
  <c r="H1508" i="11" s="1"/>
  <c r="K1507" i="11"/>
  <c r="L1507" i="11" s="1"/>
  <c r="G1507" i="11"/>
  <c r="H1507" i="11" s="1"/>
  <c r="K1506" i="11"/>
  <c r="L1506" i="11" s="1"/>
  <c r="G1506" i="11"/>
  <c r="H1506" i="11" s="1"/>
  <c r="K1505" i="11"/>
  <c r="L1505" i="11" s="1"/>
  <c r="G1505" i="11"/>
  <c r="H1505" i="11" s="1"/>
  <c r="K1504" i="11"/>
  <c r="L1504" i="11" s="1"/>
  <c r="G1504" i="11"/>
  <c r="H1504" i="11" s="1"/>
  <c r="K1503" i="11"/>
  <c r="L1503" i="11" s="1"/>
  <c r="G1503" i="11"/>
  <c r="H1503" i="11" s="1"/>
  <c r="X1502" i="11"/>
  <c r="Y1502" i="11" s="1"/>
  <c r="S1502" i="11"/>
  <c r="T1502" i="11" s="1"/>
  <c r="K1502" i="11"/>
  <c r="L1502" i="11" s="1"/>
  <c r="G1502" i="11"/>
  <c r="H1502" i="11" s="1"/>
  <c r="K1501" i="11"/>
  <c r="L1501" i="11" s="1"/>
  <c r="G1501" i="11"/>
  <c r="H1501" i="11" s="1"/>
  <c r="X1500" i="11"/>
  <c r="Y1500" i="11" s="1"/>
  <c r="S1500" i="11"/>
  <c r="T1500" i="11" s="1"/>
  <c r="G1500" i="11"/>
  <c r="H1500" i="11" s="1"/>
  <c r="K1499" i="11"/>
  <c r="L1499" i="11" s="1"/>
  <c r="G1499" i="11"/>
  <c r="H1499" i="11" s="1"/>
  <c r="X1498" i="11"/>
  <c r="Y1498" i="11" s="1"/>
  <c r="S1498" i="11"/>
  <c r="T1498" i="11" s="1"/>
  <c r="G1498" i="11"/>
  <c r="H1498" i="11" s="1"/>
  <c r="K1497" i="11"/>
  <c r="L1497" i="11" s="1"/>
  <c r="G1497" i="11"/>
  <c r="H1497" i="11" s="1"/>
  <c r="K1496" i="11"/>
  <c r="L1496" i="11" s="1"/>
  <c r="G1496" i="11"/>
  <c r="H1496" i="11" s="1"/>
  <c r="AH1495" i="11"/>
  <c r="AI1495" i="11" s="1"/>
  <c r="AC1495" i="11"/>
  <c r="AD1495" i="11" s="1"/>
  <c r="X1495" i="11"/>
  <c r="Y1495" i="11" s="1"/>
  <c r="S1495" i="11"/>
  <c r="T1495" i="11" s="1"/>
  <c r="G1495" i="11"/>
  <c r="H1495" i="11" s="1"/>
  <c r="AR1494" i="11"/>
  <c r="AS1494" i="11" s="1"/>
  <c r="AM1494" i="11"/>
  <c r="AN1494" i="11" s="1"/>
  <c r="AH1494" i="11"/>
  <c r="AI1494" i="11" s="1"/>
  <c r="AC1494" i="11"/>
  <c r="AD1494" i="11" s="1"/>
  <c r="X1494" i="11"/>
  <c r="Y1494" i="11" s="1"/>
  <c r="S1494" i="11"/>
  <c r="T1494" i="11" s="1"/>
  <c r="O1494" i="11"/>
  <c r="P1494" i="11" s="1"/>
  <c r="K1494" i="11"/>
  <c r="L1494" i="11" s="1"/>
  <c r="G1494" i="11"/>
  <c r="H1494" i="11" s="1"/>
  <c r="AR1493" i="11"/>
  <c r="AS1493" i="11" s="1"/>
  <c r="AM1493" i="11"/>
  <c r="AN1493" i="11" s="1"/>
  <c r="AH1493" i="11"/>
  <c r="AI1493" i="11" s="1"/>
  <c r="AC1493" i="11"/>
  <c r="AD1493" i="11" s="1"/>
  <c r="X1493" i="11"/>
  <c r="Y1493" i="11" s="1"/>
  <c r="S1493" i="11"/>
  <c r="T1493" i="11" s="1"/>
  <c r="O1493" i="11"/>
  <c r="P1493" i="11" s="1"/>
  <c r="K1493" i="11"/>
  <c r="L1493" i="11" s="1"/>
  <c r="G1493" i="11"/>
  <c r="H1493" i="11" s="1"/>
  <c r="AR1492" i="11"/>
  <c r="AS1492" i="11" s="1"/>
  <c r="AM1492" i="11"/>
  <c r="AN1492" i="11" s="1"/>
  <c r="AH1492" i="11"/>
  <c r="AI1492" i="11" s="1"/>
  <c r="AC1492" i="11"/>
  <c r="AD1492" i="11" s="1"/>
  <c r="X1492" i="11"/>
  <c r="Y1492" i="11" s="1"/>
  <c r="S1492" i="11"/>
  <c r="T1492" i="11" s="1"/>
  <c r="O1492" i="11"/>
  <c r="P1492" i="11" s="1"/>
  <c r="K1492" i="11"/>
  <c r="L1492" i="11" s="1"/>
  <c r="G1492" i="11"/>
  <c r="H1492" i="11" s="1"/>
  <c r="AH1491" i="11"/>
  <c r="AI1491" i="11" s="1"/>
  <c r="AC1491" i="11"/>
  <c r="AD1491" i="11" s="1"/>
  <c r="X1491" i="11"/>
  <c r="Y1491" i="11" s="1"/>
  <c r="S1491" i="11"/>
  <c r="T1491" i="11" s="1"/>
  <c r="K1491" i="11"/>
  <c r="L1491" i="11" s="1"/>
  <c r="G1491" i="11"/>
  <c r="H1491" i="11" s="1"/>
  <c r="AR1490" i="11"/>
  <c r="AS1490" i="11" s="1"/>
  <c r="AM1490" i="11"/>
  <c r="AN1490" i="11" s="1"/>
  <c r="AH1490" i="11"/>
  <c r="AI1490" i="11" s="1"/>
  <c r="AC1490" i="11"/>
  <c r="AD1490" i="11" s="1"/>
  <c r="X1490" i="11"/>
  <c r="Y1490" i="11" s="1"/>
  <c r="S1490" i="11"/>
  <c r="T1490" i="11" s="1"/>
  <c r="K1490" i="11"/>
  <c r="L1490" i="11" s="1"/>
  <c r="G1490" i="11"/>
  <c r="H1490" i="11" s="1"/>
  <c r="AR1489" i="11"/>
  <c r="AS1489" i="11" s="1"/>
  <c r="AM1489" i="11"/>
  <c r="AN1489" i="11" s="1"/>
  <c r="AH1489" i="11"/>
  <c r="AI1489" i="11" s="1"/>
  <c r="AC1489" i="11"/>
  <c r="AD1489" i="11" s="1"/>
  <c r="X1489" i="11"/>
  <c r="Y1489" i="11" s="1"/>
  <c r="S1489" i="11"/>
  <c r="T1489" i="11" s="1"/>
  <c r="O1489" i="11"/>
  <c r="P1489" i="11" s="1"/>
  <c r="K1489" i="11"/>
  <c r="L1489" i="11" s="1"/>
  <c r="G1489" i="11"/>
  <c r="H1489" i="11" s="1"/>
  <c r="AH1488" i="11"/>
  <c r="AI1488" i="11" s="1"/>
  <c r="AC1488" i="11"/>
  <c r="AD1488" i="11" s="1"/>
  <c r="X1488" i="11"/>
  <c r="Y1488" i="11" s="1"/>
  <c r="S1488" i="11"/>
  <c r="T1488" i="11" s="1"/>
  <c r="O1488" i="11"/>
  <c r="P1488" i="11" s="1"/>
  <c r="K1488" i="11"/>
  <c r="L1488" i="11" s="1"/>
  <c r="G1488" i="11"/>
  <c r="H1488" i="11" s="1"/>
  <c r="AR1487" i="11"/>
  <c r="AS1487" i="11" s="1"/>
  <c r="AM1487" i="11"/>
  <c r="AN1487" i="11" s="1"/>
  <c r="AH1487" i="11"/>
  <c r="AI1487" i="11" s="1"/>
  <c r="AC1487" i="11"/>
  <c r="AD1487" i="11" s="1"/>
  <c r="X1487" i="11"/>
  <c r="Y1487" i="11" s="1"/>
  <c r="S1487" i="11"/>
  <c r="T1487" i="11" s="1"/>
  <c r="O1487" i="11"/>
  <c r="P1487" i="11" s="1"/>
  <c r="K1487" i="11"/>
  <c r="L1487" i="11" s="1"/>
  <c r="G1487" i="11"/>
  <c r="H1487" i="11" s="1"/>
  <c r="AR1486" i="11"/>
  <c r="AM1486" i="11"/>
  <c r="AN1486" i="11" s="1"/>
  <c r="AH1486" i="11"/>
  <c r="AI1486" i="11" s="1"/>
  <c r="AC1486" i="11"/>
  <c r="AD1486" i="11" s="1"/>
  <c r="X1486" i="11"/>
  <c r="Y1486" i="11" s="1"/>
  <c r="S1486" i="11"/>
  <c r="T1486" i="11" s="1"/>
  <c r="O1486" i="11"/>
  <c r="P1486" i="11" s="1"/>
  <c r="K1486" i="11"/>
  <c r="L1486" i="11" s="1"/>
  <c r="G1486" i="11"/>
  <c r="H1486" i="11" s="1"/>
  <c r="AH1485" i="11"/>
  <c r="AI1485" i="11" s="1"/>
  <c r="AC1485" i="11"/>
  <c r="AD1485" i="11" s="1"/>
  <c r="X1485" i="11"/>
  <c r="Y1485" i="11" s="1"/>
  <c r="S1485" i="11"/>
  <c r="T1485" i="11" s="1"/>
  <c r="O1485" i="11"/>
  <c r="P1485" i="11" s="1"/>
  <c r="K1485" i="11"/>
  <c r="L1485" i="11" s="1"/>
  <c r="G1485" i="11"/>
  <c r="H1485" i="11" s="1"/>
  <c r="AM1484" i="11"/>
  <c r="AN1484" i="11" s="1"/>
  <c r="AH1484" i="11"/>
  <c r="AI1484" i="11" s="1"/>
  <c r="AC1484" i="11"/>
  <c r="AD1484" i="11" s="1"/>
  <c r="X1484" i="11"/>
  <c r="Y1484" i="11" s="1"/>
  <c r="S1484" i="11"/>
  <c r="T1484" i="11" s="1"/>
  <c r="O1484" i="11"/>
  <c r="P1484" i="11" s="1"/>
  <c r="K1484" i="11"/>
  <c r="L1484" i="11" s="1"/>
  <c r="G1484" i="11"/>
  <c r="H1484" i="11" s="1"/>
  <c r="AM1483" i="11"/>
  <c r="AN1483" i="11" s="1"/>
  <c r="AH1483" i="11"/>
  <c r="AI1483" i="11" s="1"/>
  <c r="AC1483" i="11"/>
  <c r="AD1483" i="11" s="1"/>
  <c r="X1483" i="11"/>
  <c r="Y1483" i="11" s="1"/>
  <c r="S1483" i="11"/>
  <c r="T1483" i="11" s="1"/>
  <c r="O1483" i="11"/>
  <c r="P1483" i="11" s="1"/>
  <c r="K1483" i="11"/>
  <c r="L1483" i="11" s="1"/>
  <c r="G1483" i="11"/>
  <c r="H1483" i="11" s="1"/>
  <c r="AR1482" i="11"/>
  <c r="AS1482" i="11" s="1"/>
  <c r="AM1482" i="11"/>
  <c r="AN1482" i="11" s="1"/>
  <c r="AH1482" i="11"/>
  <c r="AI1482" i="11" s="1"/>
  <c r="AC1482" i="11"/>
  <c r="AD1482" i="11" s="1"/>
  <c r="X1482" i="11"/>
  <c r="Y1482" i="11" s="1"/>
  <c r="S1482" i="11"/>
  <c r="T1482" i="11" s="1"/>
  <c r="O1482" i="11"/>
  <c r="P1482" i="11" s="1"/>
  <c r="K1482" i="11"/>
  <c r="L1482" i="11" s="1"/>
  <c r="G1482" i="11"/>
  <c r="H1482" i="11" s="1"/>
  <c r="AR1481" i="11"/>
  <c r="AS1481" i="11" s="1"/>
  <c r="AM1481" i="11"/>
  <c r="AN1481" i="11" s="1"/>
  <c r="AH1481" i="11"/>
  <c r="AI1481" i="11" s="1"/>
  <c r="AC1481" i="11"/>
  <c r="AD1481" i="11" s="1"/>
  <c r="X1481" i="11"/>
  <c r="Y1481" i="11" s="1"/>
  <c r="S1481" i="11"/>
  <c r="T1481" i="11" s="1"/>
  <c r="K1481" i="11"/>
  <c r="L1481" i="11" s="1"/>
  <c r="G1481" i="11"/>
  <c r="H1481" i="11" s="1"/>
  <c r="AH1480" i="11"/>
  <c r="AI1480" i="11" s="1"/>
  <c r="AC1480" i="11"/>
  <c r="AD1480" i="11" s="1"/>
  <c r="X1480" i="11"/>
  <c r="Y1480" i="11" s="1"/>
  <c r="S1480" i="11"/>
  <c r="T1480" i="11" s="1"/>
  <c r="K1480" i="11"/>
  <c r="L1480" i="11" s="1"/>
  <c r="G1480" i="11"/>
  <c r="H1480" i="11" s="1"/>
  <c r="AC1479" i="11"/>
  <c r="AD1479" i="11" s="1"/>
  <c r="X1479" i="11"/>
  <c r="Y1479" i="11" s="1"/>
  <c r="S1479" i="11"/>
  <c r="T1479" i="11" s="1"/>
  <c r="O1479" i="11"/>
  <c r="P1479" i="11" s="1"/>
  <c r="K1479" i="11"/>
  <c r="L1479" i="11" s="1"/>
  <c r="G1479" i="11"/>
  <c r="H1479" i="11" s="1"/>
  <c r="AR1478" i="11"/>
  <c r="AS1478" i="11" s="1"/>
  <c r="AM1478" i="11"/>
  <c r="AN1478" i="11" s="1"/>
  <c r="AH1478" i="11"/>
  <c r="AI1478" i="11" s="1"/>
  <c r="AC1478" i="11"/>
  <c r="AD1478" i="11" s="1"/>
  <c r="X1478" i="11"/>
  <c r="Y1478" i="11" s="1"/>
  <c r="S1478" i="11"/>
  <c r="T1478" i="11" s="1"/>
  <c r="O1478" i="11"/>
  <c r="P1478" i="11" s="1"/>
  <c r="K1478" i="11"/>
  <c r="L1478" i="11" s="1"/>
  <c r="G1478" i="11"/>
  <c r="H1478" i="11" s="1"/>
  <c r="AR1477" i="11"/>
  <c r="AS1477" i="11" s="1"/>
  <c r="AM1477" i="11"/>
  <c r="AN1477" i="11" s="1"/>
  <c r="AH1477" i="11"/>
  <c r="AI1477" i="11" s="1"/>
  <c r="AC1477" i="11"/>
  <c r="AD1477" i="11" s="1"/>
  <c r="X1477" i="11"/>
  <c r="Y1477" i="11" s="1"/>
  <c r="S1477" i="11"/>
  <c r="T1477" i="11" s="1"/>
  <c r="O1477" i="11"/>
  <c r="P1477" i="11" s="1"/>
  <c r="K1477" i="11"/>
  <c r="L1477" i="11" s="1"/>
  <c r="G1477" i="11"/>
  <c r="H1477" i="11" s="1"/>
  <c r="AR1476" i="11"/>
  <c r="AS1476" i="11" s="1"/>
  <c r="AM1476" i="11"/>
  <c r="AN1476" i="11" s="1"/>
  <c r="AH1476" i="11"/>
  <c r="AI1476" i="11" s="1"/>
  <c r="X1476" i="11"/>
  <c r="Y1476" i="11" s="1"/>
  <c r="S1476" i="11"/>
  <c r="T1476" i="11" s="1"/>
  <c r="O1476" i="11"/>
  <c r="P1476" i="11" s="1"/>
  <c r="K1476" i="11"/>
  <c r="L1476" i="11" s="1"/>
  <c r="G1476" i="11"/>
  <c r="H1476" i="11" s="1"/>
  <c r="AH1475" i="11"/>
  <c r="AI1475" i="11" s="1"/>
  <c r="AC1475" i="11"/>
  <c r="AD1475" i="11" s="1"/>
  <c r="X1475" i="11"/>
  <c r="Y1475" i="11" s="1"/>
  <c r="S1475" i="11"/>
  <c r="T1475" i="11" s="1"/>
  <c r="O1475" i="11"/>
  <c r="P1475" i="11" s="1"/>
  <c r="K1475" i="11"/>
  <c r="L1475" i="11" s="1"/>
  <c r="G1475" i="11"/>
  <c r="H1475" i="11" s="1"/>
  <c r="AR1474" i="11"/>
  <c r="AS1474" i="11" s="1"/>
  <c r="AM1474" i="11"/>
  <c r="AN1474" i="11" s="1"/>
  <c r="AH1474" i="11"/>
  <c r="AI1474" i="11" s="1"/>
  <c r="AC1474" i="11"/>
  <c r="AD1474" i="11" s="1"/>
  <c r="X1474" i="11"/>
  <c r="Y1474" i="11" s="1"/>
  <c r="S1474" i="11"/>
  <c r="T1474" i="11" s="1"/>
  <c r="K1474" i="11"/>
  <c r="L1474" i="11" s="1"/>
  <c r="G1474" i="11"/>
  <c r="H1474" i="11" s="1"/>
  <c r="AR1473" i="11"/>
  <c r="AS1473" i="11" s="1"/>
  <c r="AM1473" i="11"/>
  <c r="AN1473" i="11" s="1"/>
  <c r="AH1473" i="11"/>
  <c r="AI1473" i="11" s="1"/>
  <c r="AC1473" i="11"/>
  <c r="AD1473" i="11" s="1"/>
  <c r="X1473" i="11"/>
  <c r="Y1473" i="11" s="1"/>
  <c r="S1473" i="11"/>
  <c r="T1473" i="11" s="1"/>
  <c r="O1473" i="11"/>
  <c r="P1473" i="11" s="1"/>
  <c r="K1473" i="11"/>
  <c r="L1473" i="11" s="1"/>
  <c r="G1473" i="11"/>
  <c r="H1473" i="11" s="1"/>
  <c r="AR1472" i="11"/>
  <c r="AS1472" i="11" s="1"/>
  <c r="AM1472" i="11"/>
  <c r="AN1472" i="11" s="1"/>
  <c r="AH1472" i="11"/>
  <c r="AI1472" i="11" s="1"/>
  <c r="AC1472" i="11"/>
  <c r="AD1472" i="11" s="1"/>
  <c r="X1472" i="11"/>
  <c r="Y1472" i="11" s="1"/>
  <c r="S1472" i="11"/>
  <c r="T1472" i="11" s="1"/>
  <c r="O1472" i="11"/>
  <c r="P1472" i="11" s="1"/>
  <c r="K1472" i="11"/>
  <c r="L1472" i="11" s="1"/>
  <c r="G1472" i="11"/>
  <c r="H1472" i="11" s="1"/>
  <c r="AR1471" i="11"/>
  <c r="AS1471" i="11" s="1"/>
  <c r="AM1471" i="11"/>
  <c r="AN1471" i="11" s="1"/>
  <c r="AH1471" i="11"/>
  <c r="AI1471" i="11" s="1"/>
  <c r="AC1471" i="11"/>
  <c r="AD1471" i="11" s="1"/>
  <c r="X1471" i="11"/>
  <c r="Y1471" i="11" s="1"/>
  <c r="S1471" i="11"/>
  <c r="T1471" i="11" s="1"/>
  <c r="K1471" i="11"/>
  <c r="L1471" i="11" s="1"/>
  <c r="G1471" i="11"/>
  <c r="H1471" i="11" s="1"/>
  <c r="AR1470" i="11"/>
  <c r="AS1470" i="11" s="1"/>
  <c r="AM1470" i="11"/>
  <c r="AN1470" i="11" s="1"/>
  <c r="AH1470" i="11"/>
  <c r="AI1470" i="11" s="1"/>
  <c r="X1470" i="11"/>
  <c r="Y1470" i="11" s="1"/>
  <c r="S1470" i="11"/>
  <c r="T1470" i="11" s="1"/>
  <c r="O1470" i="11"/>
  <c r="P1470" i="11" s="1"/>
  <c r="K1470" i="11"/>
  <c r="L1470" i="11" s="1"/>
  <c r="G1470" i="11"/>
  <c r="H1470" i="11" s="1"/>
  <c r="AM1469" i="11"/>
  <c r="AN1469" i="11" s="1"/>
  <c r="AH1469" i="11"/>
  <c r="AI1469" i="11" s="1"/>
  <c r="AC1469" i="11"/>
  <c r="AD1469" i="11" s="1"/>
  <c r="X1469" i="11"/>
  <c r="Y1469" i="11" s="1"/>
  <c r="S1469" i="11"/>
  <c r="T1469" i="11" s="1"/>
  <c r="O1469" i="11"/>
  <c r="P1469" i="11" s="1"/>
  <c r="K1469" i="11"/>
  <c r="L1469" i="11" s="1"/>
  <c r="G1469" i="11"/>
  <c r="H1469" i="11" s="1"/>
  <c r="AR1468" i="11"/>
  <c r="AS1468" i="11" s="1"/>
  <c r="AM1468" i="11"/>
  <c r="AN1468" i="11" s="1"/>
  <c r="AH1468" i="11"/>
  <c r="AI1468" i="11" s="1"/>
  <c r="AC1468" i="11"/>
  <c r="AD1468" i="11" s="1"/>
  <c r="X1468" i="11"/>
  <c r="Y1468" i="11" s="1"/>
  <c r="S1468" i="11"/>
  <c r="T1468" i="11" s="1"/>
  <c r="O1468" i="11"/>
  <c r="P1468" i="11" s="1"/>
  <c r="K1468" i="11"/>
  <c r="L1468" i="11" s="1"/>
  <c r="G1468" i="11"/>
  <c r="H1468" i="11" s="1"/>
  <c r="AR1467" i="11"/>
  <c r="AS1467" i="11" s="1"/>
  <c r="AM1467" i="11"/>
  <c r="AH1467" i="11"/>
  <c r="AI1467" i="11" s="1"/>
  <c r="AC1467" i="11"/>
  <c r="AD1467" i="11" s="1"/>
  <c r="X1467" i="11"/>
  <c r="Y1467" i="11" s="1"/>
  <c r="S1467" i="11"/>
  <c r="T1467" i="11" s="1"/>
  <c r="K1467" i="11"/>
  <c r="L1467" i="11" s="1"/>
  <c r="G1467" i="11"/>
  <c r="H1467" i="11" s="1"/>
  <c r="AR1466" i="11"/>
  <c r="AS1466" i="11" s="1"/>
  <c r="AM1466" i="11"/>
  <c r="AN1466" i="11" s="1"/>
  <c r="AH1466" i="11"/>
  <c r="AI1466" i="11" s="1"/>
  <c r="AC1466" i="11"/>
  <c r="AD1466" i="11" s="1"/>
  <c r="X1466" i="11"/>
  <c r="Y1466" i="11" s="1"/>
  <c r="S1466" i="11"/>
  <c r="T1466" i="11" s="1"/>
  <c r="O1466" i="11"/>
  <c r="P1466" i="11" s="1"/>
  <c r="K1466" i="11"/>
  <c r="L1466" i="11" s="1"/>
  <c r="G1466" i="11"/>
  <c r="H1466" i="11" s="1"/>
  <c r="AR1465" i="11"/>
  <c r="AS1465" i="11" s="1"/>
  <c r="AM1465" i="11"/>
  <c r="AN1465" i="11" s="1"/>
  <c r="AH1465" i="11"/>
  <c r="AI1465" i="11" s="1"/>
  <c r="AC1465" i="11"/>
  <c r="AD1465" i="11" s="1"/>
  <c r="X1465" i="11"/>
  <c r="Y1465" i="11" s="1"/>
  <c r="S1465" i="11"/>
  <c r="T1465" i="11" s="1"/>
  <c r="O1465" i="11"/>
  <c r="P1465" i="11" s="1"/>
  <c r="K1465" i="11"/>
  <c r="L1465" i="11" s="1"/>
  <c r="G1465" i="11"/>
  <c r="H1465" i="11" s="1"/>
  <c r="AR1464" i="11"/>
  <c r="AS1464" i="11" s="1"/>
  <c r="AM1464" i="11"/>
  <c r="AN1464" i="11" s="1"/>
  <c r="AH1464" i="11"/>
  <c r="AI1464" i="11" s="1"/>
  <c r="AC1464" i="11"/>
  <c r="AD1464" i="11" s="1"/>
  <c r="X1464" i="11"/>
  <c r="Y1464" i="11" s="1"/>
  <c r="S1464" i="11"/>
  <c r="T1464" i="11" s="1"/>
  <c r="K1464" i="11"/>
  <c r="L1464" i="11" s="1"/>
  <c r="G1464" i="11"/>
  <c r="H1464" i="11" s="1"/>
  <c r="AR1463" i="11"/>
  <c r="AS1463" i="11" s="1"/>
  <c r="AM1463" i="11"/>
  <c r="AN1463" i="11" s="1"/>
  <c r="AH1463" i="11"/>
  <c r="AI1463" i="11" s="1"/>
  <c r="AC1463" i="11"/>
  <c r="AD1463" i="11" s="1"/>
  <c r="X1463" i="11"/>
  <c r="Y1463" i="11" s="1"/>
  <c r="S1463" i="11"/>
  <c r="T1463" i="11" s="1"/>
  <c r="O1463" i="11"/>
  <c r="P1463" i="11" s="1"/>
  <c r="K1463" i="11"/>
  <c r="L1463" i="11" s="1"/>
  <c r="G1463" i="11"/>
  <c r="H1463" i="11" s="1"/>
  <c r="AR1462" i="11"/>
  <c r="AS1462" i="11" s="1"/>
  <c r="AM1462" i="11"/>
  <c r="AN1462" i="11" s="1"/>
  <c r="AH1462" i="11"/>
  <c r="AI1462" i="11" s="1"/>
  <c r="AC1462" i="11"/>
  <c r="AD1462" i="11" s="1"/>
  <c r="X1462" i="11"/>
  <c r="Y1462" i="11" s="1"/>
  <c r="S1462" i="11"/>
  <c r="T1462" i="11" s="1"/>
  <c r="K1462" i="11"/>
  <c r="L1462" i="11" s="1"/>
  <c r="G1462" i="11"/>
  <c r="H1462" i="11" s="1"/>
  <c r="AM1461" i="11"/>
  <c r="AN1461" i="11" s="1"/>
  <c r="AH1461" i="11"/>
  <c r="AI1461" i="11" s="1"/>
  <c r="AC1461" i="11"/>
  <c r="AD1461" i="11" s="1"/>
  <c r="X1461" i="11"/>
  <c r="Y1461" i="11" s="1"/>
  <c r="S1461" i="11"/>
  <c r="T1461" i="11" s="1"/>
  <c r="O1461" i="11"/>
  <c r="P1461" i="11" s="1"/>
  <c r="K1461" i="11"/>
  <c r="L1461" i="11" s="1"/>
  <c r="G1461" i="11"/>
  <c r="H1461" i="11" s="1"/>
  <c r="AR1460" i="11"/>
  <c r="AS1460" i="11" s="1"/>
  <c r="AM1460" i="11"/>
  <c r="AN1460" i="11" s="1"/>
  <c r="AH1460" i="11"/>
  <c r="AI1460" i="11" s="1"/>
  <c r="AC1460" i="11"/>
  <c r="AD1460" i="11" s="1"/>
  <c r="X1460" i="11"/>
  <c r="Y1460" i="11" s="1"/>
  <c r="S1460" i="11"/>
  <c r="T1460" i="11" s="1"/>
  <c r="O1460" i="11"/>
  <c r="P1460" i="11" s="1"/>
  <c r="K1460" i="11"/>
  <c r="L1460" i="11" s="1"/>
  <c r="G1460" i="11"/>
  <c r="H1460" i="11" s="1"/>
  <c r="AR1459" i="11"/>
  <c r="AS1459" i="11" s="1"/>
  <c r="AM1459" i="11"/>
  <c r="AN1459" i="11" s="1"/>
  <c r="AH1459" i="11"/>
  <c r="AI1459" i="11" s="1"/>
  <c r="AC1459" i="11"/>
  <c r="AD1459" i="11" s="1"/>
  <c r="X1459" i="11"/>
  <c r="Y1459" i="11" s="1"/>
  <c r="S1459" i="11"/>
  <c r="T1459" i="11" s="1"/>
  <c r="K1459" i="11"/>
  <c r="L1459" i="11" s="1"/>
  <c r="G1459" i="11"/>
  <c r="H1459" i="11" s="1"/>
  <c r="AR1458" i="11"/>
  <c r="AS1458" i="11" s="1"/>
  <c r="AM1458" i="11"/>
  <c r="AN1458" i="11" s="1"/>
  <c r="AH1458" i="11"/>
  <c r="AI1458" i="11" s="1"/>
  <c r="AC1458" i="11"/>
  <c r="AD1458" i="11" s="1"/>
  <c r="X1458" i="11"/>
  <c r="Y1458" i="11" s="1"/>
  <c r="S1458" i="11"/>
  <c r="T1458" i="11" s="1"/>
  <c r="K1458" i="11"/>
  <c r="L1458" i="11" s="1"/>
  <c r="G1458" i="11"/>
  <c r="H1458" i="11" s="1"/>
  <c r="AR1457" i="11"/>
  <c r="AS1457" i="11" s="1"/>
  <c r="AM1457" i="11"/>
  <c r="AN1457" i="11" s="1"/>
  <c r="AH1457" i="11"/>
  <c r="AI1457" i="11" s="1"/>
  <c r="AC1457" i="11"/>
  <c r="AD1457" i="11" s="1"/>
  <c r="X1457" i="11"/>
  <c r="Y1457" i="11" s="1"/>
  <c r="S1457" i="11"/>
  <c r="T1457" i="11" s="1"/>
  <c r="K1457" i="11"/>
  <c r="L1457" i="11" s="1"/>
  <c r="G1457" i="11"/>
  <c r="H1457" i="11" s="1"/>
  <c r="AR1456" i="11"/>
  <c r="AS1456" i="11" s="1"/>
  <c r="AM1456" i="11"/>
  <c r="AN1456" i="11" s="1"/>
  <c r="AH1456" i="11"/>
  <c r="AI1456" i="11" s="1"/>
  <c r="AC1456" i="11"/>
  <c r="AD1456" i="11" s="1"/>
  <c r="X1456" i="11"/>
  <c r="Y1456" i="11" s="1"/>
  <c r="S1456" i="11"/>
  <c r="T1456" i="11" s="1"/>
  <c r="O1456" i="11"/>
  <c r="P1456" i="11" s="1"/>
  <c r="K1456" i="11"/>
  <c r="L1456" i="11" s="1"/>
  <c r="G1456" i="11"/>
  <c r="H1456" i="11" s="1"/>
  <c r="AR1455" i="11"/>
  <c r="AS1455" i="11" s="1"/>
  <c r="AM1455" i="11"/>
  <c r="AN1455" i="11" s="1"/>
  <c r="AH1455" i="11"/>
  <c r="AI1455" i="11" s="1"/>
  <c r="X1455" i="11"/>
  <c r="Y1455" i="11" s="1"/>
  <c r="S1455" i="11"/>
  <c r="T1455" i="11" s="1"/>
  <c r="O1455" i="11"/>
  <c r="P1455" i="11" s="1"/>
  <c r="K1455" i="11"/>
  <c r="L1455" i="11" s="1"/>
  <c r="G1455" i="11"/>
  <c r="H1455" i="11" s="1"/>
  <c r="AR1454" i="11"/>
  <c r="AS1454" i="11" s="1"/>
  <c r="AM1454" i="11"/>
  <c r="AN1454" i="11" s="1"/>
  <c r="AH1454" i="11"/>
  <c r="AI1454" i="11" s="1"/>
  <c r="AC1454" i="11"/>
  <c r="AD1454" i="11" s="1"/>
  <c r="X1454" i="11"/>
  <c r="Y1454" i="11" s="1"/>
  <c r="S1454" i="11"/>
  <c r="T1454" i="11" s="1"/>
  <c r="O1454" i="11"/>
  <c r="P1454" i="11" s="1"/>
  <c r="K1454" i="11"/>
  <c r="L1454" i="11" s="1"/>
  <c r="G1454" i="11"/>
  <c r="H1454" i="11" s="1"/>
  <c r="AR1453" i="11"/>
  <c r="AS1453" i="11" s="1"/>
  <c r="AM1453" i="11"/>
  <c r="AN1453" i="11" s="1"/>
  <c r="AH1453" i="11"/>
  <c r="AI1453" i="11" s="1"/>
  <c r="AC1453" i="11"/>
  <c r="AD1453" i="11" s="1"/>
  <c r="X1453" i="11"/>
  <c r="Y1453" i="11" s="1"/>
  <c r="S1453" i="11"/>
  <c r="T1453" i="11" s="1"/>
  <c r="K1453" i="11"/>
  <c r="L1453" i="11" s="1"/>
  <c r="G1453" i="11"/>
  <c r="H1453" i="11" s="1"/>
  <c r="AR1452" i="11"/>
  <c r="AS1452" i="11" s="1"/>
  <c r="AM1452" i="11"/>
  <c r="AN1452" i="11" s="1"/>
  <c r="AH1452" i="11"/>
  <c r="AI1452" i="11" s="1"/>
  <c r="AC1452" i="11"/>
  <c r="AD1452" i="11" s="1"/>
  <c r="X1452" i="11"/>
  <c r="Y1452" i="11" s="1"/>
  <c r="S1452" i="11"/>
  <c r="T1452" i="11" s="1"/>
  <c r="O1452" i="11"/>
  <c r="P1452" i="11" s="1"/>
  <c r="K1452" i="11"/>
  <c r="L1452" i="11" s="1"/>
  <c r="G1452" i="11"/>
  <c r="H1452" i="11" s="1"/>
  <c r="AR1451" i="11"/>
  <c r="AS1451" i="11" s="1"/>
  <c r="AM1451" i="11"/>
  <c r="AN1451" i="11" s="1"/>
  <c r="AH1451" i="11"/>
  <c r="AI1451" i="11" s="1"/>
  <c r="AC1451" i="11"/>
  <c r="AD1451" i="11" s="1"/>
  <c r="X1451" i="11"/>
  <c r="Y1451" i="11" s="1"/>
  <c r="S1451" i="11"/>
  <c r="T1451" i="11" s="1"/>
  <c r="K1451" i="11"/>
  <c r="L1451" i="11" s="1"/>
  <c r="G1451" i="11"/>
  <c r="H1451" i="11" s="1"/>
  <c r="AR1450" i="11"/>
  <c r="AS1450" i="11" s="1"/>
  <c r="AM1450" i="11"/>
  <c r="AN1450" i="11" s="1"/>
  <c r="AH1450" i="11"/>
  <c r="AI1450" i="11" s="1"/>
  <c r="AC1450" i="11"/>
  <c r="AD1450" i="11" s="1"/>
  <c r="X1450" i="11"/>
  <c r="Y1450" i="11" s="1"/>
  <c r="S1450" i="11"/>
  <c r="T1450" i="11" s="1"/>
  <c r="O1450" i="11"/>
  <c r="P1450" i="11" s="1"/>
  <c r="K1450" i="11"/>
  <c r="L1450" i="11" s="1"/>
  <c r="G1450" i="11"/>
  <c r="H1450" i="11" s="1"/>
  <c r="AR1449" i="11"/>
  <c r="AS1449" i="11" s="1"/>
  <c r="AM1449" i="11"/>
  <c r="AN1449" i="11" s="1"/>
  <c r="AH1449" i="11"/>
  <c r="AI1449" i="11" s="1"/>
  <c r="AC1449" i="11"/>
  <c r="AD1449" i="11" s="1"/>
  <c r="X1449" i="11"/>
  <c r="Y1449" i="11" s="1"/>
  <c r="S1449" i="11"/>
  <c r="T1449" i="11" s="1"/>
  <c r="O1449" i="11"/>
  <c r="P1449" i="11" s="1"/>
  <c r="K1449" i="11"/>
  <c r="L1449" i="11" s="1"/>
  <c r="G1449" i="11"/>
  <c r="H1449" i="11" s="1"/>
  <c r="AR1448" i="11"/>
  <c r="AS1448" i="11" s="1"/>
  <c r="AM1448" i="11"/>
  <c r="AN1448" i="11" s="1"/>
  <c r="AH1448" i="11"/>
  <c r="AI1448" i="11" s="1"/>
  <c r="AC1448" i="11"/>
  <c r="AD1448" i="11" s="1"/>
  <c r="X1448" i="11"/>
  <c r="Y1448" i="11" s="1"/>
  <c r="S1448" i="11"/>
  <c r="T1448" i="11" s="1"/>
  <c r="O1448" i="11"/>
  <c r="P1448" i="11" s="1"/>
  <c r="K1448" i="11"/>
  <c r="L1448" i="11" s="1"/>
  <c r="G1448" i="11"/>
  <c r="H1448" i="11" s="1"/>
  <c r="AR1447" i="11"/>
  <c r="AS1447" i="11" s="1"/>
  <c r="AM1447" i="11"/>
  <c r="AN1447" i="11" s="1"/>
  <c r="AH1447" i="11"/>
  <c r="AI1447" i="11" s="1"/>
  <c r="AC1447" i="11"/>
  <c r="AD1447" i="11" s="1"/>
  <c r="X1447" i="11"/>
  <c r="Y1447" i="11" s="1"/>
  <c r="S1447" i="11"/>
  <c r="T1447" i="11" s="1"/>
  <c r="O1447" i="11"/>
  <c r="P1447" i="11" s="1"/>
  <c r="K1447" i="11"/>
  <c r="L1447" i="11" s="1"/>
  <c r="G1447" i="11"/>
  <c r="H1447" i="11" s="1"/>
  <c r="AR1446" i="11"/>
  <c r="AS1446" i="11" s="1"/>
  <c r="AM1446" i="11"/>
  <c r="AN1446" i="11" s="1"/>
  <c r="AH1446" i="11"/>
  <c r="AI1446" i="11" s="1"/>
  <c r="AC1446" i="11"/>
  <c r="AD1446" i="11" s="1"/>
  <c r="X1446" i="11"/>
  <c r="Y1446" i="11" s="1"/>
  <c r="S1446" i="11"/>
  <c r="T1446" i="11" s="1"/>
  <c r="O1446" i="11"/>
  <c r="P1446" i="11" s="1"/>
  <c r="K1446" i="11"/>
  <c r="L1446" i="11" s="1"/>
  <c r="G1446" i="11"/>
  <c r="H1446" i="11" s="1"/>
  <c r="AR1445" i="11"/>
  <c r="AS1445" i="11" s="1"/>
  <c r="AM1445" i="11"/>
  <c r="AN1445" i="11" s="1"/>
  <c r="AH1445" i="11"/>
  <c r="AI1445" i="11" s="1"/>
  <c r="AC1445" i="11"/>
  <c r="AD1445" i="11" s="1"/>
  <c r="X1445" i="11"/>
  <c r="Y1445" i="11" s="1"/>
  <c r="S1445" i="11"/>
  <c r="T1445" i="11" s="1"/>
  <c r="O1445" i="11"/>
  <c r="P1445" i="11" s="1"/>
  <c r="K1445" i="11"/>
  <c r="L1445" i="11" s="1"/>
  <c r="G1445" i="11"/>
  <c r="H1445" i="11" s="1"/>
  <c r="AR1444" i="11"/>
  <c r="AS1444" i="11" s="1"/>
  <c r="AM1444" i="11"/>
  <c r="AN1444" i="11" s="1"/>
  <c r="AH1444" i="11"/>
  <c r="AI1444" i="11" s="1"/>
  <c r="AC1444" i="11"/>
  <c r="AD1444" i="11" s="1"/>
  <c r="X1444" i="11"/>
  <c r="Y1444" i="11" s="1"/>
  <c r="S1444" i="11"/>
  <c r="T1444" i="11" s="1"/>
  <c r="O1444" i="11"/>
  <c r="P1444" i="11" s="1"/>
  <c r="K1444" i="11"/>
  <c r="L1444" i="11" s="1"/>
  <c r="G1444" i="11"/>
  <c r="H1444" i="11" s="1"/>
  <c r="AR1443" i="11"/>
  <c r="AS1443" i="11" s="1"/>
  <c r="AM1443" i="11"/>
  <c r="AN1443" i="11" s="1"/>
  <c r="AH1443" i="11"/>
  <c r="AI1443" i="11" s="1"/>
  <c r="AC1443" i="11"/>
  <c r="AD1443" i="11" s="1"/>
  <c r="X1443" i="11"/>
  <c r="Y1443" i="11" s="1"/>
  <c r="S1443" i="11"/>
  <c r="T1443" i="11" s="1"/>
  <c r="K1443" i="11"/>
  <c r="L1443" i="11" s="1"/>
  <c r="G1443" i="11"/>
  <c r="H1443" i="11" s="1"/>
  <c r="AR1442" i="11"/>
  <c r="AS1442" i="11" s="1"/>
  <c r="AM1442" i="11"/>
  <c r="AN1442" i="11" s="1"/>
  <c r="AH1442" i="11"/>
  <c r="AI1442" i="11" s="1"/>
  <c r="AC1442" i="11"/>
  <c r="AD1442" i="11" s="1"/>
  <c r="X1442" i="11"/>
  <c r="Y1442" i="11" s="1"/>
  <c r="S1442" i="11"/>
  <c r="T1442" i="11" s="1"/>
  <c r="O1442" i="11"/>
  <c r="P1442" i="11" s="1"/>
  <c r="K1442" i="11"/>
  <c r="L1442" i="11" s="1"/>
  <c r="G1442" i="11"/>
  <c r="H1442" i="11" s="1"/>
  <c r="AR1441" i="11" l="1"/>
  <c r="AS1441" i="11" s="1"/>
  <c r="AM1441" i="11"/>
  <c r="AN1441" i="11" s="1"/>
  <c r="AH1441" i="11"/>
  <c r="AI1441" i="11" s="1"/>
  <c r="AC1441" i="11"/>
  <c r="AD1441" i="11" s="1"/>
  <c r="S1441" i="11"/>
  <c r="T1441" i="11" s="1"/>
  <c r="O1441" i="11"/>
  <c r="P1441" i="11" s="1"/>
  <c r="K1441" i="11"/>
  <c r="L1441" i="11" s="1"/>
  <c r="G1441" i="11"/>
  <c r="H1441" i="11" s="1"/>
  <c r="K1440" i="11" l="1"/>
  <c r="L1440" i="11" s="1"/>
  <c r="G1440" i="11"/>
  <c r="H1440" i="11" s="1"/>
  <c r="K1439" i="11"/>
  <c r="L1439" i="11" s="1"/>
  <c r="G1439" i="11"/>
  <c r="H1439" i="11" s="1"/>
  <c r="AC1438" i="11"/>
  <c r="AD1438" i="11" s="1"/>
  <c r="X1438" i="11"/>
  <c r="Y1438" i="11" s="1"/>
  <c r="S1438" i="11"/>
  <c r="T1438" i="11" s="1"/>
  <c r="K1438" i="11"/>
  <c r="L1438" i="11" s="1"/>
  <c r="G1438" i="11"/>
  <c r="H1438" i="11" s="1"/>
  <c r="X1437" i="11"/>
  <c r="Y1437" i="11" s="1"/>
  <c r="S1437" i="11"/>
  <c r="T1437" i="11" s="1"/>
  <c r="G1437" i="11"/>
  <c r="H1437" i="11" s="1"/>
  <c r="X1436" i="11"/>
  <c r="Y1436" i="11" s="1"/>
  <c r="S1436" i="11"/>
  <c r="T1436" i="11" s="1"/>
  <c r="G1436" i="11"/>
  <c r="H1436" i="11" s="1"/>
  <c r="X1435" i="11"/>
  <c r="Y1435" i="11" s="1"/>
  <c r="S1435" i="11"/>
  <c r="T1435" i="11" s="1"/>
  <c r="G1435" i="11"/>
  <c r="H1435" i="11" s="1"/>
  <c r="X1434" i="11"/>
  <c r="Y1434" i="11" s="1"/>
  <c r="S1434" i="11"/>
  <c r="T1434" i="11" s="1"/>
  <c r="G1434" i="11"/>
  <c r="H1434" i="11" s="1"/>
  <c r="S1433" i="11"/>
  <c r="K1433" i="11"/>
  <c r="L1433" i="11" s="1"/>
  <c r="G1433" i="11"/>
  <c r="H1433" i="11" s="1"/>
  <c r="S1432" i="11"/>
  <c r="K1432" i="11"/>
  <c r="L1432" i="11" s="1"/>
  <c r="G1432" i="11"/>
  <c r="H1432" i="11" s="1"/>
  <c r="X1431" i="11"/>
  <c r="Y1431" i="11" s="1"/>
  <c r="S1431" i="11"/>
  <c r="T1431" i="11" s="1"/>
  <c r="K1431" i="11"/>
  <c r="L1431" i="11" s="1"/>
  <c r="G1431" i="11"/>
  <c r="H1431" i="11" s="1"/>
  <c r="X1430" i="11"/>
  <c r="Y1430" i="11" s="1"/>
  <c r="S1430" i="11"/>
  <c r="T1430" i="11" s="1"/>
  <c r="K1430" i="11"/>
  <c r="L1430" i="11" s="1"/>
  <c r="G1430" i="11"/>
  <c r="H1430" i="11" s="1"/>
  <c r="X1429" i="11"/>
  <c r="Y1429" i="11" s="1"/>
  <c r="S1429" i="11"/>
  <c r="T1429" i="11" s="1"/>
  <c r="K1429" i="11"/>
  <c r="L1429" i="11" s="1"/>
  <c r="G1429" i="11"/>
  <c r="H1429" i="11" s="1"/>
  <c r="S1428" i="11"/>
  <c r="T1428" i="11" s="1"/>
  <c r="K1428" i="11"/>
  <c r="L1428" i="11" s="1"/>
  <c r="G1428" i="11"/>
  <c r="H1428" i="11" s="1"/>
  <c r="AC1427" i="11"/>
  <c r="AD1427" i="11" s="1"/>
  <c r="X1427" i="11"/>
  <c r="Y1427" i="11" s="1"/>
  <c r="S1427" i="11"/>
  <c r="T1427" i="11" s="1"/>
  <c r="G1427" i="11"/>
  <c r="H1427" i="11" s="1"/>
  <c r="AC1426" i="11"/>
  <c r="AD1426" i="11" s="1"/>
  <c r="X1426" i="11"/>
  <c r="Y1426" i="11" s="1"/>
  <c r="S1426" i="11"/>
  <c r="T1426" i="11" s="1"/>
  <c r="G1426" i="11"/>
  <c r="H1426" i="11" s="1"/>
  <c r="K1425" i="11"/>
  <c r="L1425" i="11" s="1"/>
  <c r="G1425" i="11"/>
  <c r="H1425" i="11" s="1"/>
  <c r="K1424" i="11"/>
  <c r="L1424" i="11" s="1"/>
  <c r="G1424" i="11"/>
  <c r="H1424" i="11" s="1"/>
  <c r="K1423" i="11"/>
  <c r="L1423" i="11" s="1"/>
  <c r="G1423" i="11"/>
  <c r="H1423" i="11" s="1"/>
  <c r="AC1422" i="11"/>
  <c r="AD1422" i="11" s="1"/>
  <c r="X1422" i="11"/>
  <c r="Y1422" i="11" s="1"/>
  <c r="S1422" i="11"/>
  <c r="T1422" i="11" s="1"/>
  <c r="G1422" i="11"/>
  <c r="H1422" i="11" s="1"/>
  <c r="AC1421" i="11"/>
  <c r="AD1421" i="11" s="1"/>
  <c r="X1421" i="11"/>
  <c r="Y1421" i="11" s="1"/>
  <c r="S1421" i="11"/>
  <c r="T1421" i="11" s="1"/>
  <c r="G1421" i="11"/>
  <c r="H1421" i="11" s="1"/>
  <c r="AC1420" i="11"/>
  <c r="AD1420" i="11" s="1"/>
  <c r="X1420" i="11"/>
  <c r="Y1420" i="11" s="1"/>
  <c r="S1420" i="11"/>
  <c r="T1420" i="11" s="1"/>
  <c r="G1420" i="11"/>
  <c r="H1420" i="11" s="1"/>
  <c r="AC1419" i="11"/>
  <c r="AD1419" i="11" s="1"/>
  <c r="X1419" i="11"/>
  <c r="Y1419" i="11" s="1"/>
  <c r="S1419" i="11"/>
  <c r="T1419" i="11" s="1"/>
  <c r="G1419" i="11"/>
  <c r="H1419" i="11" s="1"/>
  <c r="Y1418" i="11"/>
  <c r="S1418" i="11"/>
  <c r="T1418" i="11" s="1"/>
  <c r="G1418" i="11"/>
  <c r="H1418" i="11" s="1"/>
  <c r="X1417" i="11"/>
  <c r="Y1417" i="11" s="1"/>
  <c r="S1417" i="11"/>
  <c r="T1417" i="11" s="1"/>
  <c r="G1417" i="11"/>
  <c r="H1417" i="11" s="1"/>
  <c r="K1416" i="11"/>
  <c r="L1416" i="11" s="1"/>
  <c r="G1416" i="11"/>
  <c r="H1416" i="11" s="1"/>
  <c r="X1415" i="11"/>
  <c r="Y1415" i="11" s="1"/>
  <c r="S1415" i="11"/>
  <c r="T1415" i="11" s="1"/>
  <c r="G1415" i="11"/>
  <c r="H1415" i="11" s="1"/>
  <c r="AR1414" i="11"/>
  <c r="AS1414" i="11" s="1"/>
  <c r="AH1414" i="11"/>
  <c r="AI1414" i="11" s="1"/>
  <c r="AC1414" i="11"/>
  <c r="AD1414" i="11" s="1"/>
  <c r="X1414" i="11"/>
  <c r="Y1414" i="11" s="1"/>
  <c r="S1414" i="11"/>
  <c r="T1414" i="11" s="1"/>
  <c r="O1414" i="11"/>
  <c r="P1414" i="11" s="1"/>
  <c r="K1414" i="11"/>
  <c r="L1414" i="11" s="1"/>
  <c r="G1414" i="11"/>
  <c r="H1414" i="11" s="1"/>
  <c r="AR1413" i="11"/>
  <c r="AS1413" i="11" s="1"/>
  <c r="AM1413" i="11"/>
  <c r="AN1413" i="11" s="1"/>
  <c r="AH1413" i="11"/>
  <c r="AI1413" i="11" s="1"/>
  <c r="AC1413" i="11"/>
  <c r="AD1413" i="11" s="1"/>
  <c r="X1413" i="11"/>
  <c r="Y1413" i="11" s="1"/>
  <c r="S1413" i="11"/>
  <c r="T1413" i="11" s="1"/>
  <c r="O1413" i="11"/>
  <c r="P1413" i="11" s="1"/>
  <c r="K1413" i="11"/>
  <c r="L1413" i="11" s="1"/>
  <c r="G1413" i="11"/>
  <c r="H1413" i="11" s="1"/>
  <c r="AR1412" i="11"/>
  <c r="AS1412" i="11" s="1"/>
  <c r="AM1412" i="11"/>
  <c r="AN1412" i="11" s="1"/>
  <c r="AH1412" i="11"/>
  <c r="AI1412" i="11" s="1"/>
  <c r="S1412" i="11"/>
  <c r="T1412" i="11" s="1"/>
  <c r="O1412" i="11"/>
  <c r="P1412" i="11" s="1"/>
  <c r="K1412" i="11"/>
  <c r="L1412" i="11" s="1"/>
  <c r="G1412" i="11"/>
  <c r="H1412" i="11" s="1"/>
  <c r="AR1411" i="11"/>
  <c r="AS1411" i="11" s="1"/>
  <c r="AM1411" i="11"/>
  <c r="AN1411" i="11" s="1"/>
  <c r="AH1411" i="11"/>
  <c r="AI1411" i="11" s="1"/>
  <c r="AC1411" i="11"/>
  <c r="AD1411" i="11" s="1"/>
  <c r="X1411" i="11"/>
  <c r="Y1411" i="11" s="1"/>
  <c r="S1411" i="11"/>
  <c r="T1411" i="11" s="1"/>
  <c r="O1411" i="11"/>
  <c r="P1411" i="11" s="1"/>
  <c r="K1411" i="11"/>
  <c r="L1411" i="11" s="1"/>
  <c r="G1411" i="11"/>
  <c r="H1411" i="11" s="1"/>
  <c r="AR1410" i="11"/>
  <c r="AS1410" i="11" s="1"/>
  <c r="AM1410" i="11"/>
  <c r="AN1410" i="11" s="1"/>
  <c r="AH1410" i="11"/>
  <c r="AI1410" i="11" s="1"/>
  <c r="AC1410" i="11"/>
  <c r="AD1410" i="11" s="1"/>
  <c r="X1410" i="11"/>
  <c r="Y1410" i="11" s="1"/>
  <c r="S1410" i="11"/>
  <c r="T1410" i="11" s="1"/>
  <c r="O1410" i="11"/>
  <c r="P1410" i="11" s="1"/>
  <c r="K1410" i="11"/>
  <c r="L1410" i="11" s="1"/>
  <c r="G1410" i="11"/>
  <c r="H1410" i="11" s="1"/>
  <c r="AR1409" i="11"/>
  <c r="AS1409" i="11" s="1"/>
  <c r="AM1409" i="11"/>
  <c r="AN1409" i="11" s="1"/>
  <c r="AH1409" i="11"/>
  <c r="AI1409" i="11" s="1"/>
  <c r="AC1409" i="11"/>
  <c r="AD1409" i="11" s="1"/>
  <c r="X1409" i="11"/>
  <c r="Y1409" i="11" s="1"/>
  <c r="S1409" i="11"/>
  <c r="T1409" i="11" s="1"/>
  <c r="O1409" i="11"/>
  <c r="P1409" i="11" s="1"/>
  <c r="K1409" i="11"/>
  <c r="L1409" i="11" s="1"/>
  <c r="G1409" i="11"/>
  <c r="H1409" i="11" s="1"/>
  <c r="AR1408" i="11"/>
  <c r="AS1408" i="11" s="1"/>
  <c r="AM1408" i="11"/>
  <c r="AN1408" i="11" s="1"/>
  <c r="AH1408" i="11"/>
  <c r="AI1408" i="11" s="1"/>
  <c r="AC1408" i="11"/>
  <c r="AD1408" i="11" s="1"/>
  <c r="X1408" i="11"/>
  <c r="Y1408" i="11" s="1"/>
  <c r="S1408" i="11"/>
  <c r="T1408" i="11" s="1"/>
  <c r="O1408" i="11"/>
  <c r="P1408" i="11" s="1"/>
  <c r="K1408" i="11"/>
  <c r="L1408" i="11" s="1"/>
  <c r="G1408" i="11"/>
  <c r="H1408" i="11" s="1"/>
  <c r="AR1407" i="11"/>
  <c r="AS1407" i="11" s="1"/>
  <c r="AM1407" i="11"/>
  <c r="AN1407" i="11" s="1"/>
  <c r="AH1407" i="11"/>
  <c r="AI1407" i="11" s="1"/>
  <c r="AC1407" i="11"/>
  <c r="AD1407" i="11" s="1"/>
  <c r="X1407" i="11"/>
  <c r="Y1407" i="11" s="1"/>
  <c r="S1407" i="11"/>
  <c r="T1407" i="11" s="1"/>
  <c r="O1407" i="11"/>
  <c r="P1407" i="11" s="1"/>
  <c r="K1407" i="11"/>
  <c r="L1407" i="11" s="1"/>
  <c r="G1407" i="11"/>
  <c r="H1407" i="11" s="1"/>
  <c r="AR1406" i="11"/>
  <c r="AS1406" i="11" s="1"/>
  <c r="AM1406" i="11"/>
  <c r="AN1406" i="11" s="1"/>
  <c r="AH1406" i="11"/>
  <c r="AI1406" i="11" s="1"/>
  <c r="AC1406" i="11"/>
  <c r="AD1406" i="11" s="1"/>
  <c r="X1406" i="11"/>
  <c r="Y1406" i="11" s="1"/>
  <c r="S1406" i="11"/>
  <c r="T1406" i="11" s="1"/>
  <c r="K1406" i="11"/>
  <c r="L1406" i="11" s="1"/>
  <c r="G1406" i="11"/>
  <c r="H1406" i="11" s="1"/>
  <c r="AR1405" i="11"/>
  <c r="AS1405" i="11" s="1"/>
  <c r="AM1405" i="11"/>
  <c r="AN1405" i="11" s="1"/>
  <c r="AH1405" i="11"/>
  <c r="AI1405" i="11" s="1"/>
  <c r="AC1405" i="11"/>
  <c r="AD1405" i="11" s="1"/>
  <c r="X1405" i="11"/>
  <c r="Y1405" i="11" s="1"/>
  <c r="S1405" i="11"/>
  <c r="T1405" i="11" s="1"/>
  <c r="O1405" i="11"/>
  <c r="P1405" i="11" s="1"/>
  <c r="K1405" i="11"/>
  <c r="L1405" i="11" s="1"/>
  <c r="G1405" i="11"/>
  <c r="H1405" i="11" s="1"/>
  <c r="AR1404" i="11"/>
  <c r="AS1404" i="11" s="1"/>
  <c r="AM1404" i="11"/>
  <c r="AN1404" i="11" s="1"/>
  <c r="AH1404" i="11"/>
  <c r="AI1404" i="11" s="1"/>
  <c r="AC1404" i="11"/>
  <c r="AD1404" i="11" s="1"/>
  <c r="X1404" i="11"/>
  <c r="Y1404" i="11" s="1"/>
  <c r="S1404" i="11"/>
  <c r="T1404" i="11" s="1"/>
  <c r="O1404" i="11"/>
  <c r="P1404" i="11" s="1"/>
  <c r="K1404" i="11"/>
  <c r="L1404" i="11" s="1"/>
  <c r="G1404" i="11"/>
  <c r="H1404" i="11" s="1"/>
  <c r="AR1403" i="11"/>
  <c r="AS1403" i="11" s="1"/>
  <c r="AM1403" i="11"/>
  <c r="AN1403" i="11" s="1"/>
  <c r="AH1403" i="11"/>
  <c r="AI1403" i="11" s="1"/>
  <c r="AC1403" i="11"/>
  <c r="AD1403" i="11" s="1"/>
  <c r="X1403" i="11"/>
  <c r="Y1403" i="11" s="1"/>
  <c r="S1403" i="11"/>
  <c r="T1403" i="11" s="1"/>
  <c r="K1403" i="11"/>
  <c r="L1403" i="11" s="1"/>
  <c r="G1403" i="11"/>
  <c r="H1403" i="11" s="1"/>
  <c r="AR1402" i="11"/>
  <c r="AS1402" i="11" s="1"/>
  <c r="AM1402" i="11"/>
  <c r="AN1402" i="11" s="1"/>
  <c r="AH1402" i="11"/>
  <c r="AI1402" i="11" s="1"/>
  <c r="AC1402" i="11"/>
  <c r="AD1402" i="11" s="1"/>
  <c r="X1402" i="11"/>
  <c r="Y1402" i="11" s="1"/>
  <c r="S1402" i="11"/>
  <c r="T1402" i="11" s="1"/>
  <c r="O1402" i="11"/>
  <c r="P1402" i="11" s="1"/>
  <c r="K1402" i="11"/>
  <c r="L1402" i="11" s="1"/>
  <c r="G1402" i="11"/>
  <c r="H1402" i="11" s="1"/>
  <c r="AR1401" i="11"/>
  <c r="AS1401" i="11" s="1"/>
  <c r="AM1401" i="11"/>
  <c r="AN1401" i="11" s="1"/>
  <c r="AH1401" i="11"/>
  <c r="AI1401" i="11" s="1"/>
  <c r="AC1401" i="11"/>
  <c r="AD1401" i="11" s="1"/>
  <c r="S1401" i="11"/>
  <c r="T1401" i="11" s="1"/>
  <c r="O1401" i="11"/>
  <c r="P1401" i="11" s="1"/>
  <c r="K1401" i="11"/>
  <c r="L1401" i="11" s="1"/>
  <c r="G1401" i="11"/>
  <c r="H1401" i="11" s="1"/>
  <c r="AR1400" i="11"/>
  <c r="AM1400" i="11"/>
  <c r="AN1400" i="11" s="1"/>
  <c r="AH1400" i="11"/>
  <c r="AI1400" i="11" s="1"/>
  <c r="AC1400" i="11"/>
  <c r="AD1400" i="11" s="1"/>
  <c r="X1400" i="11"/>
  <c r="Y1400" i="11" s="1"/>
  <c r="S1400" i="11"/>
  <c r="T1400" i="11" s="1"/>
  <c r="O1400" i="11"/>
  <c r="P1400" i="11" s="1"/>
  <c r="K1400" i="11"/>
  <c r="L1400" i="11" s="1"/>
  <c r="G1400" i="11"/>
  <c r="H1400" i="11" s="1"/>
  <c r="AR1399" i="11"/>
  <c r="AS1399" i="11" s="1"/>
  <c r="AM1399" i="11"/>
  <c r="AN1399" i="11" s="1"/>
  <c r="AH1399" i="11"/>
  <c r="AI1399" i="11" s="1"/>
  <c r="AC1399" i="11"/>
  <c r="AD1399" i="11" s="1"/>
  <c r="X1399" i="11"/>
  <c r="Y1399" i="11" s="1"/>
  <c r="S1399" i="11"/>
  <c r="T1399" i="11" s="1"/>
  <c r="O1399" i="11"/>
  <c r="P1399" i="11" s="1"/>
  <c r="K1399" i="11"/>
  <c r="L1399" i="11" s="1"/>
  <c r="G1399" i="11"/>
  <c r="H1399" i="11" s="1"/>
  <c r="AR1398" i="11"/>
  <c r="AS1398" i="11" s="1"/>
  <c r="AM1398" i="11"/>
  <c r="AN1398" i="11" s="1"/>
  <c r="AH1398" i="11"/>
  <c r="AI1398" i="11" s="1"/>
  <c r="AC1398" i="11"/>
  <c r="AD1398" i="11" s="1"/>
  <c r="X1398" i="11"/>
  <c r="Y1398" i="11" s="1"/>
  <c r="S1398" i="11"/>
  <c r="T1398" i="11" s="1"/>
  <c r="O1398" i="11"/>
  <c r="P1398" i="11" s="1"/>
  <c r="K1398" i="11"/>
  <c r="L1398" i="11" s="1"/>
  <c r="G1398" i="11"/>
  <c r="H1398" i="11" s="1"/>
  <c r="AR1397" i="11"/>
  <c r="AS1397" i="11" s="1"/>
  <c r="AM1397" i="11"/>
  <c r="AN1397" i="11" s="1"/>
  <c r="AH1397" i="11"/>
  <c r="AI1397" i="11" s="1"/>
  <c r="AC1397" i="11"/>
  <c r="AD1397" i="11" s="1"/>
  <c r="X1397" i="11"/>
  <c r="Y1397" i="11" s="1"/>
  <c r="S1397" i="11"/>
  <c r="T1397" i="11" s="1"/>
  <c r="O1397" i="11"/>
  <c r="P1397" i="11" s="1"/>
  <c r="K1397" i="11"/>
  <c r="L1397" i="11" s="1"/>
  <c r="G1397" i="11"/>
  <c r="H1397" i="11" s="1"/>
  <c r="AR1396" i="11"/>
  <c r="AS1396" i="11" s="1"/>
  <c r="AM1396" i="11"/>
  <c r="AN1396" i="11" s="1"/>
  <c r="AH1396" i="11"/>
  <c r="AI1396" i="11" s="1"/>
  <c r="AC1396" i="11"/>
  <c r="AD1396" i="11" s="1"/>
  <c r="X1396" i="11"/>
  <c r="Y1396" i="11" s="1"/>
  <c r="S1396" i="11"/>
  <c r="T1396" i="11" s="1"/>
  <c r="O1396" i="11"/>
  <c r="P1396" i="11" s="1"/>
  <c r="K1396" i="11"/>
  <c r="L1396" i="11" s="1"/>
  <c r="G1396" i="11"/>
  <c r="H1396" i="11" s="1"/>
  <c r="AR1395" i="11"/>
  <c r="AS1395" i="11" s="1"/>
  <c r="AM1395" i="11"/>
  <c r="AN1395" i="11" s="1"/>
  <c r="AH1395" i="11"/>
  <c r="AI1395" i="11" s="1"/>
  <c r="AC1395" i="11"/>
  <c r="AD1395" i="11" s="1"/>
  <c r="X1395" i="11"/>
  <c r="Y1395" i="11" s="1"/>
  <c r="S1395" i="11"/>
  <c r="T1395" i="11" s="1"/>
  <c r="O1395" i="11"/>
  <c r="P1395" i="11" s="1"/>
  <c r="K1395" i="11"/>
  <c r="L1395" i="11" s="1"/>
  <c r="G1395" i="11"/>
  <c r="H1395" i="11" s="1"/>
  <c r="AR1394" i="11"/>
  <c r="AS1394" i="11" s="1"/>
  <c r="AM1394" i="11"/>
  <c r="AN1394" i="11" s="1"/>
  <c r="AH1394" i="11"/>
  <c r="AI1394" i="11" s="1"/>
  <c r="AC1394" i="11"/>
  <c r="AD1394" i="11" s="1"/>
  <c r="X1394" i="11"/>
  <c r="Y1394" i="11" s="1"/>
  <c r="S1394" i="11"/>
  <c r="T1394" i="11" s="1"/>
  <c r="O1394" i="11"/>
  <c r="P1394" i="11" s="1"/>
  <c r="K1394" i="11"/>
  <c r="L1394" i="11" s="1"/>
  <c r="G1394" i="11"/>
  <c r="H1394" i="11" s="1"/>
  <c r="AR1393" i="11"/>
  <c r="AS1393" i="11" s="1"/>
  <c r="AM1393" i="11"/>
  <c r="AN1393" i="11" s="1"/>
  <c r="AH1393" i="11"/>
  <c r="AI1393" i="11" s="1"/>
  <c r="AC1393" i="11"/>
  <c r="AD1393" i="11" s="1"/>
  <c r="X1393" i="11"/>
  <c r="Y1393" i="11" s="1"/>
  <c r="S1393" i="11"/>
  <c r="T1393" i="11" s="1"/>
  <c r="O1393" i="11"/>
  <c r="P1393" i="11" s="1"/>
  <c r="K1393" i="11"/>
  <c r="L1393" i="11" s="1"/>
  <c r="G1393" i="11"/>
  <c r="H1393" i="11" s="1"/>
  <c r="AR1392" i="11"/>
  <c r="AS1392" i="11" s="1"/>
  <c r="AM1392" i="11"/>
  <c r="AN1392" i="11" s="1"/>
  <c r="AH1392" i="11"/>
  <c r="AI1392" i="11" s="1"/>
  <c r="AC1392" i="11"/>
  <c r="AD1392" i="11" s="1"/>
  <c r="X1392" i="11"/>
  <c r="Y1392" i="11" s="1"/>
  <c r="S1392" i="11"/>
  <c r="T1392" i="11" s="1"/>
  <c r="O1392" i="11"/>
  <c r="P1392" i="11" s="1"/>
  <c r="K1392" i="11"/>
  <c r="L1392" i="11" s="1"/>
  <c r="G1392" i="11"/>
  <c r="H1392" i="11" s="1"/>
  <c r="AR1391" i="11"/>
  <c r="AS1391" i="11" s="1"/>
  <c r="AM1391" i="11"/>
  <c r="AN1391" i="11" s="1"/>
  <c r="AH1391" i="11"/>
  <c r="AI1391" i="11" s="1"/>
  <c r="AC1391" i="11"/>
  <c r="AD1391" i="11" s="1"/>
  <c r="X1391" i="11"/>
  <c r="Y1391" i="11" s="1"/>
  <c r="S1391" i="11"/>
  <c r="T1391" i="11" s="1"/>
  <c r="K1391" i="11"/>
  <c r="L1391" i="11" s="1"/>
  <c r="G1391" i="11"/>
  <c r="H1391" i="11" s="1"/>
  <c r="AR1390" i="11"/>
  <c r="AS1390" i="11" s="1"/>
  <c r="AM1390" i="11"/>
  <c r="AN1390" i="11" s="1"/>
  <c r="AH1390" i="11"/>
  <c r="AI1390" i="11" s="1"/>
  <c r="AC1390" i="11"/>
  <c r="AD1390" i="11" s="1"/>
  <c r="X1390" i="11"/>
  <c r="Y1390" i="11" s="1"/>
  <c r="S1390" i="11"/>
  <c r="T1390" i="11" s="1"/>
  <c r="O1390" i="11"/>
  <c r="P1390" i="11" s="1"/>
  <c r="K1390" i="11"/>
  <c r="L1390" i="11" s="1"/>
  <c r="G1390" i="11"/>
  <c r="H1390" i="11" s="1"/>
  <c r="AR1389" i="11"/>
  <c r="AS1389" i="11" s="1"/>
  <c r="AM1389" i="11"/>
  <c r="AN1389" i="11" s="1"/>
  <c r="AH1389" i="11"/>
  <c r="AI1389" i="11" s="1"/>
  <c r="AC1389" i="11"/>
  <c r="AD1389" i="11" s="1"/>
  <c r="X1389" i="11"/>
  <c r="Y1389" i="11" s="1"/>
  <c r="S1389" i="11"/>
  <c r="T1389" i="11" s="1"/>
  <c r="K1389" i="11"/>
  <c r="L1389" i="11" s="1"/>
  <c r="G1389" i="11"/>
  <c r="H1389" i="11" s="1"/>
  <c r="AR1388" i="11"/>
  <c r="AS1388" i="11" s="1"/>
  <c r="AM1388" i="11"/>
  <c r="AN1388" i="11" s="1"/>
  <c r="AH1388" i="11"/>
  <c r="AI1388" i="11" s="1"/>
  <c r="AC1388" i="11"/>
  <c r="AD1388" i="11" s="1"/>
  <c r="X1388" i="11"/>
  <c r="Y1388" i="11" s="1"/>
  <c r="S1388" i="11"/>
  <c r="T1388" i="11" s="1"/>
  <c r="K1388" i="11"/>
  <c r="L1388" i="11" s="1"/>
  <c r="G1388" i="11"/>
  <c r="H1388" i="11" s="1"/>
  <c r="AR1387" i="11"/>
  <c r="AS1387" i="11" s="1"/>
  <c r="AM1387" i="11"/>
  <c r="AN1387" i="11" s="1"/>
  <c r="AH1387" i="11"/>
  <c r="AI1387" i="11" s="1"/>
  <c r="AC1387" i="11"/>
  <c r="AD1387" i="11" s="1"/>
  <c r="X1387" i="11"/>
  <c r="Y1387" i="11" s="1"/>
  <c r="S1387" i="11"/>
  <c r="T1387" i="11" s="1"/>
  <c r="O1387" i="11"/>
  <c r="P1387" i="11" s="1"/>
  <c r="K1387" i="11"/>
  <c r="L1387" i="11" s="1"/>
  <c r="G1387" i="11"/>
  <c r="H1387" i="11" s="1"/>
  <c r="AR1386" i="11"/>
  <c r="AS1386" i="11" s="1"/>
  <c r="AM1386" i="11"/>
  <c r="AN1386" i="11" s="1"/>
  <c r="AH1386" i="11"/>
  <c r="AI1386" i="11" s="1"/>
  <c r="AC1386" i="11"/>
  <c r="AD1386" i="11" s="1"/>
  <c r="X1386" i="11"/>
  <c r="Y1386" i="11" s="1"/>
  <c r="S1386" i="11"/>
  <c r="T1386" i="11" s="1"/>
  <c r="O1386" i="11"/>
  <c r="P1386" i="11" s="1"/>
  <c r="K1386" i="11"/>
  <c r="L1386" i="11" s="1"/>
  <c r="G1386" i="11"/>
  <c r="H1386" i="11" s="1"/>
  <c r="AR1385" i="11"/>
  <c r="AS1385" i="11" s="1"/>
  <c r="AM1385" i="11"/>
  <c r="AN1385" i="11" s="1"/>
  <c r="AH1385" i="11"/>
  <c r="AI1385" i="11" s="1"/>
  <c r="AC1385" i="11"/>
  <c r="AD1385" i="11" s="1"/>
  <c r="X1385" i="11"/>
  <c r="Y1385" i="11" s="1"/>
  <c r="S1385" i="11"/>
  <c r="T1385" i="11" s="1"/>
  <c r="O1385" i="11"/>
  <c r="P1385" i="11" s="1"/>
  <c r="K1385" i="11"/>
  <c r="L1385" i="11" s="1"/>
  <c r="G1385" i="11"/>
  <c r="H1385" i="11" s="1"/>
  <c r="AR1384" i="11"/>
  <c r="AS1384" i="11" s="1"/>
  <c r="AM1384" i="11"/>
  <c r="AN1384" i="11" s="1"/>
  <c r="AH1384" i="11"/>
  <c r="AI1384" i="11" s="1"/>
  <c r="AC1384" i="11"/>
  <c r="AD1384" i="11" s="1"/>
  <c r="X1384" i="11"/>
  <c r="Y1384" i="11" s="1"/>
  <c r="S1384" i="11"/>
  <c r="T1384" i="11" s="1"/>
  <c r="K1384" i="11"/>
  <c r="L1384" i="11" s="1"/>
  <c r="G1384" i="11"/>
  <c r="H1384" i="11" s="1"/>
  <c r="AR1383" i="11"/>
  <c r="AS1383" i="11" s="1"/>
  <c r="AM1383" i="11"/>
  <c r="AN1383" i="11" s="1"/>
  <c r="AH1383" i="11"/>
  <c r="AI1383" i="11" s="1"/>
  <c r="AC1383" i="11"/>
  <c r="AD1383" i="11" s="1"/>
  <c r="X1383" i="11"/>
  <c r="Y1383" i="11" s="1"/>
  <c r="S1383" i="11"/>
  <c r="T1383" i="11" s="1"/>
  <c r="O1383" i="11"/>
  <c r="P1383" i="11" s="1"/>
  <c r="K1383" i="11"/>
  <c r="L1383" i="11" s="1"/>
  <c r="G1383" i="11"/>
  <c r="H1383" i="11" s="1"/>
  <c r="AR1382" i="11"/>
  <c r="AS1382" i="11" s="1"/>
  <c r="AM1382" i="11"/>
  <c r="AN1382" i="11" s="1"/>
  <c r="AH1382" i="11"/>
  <c r="AI1382" i="11" s="1"/>
  <c r="AC1382" i="11"/>
  <c r="AD1382" i="11" s="1"/>
  <c r="X1382" i="11"/>
  <c r="Y1382" i="11" s="1"/>
  <c r="S1382" i="11"/>
  <c r="T1382" i="11" s="1"/>
  <c r="O1382" i="11"/>
  <c r="P1382" i="11" s="1"/>
  <c r="K1382" i="11"/>
  <c r="L1382" i="11" s="1"/>
  <c r="G1382" i="11"/>
  <c r="H1382" i="11" s="1"/>
  <c r="AQ1381" i="11"/>
  <c r="AP1381" i="11"/>
  <c r="AL1381" i="11"/>
  <c r="AK1381" i="11"/>
  <c r="AG1381" i="11"/>
  <c r="AF1381" i="11"/>
  <c r="AB1381" i="11"/>
  <c r="AA1381" i="11"/>
  <c r="W1381" i="11"/>
  <c r="V1381" i="11"/>
  <c r="S1381" i="11"/>
  <c r="T1381" i="11" s="1"/>
  <c r="O1381" i="11"/>
  <c r="P1381" i="11" s="1"/>
  <c r="K1381" i="11"/>
  <c r="L1381" i="11" s="1"/>
  <c r="G1381" i="11"/>
  <c r="H1381" i="11" s="1"/>
  <c r="AC1381" i="11" l="1"/>
  <c r="AD1381" i="11" s="1"/>
  <c r="AM1381" i="11"/>
  <c r="AN1381" i="11" s="1"/>
  <c r="X1381" i="11"/>
  <c r="Y1381" i="11" s="1"/>
  <c r="AR1381" i="11"/>
  <c r="AS1381" i="11" s="1"/>
  <c r="AH1381" i="11"/>
  <c r="AI1381" i="11" s="1"/>
  <c r="AR1380" i="11"/>
  <c r="AS1380" i="11" s="1"/>
  <c r="AM1380" i="11"/>
  <c r="AN1380" i="11" s="1"/>
  <c r="AH1380" i="11"/>
  <c r="AI1380" i="11" s="1"/>
  <c r="AC1380" i="11"/>
  <c r="AD1380" i="11" s="1"/>
  <c r="X1380" i="11"/>
  <c r="Y1380" i="11" s="1"/>
  <c r="S1380" i="11"/>
  <c r="T1380" i="11" s="1"/>
  <c r="O1380" i="11"/>
  <c r="P1380" i="11" s="1"/>
  <c r="K1380" i="11"/>
  <c r="L1380" i="11" s="1"/>
  <c r="G1380" i="11"/>
  <c r="H1380" i="11" s="1"/>
  <c r="K1379" i="11" l="1"/>
  <c r="L1379" i="11" s="1"/>
  <c r="G1379" i="11"/>
  <c r="H1379" i="11" s="1"/>
  <c r="X1378" i="11"/>
  <c r="Y1378" i="11" s="1"/>
  <c r="S1378" i="11"/>
  <c r="T1378" i="11" s="1"/>
  <c r="G1378" i="11"/>
  <c r="H1378" i="11" s="1"/>
  <c r="X1377" i="11"/>
  <c r="Y1377" i="11" s="1"/>
  <c r="S1377" i="11"/>
  <c r="T1377" i="11" s="1"/>
  <c r="K1377" i="11"/>
  <c r="L1377" i="11" s="1"/>
  <c r="G1377" i="11"/>
  <c r="H1377" i="11" s="1"/>
  <c r="S1376" i="11"/>
  <c r="K1376" i="11"/>
  <c r="L1376" i="11" s="1"/>
  <c r="G1376" i="11"/>
  <c r="H1376" i="11" s="1"/>
  <c r="X1375" i="11"/>
  <c r="Y1375" i="11" s="1"/>
  <c r="S1375" i="11"/>
  <c r="T1375" i="11" s="1"/>
  <c r="G1375" i="11"/>
  <c r="H1375" i="11" s="1"/>
  <c r="X1374" i="11"/>
  <c r="Y1374" i="11" s="1"/>
  <c r="S1374" i="11"/>
  <c r="T1374" i="11" s="1"/>
  <c r="G1374" i="11"/>
  <c r="H1374" i="11" s="1"/>
  <c r="AH1373" i="11"/>
  <c r="AI1373" i="11" s="1"/>
  <c r="AC1373" i="11"/>
  <c r="AD1373" i="11" s="1"/>
  <c r="X1373" i="11"/>
  <c r="Y1373" i="11" s="1"/>
  <c r="S1373" i="11"/>
  <c r="T1373" i="11" s="1"/>
  <c r="G1373" i="11"/>
  <c r="H1373" i="11" s="1"/>
  <c r="X1372" i="11"/>
  <c r="Y1372" i="11" s="1"/>
  <c r="S1372" i="11"/>
  <c r="T1372" i="11" s="1"/>
  <c r="G1372" i="11"/>
  <c r="H1372" i="11" s="1"/>
  <c r="AC1371" i="11"/>
  <c r="AD1371" i="11" s="1"/>
  <c r="X1371" i="11"/>
  <c r="Y1371" i="11" s="1"/>
  <c r="S1371" i="11"/>
  <c r="T1371" i="11" s="1"/>
  <c r="G1371" i="11"/>
  <c r="H1371" i="11" s="1"/>
  <c r="X1370" i="11"/>
  <c r="Y1370" i="11" s="1"/>
  <c r="S1370" i="11"/>
  <c r="T1370" i="11" s="1"/>
  <c r="K1370" i="11"/>
  <c r="L1370" i="11" s="1"/>
  <c r="G1370" i="11"/>
  <c r="H1370" i="11" s="1"/>
  <c r="AC1369" i="11"/>
  <c r="AD1369" i="11" s="1"/>
  <c r="X1369" i="11"/>
  <c r="Y1369" i="11" s="1"/>
  <c r="S1369" i="11"/>
  <c r="T1369" i="11" s="1"/>
  <c r="G1369" i="11"/>
  <c r="H1369" i="11" s="1"/>
  <c r="X1368" i="11"/>
  <c r="Y1368" i="11" s="1"/>
  <c r="S1368" i="11"/>
  <c r="T1368" i="11" s="1"/>
  <c r="K1368" i="11"/>
  <c r="L1368" i="11" s="1"/>
  <c r="G1368" i="11"/>
  <c r="H1368" i="11" s="1"/>
  <c r="AC1367" i="11"/>
  <c r="AD1367" i="11" s="1"/>
  <c r="X1367" i="11"/>
  <c r="Y1367" i="11" s="1"/>
  <c r="S1367" i="11"/>
  <c r="T1367" i="11" s="1"/>
  <c r="G1367" i="11"/>
  <c r="H1367" i="11" s="1"/>
  <c r="X1366" i="11"/>
  <c r="Y1366" i="11" s="1"/>
  <c r="S1366" i="11"/>
  <c r="T1366" i="11" s="1"/>
  <c r="K1366" i="11"/>
  <c r="L1366" i="11" s="1"/>
  <c r="G1366" i="11"/>
  <c r="H1366" i="11" s="1"/>
  <c r="X1365" i="11"/>
  <c r="Y1365" i="11" s="1"/>
  <c r="S1365" i="11"/>
  <c r="T1365" i="11" s="1"/>
  <c r="K1365" i="11"/>
  <c r="L1365" i="11" s="1"/>
  <c r="G1365" i="11"/>
  <c r="H1365" i="11" s="1"/>
  <c r="K1364" i="11"/>
  <c r="L1364" i="11" s="1"/>
  <c r="G1364" i="11"/>
  <c r="H1364" i="11" s="1"/>
  <c r="X1363" i="11"/>
  <c r="Y1363" i="11" s="1"/>
  <c r="S1363" i="11"/>
  <c r="T1363" i="11" s="1"/>
  <c r="G1363" i="11"/>
  <c r="H1363" i="11" s="1"/>
  <c r="X1362" i="11"/>
  <c r="Y1362" i="11" s="1"/>
  <c r="S1362" i="11"/>
  <c r="T1362" i="11" s="1"/>
  <c r="G1362" i="11"/>
  <c r="H1362" i="11" s="1"/>
  <c r="X1361" i="11"/>
  <c r="Y1361" i="11" s="1"/>
  <c r="S1361" i="11"/>
  <c r="T1361" i="11" s="1"/>
  <c r="G1361" i="11"/>
  <c r="H1361" i="11" s="1"/>
  <c r="K1360" i="11"/>
  <c r="L1360" i="11" s="1"/>
  <c r="G1360" i="11"/>
  <c r="H1360" i="11" s="1"/>
  <c r="X1359" i="11"/>
  <c r="Y1359" i="11" s="1"/>
  <c r="S1359" i="11"/>
  <c r="T1359" i="11" s="1"/>
  <c r="K1359" i="11"/>
  <c r="L1359" i="11" s="1"/>
  <c r="G1359" i="11"/>
  <c r="H1359" i="11" s="1"/>
  <c r="O1358" i="11"/>
  <c r="P1358" i="11" s="1"/>
  <c r="G1358" i="11"/>
  <c r="H1358" i="11" s="1"/>
  <c r="X1357" i="11"/>
  <c r="Y1357" i="11" s="1"/>
  <c r="S1357" i="11"/>
  <c r="T1357" i="11" s="1"/>
  <c r="G1357" i="11"/>
  <c r="H1357" i="11" s="1"/>
  <c r="AH1356" i="11"/>
  <c r="AI1356" i="11" s="1"/>
  <c r="AC1356" i="11"/>
  <c r="AD1356" i="11" s="1"/>
  <c r="X1356" i="11"/>
  <c r="Y1356" i="11" s="1"/>
  <c r="S1356" i="11"/>
  <c r="T1356" i="11" s="1"/>
  <c r="G1356" i="11"/>
  <c r="H1356" i="11" s="1"/>
  <c r="X1355" i="11"/>
  <c r="Y1355" i="11" s="1"/>
  <c r="S1355" i="11"/>
  <c r="T1355" i="11" s="1"/>
  <c r="G1355" i="11"/>
  <c r="H1355" i="11" s="1"/>
  <c r="S1354" i="11"/>
  <c r="K1354" i="11"/>
  <c r="L1354" i="11" s="1"/>
  <c r="G1354" i="11"/>
  <c r="H1354" i="11" s="1"/>
  <c r="X1353" i="11"/>
  <c r="Y1353" i="11" s="1"/>
  <c r="S1353" i="11"/>
  <c r="T1353" i="11" s="1"/>
  <c r="G1353" i="11"/>
  <c r="H1353" i="11" s="1"/>
  <c r="AR1352" i="11"/>
  <c r="AS1352" i="11" s="1"/>
  <c r="AM1352" i="11"/>
  <c r="AN1352" i="11" s="1"/>
  <c r="AH1352" i="11"/>
  <c r="AI1352" i="11" s="1"/>
  <c r="AC1352" i="11"/>
  <c r="AD1352" i="11" s="1"/>
  <c r="X1352" i="11"/>
  <c r="Y1352" i="11" s="1"/>
  <c r="S1352" i="11"/>
  <c r="T1352" i="11" s="1"/>
  <c r="O1352" i="11"/>
  <c r="P1352" i="11" s="1"/>
  <c r="K1352" i="11"/>
  <c r="L1352" i="11" s="1"/>
  <c r="G1352" i="11"/>
  <c r="H1352" i="11" s="1"/>
  <c r="AR1351" i="11"/>
  <c r="AS1351" i="11" s="1"/>
  <c r="AM1351" i="11"/>
  <c r="AN1351" i="11" s="1"/>
  <c r="AH1351" i="11"/>
  <c r="AI1351" i="11" s="1"/>
  <c r="AC1351" i="11"/>
  <c r="AD1351" i="11" s="1"/>
  <c r="X1351" i="11"/>
  <c r="Y1351" i="11" s="1"/>
  <c r="S1351" i="11"/>
  <c r="T1351" i="11" s="1"/>
  <c r="O1351" i="11"/>
  <c r="P1351" i="11" s="1"/>
  <c r="K1351" i="11"/>
  <c r="L1351" i="11" s="1"/>
  <c r="G1351" i="11"/>
  <c r="H1351" i="11" s="1"/>
  <c r="AR1350" i="11"/>
  <c r="AS1350" i="11" s="1"/>
  <c r="AM1350" i="11"/>
  <c r="AN1350" i="11" s="1"/>
  <c r="AH1350" i="11"/>
  <c r="AI1350" i="11" s="1"/>
  <c r="AC1350" i="11"/>
  <c r="AD1350" i="11" s="1"/>
  <c r="X1350" i="11"/>
  <c r="Y1350" i="11" s="1"/>
  <c r="S1350" i="11"/>
  <c r="T1350" i="11" s="1"/>
  <c r="O1350" i="11"/>
  <c r="P1350" i="11" s="1"/>
  <c r="K1350" i="11"/>
  <c r="L1350" i="11" s="1"/>
  <c r="G1350" i="11"/>
  <c r="H1350" i="11" s="1"/>
  <c r="AR1349" i="11"/>
  <c r="AS1349" i="11" s="1"/>
  <c r="AM1349" i="11"/>
  <c r="AN1349" i="11" s="1"/>
  <c r="AH1349" i="11"/>
  <c r="AI1349" i="11" s="1"/>
  <c r="AC1349" i="11"/>
  <c r="AD1349" i="11" s="1"/>
  <c r="X1349" i="11"/>
  <c r="Y1349" i="11" s="1"/>
  <c r="S1349" i="11"/>
  <c r="T1349" i="11" s="1"/>
  <c r="O1349" i="11"/>
  <c r="P1349" i="11" s="1"/>
  <c r="K1349" i="11"/>
  <c r="L1349" i="11" s="1"/>
  <c r="G1349" i="11"/>
  <c r="H1349" i="11" s="1"/>
  <c r="AR1348" i="11"/>
  <c r="AS1348" i="11" s="1"/>
  <c r="AM1348" i="11"/>
  <c r="AN1348" i="11" s="1"/>
  <c r="AH1348" i="11"/>
  <c r="AI1348" i="11" s="1"/>
  <c r="AC1348" i="11"/>
  <c r="AD1348" i="11" s="1"/>
  <c r="X1348" i="11"/>
  <c r="Y1348" i="11" s="1"/>
  <c r="S1348" i="11"/>
  <c r="T1348" i="11" s="1"/>
  <c r="O1348" i="11"/>
  <c r="P1348" i="11" s="1"/>
  <c r="K1348" i="11"/>
  <c r="L1348" i="11" s="1"/>
  <c r="G1348" i="11"/>
  <c r="H1348" i="11" s="1"/>
  <c r="AR1347" i="11"/>
  <c r="AS1347" i="11" s="1"/>
  <c r="AM1347" i="11"/>
  <c r="AN1347" i="11" s="1"/>
  <c r="AH1347" i="11"/>
  <c r="AI1347" i="11" s="1"/>
  <c r="AC1347" i="11"/>
  <c r="AD1347" i="11" s="1"/>
  <c r="X1347" i="11"/>
  <c r="Y1347" i="11" s="1"/>
  <c r="S1347" i="11"/>
  <c r="T1347" i="11" s="1"/>
  <c r="O1347" i="11"/>
  <c r="P1347" i="11" s="1"/>
  <c r="K1347" i="11"/>
  <c r="L1347" i="11" s="1"/>
  <c r="G1347" i="11"/>
  <c r="H1347" i="11" s="1"/>
  <c r="AR1346" i="11"/>
  <c r="AS1346" i="11" s="1"/>
  <c r="AM1346" i="11"/>
  <c r="AN1346" i="11" s="1"/>
  <c r="AH1346" i="11"/>
  <c r="AI1346" i="11" s="1"/>
  <c r="AC1346" i="11"/>
  <c r="AD1346" i="11" s="1"/>
  <c r="X1346" i="11"/>
  <c r="Y1346" i="11" s="1"/>
  <c r="S1346" i="11"/>
  <c r="T1346" i="11" s="1"/>
  <c r="O1346" i="11"/>
  <c r="P1346" i="11" s="1"/>
  <c r="K1346" i="11"/>
  <c r="L1346" i="11" s="1"/>
  <c r="G1346" i="11"/>
  <c r="H1346" i="11" s="1"/>
  <c r="AR1345" i="11"/>
  <c r="AS1345" i="11" s="1"/>
  <c r="AM1345" i="11"/>
  <c r="AN1345" i="11" s="1"/>
  <c r="AH1345" i="11"/>
  <c r="AI1345" i="11" s="1"/>
  <c r="AC1345" i="11"/>
  <c r="AD1345" i="11" s="1"/>
  <c r="X1345" i="11"/>
  <c r="Y1345" i="11" s="1"/>
  <c r="S1345" i="11"/>
  <c r="T1345" i="11" s="1"/>
  <c r="O1345" i="11"/>
  <c r="P1345" i="11" s="1"/>
  <c r="K1345" i="11"/>
  <c r="L1345" i="11" s="1"/>
  <c r="G1345" i="11"/>
  <c r="H1345" i="11" s="1"/>
  <c r="AR1344" i="11"/>
  <c r="AM1344" i="11"/>
  <c r="AH1344" i="11"/>
  <c r="AI1344" i="11" s="1"/>
  <c r="AC1344" i="11"/>
  <c r="AD1344" i="11" s="1"/>
  <c r="X1344" i="11"/>
  <c r="Y1344" i="11" s="1"/>
  <c r="S1344" i="11"/>
  <c r="T1344" i="11" s="1"/>
  <c r="O1344" i="11"/>
  <c r="P1344" i="11" s="1"/>
  <c r="K1344" i="11"/>
  <c r="L1344" i="11" s="1"/>
  <c r="G1344" i="11"/>
  <c r="H1344" i="11" s="1"/>
  <c r="AM1343" i="11"/>
  <c r="AN1343" i="11" s="1"/>
  <c r="AH1343" i="11"/>
  <c r="AI1343" i="11" s="1"/>
  <c r="AC1343" i="11"/>
  <c r="AD1343" i="11" s="1"/>
  <c r="X1343" i="11"/>
  <c r="Y1343" i="11" s="1"/>
  <c r="S1343" i="11"/>
  <c r="T1343" i="11" s="1"/>
  <c r="O1343" i="11"/>
  <c r="P1343" i="11" s="1"/>
  <c r="K1343" i="11"/>
  <c r="L1343" i="11" s="1"/>
  <c r="G1343" i="11"/>
  <c r="H1343" i="11" s="1"/>
  <c r="AM1342" i="11"/>
  <c r="AN1342" i="11" s="1"/>
  <c r="AH1342" i="11"/>
  <c r="AI1342" i="11" s="1"/>
  <c r="AC1342" i="11"/>
  <c r="AD1342" i="11" s="1"/>
  <c r="X1342" i="11"/>
  <c r="Y1342" i="11" s="1"/>
  <c r="S1342" i="11"/>
  <c r="T1342" i="11" s="1"/>
  <c r="O1342" i="11"/>
  <c r="P1342" i="11" s="1"/>
  <c r="K1342" i="11"/>
  <c r="L1342" i="11" s="1"/>
  <c r="G1342" i="11"/>
  <c r="H1342" i="11" s="1"/>
  <c r="AR1341" i="11"/>
  <c r="AS1341" i="11" s="1"/>
  <c r="AM1341" i="11"/>
  <c r="AN1341" i="11" s="1"/>
  <c r="AH1341" i="11"/>
  <c r="AI1341" i="11" s="1"/>
  <c r="AC1341" i="11"/>
  <c r="AD1341" i="11" s="1"/>
  <c r="X1341" i="11"/>
  <c r="Y1341" i="11" s="1"/>
  <c r="S1341" i="11"/>
  <c r="T1341" i="11" s="1"/>
  <c r="O1341" i="11"/>
  <c r="P1341" i="11" s="1"/>
  <c r="K1341" i="11"/>
  <c r="L1341" i="11" s="1"/>
  <c r="G1341" i="11"/>
  <c r="H1341" i="11" s="1"/>
  <c r="AR1340" i="11"/>
  <c r="AS1340" i="11" s="1"/>
  <c r="AM1340" i="11"/>
  <c r="AN1340" i="11" s="1"/>
  <c r="AH1340" i="11"/>
  <c r="AI1340" i="11" s="1"/>
  <c r="AC1340" i="11"/>
  <c r="AD1340" i="11" s="1"/>
  <c r="X1340" i="11"/>
  <c r="Y1340" i="11" s="1"/>
  <c r="S1340" i="11"/>
  <c r="T1340" i="11" s="1"/>
  <c r="O1340" i="11"/>
  <c r="P1340" i="11" s="1"/>
  <c r="K1340" i="11"/>
  <c r="L1340" i="11" s="1"/>
  <c r="G1340" i="11"/>
  <c r="H1340" i="11" s="1"/>
  <c r="AR1339" i="11"/>
  <c r="AM1339" i="11"/>
  <c r="AN1339" i="11" s="1"/>
  <c r="AH1339" i="11"/>
  <c r="AI1339" i="11" s="1"/>
  <c r="AC1339" i="11"/>
  <c r="AD1339" i="11" s="1"/>
  <c r="X1339" i="11"/>
  <c r="Y1339" i="11" s="1"/>
  <c r="S1339" i="11"/>
  <c r="T1339" i="11" s="1"/>
  <c r="O1339" i="11"/>
  <c r="P1339" i="11" s="1"/>
  <c r="K1339" i="11"/>
  <c r="L1339" i="11" s="1"/>
  <c r="G1339" i="11"/>
  <c r="H1339" i="11" s="1"/>
  <c r="AR1338" i="11"/>
  <c r="AS1338" i="11" s="1"/>
  <c r="AM1338" i="11"/>
  <c r="AN1338" i="11" s="1"/>
  <c r="AH1338" i="11"/>
  <c r="AI1338" i="11" s="1"/>
  <c r="AC1338" i="11"/>
  <c r="AD1338" i="11" s="1"/>
  <c r="X1338" i="11"/>
  <c r="Y1338" i="11" s="1"/>
  <c r="S1338" i="11"/>
  <c r="T1338" i="11" s="1"/>
  <c r="O1338" i="11"/>
  <c r="P1338" i="11" s="1"/>
  <c r="K1338" i="11"/>
  <c r="L1338" i="11" s="1"/>
  <c r="G1338" i="11"/>
  <c r="H1338" i="11" s="1"/>
  <c r="AR1337" i="11"/>
  <c r="AS1337" i="11" s="1"/>
  <c r="AM1337" i="11"/>
  <c r="AN1337" i="11" s="1"/>
  <c r="AH1337" i="11"/>
  <c r="AI1337" i="11" s="1"/>
  <c r="AC1337" i="11"/>
  <c r="AD1337" i="11" s="1"/>
  <c r="X1337" i="11"/>
  <c r="Y1337" i="11" s="1"/>
  <c r="S1337" i="11"/>
  <c r="T1337" i="11" s="1"/>
  <c r="O1337" i="11"/>
  <c r="P1337" i="11" s="1"/>
  <c r="K1337" i="11"/>
  <c r="L1337" i="11" s="1"/>
  <c r="G1337" i="11"/>
  <c r="H1337" i="11" s="1"/>
  <c r="AR1336" i="11"/>
  <c r="AM1336" i="11"/>
  <c r="AN1336" i="11" s="1"/>
  <c r="AH1336" i="11"/>
  <c r="AI1336" i="11" s="1"/>
  <c r="AC1336" i="11"/>
  <c r="AD1336" i="11" s="1"/>
  <c r="X1336" i="11"/>
  <c r="Y1336" i="11" s="1"/>
  <c r="S1336" i="11"/>
  <c r="T1336" i="11" s="1"/>
  <c r="O1336" i="11"/>
  <c r="P1336" i="11" s="1"/>
  <c r="K1336" i="11"/>
  <c r="L1336" i="11" s="1"/>
  <c r="G1336" i="11"/>
  <c r="H1336" i="11" s="1"/>
  <c r="AR1335" i="11"/>
  <c r="AS1335" i="11" s="1"/>
  <c r="AM1335" i="11"/>
  <c r="AN1335" i="11" s="1"/>
  <c r="AH1335" i="11"/>
  <c r="AI1335" i="11" s="1"/>
  <c r="AC1335" i="11"/>
  <c r="AD1335" i="11" s="1"/>
  <c r="X1335" i="11"/>
  <c r="S1335" i="11"/>
  <c r="T1335" i="11" s="1"/>
  <c r="O1335" i="11"/>
  <c r="P1335" i="11" s="1"/>
  <c r="K1335" i="11"/>
  <c r="L1335" i="11" s="1"/>
  <c r="G1335" i="11"/>
  <c r="H1335" i="11" s="1"/>
  <c r="AR1334" i="11"/>
  <c r="AS1334" i="11" s="1"/>
  <c r="AM1334" i="11"/>
  <c r="AN1334" i="11" s="1"/>
  <c r="AH1334" i="11"/>
  <c r="AI1334" i="11" s="1"/>
  <c r="AC1334" i="11"/>
  <c r="AD1334" i="11" s="1"/>
  <c r="X1334" i="11"/>
  <c r="Y1334" i="11" s="1"/>
  <c r="S1334" i="11"/>
  <c r="T1334" i="11" s="1"/>
  <c r="O1334" i="11"/>
  <c r="P1334" i="11" s="1"/>
  <c r="K1334" i="11"/>
  <c r="L1334" i="11" s="1"/>
  <c r="G1334" i="11"/>
  <c r="H1334" i="11" s="1"/>
  <c r="AR1333" i="11"/>
  <c r="AS1333" i="11" s="1"/>
  <c r="AM1333" i="11"/>
  <c r="AN1333" i="11" s="1"/>
  <c r="AH1333" i="11"/>
  <c r="AI1333" i="11" s="1"/>
  <c r="AC1333" i="11"/>
  <c r="AD1333" i="11" s="1"/>
  <c r="X1333" i="11"/>
  <c r="Y1333" i="11" s="1"/>
  <c r="S1333" i="11"/>
  <c r="T1333" i="11" s="1"/>
  <c r="O1333" i="11"/>
  <c r="P1333" i="11" s="1"/>
  <c r="K1333" i="11"/>
  <c r="L1333" i="11" s="1"/>
  <c r="G1333" i="11"/>
  <c r="H1333" i="11" s="1"/>
  <c r="AR1332" i="11"/>
  <c r="AS1332" i="11" s="1"/>
  <c r="AM1332" i="11"/>
  <c r="AN1332" i="11" s="1"/>
  <c r="AH1332" i="11"/>
  <c r="AI1332" i="11" s="1"/>
  <c r="AC1332" i="11"/>
  <c r="AD1332" i="11" s="1"/>
  <c r="X1332" i="11"/>
  <c r="Y1332" i="11" s="1"/>
  <c r="S1332" i="11"/>
  <c r="T1332" i="11" s="1"/>
  <c r="O1332" i="11"/>
  <c r="P1332" i="11" s="1"/>
  <c r="K1332" i="11"/>
  <c r="L1332" i="11" s="1"/>
  <c r="G1332" i="11"/>
  <c r="H1332" i="11" s="1"/>
  <c r="AR1331" i="11"/>
  <c r="AS1331" i="11" s="1"/>
  <c r="AM1331" i="11"/>
  <c r="AN1331" i="11" s="1"/>
  <c r="AH1331" i="11"/>
  <c r="AI1331" i="11" s="1"/>
  <c r="AC1331" i="11"/>
  <c r="AD1331" i="11" s="1"/>
  <c r="X1331" i="11"/>
  <c r="Y1331" i="11" s="1"/>
  <c r="S1331" i="11"/>
  <c r="T1331" i="11" s="1"/>
  <c r="O1331" i="11"/>
  <c r="P1331" i="11" s="1"/>
  <c r="K1331" i="11"/>
  <c r="L1331" i="11" s="1"/>
  <c r="G1331" i="11"/>
  <c r="H1331" i="11" s="1"/>
  <c r="AR1330" i="11"/>
  <c r="AS1330" i="11" s="1"/>
  <c r="AM1330" i="11"/>
  <c r="AN1330" i="11" s="1"/>
  <c r="AH1330" i="11"/>
  <c r="AI1330" i="11" s="1"/>
  <c r="AC1330" i="11"/>
  <c r="AD1330" i="11" s="1"/>
  <c r="X1330" i="11"/>
  <c r="Y1330" i="11" s="1"/>
  <c r="S1330" i="11"/>
  <c r="T1330" i="11" s="1"/>
  <c r="O1330" i="11"/>
  <c r="P1330" i="11" s="1"/>
  <c r="K1330" i="11"/>
  <c r="L1330" i="11" s="1"/>
  <c r="G1330" i="11"/>
  <c r="H1330" i="11" s="1"/>
  <c r="AR1329" i="11"/>
  <c r="AS1329" i="11" s="1"/>
  <c r="AM1329" i="11"/>
  <c r="AN1329" i="11" s="1"/>
  <c r="AH1329" i="11"/>
  <c r="AI1329" i="11" s="1"/>
  <c r="AC1329" i="11"/>
  <c r="AD1329" i="11" s="1"/>
  <c r="X1329" i="11"/>
  <c r="Y1329" i="11" s="1"/>
  <c r="S1329" i="11"/>
  <c r="T1329" i="11" s="1"/>
  <c r="O1329" i="11"/>
  <c r="P1329" i="11" s="1"/>
  <c r="K1329" i="11"/>
  <c r="L1329" i="11" s="1"/>
  <c r="G1329" i="11"/>
  <c r="H1329" i="11" s="1"/>
  <c r="AR1328" i="11"/>
  <c r="AS1328" i="11" s="1"/>
  <c r="AM1328" i="11"/>
  <c r="AN1328" i="11" s="1"/>
  <c r="AH1328" i="11"/>
  <c r="AI1328" i="11" s="1"/>
  <c r="AC1328" i="11"/>
  <c r="AD1328" i="11" s="1"/>
  <c r="X1328" i="11"/>
  <c r="Y1328" i="11" s="1"/>
  <c r="S1328" i="11"/>
  <c r="T1328" i="11" s="1"/>
  <c r="O1328" i="11"/>
  <c r="P1328" i="11" s="1"/>
  <c r="K1328" i="11"/>
  <c r="L1328" i="11" s="1"/>
  <c r="G1328" i="11"/>
  <c r="H1328" i="11" s="1"/>
  <c r="AR1327" i="11"/>
  <c r="AS1327" i="11" s="1"/>
  <c r="AM1327" i="11"/>
  <c r="AN1327" i="11" s="1"/>
  <c r="AH1327" i="11"/>
  <c r="AI1327" i="11" s="1"/>
  <c r="AC1327" i="11"/>
  <c r="AD1327" i="11" s="1"/>
  <c r="X1327" i="11"/>
  <c r="Y1327" i="11" s="1"/>
  <c r="S1327" i="11"/>
  <c r="T1327" i="11" s="1"/>
  <c r="O1327" i="11"/>
  <c r="P1327" i="11" s="1"/>
  <c r="K1327" i="11"/>
  <c r="L1327" i="11" s="1"/>
  <c r="G1327" i="11"/>
  <c r="H1327" i="11" s="1"/>
  <c r="AR1326" i="11"/>
  <c r="AS1326" i="11" s="1"/>
  <c r="AM1326" i="11"/>
  <c r="AN1326" i="11" s="1"/>
  <c r="AH1326" i="11"/>
  <c r="AI1326" i="11" s="1"/>
  <c r="AC1326" i="11"/>
  <c r="AD1326" i="11" s="1"/>
  <c r="X1326" i="11"/>
  <c r="Y1326" i="11" s="1"/>
  <c r="S1326" i="11"/>
  <c r="T1326" i="11" s="1"/>
  <c r="O1326" i="11"/>
  <c r="P1326" i="11" s="1"/>
  <c r="K1326" i="11"/>
  <c r="L1326" i="11" s="1"/>
  <c r="G1326" i="11"/>
  <c r="H1326" i="11" s="1"/>
  <c r="AR1325" i="11"/>
  <c r="AS1325" i="11" s="1"/>
  <c r="AM1325" i="11"/>
  <c r="AN1325" i="11" s="1"/>
  <c r="AH1325" i="11"/>
  <c r="AI1325" i="11" s="1"/>
  <c r="AC1325" i="11"/>
  <c r="AD1325" i="11" s="1"/>
  <c r="X1325" i="11"/>
  <c r="Y1325" i="11" s="1"/>
  <c r="S1325" i="11"/>
  <c r="T1325" i="11" s="1"/>
  <c r="O1325" i="11"/>
  <c r="P1325" i="11" s="1"/>
  <c r="K1325" i="11"/>
  <c r="L1325" i="11" s="1"/>
  <c r="G1325" i="11"/>
  <c r="H1325" i="11" s="1"/>
  <c r="AM1324" i="11"/>
  <c r="AN1324" i="11" s="1"/>
  <c r="AH1324" i="11"/>
  <c r="AI1324" i="11" s="1"/>
  <c r="AC1324" i="11"/>
  <c r="AD1324" i="11" s="1"/>
  <c r="X1324" i="11"/>
  <c r="Y1324" i="11" s="1"/>
  <c r="S1324" i="11"/>
  <c r="T1324" i="11" s="1"/>
  <c r="O1324" i="11"/>
  <c r="P1324" i="11" s="1"/>
  <c r="K1324" i="11"/>
  <c r="L1324" i="11" s="1"/>
  <c r="G1324" i="11"/>
  <c r="H1324" i="11" s="1"/>
  <c r="AM1323" i="11"/>
  <c r="AN1323" i="11" s="1"/>
  <c r="AH1323" i="11"/>
  <c r="AI1323" i="11" s="1"/>
  <c r="AC1323" i="11"/>
  <c r="AD1323" i="11" s="1"/>
  <c r="X1323" i="11"/>
  <c r="Y1323" i="11" s="1"/>
  <c r="S1323" i="11"/>
  <c r="T1323" i="11" s="1"/>
  <c r="O1323" i="11"/>
  <c r="P1323" i="11" s="1"/>
  <c r="K1323" i="11"/>
  <c r="L1323" i="11" s="1"/>
  <c r="G1323" i="11"/>
  <c r="H1323" i="11" s="1"/>
  <c r="AR1322" i="11"/>
  <c r="AS1322" i="11" s="1"/>
  <c r="AM1322" i="11"/>
  <c r="AN1322" i="11" s="1"/>
  <c r="AH1322" i="11"/>
  <c r="AI1322" i="11" s="1"/>
  <c r="AC1322" i="11"/>
  <c r="AD1322" i="11" s="1"/>
  <c r="X1322" i="11"/>
  <c r="Y1322" i="11" s="1"/>
  <c r="S1322" i="11"/>
  <c r="T1322" i="11" s="1"/>
  <c r="O1322" i="11"/>
  <c r="P1322" i="11" s="1"/>
  <c r="K1322" i="11"/>
  <c r="L1322" i="11" s="1"/>
  <c r="G1322" i="11"/>
  <c r="H1322" i="11" s="1"/>
  <c r="AR1321" i="11"/>
  <c r="AS1321" i="11" s="1"/>
  <c r="AM1321" i="11"/>
  <c r="AN1321" i="11" s="1"/>
  <c r="AH1321" i="11"/>
  <c r="AI1321" i="11" s="1"/>
  <c r="AC1321" i="11"/>
  <c r="AD1321" i="11" s="1"/>
  <c r="X1321" i="11"/>
  <c r="Y1321" i="11" s="1"/>
  <c r="S1321" i="11"/>
  <c r="T1321" i="11" s="1"/>
  <c r="O1321" i="11"/>
  <c r="P1321" i="11" s="1"/>
  <c r="K1321" i="11"/>
  <c r="L1321" i="11" s="1"/>
  <c r="G1321" i="11"/>
  <c r="H1321" i="11" s="1"/>
  <c r="AR1320" i="11"/>
  <c r="AS1320" i="11" s="1"/>
  <c r="AM1320" i="11"/>
  <c r="AN1320" i="11" s="1"/>
  <c r="AH1320" i="11"/>
  <c r="AI1320" i="11" s="1"/>
  <c r="AC1320" i="11"/>
  <c r="AD1320" i="11" s="1"/>
  <c r="X1320" i="11"/>
  <c r="Y1320" i="11" s="1"/>
  <c r="S1320" i="11"/>
  <c r="T1320" i="11" s="1"/>
  <c r="O1320" i="11"/>
  <c r="P1320" i="11" s="1"/>
  <c r="K1320" i="11"/>
  <c r="L1320" i="11" s="1"/>
  <c r="G1320" i="11"/>
  <c r="H1320" i="11" s="1"/>
  <c r="AR1319" i="11"/>
  <c r="AS1319" i="11" s="1"/>
  <c r="AM1319" i="11"/>
  <c r="AN1319" i="11" s="1"/>
  <c r="AH1319" i="11"/>
  <c r="AI1319" i="11" s="1"/>
  <c r="AC1319" i="11"/>
  <c r="X1319" i="11"/>
  <c r="Y1319" i="11" s="1"/>
  <c r="S1319" i="11"/>
  <c r="T1319" i="11" s="1"/>
  <c r="O1319" i="11"/>
  <c r="P1319" i="11" s="1"/>
  <c r="K1319" i="11"/>
  <c r="L1319" i="11" s="1"/>
  <c r="G1319" i="11"/>
  <c r="H1319" i="11" s="1"/>
  <c r="AR1318" i="11"/>
  <c r="AS1318" i="11" s="1"/>
  <c r="AM1318" i="11"/>
  <c r="AN1318" i="11" s="1"/>
  <c r="AH1318" i="11"/>
  <c r="AI1318" i="11" s="1"/>
  <c r="AC1318" i="11"/>
  <c r="AD1318" i="11" s="1"/>
  <c r="X1318" i="11"/>
  <c r="Y1318" i="11" s="1"/>
  <c r="S1318" i="11"/>
  <c r="T1318" i="11" s="1"/>
  <c r="O1318" i="11"/>
  <c r="P1318" i="11" s="1"/>
  <c r="K1318" i="11"/>
  <c r="L1318" i="11" s="1"/>
  <c r="G1318" i="11"/>
  <c r="H1318" i="11" s="1"/>
  <c r="AR1317" i="11"/>
  <c r="AS1317" i="11" s="1"/>
  <c r="AM1317" i="11"/>
  <c r="AN1317" i="11" s="1"/>
  <c r="AH1317" i="11"/>
  <c r="AI1317" i="11" s="1"/>
  <c r="AC1317" i="11"/>
  <c r="AD1317" i="11" s="1"/>
  <c r="X1317" i="11"/>
  <c r="Y1317" i="11" s="1"/>
  <c r="S1317" i="11"/>
  <c r="T1317" i="11" s="1"/>
  <c r="O1317" i="11"/>
  <c r="P1317" i="11" s="1"/>
  <c r="K1317" i="11"/>
  <c r="L1317" i="11" s="1"/>
  <c r="G1317" i="11"/>
  <c r="H1317" i="11" s="1"/>
  <c r="AR1316" i="11"/>
  <c r="AS1316" i="11" s="1"/>
  <c r="AM1316" i="11"/>
  <c r="AN1316" i="11" s="1"/>
  <c r="AH1316" i="11"/>
  <c r="AI1316" i="11" s="1"/>
  <c r="AC1316" i="11"/>
  <c r="AD1316" i="11" s="1"/>
  <c r="X1316" i="11"/>
  <c r="Y1316" i="11" s="1"/>
  <c r="S1316" i="11"/>
  <c r="T1316" i="11" s="1"/>
  <c r="O1316" i="11"/>
  <c r="P1316" i="11" s="1"/>
  <c r="K1316" i="11"/>
  <c r="L1316" i="11" s="1"/>
  <c r="G1316" i="11"/>
  <c r="H1316" i="11" s="1"/>
  <c r="AR1315" i="11"/>
  <c r="AS1315" i="11" s="1"/>
  <c r="AM1315" i="11"/>
  <c r="AN1315" i="11" s="1"/>
  <c r="AH1315" i="11"/>
  <c r="AI1315" i="11" s="1"/>
  <c r="AC1315" i="11"/>
  <c r="AD1315" i="11" s="1"/>
  <c r="X1315" i="11"/>
  <c r="Y1315" i="11" s="1"/>
  <c r="S1315" i="11"/>
  <c r="T1315" i="11" s="1"/>
  <c r="O1315" i="11"/>
  <c r="P1315" i="11" s="1"/>
  <c r="K1315" i="11"/>
  <c r="L1315" i="11" s="1"/>
  <c r="G1315" i="11"/>
  <c r="H1315" i="11" s="1"/>
  <c r="AR1314" i="11"/>
  <c r="AS1314" i="11" s="1"/>
  <c r="AM1314" i="11"/>
  <c r="AN1314" i="11" s="1"/>
  <c r="AH1314" i="11"/>
  <c r="AI1314" i="11" s="1"/>
  <c r="AC1314" i="11"/>
  <c r="AD1314" i="11" s="1"/>
  <c r="X1314" i="11"/>
  <c r="Y1314" i="11" s="1"/>
  <c r="S1314" i="11"/>
  <c r="T1314" i="11" s="1"/>
  <c r="O1314" i="11"/>
  <c r="P1314" i="11" s="1"/>
  <c r="K1314" i="11"/>
  <c r="L1314" i="11" s="1"/>
  <c r="G1314" i="11"/>
  <c r="H1314" i="11" s="1"/>
  <c r="AR1313" i="11"/>
  <c r="AS1313" i="11" s="1"/>
  <c r="AM1313" i="11"/>
  <c r="AN1313" i="11" s="1"/>
  <c r="AH1313" i="11"/>
  <c r="AI1313" i="11" s="1"/>
  <c r="AC1313" i="11"/>
  <c r="AD1313" i="11" s="1"/>
  <c r="X1313" i="11"/>
  <c r="Y1313" i="11" s="1"/>
  <c r="S1313" i="11"/>
  <c r="T1313" i="11" s="1"/>
  <c r="O1313" i="11"/>
  <c r="P1313" i="11" s="1"/>
  <c r="K1313" i="11"/>
  <c r="L1313" i="11" s="1"/>
  <c r="G1313" i="11"/>
  <c r="H1313" i="11" s="1"/>
  <c r="AR1312" i="11"/>
  <c r="AS1312" i="11" s="1"/>
  <c r="AM1312" i="11"/>
  <c r="AN1312" i="11" s="1"/>
  <c r="AH1312" i="11"/>
  <c r="AI1312" i="11" s="1"/>
  <c r="AC1312" i="11"/>
  <c r="AD1312" i="11" s="1"/>
  <c r="X1312" i="11"/>
  <c r="Y1312" i="11" s="1"/>
  <c r="S1312" i="11"/>
  <c r="T1312" i="11" s="1"/>
  <c r="O1312" i="11"/>
  <c r="P1312" i="11" s="1"/>
  <c r="K1312" i="11"/>
  <c r="L1312" i="11" s="1"/>
  <c r="G1312" i="11"/>
  <c r="H1312" i="11" s="1"/>
  <c r="AR1311" i="11"/>
  <c r="AS1311" i="11" s="1"/>
  <c r="AM1311" i="11"/>
  <c r="AN1311" i="11" s="1"/>
  <c r="AH1311" i="11"/>
  <c r="AI1311" i="11" s="1"/>
  <c r="AC1311" i="11"/>
  <c r="AD1311" i="11" s="1"/>
  <c r="X1311" i="11"/>
  <c r="Y1311" i="11" s="1"/>
  <c r="S1311" i="11"/>
  <c r="T1311" i="11" s="1"/>
  <c r="K1311" i="11"/>
  <c r="L1311" i="11" s="1"/>
  <c r="G1311" i="11"/>
  <c r="H1311" i="11" s="1"/>
  <c r="X1310" i="11" l="1"/>
  <c r="Y1310" i="11" s="1"/>
  <c r="S1310" i="11"/>
  <c r="T1310" i="11" s="1"/>
  <c r="K1310" i="11"/>
  <c r="L1310" i="11" s="1"/>
  <c r="G1310" i="11"/>
  <c r="H1310" i="11" s="1"/>
  <c r="K1309" i="11"/>
  <c r="L1309" i="11" s="1"/>
  <c r="G1309" i="11"/>
  <c r="H1309" i="11" s="1"/>
  <c r="X1308" i="11"/>
  <c r="Y1308" i="11" s="1"/>
  <c r="S1308" i="11"/>
  <c r="T1308" i="11" s="1"/>
  <c r="G1308" i="11"/>
  <c r="H1308" i="11" s="1"/>
  <c r="AC1307" i="11"/>
  <c r="AD1307" i="11" s="1"/>
  <c r="X1307" i="11"/>
  <c r="Y1307" i="11" s="1"/>
  <c r="S1307" i="11"/>
  <c r="T1307" i="11" s="1"/>
  <c r="G1307" i="11"/>
  <c r="H1307" i="11" s="1"/>
  <c r="AR1306" i="11"/>
  <c r="AS1306" i="11" s="1"/>
  <c r="AM1306" i="11"/>
  <c r="AN1306" i="11" s="1"/>
  <c r="AH1306" i="11"/>
  <c r="AI1306" i="11" s="1"/>
  <c r="AC1306" i="11"/>
  <c r="AD1306" i="11" s="1"/>
  <c r="X1306" i="11"/>
  <c r="Y1306" i="11" s="1"/>
  <c r="S1306" i="11"/>
  <c r="T1306" i="11" s="1"/>
  <c r="K1306" i="11"/>
  <c r="L1306" i="11" s="1"/>
  <c r="G1306" i="11"/>
  <c r="H1306" i="11" s="1"/>
  <c r="X1305" i="11"/>
  <c r="Y1305" i="11" s="1"/>
  <c r="S1305" i="11"/>
  <c r="T1305" i="11" s="1"/>
  <c r="K1305" i="11"/>
  <c r="L1305" i="11" s="1"/>
  <c r="G1305" i="11"/>
  <c r="H1305" i="11" s="1"/>
  <c r="X1304" i="11"/>
  <c r="Y1304" i="11" s="1"/>
  <c r="S1304" i="11"/>
  <c r="T1304" i="11" s="1"/>
  <c r="G1304" i="11"/>
  <c r="H1304" i="11" s="1"/>
  <c r="X1303" i="11"/>
  <c r="Y1303" i="11" s="1"/>
  <c r="S1303" i="11"/>
  <c r="T1303" i="11" s="1"/>
  <c r="G1303" i="11"/>
  <c r="H1303" i="11" s="1"/>
  <c r="X1302" i="11"/>
  <c r="Y1302" i="11" s="1"/>
  <c r="S1302" i="11"/>
  <c r="T1302" i="11" s="1"/>
  <c r="G1302" i="11"/>
  <c r="H1302" i="11" s="1"/>
  <c r="K1301" i="11"/>
  <c r="L1301" i="11" s="1"/>
  <c r="G1301" i="11"/>
  <c r="H1301" i="11" s="1"/>
  <c r="G1300" i="11"/>
  <c r="AH1299" i="11"/>
  <c r="AI1299" i="11" s="1"/>
  <c r="AC1299" i="11"/>
  <c r="AD1299" i="11" s="1"/>
  <c r="X1299" i="11"/>
  <c r="Y1299" i="11" s="1"/>
  <c r="S1299" i="11"/>
  <c r="T1299" i="11" s="1"/>
  <c r="G1299" i="11"/>
  <c r="H1299" i="11" s="1"/>
  <c r="AH1298" i="11"/>
  <c r="AI1298" i="11" s="1"/>
  <c r="AC1298" i="11"/>
  <c r="AD1298" i="11" s="1"/>
  <c r="X1298" i="11"/>
  <c r="Y1298" i="11" s="1"/>
  <c r="S1298" i="11"/>
  <c r="T1298" i="11" s="1"/>
  <c r="G1298" i="11"/>
  <c r="H1298" i="11" s="1"/>
  <c r="K1297" i="11"/>
  <c r="L1297" i="11" s="1"/>
  <c r="G1297" i="11"/>
  <c r="H1297" i="11" s="1"/>
  <c r="AM1296" i="11"/>
  <c r="AN1296" i="11" s="1"/>
  <c r="AH1296" i="11"/>
  <c r="AC1296" i="11"/>
  <c r="AD1296" i="11" s="1"/>
  <c r="X1296" i="11"/>
  <c r="Y1296" i="11" s="1"/>
  <c r="S1296" i="11"/>
  <c r="T1296" i="11" s="1"/>
  <c r="G1296" i="11"/>
  <c r="H1296" i="11" s="1"/>
  <c r="K1295" i="11"/>
  <c r="L1295" i="11" s="1"/>
  <c r="G1295" i="11"/>
  <c r="H1295" i="11" s="1"/>
  <c r="AR1294" i="11"/>
  <c r="AS1294" i="11" s="1"/>
  <c r="AM1294" i="11"/>
  <c r="AN1294" i="11" s="1"/>
  <c r="AH1294" i="11"/>
  <c r="AI1294" i="11" s="1"/>
  <c r="AC1294" i="11"/>
  <c r="AD1294" i="11" s="1"/>
  <c r="X1294" i="11"/>
  <c r="Y1294" i="11" s="1"/>
  <c r="S1294" i="11"/>
  <c r="T1294" i="11" s="1"/>
  <c r="K1294" i="11"/>
  <c r="L1294" i="11" s="1"/>
  <c r="G1294" i="11"/>
  <c r="H1294" i="11" s="1"/>
  <c r="AR1293" i="11"/>
  <c r="AM1293" i="11"/>
  <c r="AN1293" i="11" s="1"/>
  <c r="AH1293" i="11"/>
  <c r="AI1293" i="11" s="1"/>
  <c r="AC1293" i="11"/>
  <c r="AD1293" i="11" s="1"/>
  <c r="X1293" i="11"/>
  <c r="Y1293" i="11" s="1"/>
  <c r="S1293" i="11"/>
  <c r="T1293" i="11" s="1"/>
  <c r="G1293" i="11"/>
  <c r="H1293" i="11" s="1"/>
  <c r="AM1292" i="11"/>
  <c r="AH1292" i="11"/>
  <c r="AI1292" i="11" s="1"/>
  <c r="AC1292" i="11"/>
  <c r="AD1292" i="11" s="1"/>
  <c r="X1292" i="11"/>
  <c r="Y1292" i="11" s="1"/>
  <c r="S1292" i="11"/>
  <c r="T1292" i="11" s="1"/>
  <c r="G1292" i="11"/>
  <c r="H1292" i="11" s="1"/>
  <c r="K1291" i="11"/>
  <c r="L1291" i="11" s="1"/>
  <c r="G1291" i="11"/>
  <c r="H1291" i="11" s="1"/>
  <c r="X1290" i="11"/>
  <c r="Y1290" i="11" s="1"/>
  <c r="S1290" i="11"/>
  <c r="T1290" i="11" s="1"/>
  <c r="G1290" i="11"/>
  <c r="H1290" i="11" s="1"/>
  <c r="K1289" i="11"/>
  <c r="L1289" i="11" s="1"/>
  <c r="G1289" i="11"/>
  <c r="H1289" i="11" s="1"/>
  <c r="X1288" i="11"/>
  <c r="Y1288" i="11" s="1"/>
  <c r="S1288" i="11"/>
  <c r="T1288" i="11" s="1"/>
  <c r="G1288" i="11"/>
  <c r="H1288" i="11" s="1"/>
  <c r="AM1287" i="11"/>
  <c r="AH1287" i="11"/>
  <c r="AC1287" i="11"/>
  <c r="AD1287" i="11" s="1"/>
  <c r="X1287" i="11"/>
  <c r="Y1287" i="11" s="1"/>
  <c r="S1287" i="11"/>
  <c r="T1287" i="11" s="1"/>
  <c r="O1287" i="11"/>
  <c r="P1287" i="11" s="1"/>
  <c r="K1287" i="11"/>
  <c r="L1287" i="11" s="1"/>
  <c r="G1287" i="11"/>
  <c r="H1287" i="11" s="1"/>
  <c r="X1286" i="11"/>
  <c r="Y1286" i="11" s="1"/>
  <c r="S1286" i="11"/>
  <c r="T1286" i="11" s="1"/>
  <c r="K1286" i="11"/>
  <c r="L1286" i="11" s="1"/>
  <c r="G1286" i="11"/>
  <c r="H1286" i="11" s="1"/>
  <c r="AC1285" i="11"/>
  <c r="X1285" i="11"/>
  <c r="Y1285" i="11" s="1"/>
  <c r="S1285" i="11"/>
  <c r="T1285" i="11" s="1"/>
  <c r="G1285" i="11"/>
  <c r="H1285" i="11" s="1"/>
  <c r="X1284" i="11"/>
  <c r="Y1284" i="11" s="1"/>
  <c r="S1284" i="11"/>
  <c r="T1284" i="11" s="1"/>
  <c r="G1284" i="11"/>
  <c r="H1284" i="11" s="1"/>
  <c r="AC1283" i="11"/>
  <c r="AD1283" i="11" s="1"/>
  <c r="X1283" i="11"/>
  <c r="Y1283" i="11" s="1"/>
  <c r="S1283" i="11"/>
  <c r="T1283" i="11" s="1"/>
  <c r="G1283" i="11"/>
  <c r="H1283" i="11" s="1"/>
  <c r="S1282" i="11"/>
  <c r="K1282" i="11"/>
  <c r="L1282" i="11" s="1"/>
  <c r="G1282" i="11"/>
  <c r="H1282" i="11" s="1"/>
  <c r="X1281" i="11"/>
  <c r="Y1281" i="11" s="1"/>
  <c r="S1281" i="11"/>
  <c r="T1281" i="11" s="1"/>
  <c r="K1281" i="11"/>
  <c r="L1281" i="11" s="1"/>
  <c r="G1281" i="11"/>
  <c r="H1281" i="11" s="1"/>
  <c r="X1280" i="11"/>
  <c r="Y1280" i="11" s="1"/>
  <c r="S1280" i="11"/>
  <c r="T1280" i="11" s="1"/>
  <c r="G1280" i="11"/>
  <c r="H1280" i="11" s="1"/>
  <c r="X1279" i="11"/>
  <c r="Y1279" i="11" s="1"/>
  <c r="S1279" i="11"/>
  <c r="T1279" i="11" s="1"/>
  <c r="G1279" i="11"/>
  <c r="H1279" i="11" s="1"/>
  <c r="X1278" i="11"/>
  <c r="Y1278" i="11" s="1"/>
  <c r="S1278" i="11"/>
  <c r="T1278" i="11" s="1"/>
  <c r="G1278" i="11"/>
  <c r="H1278" i="11" s="1"/>
  <c r="X1277" i="11"/>
  <c r="Y1277" i="11" s="1"/>
  <c r="S1277" i="11"/>
  <c r="T1277" i="11" s="1"/>
  <c r="K1277" i="11"/>
  <c r="L1277" i="11" s="1"/>
  <c r="G1277" i="11"/>
  <c r="H1277" i="11" s="1"/>
  <c r="X1276" i="11"/>
  <c r="Y1276" i="11" s="1"/>
  <c r="S1276" i="11"/>
  <c r="T1276" i="11" s="1"/>
  <c r="G1276" i="11"/>
  <c r="H1276" i="11" s="1"/>
  <c r="X1275" i="11"/>
  <c r="Y1275" i="11" s="1"/>
  <c r="S1275" i="11"/>
  <c r="T1275" i="11" s="1"/>
  <c r="K1275" i="11"/>
  <c r="L1275" i="11" s="1"/>
  <c r="G1275" i="11"/>
  <c r="H1275" i="11" s="1"/>
  <c r="X1274" i="11"/>
  <c r="Y1274" i="11" s="1"/>
  <c r="S1274" i="11"/>
  <c r="T1274" i="11" s="1"/>
  <c r="G1274" i="11"/>
  <c r="H1274" i="11" s="1"/>
  <c r="AC1273" i="11"/>
  <c r="AD1273" i="11" s="1"/>
  <c r="X1273" i="11"/>
  <c r="Y1273" i="11" s="1"/>
  <c r="S1273" i="11"/>
  <c r="T1273" i="11" s="1"/>
  <c r="G1273" i="11"/>
  <c r="H1273" i="11" s="1"/>
  <c r="X1272" i="11"/>
  <c r="Y1272" i="11" s="1"/>
  <c r="S1272" i="11"/>
  <c r="T1272" i="11" s="1"/>
  <c r="K1272" i="11"/>
  <c r="L1272" i="11" s="1"/>
  <c r="G1272" i="11"/>
  <c r="H1272" i="11" s="1"/>
  <c r="AC1271" i="11"/>
  <c r="AD1271" i="11" s="1"/>
  <c r="X1271" i="11"/>
  <c r="Y1271" i="11" s="1"/>
  <c r="S1271" i="11"/>
  <c r="T1271" i="11" s="1"/>
  <c r="G1271" i="11"/>
  <c r="H1271" i="11" s="1"/>
  <c r="X1270" i="11"/>
  <c r="Y1270" i="11" s="1"/>
  <c r="S1270" i="11"/>
  <c r="T1270" i="11" s="1"/>
  <c r="G1270" i="11"/>
  <c r="H1270" i="11" s="1"/>
  <c r="S1269" i="11"/>
  <c r="K1269" i="11"/>
  <c r="L1269" i="11" s="1"/>
  <c r="G1269" i="11"/>
  <c r="H1269" i="11" s="1"/>
  <c r="AR1268" i="11"/>
  <c r="AS1268" i="11" s="1"/>
  <c r="AM1268" i="11"/>
  <c r="AN1268" i="11" s="1"/>
  <c r="AH1268" i="11"/>
  <c r="AI1268" i="11" s="1"/>
  <c r="AC1268" i="11"/>
  <c r="AD1268" i="11" s="1"/>
  <c r="X1268" i="11"/>
  <c r="Y1268" i="11" s="1"/>
  <c r="S1268" i="11"/>
  <c r="T1268" i="11" s="1"/>
  <c r="O1268" i="11"/>
  <c r="P1268" i="11" s="1"/>
  <c r="K1268" i="11"/>
  <c r="L1268" i="11" s="1"/>
  <c r="G1268" i="11"/>
  <c r="H1268" i="11" s="1"/>
  <c r="AR1267" i="11"/>
  <c r="AS1267" i="11" s="1"/>
  <c r="AM1267" i="11"/>
  <c r="AN1267" i="11" s="1"/>
  <c r="AH1267" i="11"/>
  <c r="AI1267" i="11" s="1"/>
  <c r="AC1267" i="11"/>
  <c r="AD1267" i="11" s="1"/>
  <c r="X1267" i="11"/>
  <c r="Y1267" i="11" s="1"/>
  <c r="S1267" i="11"/>
  <c r="T1267" i="11" s="1"/>
  <c r="O1267" i="11"/>
  <c r="P1267" i="11" s="1"/>
  <c r="K1267" i="11"/>
  <c r="L1267" i="11" s="1"/>
  <c r="G1267" i="11"/>
  <c r="H1267" i="11" s="1"/>
  <c r="AR1266" i="11"/>
  <c r="AS1266" i="11" s="1"/>
  <c r="AM1266" i="11"/>
  <c r="AN1266" i="11" s="1"/>
  <c r="AH1266" i="11"/>
  <c r="AI1266" i="11" s="1"/>
  <c r="AC1266" i="11"/>
  <c r="AD1266" i="11" s="1"/>
  <c r="X1266" i="11"/>
  <c r="Y1266" i="11" s="1"/>
  <c r="S1266" i="11"/>
  <c r="T1266" i="11" s="1"/>
  <c r="O1266" i="11"/>
  <c r="P1266" i="11" s="1"/>
  <c r="K1266" i="11"/>
  <c r="L1266" i="11" s="1"/>
  <c r="G1266" i="11"/>
  <c r="H1266" i="11" s="1"/>
  <c r="AR1265" i="11"/>
  <c r="AS1265" i="11" s="1"/>
  <c r="AM1265" i="11"/>
  <c r="AN1265" i="11" s="1"/>
  <c r="AH1265" i="11"/>
  <c r="AI1265" i="11" s="1"/>
  <c r="AC1265" i="11"/>
  <c r="AD1265" i="11" s="1"/>
  <c r="X1265" i="11"/>
  <c r="Y1265" i="11" s="1"/>
  <c r="S1265" i="11"/>
  <c r="T1265" i="11" s="1"/>
  <c r="O1265" i="11"/>
  <c r="P1265" i="11" s="1"/>
  <c r="K1265" i="11"/>
  <c r="L1265" i="11" s="1"/>
  <c r="G1265" i="11"/>
  <c r="H1265" i="11" s="1"/>
  <c r="AR1264" i="11"/>
  <c r="AS1264" i="11" s="1"/>
  <c r="AM1264" i="11"/>
  <c r="AN1264" i="11" s="1"/>
  <c r="AH1264" i="11"/>
  <c r="AI1264" i="11" s="1"/>
  <c r="AC1264" i="11"/>
  <c r="AD1264" i="11" s="1"/>
  <c r="X1264" i="11"/>
  <c r="Y1264" i="11" s="1"/>
  <c r="S1264" i="11"/>
  <c r="T1264" i="11" s="1"/>
  <c r="O1264" i="11"/>
  <c r="P1264" i="11" s="1"/>
  <c r="K1264" i="11"/>
  <c r="L1264" i="11" s="1"/>
  <c r="G1264" i="11"/>
  <c r="H1264" i="11" s="1"/>
  <c r="AR1263" i="11"/>
  <c r="AS1263" i="11" s="1"/>
  <c r="AM1263" i="11"/>
  <c r="AN1263" i="11" s="1"/>
  <c r="AH1263" i="11"/>
  <c r="AI1263" i="11" s="1"/>
  <c r="AC1263" i="11"/>
  <c r="AD1263" i="11" s="1"/>
  <c r="X1263" i="11"/>
  <c r="Y1263" i="11" s="1"/>
  <c r="S1263" i="11"/>
  <c r="T1263" i="11" s="1"/>
  <c r="O1263" i="11"/>
  <c r="P1263" i="11" s="1"/>
  <c r="K1263" i="11"/>
  <c r="L1263" i="11" s="1"/>
  <c r="G1263" i="11"/>
  <c r="H1263" i="11" s="1"/>
  <c r="AR1262" i="11"/>
  <c r="AS1262" i="11" s="1"/>
  <c r="AM1262" i="11"/>
  <c r="AN1262" i="11" s="1"/>
  <c r="AH1262" i="11"/>
  <c r="AI1262" i="11" s="1"/>
  <c r="AC1262" i="11"/>
  <c r="AD1262" i="11" s="1"/>
  <c r="X1262" i="11"/>
  <c r="Y1262" i="11" s="1"/>
  <c r="S1262" i="11"/>
  <c r="T1262" i="11" s="1"/>
  <c r="O1262" i="11"/>
  <c r="P1262" i="11" s="1"/>
  <c r="K1262" i="11"/>
  <c r="L1262" i="11" s="1"/>
  <c r="G1262" i="11"/>
  <c r="H1262" i="11" s="1"/>
  <c r="AR1261" i="11"/>
  <c r="AS1261" i="11" s="1"/>
  <c r="AM1261" i="11"/>
  <c r="AN1261" i="11" s="1"/>
  <c r="AH1261" i="11"/>
  <c r="AI1261" i="11" s="1"/>
  <c r="AC1261" i="11"/>
  <c r="AD1261" i="11" s="1"/>
  <c r="X1261" i="11"/>
  <c r="Y1261" i="11" s="1"/>
  <c r="S1261" i="11"/>
  <c r="T1261" i="11" s="1"/>
  <c r="O1261" i="11"/>
  <c r="P1261" i="11" s="1"/>
  <c r="K1261" i="11"/>
  <c r="L1261" i="11" s="1"/>
  <c r="G1261" i="11"/>
  <c r="H1261" i="11" s="1"/>
  <c r="AR1260" i="11"/>
  <c r="AS1260" i="11" s="1"/>
  <c r="AM1260" i="11"/>
  <c r="AN1260" i="11" s="1"/>
  <c r="AH1260" i="11"/>
  <c r="AI1260" i="11" s="1"/>
  <c r="AC1260" i="11"/>
  <c r="AD1260" i="11" s="1"/>
  <c r="X1260" i="11"/>
  <c r="Y1260" i="11" s="1"/>
  <c r="S1260" i="11"/>
  <c r="T1260" i="11" s="1"/>
  <c r="O1260" i="11"/>
  <c r="P1260" i="11" s="1"/>
  <c r="K1260" i="11"/>
  <c r="L1260" i="11" s="1"/>
  <c r="G1260" i="11"/>
  <c r="H1260" i="11" s="1"/>
  <c r="AR1259" i="11"/>
  <c r="AS1259" i="11" s="1"/>
  <c r="AM1259" i="11"/>
  <c r="AN1259" i="11" s="1"/>
  <c r="AH1259" i="11"/>
  <c r="AI1259" i="11" s="1"/>
  <c r="AC1259" i="11"/>
  <c r="AD1259" i="11" s="1"/>
  <c r="X1259" i="11"/>
  <c r="Y1259" i="11" s="1"/>
  <c r="S1259" i="11"/>
  <c r="T1259" i="11" s="1"/>
  <c r="O1259" i="11"/>
  <c r="P1259" i="11" s="1"/>
  <c r="K1259" i="11"/>
  <c r="L1259" i="11" s="1"/>
  <c r="G1259" i="11"/>
  <c r="H1259" i="11" s="1"/>
  <c r="AR1258" i="11"/>
  <c r="AS1258" i="11" s="1"/>
  <c r="AM1258" i="11"/>
  <c r="AN1258" i="11" s="1"/>
  <c r="AH1258" i="11"/>
  <c r="AI1258" i="11" s="1"/>
  <c r="AC1258" i="11"/>
  <c r="AD1258" i="11" s="1"/>
  <c r="X1258" i="11"/>
  <c r="Y1258" i="11" s="1"/>
  <c r="S1258" i="11"/>
  <c r="T1258" i="11" s="1"/>
  <c r="O1258" i="11"/>
  <c r="P1258" i="11" s="1"/>
  <c r="K1258" i="11"/>
  <c r="L1258" i="11" s="1"/>
  <c r="G1258" i="11"/>
  <c r="H1258" i="11" s="1"/>
  <c r="AR1257" i="11"/>
  <c r="AS1257" i="11" s="1"/>
  <c r="AM1257" i="11"/>
  <c r="AN1257" i="11" s="1"/>
  <c r="AH1257" i="11"/>
  <c r="AI1257" i="11" s="1"/>
  <c r="AC1257" i="11"/>
  <c r="AD1257" i="11" s="1"/>
  <c r="X1257" i="11"/>
  <c r="Y1257" i="11" s="1"/>
  <c r="S1257" i="11"/>
  <c r="T1257" i="11" s="1"/>
  <c r="O1257" i="11"/>
  <c r="P1257" i="11" s="1"/>
  <c r="K1257" i="11"/>
  <c r="L1257" i="11" s="1"/>
  <c r="G1257" i="11"/>
  <c r="H1257" i="11" s="1"/>
  <c r="AR1256" i="11"/>
  <c r="AS1256" i="11" s="1"/>
  <c r="AM1256" i="11"/>
  <c r="AN1256" i="11" s="1"/>
  <c r="AH1256" i="11"/>
  <c r="AI1256" i="11" s="1"/>
  <c r="AC1256" i="11"/>
  <c r="AD1256" i="11" s="1"/>
  <c r="X1256" i="11"/>
  <c r="Y1256" i="11" s="1"/>
  <c r="S1256" i="11"/>
  <c r="T1256" i="11" s="1"/>
  <c r="O1256" i="11"/>
  <c r="P1256" i="11" s="1"/>
  <c r="K1256" i="11"/>
  <c r="L1256" i="11" s="1"/>
  <c r="G1256" i="11"/>
  <c r="H1256" i="11" s="1"/>
  <c r="AR1255" i="11"/>
  <c r="AS1255" i="11" s="1"/>
  <c r="AM1255" i="11"/>
  <c r="AN1255" i="11" s="1"/>
  <c r="AH1255" i="11"/>
  <c r="AI1255" i="11" s="1"/>
  <c r="AC1255" i="11"/>
  <c r="AD1255" i="11" s="1"/>
  <c r="X1255" i="11"/>
  <c r="Y1255" i="11" s="1"/>
  <c r="S1255" i="11"/>
  <c r="T1255" i="11" s="1"/>
  <c r="O1255" i="11"/>
  <c r="P1255" i="11" s="1"/>
  <c r="K1255" i="11"/>
  <c r="L1255" i="11" s="1"/>
  <c r="G1255" i="11"/>
  <c r="H1255" i="11" s="1"/>
  <c r="AR1254" i="11"/>
  <c r="AS1254" i="11" s="1"/>
  <c r="AM1254" i="11"/>
  <c r="AN1254" i="11" s="1"/>
  <c r="AH1254" i="11"/>
  <c r="AI1254" i="11" s="1"/>
  <c r="AC1254" i="11"/>
  <c r="AD1254" i="11" s="1"/>
  <c r="X1254" i="11"/>
  <c r="Y1254" i="11" s="1"/>
  <c r="S1254" i="11"/>
  <c r="T1254" i="11" s="1"/>
  <c r="O1254" i="11"/>
  <c r="P1254" i="11" s="1"/>
  <c r="K1254" i="11"/>
  <c r="L1254" i="11" s="1"/>
  <c r="G1254" i="11"/>
  <c r="H1254" i="11" s="1"/>
  <c r="AR1253" i="11"/>
  <c r="AS1253" i="11" s="1"/>
  <c r="AM1253" i="11"/>
  <c r="AN1253" i="11" s="1"/>
  <c r="AH1253" i="11"/>
  <c r="AI1253" i="11" s="1"/>
  <c r="AC1253" i="11"/>
  <c r="AD1253" i="11" s="1"/>
  <c r="X1253" i="11"/>
  <c r="Y1253" i="11" s="1"/>
  <c r="S1253" i="11"/>
  <c r="T1253" i="11" s="1"/>
  <c r="O1253" i="11"/>
  <c r="P1253" i="11" s="1"/>
  <c r="K1253" i="11"/>
  <c r="L1253" i="11" s="1"/>
  <c r="G1253" i="11"/>
  <c r="H1253" i="11" s="1"/>
  <c r="AH1252" i="11"/>
  <c r="AI1252" i="11" s="1"/>
  <c r="AC1252" i="11"/>
  <c r="AD1252" i="11" s="1"/>
  <c r="X1252" i="11"/>
  <c r="Y1252" i="11" s="1"/>
  <c r="S1252" i="11"/>
  <c r="T1252" i="11" s="1"/>
  <c r="O1252" i="11"/>
  <c r="P1252" i="11" s="1"/>
  <c r="K1252" i="11"/>
  <c r="L1252" i="11" s="1"/>
  <c r="G1252" i="11"/>
  <c r="H1252" i="11" s="1"/>
  <c r="AR1251" i="11"/>
  <c r="AS1251" i="11" s="1"/>
  <c r="AM1251" i="11"/>
  <c r="AN1251" i="11" s="1"/>
  <c r="AH1251" i="11"/>
  <c r="AI1251" i="11" s="1"/>
  <c r="AC1251" i="11"/>
  <c r="AD1251" i="11" s="1"/>
  <c r="X1251" i="11"/>
  <c r="Y1251" i="11" s="1"/>
  <c r="S1251" i="11"/>
  <c r="T1251" i="11" s="1"/>
  <c r="O1251" i="11"/>
  <c r="P1251" i="11" s="1"/>
  <c r="K1251" i="11"/>
  <c r="L1251" i="11" s="1"/>
  <c r="G1251" i="11"/>
  <c r="H1251" i="11" s="1"/>
  <c r="AR1250" i="11"/>
  <c r="AS1250" i="11" s="1"/>
  <c r="AM1250" i="11"/>
  <c r="AN1250" i="11" s="1"/>
  <c r="AH1250" i="11"/>
  <c r="AI1250" i="11" s="1"/>
  <c r="AC1250" i="11"/>
  <c r="AD1250" i="11" s="1"/>
  <c r="X1250" i="11"/>
  <c r="Y1250" i="11" s="1"/>
  <c r="S1250" i="11"/>
  <c r="T1250" i="11" s="1"/>
  <c r="O1250" i="11"/>
  <c r="P1250" i="11" s="1"/>
  <c r="K1250" i="11"/>
  <c r="L1250" i="11" s="1"/>
  <c r="G1250" i="11"/>
  <c r="H1250" i="11" s="1"/>
  <c r="AR1249" i="11"/>
  <c r="AS1249" i="11" s="1"/>
  <c r="AM1249" i="11"/>
  <c r="AN1249" i="11" s="1"/>
  <c r="AH1249" i="11"/>
  <c r="AI1249" i="11" s="1"/>
  <c r="AC1249" i="11"/>
  <c r="AD1249" i="11" s="1"/>
  <c r="X1249" i="11"/>
  <c r="Y1249" i="11" s="1"/>
  <c r="S1249" i="11"/>
  <c r="T1249" i="11" s="1"/>
  <c r="O1249" i="11"/>
  <c r="P1249" i="11" s="1"/>
  <c r="K1249" i="11"/>
  <c r="L1249" i="11" s="1"/>
  <c r="G1249" i="11"/>
  <c r="H1249" i="11" s="1"/>
  <c r="AR1248" i="11"/>
  <c r="AS1248" i="11" s="1"/>
  <c r="AM1248" i="11"/>
  <c r="AH1248" i="11"/>
  <c r="AI1248" i="11" s="1"/>
  <c r="AC1248" i="11"/>
  <c r="AD1248" i="11" s="1"/>
  <c r="X1248" i="11"/>
  <c r="Y1248" i="11" s="1"/>
  <c r="S1248" i="11"/>
  <c r="T1248" i="11" s="1"/>
  <c r="O1248" i="11"/>
  <c r="P1248" i="11" s="1"/>
  <c r="K1248" i="11"/>
  <c r="L1248" i="11" s="1"/>
  <c r="G1248" i="11"/>
  <c r="H1248" i="11" s="1"/>
  <c r="AR1247" i="11"/>
  <c r="AS1247" i="11" s="1"/>
  <c r="AH1247" i="11"/>
  <c r="AI1247" i="11" s="1"/>
  <c r="AC1247" i="11"/>
  <c r="AD1247" i="11" s="1"/>
  <c r="X1247" i="11"/>
  <c r="Y1247" i="11" s="1"/>
  <c r="S1247" i="11"/>
  <c r="T1247" i="11" s="1"/>
  <c r="O1247" i="11"/>
  <c r="P1247" i="11" s="1"/>
  <c r="K1247" i="11"/>
  <c r="L1247" i="11" s="1"/>
  <c r="G1247" i="11"/>
  <c r="H1247" i="11" s="1"/>
  <c r="AR1246" i="11"/>
  <c r="AS1246" i="11" s="1"/>
  <c r="AM1246" i="11"/>
  <c r="AN1246" i="11" s="1"/>
  <c r="AH1246" i="11"/>
  <c r="AI1246" i="11" s="1"/>
  <c r="AC1246" i="11"/>
  <c r="AD1246" i="11" s="1"/>
  <c r="X1246" i="11"/>
  <c r="Y1246" i="11" s="1"/>
  <c r="S1246" i="11"/>
  <c r="T1246" i="11" s="1"/>
  <c r="O1246" i="11"/>
  <c r="P1246" i="11" s="1"/>
  <c r="K1246" i="11"/>
  <c r="L1246" i="11" s="1"/>
  <c r="G1246" i="11"/>
  <c r="H1246" i="11" s="1"/>
  <c r="AR1245" i="11"/>
  <c r="AS1245" i="11" s="1"/>
  <c r="AM1245" i="11"/>
  <c r="AN1245" i="11" s="1"/>
  <c r="AH1245" i="11"/>
  <c r="AI1245" i="11" s="1"/>
  <c r="AC1245" i="11"/>
  <c r="AD1245" i="11" s="1"/>
  <c r="X1245" i="11"/>
  <c r="Y1245" i="11" s="1"/>
  <c r="S1245" i="11"/>
  <c r="T1245" i="11" s="1"/>
  <c r="O1245" i="11"/>
  <c r="P1245" i="11" s="1"/>
  <c r="K1245" i="11"/>
  <c r="L1245" i="11" s="1"/>
  <c r="G1245" i="11"/>
  <c r="H1245" i="11" s="1"/>
  <c r="AR1244" i="11"/>
  <c r="AS1244" i="11" s="1"/>
  <c r="AM1244" i="11"/>
  <c r="AN1244" i="11" s="1"/>
  <c r="AH1244" i="11"/>
  <c r="AI1244" i="11" s="1"/>
  <c r="AC1244" i="11"/>
  <c r="AD1244" i="11" s="1"/>
  <c r="X1244" i="11"/>
  <c r="Y1244" i="11" s="1"/>
  <c r="S1244" i="11"/>
  <c r="T1244" i="11" s="1"/>
  <c r="O1244" i="11"/>
  <c r="P1244" i="11" s="1"/>
  <c r="K1244" i="11"/>
  <c r="L1244" i="11" s="1"/>
  <c r="G1244" i="11"/>
  <c r="H1244" i="11" s="1"/>
  <c r="AR1243" i="11"/>
  <c r="AS1243" i="11" s="1"/>
  <c r="AM1243" i="11"/>
  <c r="AN1243" i="11" s="1"/>
  <c r="AH1243" i="11"/>
  <c r="AI1243" i="11" s="1"/>
  <c r="AC1243" i="11"/>
  <c r="AD1243" i="11" s="1"/>
  <c r="X1243" i="11"/>
  <c r="Y1243" i="11" s="1"/>
  <c r="S1243" i="11"/>
  <c r="T1243" i="11" s="1"/>
  <c r="O1243" i="11"/>
  <c r="P1243" i="11" s="1"/>
  <c r="K1243" i="11"/>
  <c r="L1243" i="11" s="1"/>
  <c r="G1243" i="11"/>
  <c r="H1243" i="11" s="1"/>
  <c r="AR1242" i="11"/>
  <c r="AM1242" i="11"/>
  <c r="AH1242" i="11"/>
  <c r="AI1242" i="11" s="1"/>
  <c r="AC1242" i="11"/>
  <c r="AD1242" i="11" s="1"/>
  <c r="X1242" i="11"/>
  <c r="Y1242" i="11" s="1"/>
  <c r="S1242" i="11"/>
  <c r="T1242" i="11" s="1"/>
  <c r="O1242" i="11"/>
  <c r="P1242" i="11" s="1"/>
  <c r="K1242" i="11"/>
  <c r="L1242" i="11" s="1"/>
  <c r="G1242" i="11"/>
  <c r="H1242" i="11" s="1"/>
  <c r="AH1241" i="11"/>
  <c r="AI1241" i="11" s="1"/>
  <c r="AC1241" i="11"/>
  <c r="AD1241" i="11" s="1"/>
  <c r="X1241" i="11"/>
  <c r="Y1241" i="11" s="1"/>
  <c r="S1241" i="11"/>
  <c r="T1241" i="11" s="1"/>
  <c r="O1241" i="11"/>
  <c r="P1241" i="11" s="1"/>
  <c r="K1241" i="11"/>
  <c r="L1241" i="11" s="1"/>
  <c r="G1241" i="11"/>
  <c r="H1241" i="11" s="1"/>
  <c r="AR1240" i="11"/>
  <c r="AS1240" i="11" s="1"/>
  <c r="AM1240" i="11"/>
  <c r="AN1240" i="11" s="1"/>
  <c r="AH1240" i="11"/>
  <c r="AI1240" i="11" s="1"/>
  <c r="AC1240" i="11"/>
  <c r="AD1240" i="11" s="1"/>
  <c r="X1240" i="11"/>
  <c r="Y1240" i="11" s="1"/>
  <c r="S1240" i="11"/>
  <c r="T1240" i="11" s="1"/>
  <c r="O1240" i="11"/>
  <c r="P1240" i="11" s="1"/>
  <c r="K1240" i="11"/>
  <c r="L1240" i="11" s="1"/>
  <c r="G1240" i="11"/>
  <c r="H1240" i="11" s="1"/>
  <c r="AR1239" i="11"/>
  <c r="AS1239" i="11" s="1"/>
  <c r="AM1239" i="11"/>
  <c r="AN1239" i="11" s="1"/>
  <c r="AH1239" i="11"/>
  <c r="AI1239" i="11" s="1"/>
  <c r="AC1239" i="11"/>
  <c r="AD1239" i="11" s="1"/>
  <c r="X1239" i="11"/>
  <c r="Y1239" i="11" s="1"/>
  <c r="S1239" i="11"/>
  <c r="T1239" i="11" s="1"/>
  <c r="O1239" i="11"/>
  <c r="P1239" i="11" s="1"/>
  <c r="K1239" i="11"/>
  <c r="L1239" i="11" s="1"/>
  <c r="G1239" i="11"/>
  <c r="H1239" i="11" s="1"/>
  <c r="AR1238" i="11"/>
  <c r="AS1238" i="11" s="1"/>
  <c r="AM1238" i="11"/>
  <c r="AN1238" i="11" s="1"/>
  <c r="AH1238" i="11"/>
  <c r="AI1238" i="11" s="1"/>
  <c r="AC1238" i="11"/>
  <c r="AD1238" i="11" s="1"/>
  <c r="X1238" i="11"/>
  <c r="Y1238" i="11" s="1"/>
  <c r="S1238" i="11"/>
  <c r="T1238" i="11" s="1"/>
  <c r="O1238" i="11"/>
  <c r="P1238" i="11" s="1"/>
  <c r="K1238" i="11"/>
  <c r="L1238" i="11" s="1"/>
  <c r="G1238" i="11"/>
  <c r="H1238" i="11" s="1"/>
  <c r="AR1237" i="11"/>
  <c r="AS1237" i="11" s="1"/>
  <c r="AM1237" i="11"/>
  <c r="AN1237" i="11" s="1"/>
  <c r="AH1237" i="11"/>
  <c r="AI1237" i="11" s="1"/>
  <c r="AC1237" i="11"/>
  <c r="AD1237" i="11" s="1"/>
  <c r="X1237" i="11"/>
  <c r="Y1237" i="11" s="1"/>
  <c r="S1237" i="11"/>
  <c r="T1237" i="11" s="1"/>
  <c r="O1237" i="11"/>
  <c r="P1237" i="11" s="1"/>
  <c r="K1237" i="11"/>
  <c r="L1237" i="11" s="1"/>
  <c r="G1237" i="11"/>
  <c r="H1237" i="11" s="1"/>
  <c r="AR1236" i="11"/>
  <c r="AS1236" i="11" s="1"/>
  <c r="AM1236" i="11"/>
  <c r="AN1236" i="11" s="1"/>
  <c r="AH1236" i="11"/>
  <c r="AI1236" i="11" s="1"/>
  <c r="AC1236" i="11"/>
  <c r="AD1236" i="11" s="1"/>
  <c r="X1236" i="11"/>
  <c r="Y1236" i="11" s="1"/>
  <c r="S1236" i="11"/>
  <c r="T1236" i="11" s="1"/>
  <c r="O1236" i="11"/>
  <c r="P1236" i="11" s="1"/>
  <c r="K1236" i="11"/>
  <c r="L1236" i="11" s="1"/>
  <c r="G1236" i="11"/>
  <c r="H1236" i="11" s="1"/>
  <c r="AR1235" i="11"/>
  <c r="AS1235" i="11" s="1"/>
  <c r="AM1235" i="11"/>
  <c r="AN1235" i="11" s="1"/>
  <c r="AH1235" i="11"/>
  <c r="AI1235" i="11" s="1"/>
  <c r="AC1235" i="11"/>
  <c r="AD1235" i="11" s="1"/>
  <c r="X1235" i="11"/>
  <c r="Y1235" i="11" s="1"/>
  <c r="S1235" i="11"/>
  <c r="T1235" i="11" s="1"/>
  <c r="O1235" i="11"/>
  <c r="P1235" i="11" s="1"/>
  <c r="K1235" i="11"/>
  <c r="L1235" i="11" s="1"/>
  <c r="G1235" i="11"/>
  <c r="H1235" i="11" s="1"/>
  <c r="AR1234" i="11"/>
  <c r="AS1234" i="11" s="1"/>
  <c r="AM1234" i="11"/>
  <c r="AN1234" i="11" s="1"/>
  <c r="AH1234" i="11"/>
  <c r="AI1234" i="11" s="1"/>
  <c r="AC1234" i="11"/>
  <c r="AD1234" i="11" s="1"/>
  <c r="X1234" i="11"/>
  <c r="Y1234" i="11" s="1"/>
  <c r="S1234" i="11"/>
  <c r="T1234" i="11" s="1"/>
  <c r="O1234" i="11"/>
  <c r="P1234" i="11" s="1"/>
  <c r="K1234" i="11"/>
  <c r="L1234" i="11" s="1"/>
  <c r="G1234" i="11"/>
  <c r="H1234" i="11" s="1"/>
  <c r="AR1233" i="11"/>
  <c r="AS1233" i="11" s="1"/>
  <c r="AM1233" i="11"/>
  <c r="AN1233" i="11" s="1"/>
  <c r="AH1233" i="11"/>
  <c r="AI1233" i="11" s="1"/>
  <c r="AC1233" i="11"/>
  <c r="AD1233" i="11" s="1"/>
  <c r="X1233" i="11"/>
  <c r="Y1233" i="11" s="1"/>
  <c r="S1233" i="11"/>
  <c r="T1233" i="11" s="1"/>
  <c r="O1233" i="11"/>
  <c r="P1233" i="11" s="1"/>
  <c r="K1233" i="11"/>
  <c r="L1233" i="11" s="1"/>
  <c r="G1233" i="11"/>
  <c r="H1233" i="11" s="1"/>
  <c r="AR1232" i="11"/>
  <c r="AS1232" i="11" s="1"/>
  <c r="AM1232" i="11"/>
  <c r="AN1232" i="11" s="1"/>
  <c r="AH1232" i="11"/>
  <c r="AI1232" i="11" s="1"/>
  <c r="AC1232" i="11"/>
  <c r="AD1232" i="11" s="1"/>
  <c r="X1232" i="11"/>
  <c r="Y1232" i="11" s="1"/>
  <c r="S1232" i="11"/>
  <c r="T1232" i="11" s="1"/>
  <c r="O1232" i="11"/>
  <c r="P1232" i="11" s="1"/>
  <c r="K1232" i="11"/>
  <c r="L1232" i="11" s="1"/>
  <c r="G1232" i="11"/>
  <c r="H1232" i="11" s="1"/>
  <c r="AR1231" i="11"/>
  <c r="AS1231" i="11" s="1"/>
  <c r="AM1231" i="11"/>
  <c r="AN1231" i="11" s="1"/>
  <c r="AH1231" i="11"/>
  <c r="AI1231" i="11" s="1"/>
  <c r="AC1231" i="11"/>
  <c r="AD1231" i="11" s="1"/>
  <c r="X1231" i="11"/>
  <c r="Y1231" i="11" s="1"/>
  <c r="S1231" i="11"/>
  <c r="T1231" i="11" s="1"/>
  <c r="O1231" i="11"/>
  <c r="P1231" i="11" s="1"/>
  <c r="K1231" i="11"/>
  <c r="L1231" i="11" s="1"/>
  <c r="G1231" i="11"/>
  <c r="H1231" i="11" s="1"/>
  <c r="AM1230" i="11"/>
  <c r="AN1230" i="11" s="1"/>
  <c r="AH1230" i="11"/>
  <c r="AI1230" i="11" s="1"/>
  <c r="AC1230" i="11"/>
  <c r="AD1230" i="11" s="1"/>
  <c r="X1230" i="11"/>
  <c r="Y1230" i="11" s="1"/>
  <c r="S1230" i="11"/>
  <c r="T1230" i="11" s="1"/>
  <c r="O1230" i="11"/>
  <c r="P1230" i="11" s="1"/>
  <c r="K1230" i="11"/>
  <c r="L1230" i="11" s="1"/>
  <c r="G1230" i="11"/>
  <c r="H1230" i="11" s="1"/>
  <c r="AR1229" i="11"/>
  <c r="AS1229" i="11" s="1"/>
  <c r="AH1229" i="11"/>
  <c r="AI1229" i="11" s="1"/>
  <c r="AC1229" i="11"/>
  <c r="AD1229" i="11" s="1"/>
  <c r="X1229" i="11"/>
  <c r="Y1229" i="11" s="1"/>
  <c r="S1229" i="11"/>
  <c r="T1229" i="11" s="1"/>
  <c r="O1229" i="11"/>
  <c r="P1229" i="11" s="1"/>
  <c r="K1229" i="11"/>
  <c r="L1229" i="11" s="1"/>
  <c r="G1229" i="11"/>
  <c r="H1229" i="11" s="1"/>
  <c r="AM1228" i="11"/>
  <c r="AN1228" i="11" s="1"/>
  <c r="AH1228" i="11"/>
  <c r="AI1228" i="11" s="1"/>
  <c r="AC1228" i="11"/>
  <c r="AD1228" i="11" s="1"/>
  <c r="X1228" i="11"/>
  <c r="Y1228" i="11" s="1"/>
  <c r="S1228" i="11"/>
  <c r="T1228" i="11" s="1"/>
  <c r="O1228" i="11"/>
  <c r="P1228" i="11" s="1"/>
  <c r="K1228" i="11"/>
  <c r="L1228" i="11" s="1"/>
  <c r="G1228" i="11"/>
  <c r="H1228" i="11" s="1"/>
  <c r="AR1227" i="11"/>
  <c r="AS1227" i="11" s="1"/>
  <c r="AM1227" i="11"/>
  <c r="AN1227" i="11" s="1"/>
  <c r="AH1227" i="11"/>
  <c r="AI1227" i="11" s="1"/>
  <c r="AC1227" i="11"/>
  <c r="AD1227" i="11" s="1"/>
  <c r="X1227" i="11"/>
  <c r="Y1227" i="11" s="1"/>
  <c r="S1227" i="11"/>
  <c r="T1227" i="11" s="1"/>
  <c r="O1227" i="11"/>
  <c r="P1227" i="11" s="1"/>
  <c r="K1227" i="11"/>
  <c r="L1227" i="11" s="1"/>
  <c r="G1227" i="11"/>
  <c r="H1227" i="11" s="1"/>
  <c r="AR1226" i="11"/>
  <c r="AS1226" i="11" s="1"/>
  <c r="AM1226" i="11"/>
  <c r="AN1226" i="11" s="1"/>
  <c r="AH1226" i="11"/>
  <c r="AI1226" i="11" s="1"/>
  <c r="AC1226" i="11"/>
  <c r="AD1226" i="11" s="1"/>
  <c r="X1226" i="11"/>
  <c r="Y1226" i="11" s="1"/>
  <c r="S1226" i="11"/>
  <c r="T1226" i="11" s="1"/>
  <c r="O1226" i="11"/>
  <c r="P1226" i="11" s="1"/>
  <c r="K1226" i="11"/>
  <c r="L1226" i="11" s="1"/>
  <c r="G1226" i="11"/>
  <c r="H1226" i="11" s="1"/>
  <c r="AR1225" i="11"/>
  <c r="AS1225" i="11" s="1"/>
  <c r="AM1225" i="11"/>
  <c r="AN1225" i="11" s="1"/>
  <c r="AH1225" i="11"/>
  <c r="AI1225" i="11" s="1"/>
  <c r="AC1225" i="11"/>
  <c r="AD1225" i="11" s="1"/>
  <c r="X1225" i="11"/>
  <c r="Y1225" i="11" s="1"/>
  <c r="S1225" i="11"/>
  <c r="T1225" i="11" s="1"/>
  <c r="O1225" i="11"/>
  <c r="P1225" i="11" s="1"/>
  <c r="K1225" i="11"/>
  <c r="L1225" i="11" s="1"/>
  <c r="G1225" i="11"/>
  <c r="H1225" i="11" s="1"/>
  <c r="AR1224" i="11"/>
  <c r="AS1224" i="11" s="1"/>
  <c r="AM1224" i="11"/>
  <c r="AN1224" i="11" s="1"/>
  <c r="AH1224" i="11"/>
  <c r="AI1224" i="11" s="1"/>
  <c r="AC1224" i="11"/>
  <c r="AD1224" i="11" s="1"/>
  <c r="X1224" i="11"/>
  <c r="Y1224" i="11" s="1"/>
  <c r="S1224" i="11"/>
  <c r="T1224" i="11" s="1"/>
  <c r="O1224" i="11"/>
  <c r="P1224" i="11" s="1"/>
  <c r="K1224" i="11"/>
  <c r="L1224" i="11" s="1"/>
  <c r="G1224" i="11"/>
  <c r="H1224" i="11" s="1"/>
  <c r="AR1223" i="11"/>
  <c r="AS1223" i="11" s="1"/>
  <c r="AM1223" i="11"/>
  <c r="AN1223" i="11" s="1"/>
  <c r="AH1223" i="11"/>
  <c r="AI1223" i="11" s="1"/>
  <c r="AC1223" i="11"/>
  <c r="AD1223" i="11" s="1"/>
  <c r="X1223" i="11"/>
  <c r="Y1223" i="11" s="1"/>
  <c r="S1223" i="11"/>
  <c r="T1223" i="11" s="1"/>
  <c r="O1223" i="11"/>
  <c r="P1223" i="11" s="1"/>
  <c r="K1223" i="11"/>
  <c r="L1223" i="11" s="1"/>
  <c r="G1223" i="11"/>
  <c r="H1223" i="11" s="1"/>
  <c r="AR1222" i="11"/>
  <c r="AS1222" i="11" s="1"/>
  <c r="AM1222" i="11"/>
  <c r="AN1222" i="11" s="1"/>
  <c r="AH1222" i="11"/>
  <c r="AI1222" i="11" s="1"/>
  <c r="AC1222" i="11"/>
  <c r="AD1222" i="11" s="1"/>
  <c r="X1222" i="11"/>
  <c r="Y1222" i="11" s="1"/>
  <c r="S1222" i="11"/>
  <c r="T1222" i="11" s="1"/>
  <c r="O1222" i="11"/>
  <c r="P1222" i="11" s="1"/>
  <c r="K1222" i="11"/>
  <c r="L1222" i="11" s="1"/>
  <c r="G1222" i="11"/>
  <c r="H1222" i="11" s="1"/>
  <c r="AR1221" i="11"/>
  <c r="AS1221" i="11" s="1"/>
  <c r="AM1221" i="11"/>
  <c r="AN1221" i="11" s="1"/>
  <c r="AH1221" i="11"/>
  <c r="AI1221" i="11" s="1"/>
  <c r="AC1221" i="11"/>
  <c r="AD1221" i="11" s="1"/>
  <c r="X1221" i="11"/>
  <c r="Y1221" i="11" s="1"/>
  <c r="S1221" i="11"/>
  <c r="T1221" i="11" s="1"/>
  <c r="O1221" i="11"/>
  <c r="P1221" i="11" s="1"/>
  <c r="K1221" i="11"/>
  <c r="L1221" i="11" s="1"/>
  <c r="G1221" i="11"/>
  <c r="H1221" i="11" s="1"/>
  <c r="AR1220" i="11"/>
  <c r="AS1220" i="11" s="1"/>
  <c r="AM1220" i="11"/>
  <c r="AN1220" i="11" s="1"/>
  <c r="AH1220" i="11"/>
  <c r="AI1220" i="11" s="1"/>
  <c r="AC1220" i="11"/>
  <c r="AD1220" i="11" s="1"/>
  <c r="X1220" i="11"/>
  <c r="Y1220" i="11" s="1"/>
  <c r="S1220" i="11"/>
  <c r="T1220" i="11" s="1"/>
  <c r="O1220" i="11"/>
  <c r="P1220" i="11" s="1"/>
  <c r="K1220" i="11"/>
  <c r="L1220" i="11" s="1"/>
  <c r="G1220" i="11"/>
  <c r="H1220" i="11" s="1"/>
  <c r="AR1219" i="11"/>
  <c r="AS1219" i="11" s="1"/>
  <c r="AM1219" i="11"/>
  <c r="AN1219" i="11" s="1"/>
  <c r="AH1219" i="11"/>
  <c r="AI1219" i="11" s="1"/>
  <c r="AC1219" i="11"/>
  <c r="AD1219" i="11" s="1"/>
  <c r="X1219" i="11"/>
  <c r="Y1219" i="11" s="1"/>
  <c r="S1219" i="11"/>
  <c r="T1219" i="11" s="1"/>
  <c r="O1219" i="11"/>
  <c r="P1219" i="11" s="1"/>
  <c r="K1219" i="11"/>
  <c r="L1219" i="11" s="1"/>
  <c r="G1219" i="11"/>
  <c r="H1219" i="11" s="1"/>
  <c r="AR1218" i="11"/>
  <c r="AS1218" i="11" s="1"/>
  <c r="AM1218" i="11"/>
  <c r="AN1218" i="11" s="1"/>
  <c r="AH1218" i="11"/>
  <c r="AI1218" i="11" s="1"/>
  <c r="AC1218" i="11"/>
  <c r="AD1218" i="11" s="1"/>
  <c r="X1218" i="11"/>
  <c r="Y1218" i="11" s="1"/>
  <c r="S1218" i="11"/>
  <c r="T1218" i="11" s="1"/>
  <c r="O1218" i="11"/>
  <c r="P1218" i="11" s="1"/>
  <c r="K1218" i="11"/>
  <c r="L1218" i="11" s="1"/>
  <c r="G1218" i="11"/>
  <c r="H1218" i="11" s="1"/>
  <c r="AR1217" i="11"/>
  <c r="AS1217" i="11" s="1"/>
  <c r="AM1217" i="11"/>
  <c r="AN1217" i="11" s="1"/>
  <c r="AH1217" i="11"/>
  <c r="AI1217" i="11" s="1"/>
  <c r="AC1217" i="11"/>
  <c r="AD1217" i="11" s="1"/>
  <c r="X1217" i="11"/>
  <c r="Y1217" i="11" s="1"/>
  <c r="S1217" i="11"/>
  <c r="T1217" i="11" s="1"/>
  <c r="O1217" i="11"/>
  <c r="P1217" i="11" s="1"/>
  <c r="K1217" i="11"/>
  <c r="L1217" i="11" s="1"/>
  <c r="G1217" i="11"/>
  <c r="H1217" i="11" s="1"/>
  <c r="AR1216" i="11"/>
  <c r="AM1216" i="11"/>
  <c r="AN1216" i="11" s="1"/>
  <c r="AH1216" i="11"/>
  <c r="AI1216" i="11" s="1"/>
  <c r="AC1216" i="11"/>
  <c r="AD1216" i="11" s="1"/>
  <c r="X1216" i="11"/>
  <c r="Y1216" i="11" s="1"/>
  <c r="S1216" i="11"/>
  <c r="T1216" i="11" s="1"/>
  <c r="O1216" i="11"/>
  <c r="P1216" i="11" s="1"/>
  <c r="K1216" i="11"/>
  <c r="L1216" i="11" s="1"/>
  <c r="G1216" i="11"/>
  <c r="H1216" i="11" s="1"/>
  <c r="AR1215" i="11"/>
  <c r="AS1215" i="11" s="1"/>
  <c r="AM1215" i="11"/>
  <c r="AN1215" i="11" s="1"/>
  <c r="AH1215" i="11"/>
  <c r="AI1215" i="11" s="1"/>
  <c r="AC1215" i="11"/>
  <c r="AD1215" i="11" s="1"/>
  <c r="X1215" i="11"/>
  <c r="Y1215" i="11" s="1"/>
  <c r="S1215" i="11"/>
  <c r="T1215" i="11" s="1"/>
  <c r="O1215" i="11"/>
  <c r="P1215" i="11" s="1"/>
  <c r="K1215" i="11"/>
  <c r="L1215" i="11" s="1"/>
  <c r="G1215" i="11"/>
  <c r="H1215" i="11" s="1"/>
  <c r="AR1214" i="11"/>
  <c r="AS1214" i="11" s="1"/>
  <c r="AM1214" i="11"/>
  <c r="AN1214" i="11" s="1"/>
  <c r="AH1214" i="11"/>
  <c r="AI1214" i="11" s="1"/>
  <c r="AC1214" i="11"/>
  <c r="AD1214" i="11" s="1"/>
  <c r="X1214" i="11"/>
  <c r="Y1214" i="11" s="1"/>
  <c r="S1214" i="11"/>
  <c r="T1214" i="11" s="1"/>
  <c r="O1214" i="11"/>
  <c r="P1214" i="11" s="1"/>
  <c r="K1214" i="11"/>
  <c r="L1214" i="11" s="1"/>
  <c r="G1214" i="11"/>
  <c r="H1214" i="11" s="1"/>
  <c r="AR1213" i="11"/>
  <c r="AS1213" i="11" s="1"/>
  <c r="AM1213" i="11"/>
  <c r="AN1213" i="11" s="1"/>
  <c r="AH1213" i="11"/>
  <c r="AI1213" i="11" s="1"/>
  <c r="AC1213" i="11"/>
  <c r="AD1213" i="11" s="1"/>
  <c r="X1213" i="11"/>
  <c r="Y1213" i="11" s="1"/>
  <c r="S1213" i="11"/>
  <c r="T1213" i="11" s="1"/>
  <c r="O1213" i="11"/>
  <c r="P1213" i="11" s="1"/>
  <c r="K1213" i="11"/>
  <c r="L1213" i="11" s="1"/>
  <c r="G1213" i="11"/>
  <c r="H1213" i="11" s="1"/>
  <c r="AR1212" i="11"/>
  <c r="AS1212" i="11" s="1"/>
  <c r="AM1212" i="11"/>
  <c r="AN1212" i="11" s="1"/>
  <c r="AH1212" i="11"/>
  <c r="AI1212" i="11" s="1"/>
  <c r="AC1212" i="11"/>
  <c r="AD1212" i="11" s="1"/>
  <c r="X1212" i="11"/>
  <c r="Y1212" i="11" s="1"/>
  <c r="S1212" i="11"/>
  <c r="T1212" i="11" s="1"/>
  <c r="O1212" i="11"/>
  <c r="P1212" i="11" s="1"/>
  <c r="K1212" i="11"/>
  <c r="L1212" i="11" s="1"/>
  <c r="G1212" i="11"/>
  <c r="H1212" i="11" s="1"/>
  <c r="X1211" i="11"/>
  <c r="Y1211" i="11" s="1"/>
  <c r="S1211" i="11"/>
  <c r="T1211" i="11" s="1"/>
  <c r="O1211" i="11"/>
  <c r="P1211" i="11" s="1"/>
  <c r="K1211" i="11"/>
  <c r="L1211" i="11" s="1"/>
  <c r="G1211" i="11"/>
  <c r="H1211" i="11" s="1"/>
  <c r="AR1210" i="11"/>
  <c r="AS1210" i="11" s="1"/>
  <c r="AM1210" i="11"/>
  <c r="AN1210" i="11" s="1"/>
  <c r="AH1210" i="11"/>
  <c r="AI1210" i="11" s="1"/>
  <c r="AC1210" i="11"/>
  <c r="AD1210" i="11" s="1"/>
  <c r="X1210" i="11"/>
  <c r="Y1210" i="11" s="1"/>
  <c r="S1210" i="11"/>
  <c r="T1210" i="11" s="1"/>
  <c r="O1210" i="11"/>
  <c r="P1210" i="11" s="1"/>
  <c r="K1210" i="11"/>
  <c r="L1210" i="11" s="1"/>
  <c r="G1210" i="11"/>
  <c r="H1210" i="11" s="1"/>
  <c r="AR1209" i="11"/>
  <c r="AS1209" i="11" s="1"/>
  <c r="AM1209" i="11"/>
  <c r="AN1209" i="11" s="1"/>
  <c r="AH1209" i="11"/>
  <c r="AI1209" i="11" s="1"/>
  <c r="AC1209" i="11"/>
  <c r="AD1209" i="11" s="1"/>
  <c r="X1209" i="11"/>
  <c r="Y1209" i="11" s="1"/>
  <c r="S1209" i="11"/>
  <c r="T1209" i="11" s="1"/>
  <c r="O1209" i="11"/>
  <c r="P1209" i="11" s="1"/>
  <c r="K1209" i="11"/>
  <c r="L1209" i="11" s="1"/>
  <c r="G1209" i="11"/>
  <c r="H1209" i="11" s="1"/>
  <c r="AR1208" i="11"/>
  <c r="AS1208" i="11" s="1"/>
  <c r="AM1208" i="11"/>
  <c r="AN1208" i="11" s="1"/>
  <c r="AH1208" i="11"/>
  <c r="AI1208" i="11" s="1"/>
  <c r="AC1208" i="11"/>
  <c r="AD1208" i="11" s="1"/>
  <c r="X1208" i="11"/>
  <c r="Y1208" i="11" s="1"/>
  <c r="S1208" i="11"/>
  <c r="T1208" i="11" s="1"/>
  <c r="O1208" i="11"/>
  <c r="P1208" i="11" s="1"/>
  <c r="K1208" i="11"/>
  <c r="L1208" i="11" s="1"/>
  <c r="G1208" i="11"/>
  <c r="H1208" i="11" s="1"/>
  <c r="AR1207" i="11"/>
  <c r="AS1207" i="11" s="1"/>
  <c r="AM1207" i="11"/>
  <c r="AN1207" i="11" s="1"/>
  <c r="AH1207" i="11"/>
  <c r="AI1207" i="11" s="1"/>
  <c r="AC1207" i="11"/>
  <c r="AD1207" i="11" s="1"/>
  <c r="X1207" i="11"/>
  <c r="Y1207" i="11" s="1"/>
  <c r="S1207" i="11"/>
  <c r="T1207" i="11" s="1"/>
  <c r="O1207" i="11"/>
  <c r="P1207" i="11" s="1"/>
  <c r="K1207" i="11"/>
  <c r="L1207" i="11" s="1"/>
  <c r="G1207" i="11"/>
  <c r="H1207" i="11" s="1"/>
  <c r="AR1206" i="11"/>
  <c r="AS1206" i="11" s="1"/>
  <c r="AM1206" i="11"/>
  <c r="AN1206" i="11" s="1"/>
  <c r="AH1206" i="11"/>
  <c r="AI1206" i="11" s="1"/>
  <c r="AC1206" i="11"/>
  <c r="AD1206" i="11" s="1"/>
  <c r="X1206" i="11"/>
  <c r="Y1206" i="11" s="1"/>
  <c r="S1206" i="11"/>
  <c r="T1206" i="11" s="1"/>
  <c r="O1206" i="11"/>
  <c r="P1206" i="11" s="1"/>
  <c r="K1206" i="11"/>
  <c r="L1206" i="11" s="1"/>
  <c r="G1206" i="11"/>
  <c r="H1206" i="11" s="1"/>
  <c r="AR1205" i="11"/>
  <c r="AS1205" i="11" s="1"/>
  <c r="AM1205" i="11"/>
  <c r="AN1205" i="11" s="1"/>
  <c r="AH1205" i="11"/>
  <c r="AI1205" i="11" s="1"/>
  <c r="AC1205" i="11"/>
  <c r="AD1205" i="11" s="1"/>
  <c r="X1205" i="11"/>
  <c r="Y1205" i="11" s="1"/>
  <c r="S1205" i="11"/>
  <c r="T1205" i="11" s="1"/>
  <c r="O1205" i="11"/>
  <c r="P1205" i="11" s="1"/>
  <c r="K1205" i="11"/>
  <c r="L1205" i="11" s="1"/>
  <c r="G1205" i="11"/>
  <c r="H1205" i="11" s="1"/>
  <c r="AR1204" i="11"/>
  <c r="AS1204" i="11" s="1"/>
  <c r="AM1204" i="11"/>
  <c r="AN1204" i="11" s="1"/>
  <c r="AH1204" i="11"/>
  <c r="AI1204" i="11" s="1"/>
  <c r="AC1204" i="11"/>
  <c r="AD1204" i="11" s="1"/>
  <c r="X1204" i="11"/>
  <c r="Y1204" i="11" s="1"/>
  <c r="S1204" i="11"/>
  <c r="T1204" i="11" s="1"/>
  <c r="O1204" i="11"/>
  <c r="P1204" i="11" s="1"/>
  <c r="K1204" i="11"/>
  <c r="L1204" i="11" s="1"/>
  <c r="G1204" i="11"/>
  <c r="H1204" i="11" s="1"/>
  <c r="AR1203" i="11"/>
  <c r="AS1203" i="11" s="1"/>
  <c r="AM1203" i="11"/>
  <c r="AN1203" i="11" s="1"/>
  <c r="AH1203" i="11"/>
  <c r="AI1203" i="11" s="1"/>
  <c r="AC1203" i="11"/>
  <c r="AD1203" i="11" s="1"/>
  <c r="X1203" i="11"/>
  <c r="Y1203" i="11" s="1"/>
  <c r="S1203" i="11"/>
  <c r="T1203" i="11" s="1"/>
  <c r="K1203" i="11"/>
  <c r="L1203" i="11" s="1"/>
  <c r="G1203" i="11"/>
  <c r="H1203" i="11" s="1"/>
  <c r="AR1202" i="11"/>
  <c r="AS1202" i="11" s="1"/>
  <c r="AM1202" i="11"/>
  <c r="AN1202" i="11" s="1"/>
  <c r="AH1202" i="11"/>
  <c r="AI1202" i="11" s="1"/>
  <c r="AC1202" i="11"/>
  <c r="AD1202" i="11" s="1"/>
  <c r="X1202" i="11"/>
  <c r="Y1202" i="11" s="1"/>
  <c r="S1202" i="11"/>
  <c r="T1202" i="11" s="1"/>
  <c r="O1202" i="11"/>
  <c r="P1202" i="11" s="1"/>
  <c r="K1202" i="11"/>
  <c r="L1202" i="11" s="1"/>
  <c r="G1202" i="11"/>
  <c r="H1202" i="11" s="1"/>
  <c r="AR1201" i="11"/>
  <c r="AS1201" i="11" s="1"/>
  <c r="AM1201" i="11"/>
  <c r="AN1201" i="11" s="1"/>
  <c r="AH1201" i="11"/>
  <c r="AI1201" i="11" s="1"/>
  <c r="AC1201" i="11"/>
  <c r="AD1201" i="11" s="1"/>
  <c r="X1201" i="11"/>
  <c r="Y1201" i="11" s="1"/>
  <c r="S1201" i="11"/>
  <c r="T1201" i="11" s="1"/>
  <c r="O1201" i="11"/>
  <c r="P1201" i="11" s="1"/>
  <c r="K1201" i="11"/>
  <c r="L1201" i="11" s="1"/>
  <c r="G1201" i="11"/>
  <c r="H1201" i="11" s="1"/>
  <c r="AR1200" i="11"/>
  <c r="AS1200" i="11" s="1"/>
  <c r="AM1200" i="11"/>
  <c r="AN1200" i="11" s="1"/>
  <c r="AH1200" i="11"/>
  <c r="AI1200" i="11" s="1"/>
  <c r="AC1200" i="11"/>
  <c r="AD1200" i="11" s="1"/>
  <c r="X1200" i="11"/>
  <c r="Y1200" i="11" s="1"/>
  <c r="S1200" i="11"/>
  <c r="T1200" i="11" s="1"/>
  <c r="O1200" i="11"/>
  <c r="P1200" i="11" s="1"/>
  <c r="K1200" i="11"/>
  <c r="L1200" i="11" s="1"/>
  <c r="G1200" i="11"/>
  <c r="H1200" i="11" s="1"/>
  <c r="AR1199" i="11"/>
  <c r="AS1199" i="11" s="1"/>
  <c r="AM1199" i="11"/>
  <c r="AN1199" i="11" s="1"/>
  <c r="AH1199" i="11"/>
  <c r="AI1199" i="11" s="1"/>
  <c r="AC1199" i="11"/>
  <c r="AD1199" i="11" s="1"/>
  <c r="X1199" i="11"/>
  <c r="Y1199" i="11" s="1"/>
  <c r="S1199" i="11"/>
  <c r="T1199" i="11" s="1"/>
  <c r="O1199" i="11"/>
  <c r="P1199" i="11" s="1"/>
  <c r="K1199" i="11"/>
  <c r="L1199" i="11" s="1"/>
  <c r="G1199" i="11"/>
  <c r="H1199" i="11" s="1"/>
  <c r="AR1198" i="11"/>
  <c r="AS1198" i="11" s="1"/>
  <c r="AM1198" i="11"/>
  <c r="AN1198" i="11" s="1"/>
  <c r="AH1198" i="11"/>
  <c r="AI1198" i="11" s="1"/>
  <c r="AC1198" i="11"/>
  <c r="AD1198" i="11" s="1"/>
  <c r="X1198" i="11"/>
  <c r="Y1198" i="11" s="1"/>
  <c r="S1198" i="11"/>
  <c r="T1198" i="11" s="1"/>
  <c r="O1198" i="11"/>
  <c r="P1198" i="11" s="1"/>
  <c r="K1198" i="11"/>
  <c r="L1198" i="11" s="1"/>
  <c r="G1198" i="11"/>
  <c r="H1198" i="11" s="1"/>
  <c r="AR1197" i="11"/>
  <c r="AS1197" i="11" s="1"/>
  <c r="AM1197" i="11"/>
  <c r="AN1197" i="11" s="1"/>
  <c r="AH1197" i="11"/>
  <c r="AI1197" i="11" s="1"/>
  <c r="AC1197" i="11"/>
  <c r="AD1197" i="11" s="1"/>
  <c r="X1197" i="11"/>
  <c r="Y1197" i="11" s="1"/>
  <c r="S1197" i="11"/>
  <c r="T1197" i="11" s="1"/>
  <c r="O1197" i="11"/>
  <c r="P1197" i="11" s="1"/>
  <c r="K1197" i="11"/>
  <c r="L1197" i="11" s="1"/>
  <c r="G1197" i="11"/>
  <c r="H1197" i="11" s="1"/>
  <c r="AR1196" i="11"/>
  <c r="AS1196" i="11" s="1"/>
  <c r="AM1196" i="11"/>
  <c r="AN1196" i="11" s="1"/>
  <c r="AH1196" i="11"/>
  <c r="AI1196" i="11" s="1"/>
  <c r="AC1196" i="11"/>
  <c r="AD1196" i="11" s="1"/>
  <c r="X1196" i="11"/>
  <c r="Y1196" i="11" s="1"/>
  <c r="S1196" i="11"/>
  <c r="T1196" i="11" s="1"/>
  <c r="O1196" i="11"/>
  <c r="P1196" i="11" s="1"/>
  <c r="K1196" i="11"/>
  <c r="L1196" i="11" s="1"/>
  <c r="G1196" i="11"/>
  <c r="H1196" i="11" s="1"/>
  <c r="AR1195" i="11"/>
  <c r="AS1195" i="11" s="1"/>
  <c r="AM1195" i="11"/>
  <c r="AN1195" i="11" s="1"/>
  <c r="AH1195" i="11"/>
  <c r="AI1195" i="11" s="1"/>
  <c r="AC1195" i="11"/>
  <c r="AD1195" i="11" s="1"/>
  <c r="X1195" i="11"/>
  <c r="Y1195" i="11" s="1"/>
  <c r="S1195" i="11"/>
  <c r="T1195" i="11" s="1"/>
  <c r="O1195" i="11"/>
  <c r="P1195" i="11" s="1"/>
  <c r="K1195" i="11"/>
  <c r="L1195" i="11" s="1"/>
  <c r="G1195" i="11"/>
  <c r="H1195" i="11" s="1"/>
  <c r="AR1194" i="11"/>
  <c r="AS1194" i="11" s="1"/>
  <c r="AM1194" i="11"/>
  <c r="AN1194" i="11" s="1"/>
  <c r="AH1194" i="11"/>
  <c r="AI1194" i="11" s="1"/>
  <c r="AC1194" i="11"/>
  <c r="AD1194" i="11" s="1"/>
  <c r="X1194" i="11"/>
  <c r="Y1194" i="11" s="1"/>
  <c r="S1194" i="11"/>
  <c r="T1194" i="11" s="1"/>
  <c r="O1194" i="11"/>
  <c r="P1194" i="11" s="1"/>
  <c r="K1194" i="11"/>
  <c r="L1194" i="11" s="1"/>
  <c r="G1194" i="11"/>
  <c r="H1194" i="11" s="1"/>
  <c r="AR1193" i="11"/>
  <c r="AS1193" i="11" s="1"/>
  <c r="AM1193" i="11"/>
  <c r="AN1193" i="11" s="1"/>
  <c r="AH1193" i="11"/>
  <c r="AI1193" i="11" s="1"/>
  <c r="AC1193" i="11"/>
  <c r="AD1193" i="11" s="1"/>
  <c r="X1193" i="11"/>
  <c r="Y1193" i="11" s="1"/>
  <c r="S1193" i="11"/>
  <c r="T1193" i="11" s="1"/>
  <c r="O1193" i="11"/>
  <c r="P1193" i="11" s="1"/>
  <c r="K1193" i="11"/>
  <c r="L1193" i="11" s="1"/>
  <c r="G1193" i="11"/>
  <c r="H1193" i="11" s="1"/>
  <c r="AR1192" i="11"/>
  <c r="AS1192" i="11" s="1"/>
  <c r="AM1192" i="11"/>
  <c r="AN1192" i="11" s="1"/>
  <c r="AH1192" i="11"/>
  <c r="AI1192" i="11" s="1"/>
  <c r="AC1192" i="11"/>
  <c r="AD1192" i="11" s="1"/>
  <c r="X1192" i="11"/>
  <c r="Y1192" i="11" s="1"/>
  <c r="S1192" i="11"/>
  <c r="T1192" i="11" s="1"/>
  <c r="O1192" i="11"/>
  <c r="P1192" i="11" s="1"/>
  <c r="K1192" i="11"/>
  <c r="L1192" i="11" s="1"/>
  <c r="G1192" i="11"/>
  <c r="H1192" i="11" s="1"/>
  <c r="X1191" i="11" l="1"/>
  <c r="Y1191" i="11" s="1"/>
  <c r="S1191" i="11"/>
  <c r="T1191" i="11" s="1"/>
  <c r="G1191" i="11"/>
  <c r="H1191" i="11" s="1"/>
  <c r="K1190" i="11"/>
  <c r="L1190" i="11" s="1"/>
  <c r="G1190" i="11"/>
  <c r="H1190" i="11" s="1"/>
  <c r="AC1189" i="11"/>
  <c r="AD1189" i="11" s="1"/>
  <c r="X1189" i="11"/>
  <c r="Y1189" i="11" s="1"/>
  <c r="S1189" i="11"/>
  <c r="T1189" i="11" s="1"/>
  <c r="K1189" i="11"/>
  <c r="L1189" i="11" s="1"/>
  <c r="G1189" i="11"/>
  <c r="H1189" i="11" s="1"/>
  <c r="X1188" i="11"/>
  <c r="Y1188" i="11" s="1"/>
  <c r="S1188" i="11"/>
  <c r="T1188" i="11" s="1"/>
  <c r="G1188" i="11"/>
  <c r="H1188" i="11" s="1"/>
  <c r="AH1187" i="11"/>
  <c r="AI1187" i="11" s="1"/>
  <c r="AC1187" i="11"/>
  <c r="AD1187" i="11" s="1"/>
  <c r="X1187" i="11"/>
  <c r="Y1187" i="11" s="1"/>
  <c r="S1187" i="11"/>
  <c r="T1187" i="11" s="1"/>
  <c r="K1187" i="11"/>
  <c r="L1187" i="11" s="1"/>
  <c r="G1187" i="11"/>
  <c r="H1187" i="11" s="1"/>
  <c r="X1186" i="11"/>
  <c r="Y1186" i="11" s="1"/>
  <c r="S1186" i="11"/>
  <c r="T1186" i="11" s="1"/>
  <c r="K1186" i="11"/>
  <c r="L1186" i="11" s="1"/>
  <c r="G1186" i="11"/>
  <c r="H1186" i="11" s="1"/>
  <c r="S1185" i="11"/>
  <c r="O1185" i="11"/>
  <c r="P1185" i="11" s="1"/>
  <c r="K1185" i="11"/>
  <c r="L1185" i="11" s="1"/>
  <c r="G1185" i="11"/>
  <c r="H1185" i="11" s="1"/>
  <c r="K1184" i="11"/>
  <c r="L1184" i="11" s="1"/>
  <c r="G1184" i="11"/>
  <c r="H1184" i="11" s="1"/>
  <c r="X1183" i="11"/>
  <c r="Y1183" i="11" s="1"/>
  <c r="S1183" i="11"/>
  <c r="T1183" i="11" s="1"/>
  <c r="K1183" i="11"/>
  <c r="L1183" i="11" s="1"/>
  <c r="G1183" i="11"/>
  <c r="H1183" i="11" s="1"/>
  <c r="AH1182" i="11"/>
  <c r="AI1182" i="11" s="1"/>
  <c r="AC1182" i="11"/>
  <c r="AD1182" i="11" s="1"/>
  <c r="X1182" i="11"/>
  <c r="Y1182" i="11" s="1"/>
  <c r="S1182" i="11"/>
  <c r="T1182" i="11" s="1"/>
  <c r="K1182" i="11"/>
  <c r="L1182" i="11" s="1"/>
  <c r="G1182" i="11"/>
  <c r="H1182" i="11" s="1"/>
  <c r="K1181" i="11"/>
  <c r="L1181" i="11" s="1"/>
  <c r="G1181" i="11"/>
  <c r="H1181" i="11" s="1"/>
  <c r="AC1180" i="11"/>
  <c r="AD1180" i="11" s="1"/>
  <c r="X1180" i="11"/>
  <c r="Y1180" i="11" s="1"/>
  <c r="S1180" i="11"/>
  <c r="T1180" i="11" s="1"/>
  <c r="K1180" i="11"/>
  <c r="L1180" i="11" s="1"/>
  <c r="G1180" i="11"/>
  <c r="H1180" i="11" s="1"/>
  <c r="X1179" i="11"/>
  <c r="Y1179" i="11" s="1"/>
  <c r="S1179" i="11"/>
  <c r="T1179" i="11" s="1"/>
  <c r="G1179" i="11"/>
  <c r="H1179" i="11" s="1"/>
  <c r="AH1178" i="11"/>
  <c r="AI1178" i="11" s="1"/>
  <c r="AC1178" i="11"/>
  <c r="AD1178" i="11" s="1"/>
  <c r="X1178" i="11"/>
  <c r="Y1178" i="11" s="1"/>
  <c r="S1178" i="11"/>
  <c r="T1178" i="11" s="1"/>
  <c r="G1178" i="11"/>
  <c r="H1178" i="11" s="1"/>
  <c r="O1177" i="11"/>
  <c r="P1177" i="11" s="1"/>
  <c r="K1177" i="11"/>
  <c r="L1177" i="11" s="1"/>
  <c r="G1177" i="11"/>
  <c r="H1177" i="11" s="1"/>
  <c r="K1176" i="11"/>
  <c r="L1176" i="11" s="1"/>
  <c r="G1176" i="11"/>
  <c r="H1176" i="11" s="1"/>
  <c r="K1175" i="11"/>
  <c r="L1175" i="11" s="1"/>
  <c r="G1175" i="11"/>
  <c r="H1175" i="11" s="1"/>
  <c r="S1174" i="11"/>
  <c r="T1174" i="11" s="1"/>
  <c r="K1174" i="11"/>
  <c r="L1174" i="11" s="1"/>
  <c r="G1174" i="11"/>
  <c r="H1174" i="11" s="1"/>
  <c r="X1173" i="11"/>
  <c r="Y1173" i="11" s="1"/>
  <c r="S1173" i="11"/>
  <c r="T1173" i="11" s="1"/>
  <c r="K1173" i="11"/>
  <c r="L1173" i="11" s="1"/>
  <c r="G1173" i="11"/>
  <c r="H1173" i="11" s="1"/>
  <c r="K1172" i="11"/>
  <c r="L1172" i="11" s="1"/>
  <c r="G1172" i="11"/>
  <c r="H1172" i="11" s="1"/>
  <c r="AR1171" i="11"/>
  <c r="AS1171" i="11" s="1"/>
  <c r="AM1171" i="11"/>
  <c r="AN1171" i="11" s="1"/>
  <c r="AH1171" i="11"/>
  <c r="AI1171" i="11" s="1"/>
  <c r="AC1171" i="11"/>
  <c r="AD1171" i="11" s="1"/>
  <c r="X1171" i="11"/>
  <c r="Y1171" i="11" s="1"/>
  <c r="S1171" i="11"/>
  <c r="T1171" i="11" s="1"/>
  <c r="O1171" i="11"/>
  <c r="P1171" i="11" s="1"/>
  <c r="K1171" i="11"/>
  <c r="L1171" i="11" s="1"/>
  <c r="G1171" i="11"/>
  <c r="H1171" i="11" s="1"/>
  <c r="AR1170" i="11"/>
  <c r="AS1170" i="11" s="1"/>
  <c r="AM1170" i="11"/>
  <c r="AN1170" i="11" s="1"/>
  <c r="AH1170" i="11"/>
  <c r="AI1170" i="11" s="1"/>
  <c r="AC1170" i="11"/>
  <c r="AD1170" i="11" s="1"/>
  <c r="X1170" i="11"/>
  <c r="Y1170" i="11" s="1"/>
  <c r="S1170" i="11"/>
  <c r="T1170" i="11" s="1"/>
  <c r="O1170" i="11"/>
  <c r="P1170" i="11" s="1"/>
  <c r="K1170" i="11"/>
  <c r="L1170" i="11" s="1"/>
  <c r="G1170" i="11"/>
  <c r="H1170" i="11" s="1"/>
  <c r="AR1169" i="11"/>
  <c r="AS1169" i="11" s="1"/>
  <c r="AM1169" i="11"/>
  <c r="AN1169" i="11" s="1"/>
  <c r="AH1169" i="11"/>
  <c r="AI1169" i="11" s="1"/>
  <c r="AC1169" i="11"/>
  <c r="AD1169" i="11" s="1"/>
  <c r="X1169" i="11"/>
  <c r="Y1169" i="11" s="1"/>
  <c r="S1169" i="11"/>
  <c r="T1169" i="11" s="1"/>
  <c r="O1169" i="11"/>
  <c r="P1169" i="11" s="1"/>
  <c r="K1169" i="11"/>
  <c r="L1169" i="11" s="1"/>
  <c r="G1169" i="11"/>
  <c r="H1169" i="11" s="1"/>
  <c r="AR1168" i="11"/>
  <c r="AS1168" i="11" s="1"/>
  <c r="AM1168" i="11"/>
  <c r="AN1168" i="11" s="1"/>
  <c r="AH1168" i="11"/>
  <c r="AI1168" i="11" s="1"/>
  <c r="AC1168" i="11"/>
  <c r="AD1168" i="11" s="1"/>
  <c r="X1168" i="11"/>
  <c r="Y1168" i="11" s="1"/>
  <c r="S1168" i="11"/>
  <c r="T1168" i="11" s="1"/>
  <c r="O1168" i="11"/>
  <c r="P1168" i="11" s="1"/>
  <c r="K1168" i="11"/>
  <c r="L1168" i="11" s="1"/>
  <c r="G1168" i="11"/>
  <c r="H1168" i="11" s="1"/>
  <c r="AM1167" i="11"/>
  <c r="AN1167" i="11" s="1"/>
  <c r="AH1167" i="11"/>
  <c r="AI1167" i="11" s="1"/>
  <c r="AC1167" i="11"/>
  <c r="AD1167" i="11" s="1"/>
  <c r="X1167" i="11"/>
  <c r="Y1167" i="11" s="1"/>
  <c r="S1167" i="11"/>
  <c r="T1167" i="11" s="1"/>
  <c r="O1167" i="11"/>
  <c r="P1167" i="11" s="1"/>
  <c r="K1167" i="11"/>
  <c r="L1167" i="11" s="1"/>
  <c r="G1167" i="11"/>
  <c r="H1167" i="11" s="1"/>
  <c r="AR1166" i="11"/>
  <c r="AS1166" i="11" s="1"/>
  <c r="AM1166" i="11"/>
  <c r="AN1166" i="11" s="1"/>
  <c r="AH1166" i="11"/>
  <c r="AI1166" i="11" s="1"/>
  <c r="AC1166" i="11"/>
  <c r="AD1166" i="11" s="1"/>
  <c r="X1166" i="11"/>
  <c r="Y1166" i="11" s="1"/>
  <c r="S1166" i="11"/>
  <c r="T1166" i="11" s="1"/>
  <c r="O1166" i="11"/>
  <c r="P1166" i="11" s="1"/>
  <c r="K1166" i="11"/>
  <c r="L1166" i="11" s="1"/>
  <c r="G1166" i="11"/>
  <c r="H1166" i="11" s="1"/>
  <c r="AM1165" i="11"/>
  <c r="AN1165" i="11" s="1"/>
  <c r="AH1165" i="11"/>
  <c r="AI1165" i="11" s="1"/>
  <c r="AC1165" i="11"/>
  <c r="AD1165" i="11" s="1"/>
  <c r="X1165" i="11"/>
  <c r="Y1165" i="11" s="1"/>
  <c r="S1165" i="11"/>
  <c r="T1165" i="11" s="1"/>
  <c r="O1165" i="11"/>
  <c r="P1165" i="11" s="1"/>
  <c r="K1165" i="11"/>
  <c r="L1165" i="11" s="1"/>
  <c r="G1165" i="11"/>
  <c r="H1165" i="11" s="1"/>
  <c r="AR1164" i="11"/>
  <c r="AS1164" i="11" s="1"/>
  <c r="AM1164" i="11"/>
  <c r="AN1164" i="11" s="1"/>
  <c r="AH1164" i="11"/>
  <c r="AI1164" i="11" s="1"/>
  <c r="AC1164" i="11"/>
  <c r="AD1164" i="11" s="1"/>
  <c r="X1164" i="11"/>
  <c r="Y1164" i="11" s="1"/>
  <c r="S1164" i="11"/>
  <c r="T1164" i="11" s="1"/>
  <c r="O1164" i="11"/>
  <c r="P1164" i="11" s="1"/>
  <c r="K1164" i="11"/>
  <c r="L1164" i="11" s="1"/>
  <c r="G1164" i="11"/>
  <c r="H1164" i="11" s="1"/>
  <c r="AR1163" i="11"/>
  <c r="AS1163" i="11" s="1"/>
  <c r="AM1163" i="11"/>
  <c r="AN1163" i="11" s="1"/>
  <c r="AH1163" i="11"/>
  <c r="AI1163" i="11" s="1"/>
  <c r="AC1163" i="11"/>
  <c r="AD1163" i="11" s="1"/>
  <c r="X1163" i="11"/>
  <c r="Y1163" i="11" s="1"/>
  <c r="S1163" i="11"/>
  <c r="T1163" i="11" s="1"/>
  <c r="O1163" i="11"/>
  <c r="P1163" i="11" s="1"/>
  <c r="K1163" i="11"/>
  <c r="L1163" i="11" s="1"/>
  <c r="G1163" i="11"/>
  <c r="H1163" i="11" s="1"/>
  <c r="AR1162" i="11"/>
  <c r="AS1162" i="11" s="1"/>
  <c r="AM1162" i="11"/>
  <c r="AN1162" i="11" s="1"/>
  <c r="AH1162" i="11"/>
  <c r="AI1162" i="11" s="1"/>
  <c r="AC1162" i="11"/>
  <c r="AD1162" i="11" s="1"/>
  <c r="X1162" i="11"/>
  <c r="Y1162" i="11" s="1"/>
  <c r="S1162" i="11"/>
  <c r="T1162" i="11" s="1"/>
  <c r="O1162" i="11"/>
  <c r="P1162" i="11" s="1"/>
  <c r="K1162" i="11"/>
  <c r="L1162" i="11" s="1"/>
  <c r="G1162" i="11"/>
  <c r="H1162" i="11" s="1"/>
  <c r="AR1161" i="11"/>
  <c r="AS1161" i="11" s="1"/>
  <c r="AM1161" i="11"/>
  <c r="AN1161" i="11" s="1"/>
  <c r="AH1161" i="11"/>
  <c r="AI1161" i="11" s="1"/>
  <c r="AC1161" i="11"/>
  <c r="AD1161" i="11" s="1"/>
  <c r="X1161" i="11"/>
  <c r="Y1161" i="11" s="1"/>
  <c r="S1161" i="11"/>
  <c r="T1161" i="11" s="1"/>
  <c r="O1161" i="11"/>
  <c r="P1161" i="11" s="1"/>
  <c r="K1161" i="11"/>
  <c r="L1161" i="11" s="1"/>
  <c r="G1161" i="11"/>
  <c r="H1161" i="11" s="1"/>
  <c r="AR1160" i="11"/>
  <c r="AS1160" i="11" s="1"/>
  <c r="AM1160" i="11"/>
  <c r="AN1160" i="11" s="1"/>
  <c r="AH1160" i="11"/>
  <c r="AI1160" i="11" s="1"/>
  <c r="AC1160" i="11"/>
  <c r="AD1160" i="11" s="1"/>
  <c r="X1160" i="11"/>
  <c r="Y1160" i="11" s="1"/>
  <c r="S1160" i="11"/>
  <c r="T1160" i="11" s="1"/>
  <c r="O1160" i="11"/>
  <c r="P1160" i="11" s="1"/>
  <c r="K1160" i="11"/>
  <c r="L1160" i="11" s="1"/>
  <c r="G1160" i="11"/>
  <c r="H1160" i="11" s="1"/>
  <c r="AR1159" i="11"/>
  <c r="AS1159" i="11" s="1"/>
  <c r="AM1159" i="11"/>
  <c r="AN1159" i="11" s="1"/>
  <c r="AH1159" i="11"/>
  <c r="AI1159" i="11" s="1"/>
  <c r="AC1159" i="11"/>
  <c r="AD1159" i="11" s="1"/>
  <c r="X1159" i="11"/>
  <c r="Y1159" i="11" s="1"/>
  <c r="S1159" i="11"/>
  <c r="T1159" i="11" s="1"/>
  <c r="O1159" i="11"/>
  <c r="P1159" i="11" s="1"/>
  <c r="K1159" i="11"/>
  <c r="L1159" i="11" s="1"/>
  <c r="G1159" i="11"/>
  <c r="H1159" i="11" s="1"/>
  <c r="AR1158" i="11"/>
  <c r="AS1158" i="11" s="1"/>
  <c r="AM1158" i="11"/>
  <c r="AN1158" i="11" s="1"/>
  <c r="AH1158" i="11"/>
  <c r="AC1158" i="11"/>
  <c r="AD1158" i="11" s="1"/>
  <c r="X1158" i="11"/>
  <c r="Y1158" i="11" s="1"/>
  <c r="S1158" i="11"/>
  <c r="T1158" i="11" s="1"/>
  <c r="O1158" i="11"/>
  <c r="P1158" i="11" s="1"/>
  <c r="K1158" i="11"/>
  <c r="L1158" i="11" s="1"/>
  <c r="G1158" i="11"/>
  <c r="H1158" i="11" s="1"/>
  <c r="AR1157" i="11"/>
  <c r="AS1157" i="11" s="1"/>
  <c r="AM1157" i="11"/>
  <c r="AN1157" i="11" s="1"/>
  <c r="AH1157" i="11"/>
  <c r="AI1157" i="11" s="1"/>
  <c r="AC1157" i="11"/>
  <c r="AD1157" i="11" s="1"/>
  <c r="X1157" i="11"/>
  <c r="Y1157" i="11" s="1"/>
  <c r="S1157" i="11"/>
  <c r="T1157" i="11" s="1"/>
  <c r="O1157" i="11"/>
  <c r="P1157" i="11" s="1"/>
  <c r="K1157" i="11"/>
  <c r="L1157" i="11" s="1"/>
  <c r="G1157" i="11"/>
  <c r="H1157" i="11" s="1"/>
  <c r="AR1156" i="11"/>
  <c r="AS1156" i="11" s="1"/>
  <c r="AM1156" i="11"/>
  <c r="AN1156" i="11" s="1"/>
  <c r="AH1156" i="11"/>
  <c r="AI1156" i="11" s="1"/>
  <c r="AC1156" i="11"/>
  <c r="AD1156" i="11" s="1"/>
  <c r="X1156" i="11"/>
  <c r="Y1156" i="11" s="1"/>
  <c r="S1156" i="11"/>
  <c r="T1156" i="11" s="1"/>
  <c r="O1156" i="11"/>
  <c r="P1156" i="11" s="1"/>
  <c r="K1156" i="11"/>
  <c r="L1156" i="11" s="1"/>
  <c r="G1156" i="11"/>
  <c r="H1156" i="11" s="1"/>
  <c r="AR1155" i="11"/>
  <c r="AS1155" i="11" s="1"/>
  <c r="AM1155" i="11"/>
  <c r="AN1155" i="11" s="1"/>
  <c r="AH1155" i="11"/>
  <c r="AI1155" i="11" s="1"/>
  <c r="AC1155" i="11"/>
  <c r="AD1155" i="11" s="1"/>
  <c r="X1155" i="11"/>
  <c r="Y1155" i="11" s="1"/>
  <c r="S1155" i="11"/>
  <c r="T1155" i="11" s="1"/>
  <c r="O1155" i="11"/>
  <c r="P1155" i="11" s="1"/>
  <c r="K1155" i="11"/>
  <c r="L1155" i="11" s="1"/>
  <c r="G1155" i="11"/>
  <c r="H1155" i="11" s="1"/>
  <c r="AR1154" i="11"/>
  <c r="AS1154" i="11" s="1"/>
  <c r="AM1154" i="11"/>
  <c r="AN1154" i="11" s="1"/>
  <c r="AH1154" i="11"/>
  <c r="AI1154" i="11" s="1"/>
  <c r="AC1154" i="11"/>
  <c r="AD1154" i="11" s="1"/>
  <c r="X1154" i="11"/>
  <c r="Y1154" i="11" s="1"/>
  <c r="S1154" i="11"/>
  <c r="T1154" i="11" s="1"/>
  <c r="O1154" i="11"/>
  <c r="P1154" i="11" s="1"/>
  <c r="K1154" i="11"/>
  <c r="L1154" i="11" s="1"/>
  <c r="G1154" i="11"/>
  <c r="H1154" i="11" s="1"/>
  <c r="AR1153" i="11"/>
  <c r="AS1153" i="11" s="1"/>
  <c r="AM1153" i="11"/>
  <c r="AN1153" i="11" s="1"/>
  <c r="AH1153" i="11"/>
  <c r="AI1153" i="11" s="1"/>
  <c r="AC1153" i="11"/>
  <c r="AD1153" i="11" s="1"/>
  <c r="X1153" i="11"/>
  <c r="Y1153" i="11" s="1"/>
  <c r="S1153" i="11"/>
  <c r="T1153" i="11" s="1"/>
  <c r="O1153" i="11"/>
  <c r="P1153" i="11" s="1"/>
  <c r="K1153" i="11"/>
  <c r="L1153" i="11" s="1"/>
  <c r="G1153" i="11"/>
  <c r="H1153" i="11" s="1"/>
  <c r="AR1152" i="11"/>
  <c r="AS1152" i="11" s="1"/>
  <c r="AM1152" i="11"/>
  <c r="AN1152" i="11" s="1"/>
  <c r="AH1152" i="11"/>
  <c r="AI1152" i="11" s="1"/>
  <c r="AC1152" i="11"/>
  <c r="AD1152" i="11" s="1"/>
  <c r="X1152" i="11"/>
  <c r="Y1152" i="11" s="1"/>
  <c r="S1152" i="11"/>
  <c r="T1152" i="11" s="1"/>
  <c r="O1152" i="11"/>
  <c r="P1152" i="11" s="1"/>
  <c r="K1152" i="11"/>
  <c r="L1152" i="11" s="1"/>
  <c r="G1152" i="11"/>
  <c r="H1152" i="11" s="1"/>
  <c r="AR1151" i="11"/>
  <c r="AS1151" i="11" s="1"/>
  <c r="AH1151" i="11"/>
  <c r="AI1151" i="11" s="1"/>
  <c r="AC1151" i="11"/>
  <c r="AD1151" i="11" s="1"/>
  <c r="X1151" i="11"/>
  <c r="Y1151" i="11" s="1"/>
  <c r="S1151" i="11"/>
  <c r="T1151" i="11" s="1"/>
  <c r="O1151" i="11"/>
  <c r="P1151" i="11" s="1"/>
  <c r="K1151" i="11"/>
  <c r="L1151" i="11" s="1"/>
  <c r="G1151" i="11"/>
  <c r="H1151" i="11" s="1"/>
  <c r="AR1150" i="11"/>
  <c r="AS1150" i="11" s="1"/>
  <c r="AM1150" i="11"/>
  <c r="AN1150" i="11" s="1"/>
  <c r="AH1150" i="11"/>
  <c r="AI1150" i="11" s="1"/>
  <c r="AC1150" i="11"/>
  <c r="AD1150" i="11" s="1"/>
  <c r="X1150" i="11"/>
  <c r="Y1150" i="11" s="1"/>
  <c r="S1150" i="11"/>
  <c r="T1150" i="11" s="1"/>
  <c r="O1150" i="11"/>
  <c r="P1150" i="11" s="1"/>
  <c r="K1150" i="11"/>
  <c r="L1150" i="11" s="1"/>
  <c r="G1150" i="11"/>
  <c r="H1150" i="11" s="1"/>
  <c r="AR1149" i="11"/>
  <c r="AS1149" i="11" s="1"/>
  <c r="AM1149" i="11"/>
  <c r="AN1149" i="11" s="1"/>
  <c r="AH1149" i="11"/>
  <c r="AI1149" i="11" s="1"/>
  <c r="AC1149" i="11"/>
  <c r="AD1149" i="11" s="1"/>
  <c r="X1149" i="11"/>
  <c r="Y1149" i="11" s="1"/>
  <c r="S1149" i="11"/>
  <c r="T1149" i="11" s="1"/>
  <c r="O1149" i="11"/>
  <c r="P1149" i="11" s="1"/>
  <c r="K1149" i="11"/>
  <c r="L1149" i="11" s="1"/>
  <c r="G1149" i="11"/>
  <c r="H1149" i="11" s="1"/>
  <c r="AR1148" i="11"/>
  <c r="AS1148" i="11" s="1"/>
  <c r="AM1148" i="11"/>
  <c r="AN1148" i="11" s="1"/>
  <c r="AH1148" i="11"/>
  <c r="AI1148" i="11" s="1"/>
  <c r="AC1148" i="11"/>
  <c r="AD1148" i="11" s="1"/>
  <c r="X1148" i="11"/>
  <c r="Y1148" i="11" s="1"/>
  <c r="S1148" i="11"/>
  <c r="T1148" i="11" s="1"/>
  <c r="O1148" i="11"/>
  <c r="P1148" i="11" s="1"/>
  <c r="K1148" i="11"/>
  <c r="L1148" i="11" s="1"/>
  <c r="G1148" i="11"/>
  <c r="H1148" i="11" s="1"/>
  <c r="AR1147" i="11"/>
  <c r="AS1147" i="11" s="1"/>
  <c r="AM1147" i="11"/>
  <c r="AN1147" i="11" s="1"/>
  <c r="AH1147" i="11"/>
  <c r="AI1147" i="11" s="1"/>
  <c r="AC1147" i="11"/>
  <c r="AD1147" i="11" s="1"/>
  <c r="X1147" i="11"/>
  <c r="Y1147" i="11" s="1"/>
  <c r="S1147" i="11"/>
  <c r="T1147" i="11" s="1"/>
  <c r="O1147" i="11"/>
  <c r="P1147" i="11" s="1"/>
  <c r="K1147" i="11"/>
  <c r="L1147" i="11" s="1"/>
  <c r="G1147" i="11"/>
  <c r="H1147" i="11" s="1"/>
  <c r="AR1146" i="11"/>
  <c r="AS1146" i="11" s="1"/>
  <c r="AM1146" i="11"/>
  <c r="AN1146" i="11" s="1"/>
  <c r="AH1146" i="11"/>
  <c r="AI1146" i="11" s="1"/>
  <c r="AC1146" i="11"/>
  <c r="AD1146" i="11" s="1"/>
  <c r="X1146" i="11"/>
  <c r="Y1146" i="11" s="1"/>
  <c r="S1146" i="11"/>
  <c r="T1146" i="11" s="1"/>
  <c r="O1146" i="11"/>
  <c r="P1146" i="11" s="1"/>
  <c r="K1146" i="11"/>
  <c r="L1146" i="11" s="1"/>
  <c r="G1146" i="11"/>
  <c r="H1146" i="11" s="1"/>
  <c r="AR1145" i="11"/>
  <c r="AS1145" i="11" s="1"/>
  <c r="AM1145" i="11"/>
  <c r="AN1145" i="11" s="1"/>
  <c r="AH1145" i="11"/>
  <c r="AI1145" i="11" s="1"/>
  <c r="AC1145" i="11"/>
  <c r="AD1145" i="11" s="1"/>
  <c r="X1145" i="11"/>
  <c r="Y1145" i="11" s="1"/>
  <c r="S1145" i="11"/>
  <c r="T1145" i="11" s="1"/>
  <c r="O1145" i="11"/>
  <c r="P1145" i="11" s="1"/>
  <c r="K1145" i="11"/>
  <c r="L1145" i="11" s="1"/>
  <c r="G1145" i="11"/>
  <c r="H1145" i="11" s="1"/>
  <c r="K1115" i="11" l="1"/>
  <c r="L1115" i="11" s="1"/>
  <c r="G1115" i="11"/>
  <c r="H1115" i="11" s="1"/>
  <c r="AC1114" i="11"/>
  <c r="AD1114" i="11" s="1"/>
  <c r="X1114" i="11"/>
  <c r="Y1114" i="11" s="1"/>
  <c r="S1114" i="11"/>
  <c r="T1114" i="11" s="1"/>
  <c r="K1114" i="11"/>
  <c r="L1114" i="11" s="1"/>
  <c r="G1114" i="11"/>
  <c r="H1114" i="11" s="1"/>
  <c r="AH1113" i="11"/>
  <c r="AI1113" i="11" s="1"/>
  <c r="AC1113" i="11"/>
  <c r="AD1113" i="11" s="1"/>
  <c r="X1113" i="11"/>
  <c r="Y1113" i="11" s="1"/>
  <c r="S1113" i="11"/>
  <c r="T1113" i="11" s="1"/>
  <c r="G1113" i="11"/>
  <c r="H1113" i="11" s="1"/>
  <c r="AH1112" i="11"/>
  <c r="AI1112" i="11" s="1"/>
  <c r="AC1112" i="11"/>
  <c r="AD1112" i="11" s="1"/>
  <c r="X1112" i="11"/>
  <c r="Y1112" i="11" s="1"/>
  <c r="S1112" i="11"/>
  <c r="T1112" i="11" s="1"/>
  <c r="G1112" i="11"/>
  <c r="H1112" i="11" s="1"/>
  <c r="AC1111" i="11"/>
  <c r="AD1111" i="11" s="1"/>
  <c r="X1111" i="11"/>
  <c r="Y1111" i="11" s="1"/>
  <c r="S1111" i="11"/>
  <c r="T1111" i="11" s="1"/>
  <c r="G1111" i="11"/>
  <c r="H1111" i="11" s="1"/>
  <c r="AC1110" i="11"/>
  <c r="AD1110" i="11" s="1"/>
  <c r="X1110" i="11"/>
  <c r="Y1110" i="11" s="1"/>
  <c r="S1110" i="11"/>
  <c r="T1110" i="11" s="1"/>
  <c r="G1110" i="11"/>
  <c r="H1110" i="11" s="1"/>
  <c r="X1109" i="11"/>
  <c r="Y1109" i="11" s="1"/>
  <c r="S1109" i="11"/>
  <c r="T1109" i="11" s="1"/>
  <c r="G1109" i="11"/>
  <c r="H1109" i="11" s="1"/>
  <c r="K1108" i="11"/>
  <c r="L1108" i="11" s="1"/>
  <c r="G1108" i="11"/>
  <c r="H1108" i="11" s="1"/>
  <c r="K1107" i="11"/>
  <c r="L1107" i="11" s="1"/>
  <c r="G1107" i="11"/>
  <c r="H1107" i="11" s="1"/>
  <c r="X1106" i="11"/>
  <c r="Y1106" i="11" s="1"/>
  <c r="S1106" i="11"/>
  <c r="T1106" i="11" s="1"/>
  <c r="K1106" i="11"/>
  <c r="L1106" i="11" s="1"/>
  <c r="G1106" i="11"/>
  <c r="H1106" i="11" s="1"/>
  <c r="X1105" i="11"/>
  <c r="Y1105" i="11" s="1"/>
  <c r="S1105" i="11"/>
  <c r="T1105" i="11" s="1"/>
  <c r="G1105" i="11"/>
  <c r="H1105" i="11" s="1"/>
  <c r="X1104" i="11"/>
  <c r="Y1104" i="11" s="1"/>
  <c r="S1104" i="11"/>
  <c r="T1104" i="11" s="1"/>
  <c r="G1104" i="11"/>
  <c r="H1104" i="11" s="1"/>
  <c r="AR1103" i="11"/>
  <c r="AS1103" i="11" s="1"/>
  <c r="AM1103" i="11"/>
  <c r="AN1103" i="11" s="1"/>
  <c r="AH1103" i="11"/>
  <c r="AI1103" i="11" s="1"/>
  <c r="AC1103" i="11"/>
  <c r="AD1103" i="11" s="1"/>
  <c r="X1103" i="11"/>
  <c r="Y1103" i="11" s="1"/>
  <c r="S1103" i="11"/>
  <c r="T1103" i="11" s="1"/>
  <c r="O1103" i="11"/>
  <c r="P1103" i="11" s="1"/>
  <c r="K1103" i="11"/>
  <c r="L1103" i="11" s="1"/>
  <c r="G1103" i="11"/>
  <c r="H1103" i="11" s="1"/>
  <c r="AR1102" i="11"/>
  <c r="AS1102" i="11" s="1"/>
  <c r="AM1102" i="11"/>
  <c r="AN1102" i="11" s="1"/>
  <c r="AH1102" i="11"/>
  <c r="AI1102" i="11" s="1"/>
  <c r="AC1102" i="11"/>
  <c r="AD1102" i="11" s="1"/>
  <c r="X1102" i="11"/>
  <c r="Y1102" i="11" s="1"/>
  <c r="S1102" i="11"/>
  <c r="T1102" i="11" s="1"/>
  <c r="O1102" i="11"/>
  <c r="P1102" i="11" s="1"/>
  <c r="K1102" i="11"/>
  <c r="L1102" i="11" s="1"/>
  <c r="G1102" i="11"/>
  <c r="H1102" i="11" s="1"/>
  <c r="AR1101" i="11"/>
  <c r="AS1101" i="11" s="1"/>
  <c r="AM1101" i="11"/>
  <c r="AN1101" i="11" s="1"/>
  <c r="AH1101" i="11"/>
  <c r="AI1101" i="11" s="1"/>
  <c r="AC1101" i="11"/>
  <c r="AD1101" i="11" s="1"/>
  <c r="X1101" i="11"/>
  <c r="Y1101" i="11" s="1"/>
  <c r="S1101" i="11"/>
  <c r="T1101" i="11" s="1"/>
  <c r="O1101" i="11"/>
  <c r="P1101" i="11" s="1"/>
  <c r="K1101" i="11"/>
  <c r="L1101" i="11" s="1"/>
  <c r="G1101" i="11"/>
  <c r="H1101" i="11" s="1"/>
  <c r="AR1100" i="11"/>
  <c r="AS1100" i="11" s="1"/>
  <c r="AM1100" i="11"/>
  <c r="AN1100" i="11" s="1"/>
  <c r="AH1100" i="11"/>
  <c r="AI1100" i="11" s="1"/>
  <c r="AC1100" i="11"/>
  <c r="AD1100" i="11" s="1"/>
  <c r="X1100" i="11"/>
  <c r="Y1100" i="11" s="1"/>
  <c r="S1100" i="11"/>
  <c r="T1100" i="11" s="1"/>
  <c r="O1100" i="11"/>
  <c r="P1100" i="11" s="1"/>
  <c r="K1100" i="11"/>
  <c r="L1100" i="11" s="1"/>
  <c r="G1100" i="11"/>
  <c r="H1100" i="11" s="1"/>
  <c r="AR1099" i="11"/>
  <c r="AS1099" i="11" s="1"/>
  <c r="AM1099" i="11"/>
  <c r="AN1099" i="11" s="1"/>
  <c r="AH1099" i="11"/>
  <c r="AI1099" i="11" s="1"/>
  <c r="AC1099" i="11"/>
  <c r="AD1099" i="11" s="1"/>
  <c r="X1099" i="11"/>
  <c r="Y1099" i="11" s="1"/>
  <c r="S1099" i="11"/>
  <c r="T1099" i="11" s="1"/>
  <c r="O1099" i="11"/>
  <c r="P1099" i="11" s="1"/>
  <c r="K1099" i="11"/>
  <c r="L1099" i="11" s="1"/>
  <c r="G1099" i="11"/>
  <c r="H1099" i="11" s="1"/>
  <c r="AR1098" i="11"/>
  <c r="AS1098" i="11" s="1"/>
  <c r="AM1098" i="11"/>
  <c r="AN1098" i="11" s="1"/>
  <c r="AH1098" i="11"/>
  <c r="AI1098" i="11" s="1"/>
  <c r="AC1098" i="11"/>
  <c r="AD1098" i="11" s="1"/>
  <c r="X1098" i="11"/>
  <c r="Y1098" i="11" s="1"/>
  <c r="S1098" i="11"/>
  <c r="T1098" i="11" s="1"/>
  <c r="K1098" i="11"/>
  <c r="L1098" i="11" s="1"/>
  <c r="G1098" i="11"/>
  <c r="H1098" i="11" s="1"/>
  <c r="AR1097" i="11"/>
  <c r="AS1097" i="11" s="1"/>
  <c r="AM1097" i="11"/>
  <c r="AN1097" i="11" s="1"/>
  <c r="AH1097" i="11"/>
  <c r="AI1097" i="11" s="1"/>
  <c r="AC1097" i="11"/>
  <c r="AD1097" i="11" s="1"/>
  <c r="X1097" i="11"/>
  <c r="Y1097" i="11" s="1"/>
  <c r="S1097" i="11"/>
  <c r="T1097" i="11" s="1"/>
  <c r="O1097" i="11"/>
  <c r="P1097" i="11" s="1"/>
  <c r="K1097" i="11"/>
  <c r="L1097" i="11" s="1"/>
  <c r="G1097" i="11"/>
  <c r="H1097" i="11" s="1"/>
  <c r="AR1096" i="11"/>
  <c r="AS1096" i="11" s="1"/>
  <c r="AM1096" i="11"/>
  <c r="AN1096" i="11" s="1"/>
  <c r="AH1096" i="11"/>
  <c r="AI1096" i="11" s="1"/>
  <c r="AC1096" i="11"/>
  <c r="AD1096" i="11" s="1"/>
  <c r="X1096" i="11"/>
  <c r="Y1096" i="11" s="1"/>
  <c r="S1096" i="11"/>
  <c r="T1096" i="11" s="1"/>
  <c r="O1096" i="11"/>
  <c r="P1096" i="11" s="1"/>
  <c r="K1096" i="11"/>
  <c r="L1096" i="11" s="1"/>
  <c r="G1096" i="11"/>
  <c r="H1096" i="11" s="1"/>
  <c r="AR1095" i="11"/>
  <c r="AS1095" i="11" s="1"/>
  <c r="AM1095" i="11"/>
  <c r="AN1095" i="11" s="1"/>
  <c r="AH1095" i="11"/>
  <c r="AI1095" i="11" s="1"/>
  <c r="AC1095" i="11"/>
  <c r="AD1095" i="11" s="1"/>
  <c r="X1095" i="11"/>
  <c r="Y1095" i="11" s="1"/>
  <c r="S1095" i="11"/>
  <c r="T1095" i="11" s="1"/>
  <c r="O1095" i="11"/>
  <c r="P1095" i="11" s="1"/>
  <c r="K1095" i="11"/>
  <c r="L1095" i="11" s="1"/>
  <c r="G1095" i="11"/>
  <c r="H1095" i="11" s="1"/>
  <c r="AR1094" i="11"/>
  <c r="AS1094" i="11" s="1"/>
  <c r="AM1094" i="11"/>
  <c r="AN1094" i="11" s="1"/>
  <c r="AH1094" i="11"/>
  <c r="AI1094" i="11" s="1"/>
  <c r="AC1094" i="11"/>
  <c r="AD1094" i="11" s="1"/>
  <c r="X1094" i="11"/>
  <c r="Y1094" i="11" s="1"/>
  <c r="S1094" i="11"/>
  <c r="T1094" i="11" s="1"/>
  <c r="O1094" i="11"/>
  <c r="P1094" i="11" s="1"/>
  <c r="K1094" i="11"/>
  <c r="L1094" i="11" s="1"/>
  <c r="G1094" i="11"/>
  <c r="H1094" i="11" s="1"/>
  <c r="AR1093" i="11"/>
  <c r="AS1093" i="11" s="1"/>
  <c r="AM1093" i="11"/>
  <c r="AN1093" i="11" s="1"/>
  <c r="AH1093" i="11"/>
  <c r="AI1093" i="11" s="1"/>
  <c r="AC1093" i="11"/>
  <c r="AD1093" i="11" s="1"/>
  <c r="X1093" i="11"/>
  <c r="Y1093" i="11" s="1"/>
  <c r="S1093" i="11"/>
  <c r="T1093" i="11" s="1"/>
  <c r="O1093" i="11"/>
  <c r="P1093" i="11" s="1"/>
  <c r="K1093" i="11"/>
  <c r="L1093" i="11" s="1"/>
  <c r="G1093" i="11"/>
  <c r="H1093" i="11" s="1"/>
  <c r="AR1092" i="11"/>
  <c r="AS1092" i="11" s="1"/>
  <c r="AM1092" i="11"/>
  <c r="AN1092" i="11" s="1"/>
  <c r="AH1092" i="11"/>
  <c r="AI1092" i="11" s="1"/>
  <c r="AC1092" i="11"/>
  <c r="AD1092" i="11" s="1"/>
  <c r="X1092" i="11"/>
  <c r="Y1092" i="11" s="1"/>
  <c r="S1092" i="11"/>
  <c r="T1092" i="11" s="1"/>
  <c r="O1092" i="11"/>
  <c r="P1092" i="11" s="1"/>
  <c r="K1092" i="11"/>
  <c r="L1092" i="11" s="1"/>
  <c r="G1092" i="11"/>
  <c r="H1092" i="11" s="1"/>
  <c r="AR1091" i="11"/>
  <c r="AS1091" i="11" s="1"/>
  <c r="AM1091" i="11"/>
  <c r="AN1091" i="11" s="1"/>
  <c r="AH1091" i="11"/>
  <c r="AI1091" i="11" s="1"/>
  <c r="AC1091" i="11"/>
  <c r="AD1091" i="11" s="1"/>
  <c r="X1091" i="11"/>
  <c r="Y1091" i="11" s="1"/>
  <c r="S1091" i="11"/>
  <c r="T1091" i="11" s="1"/>
  <c r="O1091" i="11"/>
  <c r="P1091" i="11" s="1"/>
  <c r="K1091" i="11"/>
  <c r="L1091" i="11" s="1"/>
  <c r="G1091" i="11"/>
  <c r="H1091" i="11" s="1"/>
  <c r="AR1090" i="11"/>
  <c r="AS1090" i="11" s="1"/>
  <c r="AM1090" i="11"/>
  <c r="AN1090" i="11" s="1"/>
  <c r="AH1090" i="11"/>
  <c r="AI1090" i="11" s="1"/>
  <c r="AC1090" i="11"/>
  <c r="AD1090" i="11" s="1"/>
  <c r="X1090" i="11"/>
  <c r="Y1090" i="11" s="1"/>
  <c r="S1090" i="11"/>
  <c r="T1090" i="11" s="1"/>
  <c r="O1090" i="11"/>
  <c r="P1090" i="11" s="1"/>
  <c r="K1090" i="11"/>
  <c r="L1090" i="11" s="1"/>
  <c r="G1090" i="11"/>
  <c r="H1090" i="11" s="1"/>
  <c r="AR1089" i="11"/>
  <c r="AS1089" i="11" s="1"/>
  <c r="AM1089" i="11"/>
  <c r="AN1089" i="11" s="1"/>
  <c r="AH1089" i="11"/>
  <c r="AI1089" i="11" s="1"/>
  <c r="AC1089" i="11"/>
  <c r="AD1089" i="11" s="1"/>
  <c r="X1089" i="11"/>
  <c r="Y1089" i="11" s="1"/>
  <c r="S1089" i="11"/>
  <c r="T1089" i="11" s="1"/>
  <c r="O1089" i="11"/>
  <c r="P1089" i="11" s="1"/>
  <c r="K1089" i="11"/>
  <c r="L1089" i="11" s="1"/>
  <c r="G1089" i="11"/>
  <c r="H1089" i="11" s="1"/>
  <c r="AR1088" i="11"/>
  <c r="AS1088" i="11" s="1"/>
  <c r="AM1088" i="11"/>
  <c r="AN1088" i="11" s="1"/>
  <c r="AH1088" i="11"/>
  <c r="AI1088" i="11" s="1"/>
  <c r="AC1088" i="11"/>
  <c r="AD1088" i="11" s="1"/>
  <c r="X1088" i="11"/>
  <c r="Y1088" i="11" s="1"/>
  <c r="S1088" i="11"/>
  <c r="T1088" i="11" s="1"/>
  <c r="O1088" i="11"/>
  <c r="P1088" i="11" s="1"/>
  <c r="K1088" i="11"/>
  <c r="L1088" i="11" s="1"/>
  <c r="G1088" i="11"/>
  <c r="H1088" i="11" s="1"/>
  <c r="AR1087" i="11"/>
  <c r="AS1087" i="11" s="1"/>
  <c r="AM1087" i="11"/>
  <c r="AN1087" i="11" s="1"/>
  <c r="AH1087" i="11"/>
  <c r="AI1087" i="11" s="1"/>
  <c r="AC1087" i="11"/>
  <c r="AD1087" i="11" s="1"/>
  <c r="X1087" i="11"/>
  <c r="Y1087" i="11" s="1"/>
  <c r="S1087" i="11"/>
  <c r="T1087" i="11" s="1"/>
  <c r="O1087" i="11"/>
  <c r="P1087" i="11" s="1"/>
  <c r="K1087" i="11"/>
  <c r="L1087" i="11" s="1"/>
  <c r="G1087" i="11"/>
  <c r="H1087" i="11" s="1"/>
  <c r="AR1086" i="11"/>
  <c r="AS1086" i="11" s="1"/>
  <c r="AM1086" i="11"/>
  <c r="AN1086" i="11" s="1"/>
  <c r="AH1086" i="11"/>
  <c r="AI1086" i="11" s="1"/>
  <c r="AC1086" i="11"/>
  <c r="AD1086" i="11" s="1"/>
  <c r="X1086" i="11"/>
  <c r="Y1086" i="11" s="1"/>
  <c r="S1086" i="11"/>
  <c r="T1086" i="11" s="1"/>
  <c r="K1086" i="11"/>
  <c r="L1086" i="11" s="1"/>
  <c r="G1086" i="11"/>
  <c r="H1086" i="11" s="1"/>
  <c r="AR1085" i="11"/>
  <c r="AS1085" i="11" s="1"/>
  <c r="AM1085" i="11"/>
  <c r="AN1085" i="11" s="1"/>
  <c r="AH1085" i="11"/>
  <c r="AI1085" i="11" s="1"/>
  <c r="AC1085" i="11"/>
  <c r="AD1085" i="11" s="1"/>
  <c r="X1085" i="11"/>
  <c r="Y1085" i="11" s="1"/>
  <c r="S1085" i="11"/>
  <c r="T1085" i="11" s="1"/>
  <c r="O1085" i="11"/>
  <c r="P1085" i="11" s="1"/>
  <c r="K1085" i="11"/>
  <c r="L1085" i="11" s="1"/>
  <c r="G1085" i="11"/>
  <c r="H1085" i="11" s="1"/>
  <c r="X1084" i="11" l="1"/>
  <c r="Y1084" i="11" s="1"/>
  <c r="S1084" i="11"/>
  <c r="T1084" i="11" s="1"/>
  <c r="K1084" i="11"/>
  <c r="L1084" i="11" s="1"/>
  <c r="G1084" i="11"/>
  <c r="H1084" i="11" s="1"/>
  <c r="X1083" i="11"/>
  <c r="Y1083" i="11" s="1"/>
  <c r="S1083" i="11"/>
  <c r="T1083" i="11" s="1"/>
  <c r="G1083" i="11"/>
  <c r="H1083" i="11" s="1"/>
  <c r="K1082" i="11"/>
  <c r="L1082" i="11" s="1"/>
  <c r="G1082" i="11"/>
  <c r="H1082" i="11" s="1"/>
  <c r="K1081" i="11"/>
  <c r="L1081" i="11" s="1"/>
  <c r="G1081" i="11"/>
  <c r="H1081" i="11" s="1"/>
  <c r="X1080" i="11"/>
  <c r="Y1080" i="11" s="1"/>
  <c r="S1080" i="11"/>
  <c r="T1080" i="11" s="1"/>
  <c r="K1080" i="11"/>
  <c r="L1080" i="11" s="1"/>
  <c r="G1080" i="11"/>
  <c r="H1080" i="11" s="1"/>
  <c r="X1079" i="11"/>
  <c r="Y1079" i="11" s="1"/>
  <c r="S1079" i="11"/>
  <c r="T1079" i="11" s="1"/>
  <c r="K1079" i="11"/>
  <c r="L1079" i="11" s="1"/>
  <c r="G1079" i="11"/>
  <c r="H1079" i="11" s="1"/>
  <c r="X1078" i="11"/>
  <c r="Y1078" i="11" s="1"/>
  <c r="S1078" i="11"/>
  <c r="T1078" i="11" s="1"/>
  <c r="G1078" i="11"/>
  <c r="H1078" i="11" s="1"/>
  <c r="X1077" i="11"/>
  <c r="Y1077" i="11" s="1"/>
  <c r="S1077" i="11"/>
  <c r="T1077" i="11" s="1"/>
  <c r="G1077" i="11"/>
  <c r="H1077" i="11" s="1"/>
  <c r="AC1076" i="11"/>
  <c r="AD1076" i="11" s="1"/>
  <c r="X1076" i="11"/>
  <c r="Y1076" i="11" s="1"/>
  <c r="S1076" i="11"/>
  <c r="T1076" i="11" s="1"/>
  <c r="K1076" i="11"/>
  <c r="L1076" i="11" s="1"/>
  <c r="G1076" i="11"/>
  <c r="H1076" i="11" s="1"/>
  <c r="S1075" i="11"/>
  <c r="K1075" i="11"/>
  <c r="L1075" i="11" s="1"/>
  <c r="G1075" i="11"/>
  <c r="H1075" i="11" s="1"/>
  <c r="S1074" i="11"/>
  <c r="K1074" i="11"/>
  <c r="L1074" i="11" s="1"/>
  <c r="G1074" i="11"/>
  <c r="H1074" i="11" s="1"/>
  <c r="AR1073" i="11"/>
  <c r="AS1073" i="11" s="1"/>
  <c r="AM1073" i="11"/>
  <c r="AN1073" i="11" s="1"/>
  <c r="AH1073" i="11"/>
  <c r="AI1073" i="11" s="1"/>
  <c r="AC1073" i="11"/>
  <c r="AD1073" i="11" s="1"/>
  <c r="X1073" i="11"/>
  <c r="Y1073" i="11" s="1"/>
  <c r="S1073" i="11"/>
  <c r="T1073" i="11" s="1"/>
  <c r="O1073" i="11"/>
  <c r="P1073" i="11" s="1"/>
  <c r="K1073" i="11"/>
  <c r="L1073" i="11" s="1"/>
  <c r="G1073" i="11"/>
  <c r="H1073" i="11" s="1"/>
  <c r="AR1072" i="11"/>
  <c r="AS1072" i="11" s="1"/>
  <c r="AM1072" i="11"/>
  <c r="AN1072" i="11" s="1"/>
  <c r="AH1072" i="11"/>
  <c r="AI1072" i="11" s="1"/>
  <c r="AC1072" i="11"/>
  <c r="AD1072" i="11" s="1"/>
  <c r="X1072" i="11"/>
  <c r="Y1072" i="11" s="1"/>
  <c r="S1072" i="11"/>
  <c r="T1072" i="11" s="1"/>
  <c r="O1072" i="11"/>
  <c r="P1072" i="11" s="1"/>
  <c r="K1072" i="11"/>
  <c r="L1072" i="11" s="1"/>
  <c r="G1072" i="11"/>
  <c r="H1072" i="11" s="1"/>
  <c r="AR1071" i="11"/>
  <c r="AS1071" i="11" s="1"/>
  <c r="AM1071" i="11"/>
  <c r="AN1071" i="11" s="1"/>
  <c r="AH1071" i="11"/>
  <c r="AI1071" i="11" s="1"/>
  <c r="AC1071" i="11"/>
  <c r="AD1071" i="11" s="1"/>
  <c r="X1071" i="11"/>
  <c r="Y1071" i="11" s="1"/>
  <c r="S1071" i="11"/>
  <c r="T1071" i="11" s="1"/>
  <c r="O1071" i="11"/>
  <c r="P1071" i="11" s="1"/>
  <c r="K1071" i="11"/>
  <c r="L1071" i="11" s="1"/>
  <c r="G1071" i="11"/>
  <c r="H1071" i="11" s="1"/>
  <c r="AR1070" i="11"/>
  <c r="AS1070" i="11" s="1"/>
  <c r="AM1070" i="11"/>
  <c r="AN1070" i="11" s="1"/>
  <c r="AH1070" i="11"/>
  <c r="AI1070" i="11" s="1"/>
  <c r="AC1070" i="11"/>
  <c r="AD1070" i="11" s="1"/>
  <c r="X1070" i="11"/>
  <c r="Y1070" i="11" s="1"/>
  <c r="S1070" i="11"/>
  <c r="T1070" i="11" s="1"/>
  <c r="O1070" i="11"/>
  <c r="P1070" i="11" s="1"/>
  <c r="K1070" i="11"/>
  <c r="L1070" i="11" s="1"/>
  <c r="G1070" i="11"/>
  <c r="H1070" i="11" s="1"/>
  <c r="AR1069" i="11"/>
  <c r="AS1069" i="11" s="1"/>
  <c r="AM1069" i="11"/>
  <c r="AN1069" i="11" s="1"/>
  <c r="AH1069" i="11"/>
  <c r="AI1069" i="11" s="1"/>
  <c r="AC1069" i="11"/>
  <c r="AD1069" i="11" s="1"/>
  <c r="X1069" i="11"/>
  <c r="Y1069" i="11" s="1"/>
  <c r="S1069" i="11"/>
  <c r="T1069" i="11" s="1"/>
  <c r="O1069" i="11"/>
  <c r="P1069" i="11" s="1"/>
  <c r="K1069" i="11"/>
  <c r="L1069" i="11" s="1"/>
  <c r="G1069" i="11"/>
  <c r="H1069" i="11" s="1"/>
  <c r="AR1068" i="11"/>
  <c r="AS1068" i="11" s="1"/>
  <c r="AM1068" i="11"/>
  <c r="AN1068" i="11" s="1"/>
  <c r="AH1068" i="11"/>
  <c r="AI1068" i="11" s="1"/>
  <c r="AC1068" i="11"/>
  <c r="AD1068" i="11" s="1"/>
  <c r="X1068" i="11"/>
  <c r="Y1068" i="11" s="1"/>
  <c r="S1068" i="11"/>
  <c r="T1068" i="11" s="1"/>
  <c r="O1068" i="11"/>
  <c r="P1068" i="11" s="1"/>
  <c r="K1068" i="11"/>
  <c r="L1068" i="11" s="1"/>
  <c r="G1068" i="11"/>
  <c r="H1068" i="11" s="1"/>
  <c r="AR1067" i="11"/>
  <c r="AS1067" i="11" s="1"/>
  <c r="AM1067" i="11"/>
  <c r="AN1067" i="11" s="1"/>
  <c r="AH1067" i="11"/>
  <c r="AI1067" i="11" s="1"/>
  <c r="AC1067" i="11"/>
  <c r="AD1067" i="11" s="1"/>
  <c r="X1067" i="11"/>
  <c r="Y1067" i="11" s="1"/>
  <c r="S1067" i="11"/>
  <c r="T1067" i="11" s="1"/>
  <c r="O1067" i="11"/>
  <c r="P1067" i="11" s="1"/>
  <c r="K1067" i="11"/>
  <c r="L1067" i="11" s="1"/>
  <c r="G1067" i="11"/>
  <c r="H1067" i="11" s="1"/>
  <c r="AR1066" i="11"/>
  <c r="AS1066" i="11" s="1"/>
  <c r="AM1066" i="11"/>
  <c r="AN1066" i="11" s="1"/>
  <c r="AH1066" i="11"/>
  <c r="AI1066" i="11" s="1"/>
  <c r="AC1066" i="11"/>
  <c r="AD1066" i="11" s="1"/>
  <c r="X1066" i="11"/>
  <c r="Y1066" i="11" s="1"/>
  <c r="S1066" i="11"/>
  <c r="T1066" i="11" s="1"/>
  <c r="O1066" i="11"/>
  <c r="P1066" i="11" s="1"/>
  <c r="K1066" i="11"/>
  <c r="L1066" i="11" s="1"/>
  <c r="G1066" i="11"/>
  <c r="H1066" i="11" s="1"/>
  <c r="AR1065" i="11"/>
  <c r="AS1065" i="11" s="1"/>
  <c r="AM1065" i="11"/>
  <c r="AN1065" i="11" s="1"/>
  <c r="AH1065" i="11"/>
  <c r="AI1065" i="11" s="1"/>
  <c r="AC1065" i="11"/>
  <c r="AD1065" i="11" s="1"/>
  <c r="X1065" i="11"/>
  <c r="Y1065" i="11" s="1"/>
  <c r="S1065" i="11"/>
  <c r="T1065" i="11" s="1"/>
  <c r="O1065" i="11"/>
  <c r="P1065" i="11" s="1"/>
  <c r="K1065" i="11"/>
  <c r="L1065" i="11" s="1"/>
  <c r="G1065" i="11"/>
  <c r="H1065" i="11" s="1"/>
  <c r="AR1064" i="11"/>
  <c r="AS1064" i="11" s="1"/>
  <c r="AM1064" i="11"/>
  <c r="AN1064" i="11" s="1"/>
  <c r="AH1064" i="11"/>
  <c r="AI1064" i="11" s="1"/>
  <c r="AC1064" i="11"/>
  <c r="AD1064" i="11" s="1"/>
  <c r="X1064" i="11"/>
  <c r="Y1064" i="11" s="1"/>
  <c r="S1064" i="11"/>
  <c r="T1064" i="11" s="1"/>
  <c r="O1064" i="11"/>
  <c r="P1064" i="11" s="1"/>
  <c r="K1064" i="11"/>
  <c r="L1064" i="11" s="1"/>
  <c r="G1064" i="11"/>
  <c r="H1064" i="11" s="1"/>
  <c r="AR1063" i="11"/>
  <c r="AS1063" i="11" s="1"/>
  <c r="AM1063" i="11"/>
  <c r="AN1063" i="11" s="1"/>
  <c r="AH1063" i="11"/>
  <c r="AI1063" i="11" s="1"/>
  <c r="AC1063" i="11"/>
  <c r="AD1063" i="11" s="1"/>
  <c r="X1063" i="11"/>
  <c r="Y1063" i="11" s="1"/>
  <c r="S1063" i="11"/>
  <c r="T1063" i="11" s="1"/>
  <c r="O1063" i="11"/>
  <c r="P1063" i="11" s="1"/>
  <c r="K1063" i="11"/>
  <c r="L1063" i="11" s="1"/>
  <c r="G1063" i="11"/>
  <c r="H1063" i="11" s="1"/>
  <c r="AR1062" i="11"/>
  <c r="AS1062" i="11" s="1"/>
  <c r="AM1062" i="11"/>
  <c r="AN1062" i="11" s="1"/>
  <c r="AH1062" i="11"/>
  <c r="AI1062" i="11" s="1"/>
  <c r="AC1062" i="11"/>
  <c r="AD1062" i="11" s="1"/>
  <c r="X1062" i="11"/>
  <c r="Y1062" i="11" s="1"/>
  <c r="S1062" i="11"/>
  <c r="T1062" i="11" s="1"/>
  <c r="O1062" i="11"/>
  <c r="P1062" i="11" s="1"/>
  <c r="K1062" i="11"/>
  <c r="L1062" i="11" s="1"/>
  <c r="G1062" i="11"/>
  <c r="H1062" i="11" s="1"/>
  <c r="AR1061" i="11"/>
  <c r="AS1061" i="11" s="1"/>
  <c r="AM1061" i="11"/>
  <c r="AN1061" i="11" s="1"/>
  <c r="AH1061" i="11"/>
  <c r="AI1061" i="11" s="1"/>
  <c r="AC1061" i="11"/>
  <c r="AD1061" i="11" s="1"/>
  <c r="X1061" i="11"/>
  <c r="Y1061" i="11" s="1"/>
  <c r="S1061" i="11"/>
  <c r="T1061" i="11" s="1"/>
  <c r="O1061" i="11"/>
  <c r="P1061" i="11" s="1"/>
  <c r="K1061" i="11"/>
  <c r="L1061" i="11" s="1"/>
  <c r="G1061" i="11"/>
  <c r="H1061" i="11" s="1"/>
  <c r="AR1060" i="11"/>
  <c r="AS1060" i="11" s="1"/>
  <c r="AM1060" i="11"/>
  <c r="AN1060" i="11" s="1"/>
  <c r="AH1060" i="11"/>
  <c r="AI1060" i="11" s="1"/>
  <c r="AC1060" i="11"/>
  <c r="AD1060" i="11" s="1"/>
  <c r="X1060" i="11"/>
  <c r="Y1060" i="11" s="1"/>
  <c r="S1060" i="11"/>
  <c r="T1060" i="11" s="1"/>
  <c r="O1060" i="11"/>
  <c r="P1060" i="11" s="1"/>
  <c r="K1060" i="11"/>
  <c r="L1060" i="11" s="1"/>
  <c r="G1060" i="11"/>
  <c r="H1060" i="11" s="1"/>
  <c r="AR1059" i="11"/>
  <c r="AS1059" i="11" s="1"/>
  <c r="AH1059" i="11"/>
  <c r="AI1059" i="11" s="1"/>
  <c r="AC1059" i="11"/>
  <c r="AD1059" i="11" s="1"/>
  <c r="X1059" i="11"/>
  <c r="Y1059" i="11" s="1"/>
  <c r="S1059" i="11"/>
  <c r="T1059" i="11" s="1"/>
  <c r="O1059" i="11"/>
  <c r="P1059" i="11" s="1"/>
  <c r="K1059" i="11"/>
  <c r="L1059" i="11" s="1"/>
  <c r="G1059" i="11"/>
  <c r="H1059" i="11" s="1"/>
  <c r="AR1058" i="11" l="1"/>
  <c r="AS1058" i="11" s="1"/>
  <c r="AM1058" i="11"/>
  <c r="AN1058" i="11" s="1"/>
  <c r="AH1058" i="11"/>
  <c r="AI1058" i="11" s="1"/>
  <c r="AC1058" i="11"/>
  <c r="AD1058" i="11" s="1"/>
  <c r="X1058" i="11"/>
  <c r="Y1058" i="11" s="1"/>
  <c r="S1058" i="11"/>
  <c r="T1058" i="11" s="1"/>
  <c r="G1058" i="11"/>
  <c r="H1058" i="11" s="1"/>
  <c r="K1057" i="11"/>
  <c r="L1057" i="11" s="1"/>
  <c r="G1057" i="11"/>
  <c r="H1057" i="11" s="1"/>
  <c r="AH1056" i="11"/>
  <c r="AI1056" i="11" s="1"/>
  <c r="AC1056" i="11"/>
  <c r="AD1056" i="11" s="1"/>
  <c r="X1056" i="11"/>
  <c r="Y1056" i="11" s="1"/>
  <c r="S1056" i="11"/>
  <c r="T1056" i="11" s="1"/>
  <c r="G1056" i="11"/>
  <c r="H1056" i="11" s="1"/>
  <c r="K1055" i="11"/>
  <c r="L1055" i="11" s="1"/>
  <c r="G1055" i="11"/>
  <c r="H1055" i="11" s="1"/>
  <c r="X1054" i="11"/>
  <c r="Y1054" i="11" s="1"/>
  <c r="S1054" i="11"/>
  <c r="T1054" i="11" s="1"/>
  <c r="G1054" i="11"/>
  <c r="H1054" i="11" s="1"/>
  <c r="AC1053" i="11"/>
  <c r="AD1053" i="11" s="1"/>
  <c r="X1053" i="11"/>
  <c r="Y1053" i="11" s="1"/>
  <c r="S1053" i="11"/>
  <c r="T1053" i="11" s="1"/>
  <c r="O1053" i="11"/>
  <c r="P1053" i="11" s="1"/>
  <c r="G1053" i="11"/>
  <c r="H1053" i="11" s="1"/>
  <c r="K1052" i="11"/>
  <c r="L1052" i="11" s="1"/>
  <c r="G1052" i="11"/>
  <c r="H1052" i="11" s="1"/>
  <c r="K1051" i="11"/>
  <c r="L1051" i="11" s="1"/>
  <c r="G1051" i="11"/>
  <c r="H1051" i="11" s="1"/>
  <c r="K1050" i="11"/>
  <c r="L1050" i="11" s="1"/>
  <c r="G1050" i="11"/>
  <c r="H1050" i="11" s="1"/>
  <c r="X1049" i="11"/>
  <c r="Y1049" i="11" s="1"/>
  <c r="S1049" i="11"/>
  <c r="T1049" i="11" s="1"/>
  <c r="K1049" i="11"/>
  <c r="L1049" i="11" s="1"/>
  <c r="G1049" i="11"/>
  <c r="H1049" i="11" s="1"/>
  <c r="AC1048" i="11"/>
  <c r="AD1048" i="11" s="1"/>
  <c r="X1048" i="11"/>
  <c r="Y1048" i="11" s="1"/>
  <c r="S1048" i="11"/>
  <c r="T1048" i="11" s="1"/>
  <c r="K1048" i="11"/>
  <c r="L1048" i="11" s="1"/>
  <c r="G1048" i="11"/>
  <c r="H1048" i="11" s="1"/>
  <c r="X1047" i="11"/>
  <c r="Y1047" i="11" s="1"/>
  <c r="S1047" i="11"/>
  <c r="T1047" i="11" s="1"/>
  <c r="K1047" i="11"/>
  <c r="L1047" i="11" s="1"/>
  <c r="G1047" i="11"/>
  <c r="H1047" i="11" s="1"/>
  <c r="O1046" i="11"/>
  <c r="P1046" i="11" s="1"/>
  <c r="G1046" i="11"/>
  <c r="H1046" i="11" s="1"/>
  <c r="X1045" i="11"/>
  <c r="Y1045" i="11" s="1"/>
  <c r="S1045" i="11"/>
  <c r="T1045" i="11" s="1"/>
  <c r="K1045" i="11"/>
  <c r="L1045" i="11" s="1"/>
  <c r="G1045" i="11"/>
  <c r="H1045" i="11" s="1"/>
  <c r="AC1044" i="11"/>
  <c r="AD1044" i="11" s="1"/>
  <c r="X1044" i="11"/>
  <c r="Y1044" i="11" s="1"/>
  <c r="S1044" i="11"/>
  <c r="T1044" i="11" s="1"/>
  <c r="G1044" i="11"/>
  <c r="H1044" i="11" s="1"/>
  <c r="K1043" i="11"/>
  <c r="L1043" i="11" s="1"/>
  <c r="G1043" i="11"/>
  <c r="H1043" i="11" s="1"/>
  <c r="AR1042" i="11"/>
  <c r="AS1042" i="11" s="1"/>
  <c r="AM1042" i="11"/>
  <c r="AN1042" i="11" s="1"/>
  <c r="AH1042" i="11"/>
  <c r="AI1042" i="11" s="1"/>
  <c r="AC1042" i="11"/>
  <c r="AD1042" i="11" s="1"/>
  <c r="X1042" i="11"/>
  <c r="Y1042" i="11" s="1"/>
  <c r="S1042" i="11"/>
  <c r="T1042" i="11" s="1"/>
  <c r="O1042" i="11"/>
  <c r="P1042" i="11" s="1"/>
  <c r="K1042" i="11"/>
  <c r="L1042" i="11" s="1"/>
  <c r="G1042" i="11"/>
  <c r="H1042" i="11" s="1"/>
  <c r="AR1041" i="11"/>
  <c r="AS1041" i="11" s="1"/>
  <c r="AM1041" i="11"/>
  <c r="AN1041" i="11" s="1"/>
  <c r="AH1041" i="11"/>
  <c r="AI1041" i="11" s="1"/>
  <c r="AC1041" i="11"/>
  <c r="AD1041" i="11" s="1"/>
  <c r="X1041" i="11"/>
  <c r="Y1041" i="11" s="1"/>
  <c r="S1041" i="11"/>
  <c r="T1041" i="11" s="1"/>
  <c r="O1041" i="11"/>
  <c r="P1041" i="11" s="1"/>
  <c r="K1041" i="11"/>
  <c r="L1041" i="11" s="1"/>
  <c r="G1041" i="11"/>
  <c r="H1041" i="11" s="1"/>
  <c r="AR1040" i="11"/>
  <c r="AS1040" i="11" s="1"/>
  <c r="AM1040" i="11"/>
  <c r="AN1040" i="11" s="1"/>
  <c r="AH1040" i="11"/>
  <c r="AI1040" i="11" s="1"/>
  <c r="AC1040" i="11"/>
  <c r="AD1040" i="11" s="1"/>
  <c r="X1040" i="11"/>
  <c r="Y1040" i="11" s="1"/>
  <c r="S1040" i="11"/>
  <c r="T1040" i="11" s="1"/>
  <c r="K1040" i="11"/>
  <c r="L1040" i="11" s="1"/>
  <c r="G1040" i="11"/>
  <c r="H1040" i="11" s="1"/>
  <c r="AR1039" i="11"/>
  <c r="AS1039" i="11" s="1"/>
  <c r="AM1039" i="11"/>
  <c r="AN1039" i="11" s="1"/>
  <c r="AH1039" i="11"/>
  <c r="AI1039" i="11" s="1"/>
  <c r="AC1039" i="11"/>
  <c r="AD1039" i="11" s="1"/>
  <c r="X1039" i="11"/>
  <c r="Y1039" i="11" s="1"/>
  <c r="S1039" i="11"/>
  <c r="T1039" i="11" s="1"/>
  <c r="O1039" i="11"/>
  <c r="P1039" i="11" s="1"/>
  <c r="K1039" i="11"/>
  <c r="L1039" i="11" s="1"/>
  <c r="G1039" i="11"/>
  <c r="H1039" i="11" s="1"/>
  <c r="AR1038" i="11"/>
  <c r="AS1038" i="11" s="1"/>
  <c r="AM1038" i="11"/>
  <c r="AN1038" i="11" s="1"/>
  <c r="AH1038" i="11"/>
  <c r="AI1038" i="11" s="1"/>
  <c r="AC1038" i="11"/>
  <c r="AD1038" i="11" s="1"/>
  <c r="X1038" i="11"/>
  <c r="Y1038" i="11" s="1"/>
  <c r="S1038" i="11"/>
  <c r="T1038" i="11" s="1"/>
  <c r="O1038" i="11"/>
  <c r="P1038" i="11" s="1"/>
  <c r="K1038" i="11"/>
  <c r="L1038" i="11" s="1"/>
  <c r="G1038" i="11"/>
  <c r="H1038" i="11" s="1"/>
  <c r="AR1037" i="11"/>
  <c r="AS1037" i="11" s="1"/>
  <c r="AM1037" i="11"/>
  <c r="AN1037" i="11" s="1"/>
  <c r="AH1037" i="11"/>
  <c r="AI1037" i="11" s="1"/>
  <c r="AC1037" i="11"/>
  <c r="AD1037" i="11" s="1"/>
  <c r="X1037" i="11"/>
  <c r="Y1037" i="11" s="1"/>
  <c r="S1037" i="11"/>
  <c r="T1037" i="11" s="1"/>
  <c r="O1037" i="11"/>
  <c r="P1037" i="11" s="1"/>
  <c r="K1037" i="11"/>
  <c r="L1037" i="11" s="1"/>
  <c r="G1037" i="11"/>
  <c r="H1037" i="11" s="1"/>
  <c r="AR1036" i="11"/>
  <c r="AS1036" i="11" s="1"/>
  <c r="AM1036" i="11"/>
  <c r="AN1036" i="11" s="1"/>
  <c r="AH1036" i="11"/>
  <c r="AI1036" i="11" s="1"/>
  <c r="AC1036" i="11"/>
  <c r="AD1036" i="11" s="1"/>
  <c r="X1036" i="11"/>
  <c r="Y1036" i="11" s="1"/>
  <c r="S1036" i="11"/>
  <c r="T1036" i="11" s="1"/>
  <c r="O1036" i="11"/>
  <c r="P1036" i="11" s="1"/>
  <c r="K1036" i="11"/>
  <c r="L1036" i="11" s="1"/>
  <c r="G1036" i="11"/>
  <c r="H1036" i="11" s="1"/>
  <c r="AR1035" i="11"/>
  <c r="AS1035" i="11" s="1"/>
  <c r="AH1035" i="11"/>
  <c r="AI1035" i="11" s="1"/>
  <c r="AC1035" i="11"/>
  <c r="AD1035" i="11" s="1"/>
  <c r="X1035" i="11"/>
  <c r="Y1035" i="11" s="1"/>
  <c r="S1035" i="11"/>
  <c r="T1035" i="11" s="1"/>
  <c r="O1035" i="11"/>
  <c r="P1035" i="11" s="1"/>
  <c r="K1035" i="11"/>
  <c r="L1035" i="11" s="1"/>
  <c r="G1035" i="11"/>
  <c r="H1035" i="11" s="1"/>
  <c r="AR1034" i="11"/>
  <c r="AS1034" i="11" s="1"/>
  <c r="AM1034" i="11"/>
  <c r="AN1034" i="11" s="1"/>
  <c r="AH1034" i="11"/>
  <c r="AI1034" i="11" s="1"/>
  <c r="AC1034" i="11"/>
  <c r="AD1034" i="11" s="1"/>
  <c r="X1034" i="11"/>
  <c r="Y1034" i="11" s="1"/>
  <c r="S1034" i="11"/>
  <c r="T1034" i="11" s="1"/>
  <c r="O1034" i="11"/>
  <c r="P1034" i="11" s="1"/>
  <c r="K1034" i="11"/>
  <c r="L1034" i="11" s="1"/>
  <c r="G1034" i="11"/>
  <c r="H1034" i="11" s="1"/>
  <c r="AR1033" i="11"/>
  <c r="AS1033" i="11" s="1"/>
  <c r="AM1033" i="11"/>
  <c r="AN1033" i="11" s="1"/>
  <c r="AH1033" i="11"/>
  <c r="AI1033" i="11" s="1"/>
  <c r="AC1033" i="11"/>
  <c r="AD1033" i="11" s="1"/>
  <c r="X1033" i="11"/>
  <c r="Y1033" i="11" s="1"/>
  <c r="S1033" i="11"/>
  <c r="T1033" i="11" s="1"/>
  <c r="O1033" i="11"/>
  <c r="P1033" i="11" s="1"/>
  <c r="K1033" i="11"/>
  <c r="L1033" i="11" s="1"/>
  <c r="G1033" i="11"/>
  <c r="H1033" i="11" s="1"/>
  <c r="AR1032" i="11"/>
  <c r="AS1032" i="11" s="1"/>
  <c r="AM1032" i="11"/>
  <c r="AN1032" i="11" s="1"/>
  <c r="AH1032" i="11"/>
  <c r="AI1032" i="11" s="1"/>
  <c r="AC1032" i="11"/>
  <c r="AD1032" i="11" s="1"/>
  <c r="X1032" i="11"/>
  <c r="Y1032" i="11" s="1"/>
  <c r="S1032" i="11"/>
  <c r="T1032" i="11" s="1"/>
  <c r="O1032" i="11"/>
  <c r="P1032" i="11" s="1"/>
  <c r="K1032" i="11"/>
  <c r="L1032" i="11" s="1"/>
  <c r="G1032" i="11"/>
  <c r="H1032" i="11" s="1"/>
  <c r="AR1031" i="11"/>
  <c r="AS1031" i="11" s="1"/>
  <c r="AM1031" i="11"/>
  <c r="AN1031" i="11" s="1"/>
  <c r="AH1031" i="11"/>
  <c r="AI1031" i="11" s="1"/>
  <c r="AC1031" i="11"/>
  <c r="AD1031" i="11" s="1"/>
  <c r="X1031" i="11"/>
  <c r="Y1031" i="11" s="1"/>
  <c r="S1031" i="11"/>
  <c r="T1031" i="11" s="1"/>
  <c r="O1031" i="11"/>
  <c r="P1031" i="11" s="1"/>
  <c r="K1031" i="11"/>
  <c r="L1031" i="11" s="1"/>
  <c r="G1031" i="11"/>
  <c r="H1031" i="11" s="1"/>
  <c r="AR1030" i="11"/>
  <c r="AS1030" i="11" s="1"/>
  <c r="AM1030" i="11"/>
  <c r="AN1030" i="11" s="1"/>
  <c r="AH1030" i="11"/>
  <c r="AI1030" i="11" s="1"/>
  <c r="AC1030" i="11"/>
  <c r="AD1030" i="11" s="1"/>
  <c r="X1030" i="11"/>
  <c r="Y1030" i="11" s="1"/>
  <c r="S1030" i="11"/>
  <c r="T1030" i="11" s="1"/>
  <c r="O1030" i="11"/>
  <c r="P1030" i="11" s="1"/>
  <c r="K1030" i="11"/>
  <c r="L1030" i="11" s="1"/>
  <c r="G1030" i="11"/>
  <c r="H1030" i="11" s="1"/>
  <c r="AR1029" i="11"/>
  <c r="AS1029" i="11" s="1"/>
  <c r="AM1029" i="11"/>
  <c r="AN1029" i="11" s="1"/>
  <c r="AH1029" i="11"/>
  <c r="AI1029" i="11" s="1"/>
  <c r="AC1029" i="11"/>
  <c r="AD1029" i="11" s="1"/>
  <c r="X1029" i="11"/>
  <c r="Y1029" i="11" s="1"/>
  <c r="S1029" i="11"/>
  <c r="T1029" i="11" s="1"/>
  <c r="O1029" i="11"/>
  <c r="P1029" i="11" s="1"/>
  <c r="K1029" i="11"/>
  <c r="L1029" i="11" s="1"/>
  <c r="G1029" i="11"/>
  <c r="H1029" i="11" s="1"/>
  <c r="AR1028" i="11"/>
  <c r="AS1028" i="11" s="1"/>
  <c r="AM1028" i="11"/>
  <c r="AN1028" i="11" s="1"/>
  <c r="AH1028" i="11"/>
  <c r="AI1028" i="11" s="1"/>
  <c r="AC1028" i="11"/>
  <c r="AD1028" i="11" s="1"/>
  <c r="X1028" i="11"/>
  <c r="Y1028" i="11" s="1"/>
  <c r="S1028" i="11"/>
  <c r="T1028" i="11" s="1"/>
  <c r="O1028" i="11"/>
  <c r="P1028" i="11" s="1"/>
  <c r="K1028" i="11"/>
  <c r="L1028" i="11" s="1"/>
  <c r="G1028" i="11"/>
  <c r="H1028" i="11" s="1"/>
  <c r="AR1027" i="11"/>
  <c r="AS1027" i="11" s="1"/>
  <c r="AM1027" i="11"/>
  <c r="AN1027" i="11" s="1"/>
  <c r="AH1027" i="11"/>
  <c r="AI1027" i="11" s="1"/>
  <c r="AC1027" i="11"/>
  <c r="AD1027" i="11" s="1"/>
  <c r="X1027" i="11"/>
  <c r="Y1027" i="11" s="1"/>
  <c r="S1027" i="11"/>
  <c r="T1027" i="11" s="1"/>
  <c r="O1027" i="11"/>
  <c r="P1027" i="11" s="1"/>
  <c r="K1027" i="11"/>
  <c r="L1027" i="11" s="1"/>
  <c r="G1027" i="11"/>
  <c r="H1027" i="11" s="1"/>
  <c r="AR1026" i="11"/>
  <c r="AS1026" i="11" s="1"/>
  <c r="AM1026" i="11"/>
  <c r="AN1026" i="11" s="1"/>
  <c r="AH1026" i="11"/>
  <c r="AI1026" i="11" s="1"/>
  <c r="AC1026" i="11"/>
  <c r="AD1026" i="11" s="1"/>
  <c r="X1026" i="11"/>
  <c r="Y1026" i="11" s="1"/>
  <c r="S1026" i="11"/>
  <c r="T1026" i="11" s="1"/>
  <c r="O1026" i="11"/>
  <c r="P1026" i="11" s="1"/>
  <c r="K1026" i="11"/>
  <c r="L1026" i="11" s="1"/>
  <c r="G1026" i="11"/>
  <c r="H1026" i="11" s="1"/>
  <c r="AR1025" i="11"/>
  <c r="AS1025" i="11" s="1"/>
  <c r="AM1025" i="11"/>
  <c r="AN1025" i="11" s="1"/>
  <c r="AH1025" i="11"/>
  <c r="AI1025" i="11" s="1"/>
  <c r="X1025" i="11"/>
  <c r="Y1025" i="11" s="1"/>
  <c r="S1025" i="11"/>
  <c r="T1025" i="11" s="1"/>
  <c r="O1025" i="11"/>
  <c r="P1025" i="11" s="1"/>
  <c r="K1025" i="11"/>
  <c r="L1025" i="11" s="1"/>
  <c r="G1025" i="11"/>
  <c r="H1025" i="11" s="1"/>
  <c r="AR1024" i="11"/>
  <c r="AS1024" i="11" s="1"/>
  <c r="AM1024" i="11"/>
  <c r="AN1024" i="11" s="1"/>
  <c r="AH1024" i="11"/>
  <c r="AI1024" i="11" s="1"/>
  <c r="AC1024" i="11"/>
  <c r="AD1024" i="11" s="1"/>
  <c r="X1024" i="11"/>
  <c r="Y1024" i="11" s="1"/>
  <c r="S1024" i="11"/>
  <c r="T1024" i="11" s="1"/>
  <c r="O1024" i="11"/>
  <c r="P1024" i="11" s="1"/>
  <c r="K1024" i="11"/>
  <c r="L1024" i="11" s="1"/>
  <c r="G1024" i="11"/>
  <c r="H1024" i="11" s="1"/>
  <c r="AR1023" i="11"/>
  <c r="AS1023" i="11" s="1"/>
  <c r="AM1023" i="11"/>
  <c r="AN1023" i="11" s="1"/>
  <c r="AH1023" i="11"/>
  <c r="AI1023" i="11" s="1"/>
  <c r="AC1023" i="11"/>
  <c r="AD1023" i="11" s="1"/>
  <c r="X1023" i="11"/>
  <c r="Y1023" i="11" s="1"/>
  <c r="S1023" i="11"/>
  <c r="T1023" i="11" s="1"/>
  <c r="O1023" i="11"/>
  <c r="P1023" i="11" s="1"/>
  <c r="K1023" i="11"/>
  <c r="L1023" i="11" s="1"/>
  <c r="G1023" i="11"/>
  <c r="H1023" i="11" s="1"/>
  <c r="AR1022" i="11"/>
  <c r="AS1022" i="11" s="1"/>
  <c r="AM1022" i="11"/>
  <c r="AN1022" i="11" s="1"/>
  <c r="AH1022" i="11"/>
  <c r="AI1022" i="11" s="1"/>
  <c r="AC1022" i="11"/>
  <c r="AD1022" i="11" s="1"/>
  <c r="X1022" i="11"/>
  <c r="Y1022" i="11" s="1"/>
  <c r="S1022" i="11"/>
  <c r="T1022" i="11" s="1"/>
  <c r="O1022" i="11"/>
  <c r="P1022" i="11" s="1"/>
  <c r="K1022" i="11"/>
  <c r="L1022" i="11" s="1"/>
  <c r="G1022" i="11"/>
  <c r="H1022" i="11" s="1"/>
  <c r="AR1021" i="11"/>
  <c r="AS1021" i="11" s="1"/>
  <c r="AM1021" i="11"/>
  <c r="AN1021" i="11" s="1"/>
  <c r="AH1021" i="11"/>
  <c r="AI1021" i="11" s="1"/>
  <c r="AC1021" i="11"/>
  <c r="AD1021" i="11" s="1"/>
  <c r="X1021" i="11"/>
  <c r="Y1021" i="11" s="1"/>
  <c r="S1021" i="11"/>
  <c r="T1021" i="11" s="1"/>
  <c r="O1021" i="11"/>
  <c r="P1021" i="11" s="1"/>
  <c r="K1021" i="11"/>
  <c r="L1021" i="11" s="1"/>
  <c r="G1021" i="11"/>
  <c r="H1021" i="11" s="1"/>
  <c r="AR1020" i="11"/>
  <c r="AS1020" i="11" s="1"/>
  <c r="AM1020" i="11"/>
  <c r="AN1020" i="11" s="1"/>
  <c r="AH1020" i="11"/>
  <c r="AI1020" i="11" s="1"/>
  <c r="AC1020" i="11"/>
  <c r="AD1020" i="11" s="1"/>
  <c r="X1020" i="11"/>
  <c r="Y1020" i="11" s="1"/>
  <c r="S1020" i="11"/>
  <c r="T1020" i="11" s="1"/>
  <c r="O1020" i="11"/>
  <c r="P1020" i="11" s="1"/>
  <c r="K1020" i="11"/>
  <c r="L1020" i="11" s="1"/>
  <c r="G1020" i="11"/>
  <c r="H1020" i="11" s="1"/>
  <c r="AR1019" i="11"/>
  <c r="AM1019" i="11"/>
  <c r="AN1019" i="11" s="1"/>
  <c r="AC1019" i="11"/>
  <c r="AD1019" i="11" s="1"/>
  <c r="X1019" i="11"/>
  <c r="Y1019" i="11" s="1"/>
  <c r="S1019" i="11"/>
  <c r="T1019" i="11" s="1"/>
  <c r="O1019" i="11"/>
  <c r="P1019" i="11" s="1"/>
  <c r="K1019" i="11"/>
  <c r="L1019" i="11" s="1"/>
  <c r="G1019" i="11"/>
  <c r="H1019" i="11" s="1"/>
  <c r="AH1018" i="11"/>
  <c r="AI1018" i="11" s="1"/>
  <c r="AC1018" i="11"/>
  <c r="AD1018" i="11" s="1"/>
  <c r="X1018" i="11"/>
  <c r="Y1018" i="11" s="1"/>
  <c r="S1018" i="11"/>
  <c r="T1018" i="11" s="1"/>
  <c r="O1018" i="11"/>
  <c r="P1018" i="11" s="1"/>
  <c r="K1018" i="11"/>
  <c r="L1018" i="11" s="1"/>
  <c r="G1018" i="11"/>
  <c r="H1018" i="11" s="1"/>
  <c r="AR1017" i="11"/>
  <c r="AS1017" i="11" s="1"/>
  <c r="AM1017" i="11"/>
  <c r="AN1017" i="11" s="1"/>
  <c r="AH1017" i="11"/>
  <c r="AI1017" i="11" s="1"/>
  <c r="AC1017" i="11"/>
  <c r="AD1017" i="11" s="1"/>
  <c r="X1017" i="11"/>
  <c r="Y1017" i="11" s="1"/>
  <c r="S1017" i="11"/>
  <c r="T1017" i="11" s="1"/>
  <c r="O1017" i="11"/>
  <c r="P1017" i="11" s="1"/>
  <c r="K1017" i="11"/>
  <c r="L1017" i="11" s="1"/>
  <c r="G1017" i="11"/>
  <c r="H1017" i="11" s="1"/>
  <c r="AR1016" i="11"/>
  <c r="AS1016" i="11" s="1"/>
  <c r="AM1016" i="11"/>
  <c r="AN1016" i="11" s="1"/>
  <c r="AH1016" i="11"/>
  <c r="AI1016" i="11" s="1"/>
  <c r="AC1016" i="11"/>
  <c r="AD1016" i="11" s="1"/>
  <c r="X1016" i="11"/>
  <c r="Y1016" i="11" s="1"/>
  <c r="S1016" i="11"/>
  <c r="T1016" i="11" s="1"/>
  <c r="O1016" i="11"/>
  <c r="P1016" i="11" s="1"/>
  <c r="K1016" i="11"/>
  <c r="L1016" i="11" s="1"/>
  <c r="G1016" i="11"/>
  <c r="H1016" i="11" s="1"/>
  <c r="AR1015" i="11"/>
  <c r="AS1015" i="11" s="1"/>
  <c r="AM1015" i="11"/>
  <c r="AN1015" i="11" s="1"/>
  <c r="AH1015" i="11"/>
  <c r="AI1015" i="11" s="1"/>
  <c r="AC1015" i="11"/>
  <c r="AD1015" i="11" s="1"/>
  <c r="X1015" i="11"/>
  <c r="Y1015" i="11" s="1"/>
  <c r="S1015" i="11"/>
  <c r="T1015" i="11" s="1"/>
  <c r="O1015" i="11"/>
  <c r="P1015" i="11" s="1"/>
  <c r="K1015" i="11"/>
  <c r="L1015" i="11" s="1"/>
  <c r="G1015" i="11"/>
  <c r="H1015" i="11" s="1"/>
  <c r="AR1014" i="11"/>
  <c r="AS1014" i="11" s="1"/>
  <c r="AM1014" i="11"/>
  <c r="AN1014" i="11" s="1"/>
  <c r="AC1014" i="11"/>
  <c r="AD1014" i="11" s="1"/>
  <c r="X1014" i="11"/>
  <c r="Y1014" i="11" s="1"/>
  <c r="S1014" i="11"/>
  <c r="T1014" i="11" s="1"/>
  <c r="O1014" i="11"/>
  <c r="P1014" i="11" s="1"/>
  <c r="K1014" i="11"/>
  <c r="L1014" i="11" s="1"/>
  <c r="G1014" i="11"/>
  <c r="H1014" i="11" s="1"/>
  <c r="AR1013" i="11" l="1"/>
  <c r="AS1013" i="11" s="1"/>
  <c r="AM1013" i="11"/>
  <c r="AN1013" i="11" s="1"/>
  <c r="AC1013" i="11"/>
  <c r="AD1013" i="11" s="1"/>
  <c r="X1013" i="11"/>
  <c r="Y1013" i="11" s="1"/>
  <c r="S1013" i="11"/>
  <c r="T1013" i="11" s="1"/>
  <c r="O1013" i="11"/>
  <c r="P1013" i="11" s="1"/>
  <c r="K1013" i="11"/>
  <c r="L1013" i="11" s="1"/>
  <c r="G1013" i="11"/>
  <c r="H1013" i="11" s="1"/>
  <c r="K1012" i="11" l="1"/>
  <c r="L1012" i="11" s="1"/>
  <c r="G1012" i="11"/>
  <c r="H1012" i="11" s="1"/>
  <c r="K1011" i="11"/>
  <c r="L1011" i="11" s="1"/>
  <c r="G1011" i="11"/>
  <c r="H1011" i="11" s="1"/>
  <c r="X1010" i="11"/>
  <c r="Y1010" i="11" s="1"/>
  <c r="S1010" i="11"/>
  <c r="T1010" i="11" s="1"/>
  <c r="G1010" i="11"/>
  <c r="H1010" i="11" s="1"/>
  <c r="G1009" i="11"/>
  <c r="H1009" i="11" s="1"/>
  <c r="K1008" i="11"/>
  <c r="L1008" i="11" s="1"/>
  <c r="G1008" i="11"/>
  <c r="H1008" i="11" s="1"/>
  <c r="X1007" i="11"/>
  <c r="Y1007" i="11" s="1"/>
  <c r="S1007" i="11"/>
  <c r="T1007" i="11" s="1"/>
  <c r="K1007" i="11"/>
  <c r="L1007" i="11" s="1"/>
  <c r="G1007" i="11"/>
  <c r="H1007" i="11" s="1"/>
  <c r="X1006" i="11"/>
  <c r="Y1006" i="11" s="1"/>
  <c r="S1006" i="11"/>
  <c r="T1006" i="11" s="1"/>
  <c r="G1006" i="11"/>
  <c r="H1006" i="11" s="1"/>
  <c r="AC1005" i="11"/>
  <c r="AD1005" i="11" s="1"/>
  <c r="X1005" i="11"/>
  <c r="Y1005" i="11" s="1"/>
  <c r="S1005" i="11"/>
  <c r="T1005" i="11" s="1"/>
  <c r="O1005" i="11"/>
  <c r="P1005" i="11" s="1"/>
  <c r="K1005" i="11"/>
  <c r="L1005" i="11" s="1"/>
  <c r="G1005" i="11"/>
  <c r="H1005" i="11" s="1"/>
  <c r="K1004" i="11"/>
  <c r="L1004" i="11" s="1"/>
  <c r="G1004" i="11"/>
  <c r="H1004" i="11" s="1"/>
  <c r="K1003" i="11"/>
  <c r="L1003" i="11" s="1"/>
  <c r="G1003" i="11"/>
  <c r="H1003" i="11" s="1"/>
  <c r="K1002" i="11"/>
  <c r="L1002" i="11" s="1"/>
  <c r="G1002" i="11"/>
  <c r="H1002" i="11" s="1"/>
  <c r="K1001" i="11"/>
  <c r="L1001" i="11" s="1"/>
  <c r="G1001" i="11"/>
  <c r="H1001" i="11" s="1"/>
  <c r="K1000" i="11"/>
  <c r="L1000" i="11" s="1"/>
  <c r="G1000" i="11"/>
  <c r="H1000" i="11" s="1"/>
  <c r="X999" i="11"/>
  <c r="Y999" i="11" s="1"/>
  <c r="S999" i="11"/>
  <c r="T999" i="11" s="1"/>
  <c r="K999" i="11"/>
  <c r="L999" i="11" s="1"/>
  <c r="G999" i="11"/>
  <c r="H999" i="11" s="1"/>
  <c r="AR968" i="11" l="1"/>
  <c r="AS968" i="11" s="1"/>
  <c r="AM968" i="11"/>
  <c r="AN968" i="11" s="1"/>
  <c r="AH968" i="11"/>
  <c r="AI968" i="11" s="1"/>
  <c r="AC968" i="11"/>
  <c r="AD968" i="11" s="1"/>
  <c r="X968" i="11"/>
  <c r="Y968" i="11" s="1"/>
  <c r="S968" i="11"/>
  <c r="T968" i="11" s="1"/>
  <c r="O968" i="11"/>
  <c r="P968" i="11" s="1"/>
  <c r="K968" i="11"/>
  <c r="L968" i="11" s="1"/>
  <c r="G968" i="11"/>
  <c r="H968" i="11" s="1"/>
  <c r="AR967" i="11" l="1"/>
  <c r="AS967" i="11" s="1"/>
  <c r="AM967" i="11"/>
  <c r="AN967" i="11" s="1"/>
  <c r="AH967" i="11"/>
  <c r="AI967" i="11" s="1"/>
  <c r="AC967" i="11"/>
  <c r="AD967" i="11" s="1"/>
  <c r="X967" i="11"/>
  <c r="Y967" i="11" s="1"/>
  <c r="S967" i="11"/>
  <c r="T967" i="11" s="1"/>
  <c r="O967" i="11"/>
  <c r="P967" i="11" s="1"/>
  <c r="K967" i="11"/>
  <c r="L967" i="11" s="1"/>
  <c r="G967" i="11"/>
  <c r="H967" i="11" s="1"/>
  <c r="AR966" i="11" l="1"/>
  <c r="AS966" i="11" s="1"/>
  <c r="AM966" i="11"/>
  <c r="AN966" i="11" s="1"/>
  <c r="AH966" i="11"/>
  <c r="AI966" i="11" s="1"/>
  <c r="X966" i="11"/>
  <c r="Y966" i="11" s="1"/>
  <c r="S966" i="11"/>
  <c r="T966" i="11" s="1"/>
  <c r="K966" i="11"/>
  <c r="L966" i="11" s="1"/>
  <c r="G966" i="11"/>
  <c r="H966" i="11" s="1"/>
  <c r="X965" i="11" l="1"/>
  <c r="Y965" i="11" s="1"/>
  <c r="S965" i="11"/>
  <c r="T965" i="11" s="1"/>
  <c r="K965" i="11"/>
  <c r="L965" i="11" s="1"/>
  <c r="G965" i="11"/>
  <c r="H965" i="11" s="1"/>
  <c r="X961" i="11"/>
  <c r="Y961" i="11" s="1"/>
  <c r="S961" i="11"/>
  <c r="T961" i="11" s="1"/>
  <c r="G961" i="11"/>
  <c r="H961" i="11" s="1"/>
  <c r="X960" i="11"/>
  <c r="Y960" i="11" s="1"/>
  <c r="S960" i="11"/>
  <c r="T960" i="11" s="1"/>
  <c r="K960" i="11"/>
  <c r="L960" i="11" s="1"/>
  <c r="G960" i="11"/>
  <c r="H960" i="11" s="1"/>
  <c r="X959" i="11"/>
  <c r="Y959" i="11" s="1"/>
  <c r="S959" i="11"/>
  <c r="T959" i="11" s="1"/>
  <c r="K959" i="11"/>
  <c r="L959" i="11" s="1"/>
  <c r="G959" i="11"/>
  <c r="H959" i="11" s="1"/>
  <c r="AC958" i="11"/>
  <c r="AD958" i="11" s="1"/>
  <c r="X958" i="11"/>
  <c r="Y958" i="11" s="1"/>
  <c r="S958" i="11"/>
  <c r="T958" i="11" s="1"/>
  <c r="K958" i="11"/>
  <c r="L958" i="11" s="1"/>
  <c r="G958" i="11"/>
  <c r="H958" i="11" s="1"/>
  <c r="X957" i="11"/>
  <c r="Y957" i="11" s="1"/>
  <c r="S957" i="11"/>
  <c r="T957" i="11" s="1"/>
  <c r="K957" i="11"/>
  <c r="L957" i="11" s="1"/>
  <c r="G957" i="11"/>
  <c r="H957" i="11" s="1"/>
  <c r="AC956" i="11"/>
  <c r="AD956" i="11" s="1"/>
  <c r="X956" i="11"/>
  <c r="Y956" i="11" s="1"/>
  <c r="S956" i="11"/>
  <c r="T956" i="11" s="1"/>
  <c r="O956" i="11"/>
  <c r="P956" i="11" s="1"/>
  <c r="K956" i="11"/>
  <c r="L956" i="11" s="1"/>
  <c r="G956" i="11"/>
  <c r="H956" i="11" s="1"/>
  <c r="X955" i="11"/>
  <c r="Y955" i="11" s="1"/>
  <c r="S955" i="11"/>
  <c r="T955" i="11" s="1"/>
  <c r="G955" i="11"/>
  <c r="H955" i="11" s="1"/>
  <c r="X954" i="11"/>
  <c r="Y954" i="11" s="1"/>
  <c r="S954" i="11"/>
  <c r="T954" i="11" s="1"/>
  <c r="G954" i="11"/>
  <c r="H954" i="11" s="1"/>
  <c r="X953" i="11"/>
  <c r="Y953" i="11" s="1"/>
  <c r="S953" i="11"/>
  <c r="T953" i="11" s="1"/>
  <c r="G953" i="11"/>
  <c r="H953" i="11" s="1"/>
  <c r="AC952" i="11"/>
  <c r="AD952" i="11" s="1"/>
  <c r="X952" i="11"/>
  <c r="Y952" i="11" s="1"/>
  <c r="S952" i="11"/>
  <c r="T952" i="11" s="1"/>
  <c r="K952" i="11"/>
  <c r="L952" i="11" s="1"/>
  <c r="G952" i="11"/>
  <c r="H952" i="11" s="1"/>
  <c r="X951" i="11"/>
  <c r="Y951" i="11" s="1"/>
  <c r="S951" i="11"/>
  <c r="T951" i="11" s="1"/>
  <c r="K951" i="11"/>
  <c r="L951" i="11" s="1"/>
  <c r="G951" i="11"/>
  <c r="H951" i="11" s="1"/>
  <c r="X950" i="11"/>
  <c r="Y950" i="11" s="1"/>
  <c r="S950" i="11"/>
  <c r="T950" i="11" s="1"/>
  <c r="K950" i="11"/>
  <c r="L950" i="11" s="1"/>
  <c r="G950" i="11"/>
  <c r="H950" i="11" s="1"/>
  <c r="AH949" i="11"/>
  <c r="AI949" i="11" s="1"/>
  <c r="AC949" i="11"/>
  <c r="AD949" i="11" s="1"/>
  <c r="X949" i="11"/>
  <c r="Y949" i="11" s="1"/>
  <c r="S949" i="11"/>
  <c r="T949" i="11" s="1"/>
  <c r="G949" i="11"/>
  <c r="H949" i="11" s="1"/>
  <c r="X948" i="11"/>
  <c r="S948" i="11"/>
  <c r="G948" i="11"/>
  <c r="AH947" i="11"/>
  <c r="AI947" i="11" s="1"/>
  <c r="AC947" i="11"/>
  <c r="AD947" i="11" s="1"/>
  <c r="X947" i="11"/>
  <c r="Y947" i="11" s="1"/>
  <c r="S947" i="11"/>
  <c r="T947" i="11" s="1"/>
  <c r="K947" i="11"/>
  <c r="L947" i="11" s="1"/>
  <c r="G947" i="11"/>
  <c r="H947" i="11" s="1"/>
  <c r="K964" i="11" l="1"/>
  <c r="L964" i="11" s="1"/>
  <c r="G964" i="11"/>
  <c r="H964" i="11" s="1"/>
  <c r="K963" i="11"/>
  <c r="L963" i="11" s="1"/>
  <c r="G963" i="11"/>
  <c r="H963" i="11" s="1"/>
  <c r="AR807" i="11" l="1"/>
  <c r="AS807" i="11" s="1"/>
  <c r="AM807" i="11"/>
  <c r="AN807" i="11" s="1"/>
  <c r="AH807" i="11"/>
  <c r="AI807" i="11" s="1"/>
  <c r="AC807" i="11"/>
  <c r="AD807" i="11" s="1"/>
  <c r="X807" i="11"/>
  <c r="Y807" i="11" s="1"/>
  <c r="S807" i="11"/>
  <c r="T807" i="11" s="1"/>
  <c r="K807" i="11"/>
  <c r="L807" i="11" s="1"/>
  <c r="G807" i="11"/>
  <c r="H807" i="11" s="1"/>
  <c r="K709" i="11" l="1"/>
  <c r="L709" i="11" s="1"/>
  <c r="G709" i="11"/>
  <c r="H709" i="11" s="1"/>
  <c r="K708" i="11"/>
  <c r="L708" i="11" s="1"/>
  <c r="G708" i="11"/>
  <c r="H708" i="11" s="1"/>
  <c r="K707" i="11"/>
  <c r="L707" i="11" s="1"/>
  <c r="G707" i="11"/>
  <c r="H707" i="11" s="1"/>
  <c r="X706" i="11"/>
  <c r="Y706" i="11" s="1"/>
  <c r="S706" i="11"/>
  <c r="T706" i="11" s="1"/>
  <c r="O706" i="11"/>
  <c r="P706" i="11" s="1"/>
  <c r="K706" i="11"/>
  <c r="L706" i="11" s="1"/>
  <c r="G706" i="11"/>
  <c r="H706" i="11" s="1"/>
  <c r="X705" i="11"/>
  <c r="Y705" i="11" s="1"/>
  <c r="S705" i="11"/>
  <c r="T705" i="11" s="1"/>
  <c r="G705" i="11"/>
  <c r="H705" i="11" s="1"/>
  <c r="K704" i="11"/>
  <c r="L704" i="11" s="1"/>
  <c r="G704" i="11"/>
  <c r="H704" i="11" s="1"/>
  <c r="K703" i="11"/>
  <c r="L703" i="11" s="1"/>
  <c r="G703" i="11"/>
  <c r="H703" i="11" s="1"/>
  <c r="X702" i="11"/>
  <c r="Y702" i="11" s="1"/>
  <c r="S702" i="11"/>
  <c r="T702" i="11" s="1"/>
  <c r="K702" i="11"/>
  <c r="L702" i="11" s="1"/>
  <c r="G702" i="11"/>
  <c r="H702" i="11" s="1"/>
  <c r="AC701" i="11"/>
  <c r="AD701" i="11" s="1"/>
  <c r="X701" i="11"/>
  <c r="Y701" i="11" s="1"/>
  <c r="S701" i="11"/>
  <c r="T701" i="11" s="1"/>
  <c r="G701" i="11"/>
  <c r="H701" i="11" s="1"/>
  <c r="X700" i="11"/>
  <c r="Y700" i="11" s="1"/>
  <c r="S700" i="11"/>
  <c r="T700" i="11" s="1"/>
  <c r="K700" i="11"/>
  <c r="L700" i="11" s="1"/>
  <c r="G700" i="11"/>
  <c r="H700" i="11" s="1"/>
  <c r="X699" i="11"/>
  <c r="Y699" i="11" s="1"/>
  <c r="S699" i="11"/>
  <c r="T699" i="11" s="1"/>
  <c r="K699" i="11"/>
  <c r="L699" i="11" s="1"/>
  <c r="G699" i="11"/>
  <c r="H699" i="11" s="1"/>
  <c r="K698" i="11"/>
  <c r="L698" i="11" s="1"/>
  <c r="G698" i="11"/>
  <c r="H698" i="11" s="1"/>
  <c r="X697" i="11"/>
  <c r="Y697" i="11" s="1"/>
  <c r="S697" i="11"/>
  <c r="T697" i="11" s="1"/>
  <c r="G697" i="11"/>
  <c r="H697" i="11" s="1"/>
  <c r="AC696" i="11"/>
  <c r="X696" i="11"/>
  <c r="Y696" i="11" s="1"/>
  <c r="S696" i="11"/>
  <c r="T696" i="11" s="1"/>
  <c r="K696" i="11"/>
  <c r="L696" i="11" s="1"/>
  <c r="G696" i="11"/>
  <c r="H696" i="11" s="1"/>
  <c r="X695" i="11"/>
  <c r="Y695" i="11" s="1"/>
  <c r="S695" i="11"/>
  <c r="T695" i="11" s="1"/>
  <c r="K695" i="11"/>
  <c r="L695" i="11" s="1"/>
  <c r="G695" i="11"/>
  <c r="H695" i="11" s="1"/>
  <c r="X694" i="11"/>
  <c r="Y694" i="11" s="1"/>
  <c r="S694" i="11"/>
  <c r="T694" i="11" s="1"/>
  <c r="G694" i="11"/>
  <c r="H694" i="11" s="1"/>
  <c r="K693" i="11"/>
  <c r="L693" i="11" s="1"/>
  <c r="G693" i="11"/>
  <c r="H693" i="11" s="1"/>
  <c r="K692" i="11"/>
  <c r="L692" i="11" s="1"/>
  <c r="G692" i="11"/>
  <c r="H692" i="11" s="1"/>
  <c r="X691" i="11"/>
  <c r="Y691" i="11" s="1"/>
  <c r="S691" i="11"/>
  <c r="T691" i="11" s="1"/>
  <c r="G691" i="11"/>
  <c r="H691" i="11" s="1"/>
  <c r="X690" i="11"/>
  <c r="Y690" i="11" s="1"/>
  <c r="S690" i="11"/>
  <c r="T690" i="11" s="1"/>
  <c r="K690" i="11"/>
  <c r="L690" i="11" s="1"/>
  <c r="G690" i="11"/>
  <c r="H690" i="11" s="1"/>
  <c r="X689" i="11"/>
  <c r="Y689" i="11" s="1"/>
  <c r="S689" i="11"/>
  <c r="T689" i="11" s="1"/>
  <c r="G689" i="11"/>
  <c r="H689" i="11" s="1"/>
  <c r="AR688" i="11"/>
  <c r="AS688" i="11" s="1"/>
  <c r="AM688" i="11"/>
  <c r="AN688" i="11" s="1"/>
  <c r="AH688" i="11"/>
  <c r="AI688" i="11" s="1"/>
  <c r="AC688" i="11"/>
  <c r="AD688" i="11" s="1"/>
  <c r="X688" i="11"/>
  <c r="Y688" i="11" s="1"/>
  <c r="S688" i="11"/>
  <c r="T688" i="11" s="1"/>
  <c r="O688" i="11"/>
  <c r="P688" i="11" s="1"/>
  <c r="K688" i="11"/>
  <c r="L688" i="11" s="1"/>
  <c r="G688" i="11"/>
  <c r="H688" i="11" s="1"/>
  <c r="AR687" i="11"/>
  <c r="AS687" i="11" s="1"/>
  <c r="AM687" i="11"/>
  <c r="AN687" i="11" s="1"/>
  <c r="AH687" i="11"/>
  <c r="AI687" i="11" s="1"/>
  <c r="AC687" i="11"/>
  <c r="AD687" i="11" s="1"/>
  <c r="X687" i="11"/>
  <c r="Y687" i="11" s="1"/>
  <c r="S687" i="11"/>
  <c r="T687" i="11" s="1"/>
  <c r="O687" i="11"/>
  <c r="P687" i="11" s="1"/>
  <c r="K687" i="11"/>
  <c r="L687" i="11" s="1"/>
  <c r="G687" i="11"/>
  <c r="H687" i="11" s="1"/>
  <c r="AR686" i="11"/>
  <c r="AS686" i="11" s="1"/>
  <c r="AM686" i="11"/>
  <c r="AN686" i="11" s="1"/>
  <c r="AH686" i="11"/>
  <c r="AI686" i="11" s="1"/>
  <c r="AC686" i="11"/>
  <c r="AD686" i="11" s="1"/>
  <c r="X686" i="11"/>
  <c r="Y686" i="11" s="1"/>
  <c r="S686" i="11"/>
  <c r="T686" i="11" s="1"/>
  <c r="O686" i="11"/>
  <c r="P686" i="11" s="1"/>
  <c r="K686" i="11"/>
  <c r="L686" i="11" s="1"/>
  <c r="G686" i="11"/>
  <c r="H686" i="11" s="1"/>
  <c r="AH685" i="11"/>
  <c r="AI685" i="11" s="1"/>
  <c r="AC685" i="11"/>
  <c r="AD685" i="11" s="1"/>
  <c r="X685" i="11"/>
  <c r="Y685" i="11" s="1"/>
  <c r="S685" i="11"/>
  <c r="T685" i="11" s="1"/>
  <c r="O685" i="11"/>
  <c r="P685" i="11" s="1"/>
  <c r="K685" i="11"/>
  <c r="L685" i="11" s="1"/>
  <c r="G685" i="11"/>
  <c r="H685" i="11" s="1"/>
  <c r="AM684" i="11"/>
  <c r="AN684" i="11" s="1"/>
  <c r="AH684" i="11"/>
  <c r="AI684" i="11" s="1"/>
  <c r="AC684" i="11"/>
  <c r="AD684" i="11" s="1"/>
  <c r="X684" i="11"/>
  <c r="Y684" i="11" s="1"/>
  <c r="S684" i="11"/>
  <c r="T684" i="11" s="1"/>
  <c r="O684" i="11"/>
  <c r="P684" i="11" s="1"/>
  <c r="K684" i="11"/>
  <c r="L684" i="11" s="1"/>
  <c r="G684" i="11"/>
  <c r="H684" i="11" s="1"/>
  <c r="AR683" i="11"/>
  <c r="AS683" i="11" s="1"/>
  <c r="AM683" i="11"/>
  <c r="AN683" i="11" s="1"/>
  <c r="AH683" i="11"/>
  <c r="AI683" i="11" s="1"/>
  <c r="AC683" i="11"/>
  <c r="AD683" i="11" s="1"/>
  <c r="X683" i="11"/>
  <c r="Y683" i="11" s="1"/>
  <c r="S683" i="11"/>
  <c r="T683" i="11" s="1"/>
  <c r="O683" i="11"/>
  <c r="P683" i="11" s="1"/>
  <c r="K683" i="11"/>
  <c r="L683" i="11" s="1"/>
  <c r="G683" i="11"/>
  <c r="H683" i="11" s="1"/>
  <c r="AR682" i="11"/>
  <c r="AS682" i="11" s="1"/>
  <c r="AH682" i="11"/>
  <c r="AI682" i="11" s="1"/>
  <c r="AC682" i="11"/>
  <c r="AD682" i="11" s="1"/>
  <c r="X682" i="11"/>
  <c r="Y682" i="11" s="1"/>
  <c r="S682" i="11"/>
  <c r="T682" i="11" s="1"/>
  <c r="O682" i="11"/>
  <c r="P682" i="11" s="1"/>
  <c r="K682" i="11"/>
  <c r="L682" i="11" s="1"/>
  <c r="G682" i="11"/>
  <c r="H682" i="11" s="1"/>
  <c r="AR681" i="11"/>
  <c r="AS681" i="11" s="1"/>
  <c r="AM681" i="11"/>
  <c r="AN681" i="11" s="1"/>
  <c r="AH681" i="11"/>
  <c r="AI681" i="11" s="1"/>
  <c r="AC681" i="11"/>
  <c r="AD681" i="11" s="1"/>
  <c r="X681" i="11"/>
  <c r="Y681" i="11" s="1"/>
  <c r="S681" i="11"/>
  <c r="T681" i="11" s="1"/>
  <c r="O681" i="11"/>
  <c r="P681" i="11" s="1"/>
  <c r="K681" i="11"/>
  <c r="L681" i="11" s="1"/>
  <c r="G681" i="11"/>
  <c r="H681" i="11" s="1"/>
  <c r="AR680" i="11"/>
  <c r="AS680" i="11" s="1"/>
  <c r="AM680" i="11"/>
  <c r="AN680" i="11" s="1"/>
  <c r="AH680" i="11"/>
  <c r="AI680" i="11" s="1"/>
  <c r="AC680" i="11"/>
  <c r="AD680" i="11" s="1"/>
  <c r="X680" i="11"/>
  <c r="Y680" i="11" s="1"/>
  <c r="S680" i="11"/>
  <c r="T680" i="11" s="1"/>
  <c r="O680" i="11"/>
  <c r="P680" i="11" s="1"/>
  <c r="K680" i="11"/>
  <c r="L680" i="11" s="1"/>
  <c r="G680" i="11"/>
  <c r="H680" i="11" s="1"/>
  <c r="AR679" i="11"/>
  <c r="AM679" i="11"/>
  <c r="AN679" i="11" s="1"/>
  <c r="AH679" i="11"/>
  <c r="AI679" i="11" s="1"/>
  <c r="AC679" i="11"/>
  <c r="AD679" i="11" s="1"/>
  <c r="X679" i="11"/>
  <c r="Y679" i="11" s="1"/>
  <c r="S679" i="11"/>
  <c r="T679" i="11" s="1"/>
  <c r="O679" i="11"/>
  <c r="P679" i="11" s="1"/>
  <c r="K679" i="11"/>
  <c r="L679" i="11" s="1"/>
  <c r="G679" i="11"/>
  <c r="H679" i="11" s="1"/>
  <c r="AR678" i="11"/>
  <c r="AS678" i="11" s="1"/>
  <c r="AM678" i="11"/>
  <c r="AN678" i="11" s="1"/>
  <c r="AH678" i="11"/>
  <c r="AI678" i="11" s="1"/>
  <c r="AC678" i="11"/>
  <c r="AD678" i="11" s="1"/>
  <c r="X678" i="11"/>
  <c r="Y678" i="11" s="1"/>
  <c r="S678" i="11"/>
  <c r="T678" i="11" s="1"/>
  <c r="O678" i="11"/>
  <c r="P678" i="11" s="1"/>
  <c r="K678" i="11"/>
  <c r="L678" i="11" s="1"/>
  <c r="G678" i="11"/>
  <c r="H678" i="11" s="1"/>
  <c r="AR677" i="11"/>
  <c r="AS677" i="11" s="1"/>
  <c r="AM677" i="11"/>
  <c r="AN677" i="11" s="1"/>
  <c r="AH677" i="11"/>
  <c r="AI677" i="11" s="1"/>
  <c r="AC677" i="11"/>
  <c r="AD677" i="11" s="1"/>
  <c r="X677" i="11"/>
  <c r="Y677" i="11" s="1"/>
  <c r="S677" i="11"/>
  <c r="T677" i="11" s="1"/>
  <c r="O677" i="11"/>
  <c r="P677" i="11" s="1"/>
  <c r="K677" i="11"/>
  <c r="L677" i="11" s="1"/>
  <c r="G677" i="11"/>
  <c r="H677" i="11" s="1"/>
  <c r="AR676" i="11"/>
  <c r="AS676" i="11" s="1"/>
  <c r="AM676" i="11"/>
  <c r="AN676" i="11" s="1"/>
  <c r="AH676" i="11"/>
  <c r="AI676" i="11" s="1"/>
  <c r="AC676" i="11"/>
  <c r="AD676" i="11" s="1"/>
  <c r="X676" i="11"/>
  <c r="Y676" i="11" s="1"/>
  <c r="S676" i="11"/>
  <c r="T676" i="11" s="1"/>
  <c r="O676" i="11"/>
  <c r="P676" i="11" s="1"/>
  <c r="K676" i="11"/>
  <c r="L676" i="11" s="1"/>
  <c r="G676" i="11"/>
  <c r="H676" i="11" s="1"/>
  <c r="AR675" i="11"/>
  <c r="AS675" i="11" s="1"/>
  <c r="AM675" i="11"/>
  <c r="AN675" i="11" s="1"/>
  <c r="AH675" i="11"/>
  <c r="AI675" i="11" s="1"/>
  <c r="AC675" i="11"/>
  <c r="AD675" i="11" s="1"/>
  <c r="X675" i="11"/>
  <c r="Y675" i="11" s="1"/>
  <c r="S675" i="11"/>
  <c r="T675" i="11" s="1"/>
  <c r="O675" i="11"/>
  <c r="P675" i="11" s="1"/>
  <c r="K675" i="11"/>
  <c r="L675" i="11" s="1"/>
  <c r="G675" i="11"/>
  <c r="H675" i="11" s="1"/>
  <c r="AR674" i="11"/>
  <c r="AS674" i="11" s="1"/>
  <c r="AM674" i="11"/>
  <c r="AN674" i="11" s="1"/>
  <c r="AH674" i="11"/>
  <c r="AI674" i="11" s="1"/>
  <c r="AC674" i="11"/>
  <c r="AD674" i="11" s="1"/>
  <c r="X674" i="11"/>
  <c r="Y674" i="11" s="1"/>
  <c r="S674" i="11"/>
  <c r="T674" i="11" s="1"/>
  <c r="O674" i="11"/>
  <c r="P674" i="11" s="1"/>
  <c r="K674" i="11"/>
  <c r="L674" i="11" s="1"/>
  <c r="G674" i="11"/>
  <c r="H674" i="11" s="1"/>
  <c r="AR673" i="11"/>
  <c r="AS673" i="11" s="1"/>
  <c r="AM673" i="11"/>
  <c r="AN673" i="11" s="1"/>
  <c r="AH673" i="11"/>
  <c r="AI673" i="11" s="1"/>
  <c r="AC673" i="11"/>
  <c r="AD673" i="11" s="1"/>
  <c r="X673" i="11"/>
  <c r="Y673" i="11" s="1"/>
  <c r="S673" i="11"/>
  <c r="T673" i="11" s="1"/>
  <c r="O673" i="11"/>
  <c r="P673" i="11" s="1"/>
  <c r="K673" i="11"/>
  <c r="L673" i="11" s="1"/>
  <c r="G673" i="11"/>
  <c r="H673" i="11" s="1"/>
  <c r="AR672" i="11"/>
  <c r="AS672" i="11" s="1"/>
  <c r="AM672" i="11"/>
  <c r="AN672" i="11" s="1"/>
  <c r="AH672" i="11"/>
  <c r="AI672" i="11" s="1"/>
  <c r="AC672" i="11"/>
  <c r="AD672" i="11" s="1"/>
  <c r="X672" i="11"/>
  <c r="Y672" i="11" s="1"/>
  <c r="S672" i="11"/>
  <c r="T672" i="11" s="1"/>
  <c r="O672" i="11"/>
  <c r="P672" i="11" s="1"/>
  <c r="K672" i="11"/>
  <c r="L672" i="11" s="1"/>
  <c r="G672" i="11"/>
  <c r="H672" i="11" s="1"/>
  <c r="AR671" i="11"/>
  <c r="AS671" i="11" s="1"/>
  <c r="AM671" i="11"/>
  <c r="AN671" i="11" s="1"/>
  <c r="AH671" i="11"/>
  <c r="AI671" i="11" s="1"/>
  <c r="AC671" i="11"/>
  <c r="AD671" i="11" s="1"/>
  <c r="X671" i="11"/>
  <c r="Y671" i="11" s="1"/>
  <c r="S671" i="11"/>
  <c r="T671" i="11" s="1"/>
  <c r="O671" i="11"/>
  <c r="P671" i="11" s="1"/>
  <c r="K671" i="11"/>
  <c r="L671" i="11" s="1"/>
  <c r="G671" i="11"/>
  <c r="H671" i="11" s="1"/>
  <c r="AR670" i="11"/>
  <c r="AS670" i="11" s="1"/>
  <c r="AM670" i="11"/>
  <c r="AN670" i="11" s="1"/>
  <c r="AC670" i="11"/>
  <c r="AD670" i="11" s="1"/>
  <c r="S670" i="11"/>
  <c r="T670" i="11" s="1"/>
  <c r="O670" i="11"/>
  <c r="P670" i="11" s="1"/>
  <c r="K670" i="11"/>
  <c r="L670" i="11" s="1"/>
  <c r="G670" i="11"/>
  <c r="H670" i="11" s="1"/>
  <c r="AR669" i="11"/>
  <c r="AS669" i="11" s="1"/>
  <c r="AM669" i="11"/>
  <c r="AN669" i="11" s="1"/>
  <c r="AH669" i="11"/>
  <c r="AI669" i="11" s="1"/>
  <c r="AC669" i="11"/>
  <c r="AD669" i="11" s="1"/>
  <c r="X669" i="11"/>
  <c r="Y669" i="11" s="1"/>
  <c r="S669" i="11"/>
  <c r="T669" i="11" s="1"/>
  <c r="O669" i="11"/>
  <c r="P669" i="11" s="1"/>
  <c r="K669" i="11"/>
  <c r="L669" i="11" s="1"/>
  <c r="G669" i="11"/>
  <c r="H669" i="11" s="1"/>
  <c r="AR668" i="11"/>
  <c r="AS668" i="11" s="1"/>
  <c r="AM668" i="11"/>
  <c r="AN668" i="11" s="1"/>
  <c r="AH668" i="11"/>
  <c r="AI668" i="11" s="1"/>
  <c r="AC668" i="11"/>
  <c r="AD668" i="11" s="1"/>
  <c r="X668" i="11"/>
  <c r="Y668" i="11" s="1"/>
  <c r="S668" i="11"/>
  <c r="T668" i="11" s="1"/>
  <c r="O668" i="11"/>
  <c r="P668" i="11" s="1"/>
  <c r="K668" i="11"/>
  <c r="L668" i="11" s="1"/>
  <c r="G668" i="11"/>
  <c r="H668" i="11" s="1"/>
  <c r="AH667" i="11"/>
  <c r="AI667" i="11" s="1"/>
  <c r="AC667" i="11"/>
  <c r="AD667" i="11" s="1"/>
  <c r="X667" i="11"/>
  <c r="Y667" i="11" s="1"/>
  <c r="S667" i="11"/>
  <c r="T667" i="11" s="1"/>
  <c r="O667" i="11"/>
  <c r="P667" i="11" s="1"/>
  <c r="K667" i="11"/>
  <c r="L667" i="11" s="1"/>
  <c r="G667" i="11"/>
  <c r="H667" i="11" s="1"/>
  <c r="AR666" i="11"/>
  <c r="AS666" i="11" s="1"/>
  <c r="AM666" i="11"/>
  <c r="AN666" i="11" s="1"/>
  <c r="AH666" i="11"/>
  <c r="AI666" i="11" s="1"/>
  <c r="AC666" i="11"/>
  <c r="AD666" i="11" s="1"/>
  <c r="X666" i="11"/>
  <c r="Y666" i="11" s="1"/>
  <c r="S666" i="11"/>
  <c r="T666" i="11" s="1"/>
  <c r="O666" i="11"/>
  <c r="P666" i="11" s="1"/>
  <c r="K666" i="11"/>
  <c r="L666" i="11" s="1"/>
  <c r="G666" i="11"/>
  <c r="H666" i="11" s="1"/>
  <c r="AR665" i="11"/>
  <c r="AS665" i="11" s="1"/>
  <c r="AM665" i="11"/>
  <c r="AN665" i="11" s="1"/>
  <c r="AH665" i="11"/>
  <c r="AI665" i="11" s="1"/>
  <c r="AC665" i="11"/>
  <c r="AD665" i="11" s="1"/>
  <c r="X665" i="11"/>
  <c r="Y665" i="11" s="1"/>
  <c r="S665" i="11"/>
  <c r="T665" i="11" s="1"/>
  <c r="O665" i="11"/>
  <c r="P665" i="11" s="1"/>
  <c r="K665" i="11"/>
  <c r="L665" i="11" s="1"/>
  <c r="G665" i="11"/>
  <c r="H665" i="11" s="1"/>
  <c r="AR664" i="11"/>
  <c r="AS664" i="11" s="1"/>
  <c r="AM664" i="11"/>
  <c r="AN664" i="11" s="1"/>
  <c r="AH664" i="11"/>
  <c r="AI664" i="11" s="1"/>
  <c r="AC664" i="11"/>
  <c r="AD664" i="11" s="1"/>
  <c r="X664" i="11"/>
  <c r="Y664" i="11" s="1"/>
  <c r="S664" i="11"/>
  <c r="T664" i="11" s="1"/>
  <c r="O664" i="11"/>
  <c r="P664" i="11" s="1"/>
  <c r="K664" i="11"/>
  <c r="L664" i="11" s="1"/>
  <c r="G664" i="11"/>
  <c r="H664" i="11" s="1"/>
  <c r="AR663" i="11"/>
  <c r="AS663" i="11" s="1"/>
  <c r="AM663" i="11"/>
  <c r="AN663" i="11" s="1"/>
  <c r="AH663" i="11"/>
  <c r="AI663" i="11" s="1"/>
  <c r="AC663" i="11"/>
  <c r="AD663" i="11" s="1"/>
  <c r="X663" i="11"/>
  <c r="Y663" i="11" s="1"/>
  <c r="S663" i="11"/>
  <c r="T663" i="11" s="1"/>
  <c r="O663" i="11"/>
  <c r="P663" i="11" s="1"/>
  <c r="K663" i="11"/>
  <c r="L663" i="11" s="1"/>
  <c r="G663" i="11"/>
  <c r="H663" i="11" s="1"/>
  <c r="AR662" i="11"/>
  <c r="AS662" i="11" s="1"/>
  <c r="AM662" i="11"/>
  <c r="AN662" i="11" s="1"/>
  <c r="AH662" i="11"/>
  <c r="AI662" i="11" s="1"/>
  <c r="AC662" i="11"/>
  <c r="AD662" i="11" s="1"/>
  <c r="X662" i="11"/>
  <c r="Y662" i="11" s="1"/>
  <c r="S662" i="11"/>
  <c r="T662" i="11" s="1"/>
  <c r="O662" i="11"/>
  <c r="P662" i="11" s="1"/>
  <c r="K662" i="11"/>
  <c r="L662" i="11" s="1"/>
  <c r="G662" i="11"/>
  <c r="H662" i="11" s="1"/>
  <c r="AR661" i="11"/>
  <c r="AS661" i="11" s="1"/>
  <c r="AM661" i="11"/>
  <c r="AN661" i="11" s="1"/>
  <c r="AH661" i="11"/>
  <c r="AI661" i="11" s="1"/>
  <c r="AC661" i="11"/>
  <c r="AD661" i="11" s="1"/>
  <c r="X661" i="11"/>
  <c r="Y661" i="11" s="1"/>
  <c r="S661" i="11"/>
  <c r="T661" i="11" s="1"/>
  <c r="O661" i="11"/>
  <c r="P661" i="11" s="1"/>
  <c r="K661" i="11"/>
  <c r="L661" i="11" s="1"/>
  <c r="G661" i="11"/>
  <c r="H661" i="11" s="1"/>
  <c r="AR660" i="11"/>
  <c r="AS660" i="11" s="1"/>
  <c r="AM660" i="11"/>
  <c r="AN660" i="11" s="1"/>
  <c r="AH660" i="11"/>
  <c r="AI660" i="11" s="1"/>
  <c r="AC660" i="11"/>
  <c r="AD660" i="11" s="1"/>
  <c r="X660" i="11"/>
  <c r="Y660" i="11" s="1"/>
  <c r="S660" i="11"/>
  <c r="T660" i="11" s="1"/>
  <c r="O660" i="11"/>
  <c r="P660" i="11" s="1"/>
  <c r="K660" i="11"/>
  <c r="L660" i="11" s="1"/>
  <c r="G660" i="11"/>
  <c r="H660" i="11" s="1"/>
  <c r="AR659" i="11"/>
  <c r="AS659" i="11" s="1"/>
  <c r="AM659" i="11"/>
  <c r="AN659" i="11" s="1"/>
  <c r="AH659" i="11"/>
  <c r="AI659" i="11" s="1"/>
  <c r="AC659" i="11"/>
  <c r="AD659" i="11" s="1"/>
  <c r="X659" i="11"/>
  <c r="Y659" i="11" s="1"/>
  <c r="S659" i="11"/>
  <c r="T659" i="11" s="1"/>
  <c r="O659" i="11"/>
  <c r="P659" i="11" s="1"/>
  <c r="K659" i="11"/>
  <c r="L659" i="11" s="1"/>
  <c r="G659" i="11"/>
  <c r="H659" i="11" s="1"/>
  <c r="AR658" i="11"/>
  <c r="AS658" i="11" s="1"/>
  <c r="AM658" i="11"/>
  <c r="AN658" i="11" s="1"/>
  <c r="AH658" i="11"/>
  <c r="AI658" i="11" s="1"/>
  <c r="AC658" i="11"/>
  <c r="AD658" i="11" s="1"/>
  <c r="X658" i="11"/>
  <c r="Y658" i="11" s="1"/>
  <c r="S658" i="11"/>
  <c r="T658" i="11" s="1"/>
  <c r="O658" i="11"/>
  <c r="P658" i="11" s="1"/>
  <c r="K658" i="11"/>
  <c r="L658" i="11" s="1"/>
  <c r="G658" i="11"/>
  <c r="H658" i="11" s="1"/>
  <c r="AR657" i="11"/>
  <c r="AS657" i="11" s="1"/>
  <c r="AM657" i="11"/>
  <c r="AN657" i="11" s="1"/>
  <c r="AH657" i="11"/>
  <c r="AI657" i="11" s="1"/>
  <c r="AC657" i="11"/>
  <c r="AD657" i="11" s="1"/>
  <c r="X657" i="11"/>
  <c r="Y657" i="11" s="1"/>
  <c r="S657" i="11"/>
  <c r="T657" i="11" s="1"/>
  <c r="O657" i="11"/>
  <c r="P657" i="11" s="1"/>
  <c r="K657" i="11"/>
  <c r="L657" i="11" s="1"/>
  <c r="G657" i="11"/>
  <c r="H657" i="11" s="1"/>
  <c r="AR656" i="11"/>
  <c r="AS656" i="11" s="1"/>
  <c r="AM656" i="11"/>
  <c r="AN656" i="11" s="1"/>
  <c r="AH656" i="11"/>
  <c r="AI656" i="11" s="1"/>
  <c r="AC656" i="11"/>
  <c r="AD656" i="11" s="1"/>
  <c r="X656" i="11"/>
  <c r="Y656" i="11" s="1"/>
  <c r="S656" i="11"/>
  <c r="T656" i="11" s="1"/>
  <c r="O656" i="11"/>
  <c r="P656" i="11" s="1"/>
  <c r="K656" i="11"/>
  <c r="L656" i="11" s="1"/>
  <c r="G656" i="11"/>
  <c r="H656" i="11" s="1"/>
  <c r="AR655" i="11"/>
  <c r="AS655" i="11" s="1"/>
  <c r="AM655" i="11"/>
  <c r="AN655" i="11" s="1"/>
  <c r="AH655" i="11"/>
  <c r="AI655" i="11" s="1"/>
  <c r="AC655" i="11"/>
  <c r="AD655" i="11" s="1"/>
  <c r="X655" i="11"/>
  <c r="Y655" i="11" s="1"/>
  <c r="S655" i="11"/>
  <c r="T655" i="11" s="1"/>
  <c r="O655" i="11"/>
  <c r="P655" i="11" s="1"/>
  <c r="K655" i="11"/>
  <c r="L655" i="11" s="1"/>
  <c r="G655" i="11"/>
  <c r="H655" i="11" s="1"/>
  <c r="AR654" i="11"/>
  <c r="AS654" i="11" s="1"/>
  <c r="AM654" i="11"/>
  <c r="AN654" i="11" s="1"/>
  <c r="AH654" i="11"/>
  <c r="AI654" i="11" s="1"/>
  <c r="X654" i="11"/>
  <c r="Y654" i="11" s="1"/>
  <c r="S654" i="11"/>
  <c r="T654" i="11" s="1"/>
  <c r="O654" i="11"/>
  <c r="P654" i="11" s="1"/>
  <c r="K654" i="11"/>
  <c r="L654" i="11" s="1"/>
  <c r="G654" i="11"/>
  <c r="H654" i="11" s="1"/>
  <c r="X653" i="11" l="1"/>
  <c r="Y653" i="11" s="1"/>
  <c r="S653" i="11"/>
  <c r="T653" i="11" s="1"/>
  <c r="G653" i="11"/>
  <c r="H653" i="11" s="1"/>
  <c r="K652" i="11"/>
  <c r="L652" i="11" s="1"/>
  <c r="G652" i="11"/>
  <c r="H652" i="11" s="1"/>
  <c r="AH651" i="11"/>
  <c r="AI651" i="11" s="1"/>
  <c r="AC651" i="11"/>
  <c r="AD651" i="11" s="1"/>
  <c r="X651" i="11"/>
  <c r="Y651" i="11" s="1"/>
  <c r="S651" i="11"/>
  <c r="T651" i="11" s="1"/>
  <c r="K651" i="11"/>
  <c r="L651" i="11" s="1"/>
  <c r="G651" i="11"/>
  <c r="H651" i="11" s="1"/>
  <c r="X650" i="11"/>
  <c r="Y650" i="11" s="1"/>
  <c r="S650" i="11"/>
  <c r="T650" i="11" s="1"/>
  <c r="G650" i="11"/>
  <c r="H650" i="11" s="1"/>
  <c r="K649" i="11"/>
  <c r="L649" i="11" s="1"/>
  <c r="G649" i="11"/>
  <c r="H649" i="11" s="1"/>
  <c r="X648" i="11"/>
  <c r="Y648" i="11" s="1"/>
  <c r="S648" i="11"/>
  <c r="T648" i="11" s="1"/>
  <c r="K648" i="11"/>
  <c r="L648" i="11" s="1"/>
  <c r="G648" i="11"/>
  <c r="H648" i="11" s="1"/>
  <c r="AH647" i="11"/>
  <c r="AI647" i="11" s="1"/>
  <c r="AC647" i="11"/>
  <c r="AD647" i="11" s="1"/>
  <c r="X647" i="11"/>
  <c r="Y647" i="11" s="1"/>
  <c r="S647" i="11"/>
  <c r="T647" i="11" s="1"/>
  <c r="K647" i="11"/>
  <c r="L647" i="11" s="1"/>
  <c r="G647" i="11"/>
  <c r="H647" i="11" s="1"/>
  <c r="AC646" i="11"/>
  <c r="AD646" i="11" s="1"/>
  <c r="X646" i="11"/>
  <c r="Y646" i="11" s="1"/>
  <c r="S646" i="11"/>
  <c r="T646" i="11" s="1"/>
  <c r="G646" i="11"/>
  <c r="H646" i="11" s="1"/>
  <c r="K645" i="11"/>
  <c r="L645" i="11" s="1"/>
  <c r="G645" i="11"/>
  <c r="H645" i="11" s="1"/>
  <c r="X644" i="11"/>
  <c r="Y644" i="11" s="1"/>
  <c r="S644" i="11"/>
  <c r="T644" i="11" s="1"/>
  <c r="G644" i="11"/>
  <c r="H644" i="11" s="1"/>
  <c r="K643" i="11"/>
  <c r="L643" i="11" s="1"/>
  <c r="G643" i="11"/>
  <c r="H643" i="11" s="1"/>
  <c r="AR642" i="11"/>
  <c r="AS642" i="11" s="1"/>
  <c r="AM642" i="11"/>
  <c r="AN642" i="11" s="1"/>
  <c r="AH642" i="11"/>
  <c r="AI642" i="11" s="1"/>
  <c r="AC642" i="11"/>
  <c r="AD642" i="11" s="1"/>
  <c r="X642" i="11"/>
  <c r="Y642" i="11" s="1"/>
  <c r="S642" i="11"/>
  <c r="T642" i="11" s="1"/>
  <c r="O642" i="11"/>
  <c r="P642" i="11" s="1"/>
  <c r="K642" i="11"/>
  <c r="L642" i="11" s="1"/>
  <c r="G642" i="11"/>
  <c r="H642" i="11" s="1"/>
  <c r="AR641" i="11"/>
  <c r="AS641" i="11" s="1"/>
  <c r="AM641" i="11"/>
  <c r="AN641" i="11" s="1"/>
  <c r="AH641" i="11"/>
  <c r="AI641" i="11" s="1"/>
  <c r="AC641" i="11"/>
  <c r="AD641" i="11" s="1"/>
  <c r="X641" i="11"/>
  <c r="Y641" i="11" s="1"/>
  <c r="S641" i="11"/>
  <c r="T641" i="11" s="1"/>
  <c r="O641" i="11"/>
  <c r="P641" i="11" s="1"/>
  <c r="K641" i="11"/>
  <c r="L641" i="11" s="1"/>
  <c r="G641" i="11"/>
  <c r="H641" i="11" s="1"/>
  <c r="AR640" i="11"/>
  <c r="AS640" i="11" s="1"/>
  <c r="AM640" i="11"/>
  <c r="AN640" i="11" s="1"/>
  <c r="AH640" i="11"/>
  <c r="AI640" i="11" s="1"/>
  <c r="AC640" i="11"/>
  <c r="AD640" i="11" s="1"/>
  <c r="X640" i="11"/>
  <c r="Y640" i="11" s="1"/>
  <c r="S640" i="11"/>
  <c r="T640" i="11" s="1"/>
  <c r="O640" i="11"/>
  <c r="P640" i="11" s="1"/>
  <c r="K640" i="11"/>
  <c r="L640" i="11" s="1"/>
  <c r="G640" i="11"/>
  <c r="H640" i="11" s="1"/>
  <c r="AR639" i="11"/>
  <c r="AS639" i="11" s="1"/>
  <c r="AM639" i="11"/>
  <c r="AN639" i="11" s="1"/>
  <c r="AH639" i="11"/>
  <c r="AI639" i="11" s="1"/>
  <c r="AC639" i="11"/>
  <c r="AD639" i="11" s="1"/>
  <c r="X639" i="11"/>
  <c r="Y639" i="11" s="1"/>
  <c r="S639" i="11"/>
  <c r="T639" i="11" s="1"/>
  <c r="O639" i="11"/>
  <c r="P639" i="11" s="1"/>
  <c r="K639" i="11"/>
  <c r="L639" i="11" s="1"/>
  <c r="G639" i="11"/>
  <c r="H639" i="11" s="1"/>
  <c r="AR638" i="11"/>
  <c r="AS638" i="11" s="1"/>
  <c r="AM638" i="11"/>
  <c r="AN638" i="11" s="1"/>
  <c r="AH638" i="11"/>
  <c r="AI638" i="11" s="1"/>
  <c r="AC638" i="11"/>
  <c r="AD638" i="11" s="1"/>
  <c r="X638" i="11"/>
  <c r="Y638" i="11" s="1"/>
  <c r="S638" i="11"/>
  <c r="T638" i="11" s="1"/>
  <c r="O638" i="11"/>
  <c r="P638" i="11" s="1"/>
  <c r="K638" i="11"/>
  <c r="L638" i="11" s="1"/>
  <c r="G638" i="11"/>
  <c r="H638" i="11" s="1"/>
  <c r="AR637" i="11"/>
  <c r="AS637" i="11" s="1"/>
  <c r="AM637" i="11"/>
  <c r="AN637" i="11" s="1"/>
  <c r="AH637" i="11"/>
  <c r="AI637" i="11" s="1"/>
  <c r="AC637" i="11"/>
  <c r="AD637" i="11" s="1"/>
  <c r="X637" i="11"/>
  <c r="Y637" i="11" s="1"/>
  <c r="S637" i="11"/>
  <c r="T637" i="11" s="1"/>
  <c r="O637" i="11"/>
  <c r="P637" i="11" s="1"/>
  <c r="K637" i="11"/>
  <c r="L637" i="11" s="1"/>
  <c r="G637" i="11"/>
  <c r="H637" i="11" s="1"/>
  <c r="AH636" i="11"/>
  <c r="AI636" i="11" s="1"/>
  <c r="AC636" i="11"/>
  <c r="AD636" i="11" s="1"/>
  <c r="X636" i="11"/>
  <c r="Y636" i="11" s="1"/>
  <c r="S636" i="11"/>
  <c r="T636" i="11" s="1"/>
  <c r="K636" i="11"/>
  <c r="L636" i="11" s="1"/>
  <c r="G636" i="11"/>
  <c r="H636" i="11" s="1"/>
  <c r="AR635" i="11"/>
  <c r="AS635" i="11" s="1"/>
  <c r="AM635" i="11"/>
  <c r="AN635" i="11" s="1"/>
  <c r="AH635" i="11"/>
  <c r="AI635" i="11" s="1"/>
  <c r="AC635" i="11"/>
  <c r="AD635" i="11" s="1"/>
  <c r="X635" i="11"/>
  <c r="Y635" i="11" s="1"/>
  <c r="S635" i="11"/>
  <c r="T635" i="11" s="1"/>
  <c r="O635" i="11"/>
  <c r="P635" i="11" s="1"/>
  <c r="K635" i="11"/>
  <c r="L635" i="11" s="1"/>
  <c r="G635" i="11"/>
  <c r="H635" i="11" s="1"/>
  <c r="AR634" i="11"/>
  <c r="AS634" i="11" s="1"/>
  <c r="AM634" i="11"/>
  <c r="AN634" i="11" s="1"/>
  <c r="AH634" i="11"/>
  <c r="AI634" i="11" s="1"/>
  <c r="AC634" i="11"/>
  <c r="AD634" i="11" s="1"/>
  <c r="X634" i="11"/>
  <c r="Y634" i="11" s="1"/>
  <c r="S634" i="11"/>
  <c r="T634" i="11" s="1"/>
  <c r="O634" i="11"/>
  <c r="P634" i="11" s="1"/>
  <c r="K634" i="11"/>
  <c r="L634" i="11" s="1"/>
  <c r="G634" i="11"/>
  <c r="H634" i="11" s="1"/>
  <c r="AM633" i="11"/>
  <c r="AN633" i="11" s="1"/>
  <c r="AH633" i="11"/>
  <c r="AI633" i="11" s="1"/>
  <c r="AC633" i="11"/>
  <c r="AD633" i="11" s="1"/>
  <c r="X633" i="11"/>
  <c r="Y633" i="11" s="1"/>
  <c r="S633" i="11"/>
  <c r="T633" i="11" s="1"/>
  <c r="O633" i="11"/>
  <c r="P633" i="11" s="1"/>
  <c r="K633" i="11"/>
  <c r="L633" i="11" s="1"/>
  <c r="G633" i="11"/>
  <c r="H633" i="11" s="1"/>
  <c r="AR632" i="11"/>
  <c r="AS632" i="11" s="1"/>
  <c r="AM632" i="11"/>
  <c r="AN632" i="11" s="1"/>
  <c r="AH632" i="11"/>
  <c r="AI632" i="11" s="1"/>
  <c r="AC632" i="11"/>
  <c r="AD632" i="11" s="1"/>
  <c r="X632" i="11"/>
  <c r="Y632" i="11" s="1"/>
  <c r="S632" i="11"/>
  <c r="T632" i="11" s="1"/>
  <c r="O632" i="11"/>
  <c r="P632" i="11" s="1"/>
  <c r="K632" i="11"/>
  <c r="L632" i="11" s="1"/>
  <c r="G632" i="11"/>
  <c r="H632" i="11" s="1"/>
  <c r="AR631" i="11"/>
  <c r="AS631" i="11" s="1"/>
  <c r="AM631" i="11"/>
  <c r="AN631" i="11" s="1"/>
  <c r="AH631" i="11"/>
  <c r="AI631" i="11" s="1"/>
  <c r="AC631" i="11"/>
  <c r="AD631" i="11" s="1"/>
  <c r="X631" i="11"/>
  <c r="Y631" i="11" s="1"/>
  <c r="S631" i="11"/>
  <c r="T631" i="11" s="1"/>
  <c r="O631" i="11"/>
  <c r="P631" i="11" s="1"/>
  <c r="K631" i="11"/>
  <c r="L631" i="11" s="1"/>
  <c r="G631" i="11"/>
  <c r="H631" i="11" s="1"/>
  <c r="AR630" i="11"/>
  <c r="AS630" i="11" s="1"/>
  <c r="AM630" i="11"/>
  <c r="AN630" i="11" s="1"/>
  <c r="AH630" i="11"/>
  <c r="AI630" i="11" s="1"/>
  <c r="AC630" i="11"/>
  <c r="AD630" i="11" s="1"/>
  <c r="X630" i="11"/>
  <c r="Y630" i="11" s="1"/>
  <c r="S630" i="11"/>
  <c r="T630" i="11" s="1"/>
  <c r="O630" i="11"/>
  <c r="P630" i="11" s="1"/>
  <c r="K630" i="11"/>
  <c r="L630" i="11" s="1"/>
  <c r="G630" i="11"/>
  <c r="H630" i="11" s="1"/>
  <c r="AR629" i="11"/>
  <c r="AS629" i="11" s="1"/>
  <c r="AM629" i="11"/>
  <c r="AN629" i="11" s="1"/>
  <c r="AH629" i="11"/>
  <c r="AI629" i="11" s="1"/>
  <c r="AC629" i="11"/>
  <c r="AD629" i="11" s="1"/>
  <c r="X629" i="11"/>
  <c r="Y629" i="11" s="1"/>
  <c r="S629" i="11"/>
  <c r="T629" i="11" s="1"/>
  <c r="O629" i="11"/>
  <c r="P629" i="11" s="1"/>
  <c r="K629" i="11"/>
  <c r="L629" i="11" s="1"/>
  <c r="G629" i="11"/>
  <c r="H629" i="11" s="1"/>
  <c r="AR628" i="11"/>
  <c r="AS628" i="11" s="1"/>
  <c r="AM628" i="11"/>
  <c r="AN628" i="11" s="1"/>
  <c r="AH628" i="11"/>
  <c r="AI628" i="11" s="1"/>
  <c r="AC628" i="11"/>
  <c r="AD628" i="11" s="1"/>
  <c r="X628" i="11"/>
  <c r="Y628" i="11" s="1"/>
  <c r="S628" i="11"/>
  <c r="T628" i="11" s="1"/>
  <c r="O628" i="11"/>
  <c r="P628" i="11" s="1"/>
  <c r="K628" i="11"/>
  <c r="L628" i="11" s="1"/>
  <c r="G628" i="11"/>
  <c r="H628" i="11" s="1"/>
  <c r="AR627" i="11"/>
  <c r="AS627" i="11" s="1"/>
  <c r="AM627" i="11"/>
  <c r="AN627" i="11" s="1"/>
  <c r="AH627" i="11"/>
  <c r="AI627" i="11" s="1"/>
  <c r="AC627" i="11"/>
  <c r="AD627" i="11" s="1"/>
  <c r="X627" i="11"/>
  <c r="Y627" i="11" s="1"/>
  <c r="S627" i="11"/>
  <c r="T627" i="11" s="1"/>
  <c r="O627" i="11"/>
  <c r="P627" i="11" s="1"/>
  <c r="K627" i="11"/>
  <c r="L627" i="11" s="1"/>
  <c r="G627" i="11"/>
  <c r="H627" i="11" s="1"/>
  <c r="AR626" i="11"/>
  <c r="AS626" i="11" s="1"/>
  <c r="AM626" i="11"/>
  <c r="AN626" i="11" s="1"/>
  <c r="AH626" i="11"/>
  <c r="AI626" i="11" s="1"/>
  <c r="AC626" i="11"/>
  <c r="AD626" i="11" s="1"/>
  <c r="X626" i="11"/>
  <c r="Y626" i="11" s="1"/>
  <c r="S626" i="11"/>
  <c r="T626" i="11" s="1"/>
  <c r="O626" i="11"/>
  <c r="P626" i="11" s="1"/>
  <c r="K626" i="11"/>
  <c r="L626" i="11" s="1"/>
  <c r="G626" i="11"/>
  <c r="H626" i="11" s="1"/>
  <c r="AR625" i="11"/>
  <c r="AS625" i="11" s="1"/>
  <c r="AM625" i="11"/>
  <c r="AN625" i="11" s="1"/>
  <c r="AH625" i="11"/>
  <c r="AI625" i="11" s="1"/>
  <c r="AC625" i="11"/>
  <c r="AD625" i="11" s="1"/>
  <c r="X625" i="11"/>
  <c r="Y625" i="11" s="1"/>
  <c r="S625" i="11"/>
  <c r="T625" i="11" s="1"/>
  <c r="O625" i="11"/>
  <c r="P625" i="11" s="1"/>
  <c r="K625" i="11"/>
  <c r="L625" i="11" s="1"/>
  <c r="G625" i="11"/>
  <c r="H625" i="11" s="1"/>
  <c r="AR624" i="11"/>
  <c r="AS624" i="11" s="1"/>
  <c r="AM624" i="11"/>
  <c r="AN624" i="11" s="1"/>
  <c r="AH624" i="11"/>
  <c r="AI624" i="11" s="1"/>
  <c r="AC624" i="11"/>
  <c r="AD624" i="11" s="1"/>
  <c r="X624" i="11"/>
  <c r="Y624" i="11" s="1"/>
  <c r="S624" i="11"/>
  <c r="T624" i="11" s="1"/>
  <c r="O624" i="11"/>
  <c r="P624" i="11" s="1"/>
  <c r="K624" i="11"/>
  <c r="L624" i="11" s="1"/>
  <c r="G624" i="11"/>
  <c r="H624" i="11" s="1"/>
  <c r="AR623" i="11"/>
  <c r="AS623" i="11" s="1"/>
  <c r="AM623" i="11"/>
  <c r="AN623" i="11" s="1"/>
  <c r="AH623" i="11"/>
  <c r="AI623" i="11" s="1"/>
  <c r="AC623" i="11"/>
  <c r="AD623" i="11" s="1"/>
  <c r="X623" i="11"/>
  <c r="Y623" i="11" s="1"/>
  <c r="S623" i="11"/>
  <c r="T623" i="11" s="1"/>
  <c r="O623" i="11"/>
  <c r="P623" i="11" s="1"/>
  <c r="K623" i="11"/>
  <c r="L623" i="11" s="1"/>
  <c r="G623" i="11"/>
  <c r="H623" i="11" s="1"/>
  <c r="AR622" i="11"/>
  <c r="AS622" i="11" s="1"/>
  <c r="AM622" i="11"/>
  <c r="AN622" i="11" s="1"/>
  <c r="AH622" i="11"/>
  <c r="AI622" i="11" s="1"/>
  <c r="AC622" i="11"/>
  <c r="AD622" i="11" s="1"/>
  <c r="X622" i="11"/>
  <c r="Y622" i="11" s="1"/>
  <c r="S622" i="11"/>
  <c r="T622" i="11" s="1"/>
  <c r="O622" i="11"/>
  <c r="P622" i="11" s="1"/>
  <c r="K622" i="11"/>
  <c r="L622" i="11" s="1"/>
  <c r="G622" i="11"/>
  <c r="H622" i="11" s="1"/>
  <c r="AR621" i="11"/>
  <c r="AS621" i="11" s="1"/>
  <c r="AH621" i="11"/>
  <c r="AI621" i="11" s="1"/>
  <c r="AC621" i="11"/>
  <c r="AD621" i="11" s="1"/>
  <c r="X621" i="11"/>
  <c r="Y621" i="11" s="1"/>
  <c r="S621" i="11"/>
  <c r="T621" i="11" s="1"/>
  <c r="O621" i="11"/>
  <c r="P621" i="11" s="1"/>
  <c r="K621" i="11"/>
  <c r="L621" i="11" s="1"/>
  <c r="G621" i="11"/>
  <c r="H621" i="11" s="1"/>
  <c r="AR620" i="11"/>
  <c r="AS620" i="11" s="1"/>
  <c r="AM620" i="11"/>
  <c r="AN620" i="11" s="1"/>
  <c r="AH620" i="11"/>
  <c r="AI620" i="11" s="1"/>
  <c r="AC620" i="11"/>
  <c r="AD620" i="11" s="1"/>
  <c r="X620" i="11"/>
  <c r="Y620" i="11" s="1"/>
  <c r="S620" i="11"/>
  <c r="T620" i="11" s="1"/>
  <c r="O620" i="11"/>
  <c r="P620" i="11" s="1"/>
  <c r="K620" i="11"/>
  <c r="L620" i="11" s="1"/>
  <c r="G620" i="11"/>
  <c r="H620" i="11" s="1"/>
  <c r="AR619" i="11"/>
  <c r="AS619" i="11" s="1"/>
  <c r="AM619" i="11"/>
  <c r="AN619" i="11" s="1"/>
  <c r="AH619" i="11"/>
  <c r="AI619" i="11" s="1"/>
  <c r="AC619" i="11"/>
  <c r="AD619" i="11" s="1"/>
  <c r="X619" i="11"/>
  <c r="Y619" i="11" s="1"/>
  <c r="S619" i="11"/>
  <c r="T619" i="11" s="1"/>
  <c r="O619" i="11"/>
  <c r="P619" i="11" s="1"/>
  <c r="K619" i="11"/>
  <c r="L619" i="11" s="1"/>
  <c r="G619" i="11"/>
  <c r="H619" i="11" s="1"/>
  <c r="AR618" i="11"/>
  <c r="AS618" i="11" s="1"/>
  <c r="AM618" i="11"/>
  <c r="AN618" i="11" s="1"/>
  <c r="AH618" i="11"/>
  <c r="AI618" i="11" s="1"/>
  <c r="AC618" i="11"/>
  <c r="AD618" i="11" s="1"/>
  <c r="X618" i="11"/>
  <c r="Y618" i="11" s="1"/>
  <c r="S618" i="11"/>
  <c r="T618" i="11" s="1"/>
  <c r="O618" i="11"/>
  <c r="P618" i="11" s="1"/>
  <c r="K618" i="11"/>
  <c r="L618" i="11" s="1"/>
  <c r="G618" i="11"/>
  <c r="H618" i="11" s="1"/>
  <c r="K617" i="11" l="1"/>
  <c r="L617" i="11" s="1"/>
  <c r="G617" i="11"/>
  <c r="H617" i="11" s="1"/>
  <c r="K616" i="11"/>
  <c r="L616" i="11" s="1"/>
  <c r="G616" i="11"/>
  <c r="H616" i="11" s="1"/>
  <c r="K615" i="11"/>
  <c r="L615" i="11" s="1"/>
  <c r="G615" i="11"/>
  <c r="H615" i="11" s="1"/>
  <c r="X614" i="11"/>
  <c r="Y614" i="11" s="1"/>
  <c r="S614" i="11"/>
  <c r="T614" i="11" s="1"/>
  <c r="G614" i="11"/>
  <c r="H614" i="11" s="1"/>
  <c r="X613" i="11"/>
  <c r="S613" i="11"/>
  <c r="G613" i="11"/>
  <c r="AC612" i="11"/>
  <c r="AD612" i="11" s="1"/>
  <c r="X612" i="11"/>
  <c r="Y612" i="11" s="1"/>
  <c r="S612" i="11"/>
  <c r="T612" i="11" s="1"/>
  <c r="G612" i="11"/>
  <c r="H612" i="11" s="1"/>
  <c r="K611" i="11"/>
  <c r="L611" i="11" s="1"/>
  <c r="G611" i="11"/>
  <c r="H611" i="11" s="1"/>
  <c r="K610" i="11"/>
  <c r="L610" i="11" s="1"/>
  <c r="G610" i="11"/>
  <c r="H610" i="11" s="1"/>
  <c r="AC609" i="11"/>
  <c r="X609" i="11"/>
  <c r="Y609" i="11" s="1"/>
  <c r="S609" i="11"/>
  <c r="T609" i="11" s="1"/>
  <c r="K609" i="11"/>
  <c r="L609" i="11" s="1"/>
  <c r="G609" i="11"/>
  <c r="H609" i="11" s="1"/>
  <c r="K608" i="11"/>
  <c r="L608" i="11" s="1"/>
  <c r="G608" i="11"/>
  <c r="H608" i="11" s="1"/>
  <c r="AM607" i="11"/>
  <c r="AN607" i="11" s="1"/>
  <c r="AH607" i="11"/>
  <c r="AI607" i="11" s="1"/>
  <c r="AC607" i="11"/>
  <c r="AD607" i="11" s="1"/>
  <c r="X607" i="11"/>
  <c r="Y607" i="11" s="1"/>
  <c r="S607" i="11"/>
  <c r="T607" i="11" s="1"/>
  <c r="K607" i="11"/>
  <c r="L607" i="11" s="1"/>
  <c r="G607" i="11"/>
  <c r="H607" i="11" s="1"/>
  <c r="X606" i="11"/>
  <c r="Y606" i="11" s="1"/>
  <c r="S606" i="11"/>
  <c r="T606" i="11" s="1"/>
  <c r="G606" i="11"/>
  <c r="H606" i="11" s="1"/>
  <c r="AC605" i="11"/>
  <c r="AD605" i="11" s="1"/>
  <c r="X605" i="11"/>
  <c r="Y605" i="11" s="1"/>
  <c r="S605" i="11"/>
  <c r="T605" i="11" s="1"/>
  <c r="K605" i="11"/>
  <c r="L605" i="11" s="1"/>
  <c r="G605" i="11"/>
  <c r="H605" i="11" s="1"/>
  <c r="K604" i="11"/>
  <c r="L604" i="11" s="1"/>
  <c r="G604" i="11"/>
  <c r="H604" i="11" s="1"/>
  <c r="AH603" i="11"/>
  <c r="AI603" i="11" s="1"/>
  <c r="AC603" i="11"/>
  <c r="AD603" i="11" s="1"/>
  <c r="X603" i="11"/>
  <c r="Y603" i="11" s="1"/>
  <c r="S603" i="11"/>
  <c r="T603" i="11" s="1"/>
  <c r="K603" i="11"/>
  <c r="L603" i="11" s="1"/>
  <c r="G603" i="11"/>
  <c r="H603" i="11" s="1"/>
  <c r="K602" i="11"/>
  <c r="L602" i="11" s="1"/>
  <c r="G602" i="11"/>
  <c r="H602" i="11" s="1"/>
  <c r="X601" i="11"/>
  <c r="Y601" i="11" s="1"/>
  <c r="S601" i="11"/>
  <c r="T601" i="11" s="1"/>
  <c r="G601" i="11"/>
  <c r="H601" i="11" s="1"/>
  <c r="X600" i="11"/>
  <c r="Y600" i="11" s="1"/>
  <c r="S600" i="11"/>
  <c r="T600" i="11" s="1"/>
  <c r="G600" i="11"/>
  <c r="H600" i="11" s="1"/>
  <c r="X599" i="11"/>
  <c r="Y599" i="11" s="1"/>
  <c r="S599" i="11"/>
  <c r="T599" i="11" s="1"/>
  <c r="K599" i="11"/>
  <c r="L599" i="11" s="1"/>
  <c r="G599" i="11"/>
  <c r="H599" i="11" s="1"/>
  <c r="AC598" i="11"/>
  <c r="AD598" i="11" s="1"/>
  <c r="X598" i="11"/>
  <c r="S598" i="11"/>
  <c r="T598" i="11" s="1"/>
  <c r="K598" i="11"/>
  <c r="L598" i="11" s="1"/>
  <c r="G598" i="11"/>
  <c r="H598" i="11" s="1"/>
  <c r="K597" i="11"/>
  <c r="L597" i="11" s="1"/>
  <c r="G597" i="11"/>
  <c r="H597" i="11" s="1"/>
  <c r="AR596" i="11"/>
  <c r="AS596" i="11" s="1"/>
  <c r="AM596" i="11"/>
  <c r="AN596" i="11" s="1"/>
  <c r="AH596" i="11"/>
  <c r="AI596" i="11" s="1"/>
  <c r="AC596" i="11"/>
  <c r="AD596" i="11" s="1"/>
  <c r="X596" i="11"/>
  <c r="Y596" i="11" s="1"/>
  <c r="S596" i="11"/>
  <c r="T596" i="11" s="1"/>
  <c r="O596" i="11"/>
  <c r="P596" i="11" s="1"/>
  <c r="K596" i="11"/>
  <c r="L596" i="11" s="1"/>
  <c r="G596" i="11"/>
  <c r="H596" i="11" s="1"/>
  <c r="AR595" i="11"/>
  <c r="AS595" i="11" s="1"/>
  <c r="AM595" i="11"/>
  <c r="AN595" i="11" s="1"/>
  <c r="AH595" i="11"/>
  <c r="AI595" i="11" s="1"/>
  <c r="AC595" i="11"/>
  <c r="AD595" i="11" s="1"/>
  <c r="X595" i="11"/>
  <c r="Y595" i="11" s="1"/>
  <c r="S595" i="11"/>
  <c r="T595" i="11" s="1"/>
  <c r="O595" i="11"/>
  <c r="P595" i="11" s="1"/>
  <c r="K595" i="11"/>
  <c r="L595" i="11" s="1"/>
  <c r="G595" i="11"/>
  <c r="H595" i="11" s="1"/>
  <c r="AR594" i="11"/>
  <c r="AS594" i="11" s="1"/>
  <c r="AM594" i="11"/>
  <c r="AN594" i="11" s="1"/>
  <c r="AH594" i="11"/>
  <c r="AI594" i="11" s="1"/>
  <c r="AC594" i="11"/>
  <c r="AD594" i="11" s="1"/>
  <c r="X594" i="11"/>
  <c r="Y594" i="11" s="1"/>
  <c r="S594" i="11"/>
  <c r="T594" i="11" s="1"/>
  <c r="O594" i="11"/>
  <c r="P594" i="11" s="1"/>
  <c r="K594" i="11"/>
  <c r="L594" i="11" s="1"/>
  <c r="G594" i="11"/>
  <c r="H594" i="11" s="1"/>
  <c r="AR593" i="11"/>
  <c r="AS593" i="11" s="1"/>
  <c r="AM593" i="11"/>
  <c r="AN593" i="11" s="1"/>
  <c r="AH593" i="11"/>
  <c r="AI593" i="11" s="1"/>
  <c r="AC593" i="11"/>
  <c r="AD593" i="11" s="1"/>
  <c r="X593" i="11"/>
  <c r="Y593" i="11" s="1"/>
  <c r="S593" i="11"/>
  <c r="T593" i="11" s="1"/>
  <c r="O593" i="11"/>
  <c r="P593" i="11" s="1"/>
  <c r="K593" i="11"/>
  <c r="L593" i="11" s="1"/>
  <c r="G593" i="11"/>
  <c r="H593" i="11" s="1"/>
  <c r="AR592" i="11"/>
  <c r="AS592" i="11" s="1"/>
  <c r="AM592" i="11"/>
  <c r="AN592" i="11" s="1"/>
  <c r="AH592" i="11"/>
  <c r="AI592" i="11" s="1"/>
  <c r="AC592" i="11"/>
  <c r="AD592" i="11" s="1"/>
  <c r="X592" i="11"/>
  <c r="Y592" i="11" s="1"/>
  <c r="S592" i="11"/>
  <c r="T592" i="11" s="1"/>
  <c r="O592" i="11"/>
  <c r="P592" i="11" s="1"/>
  <c r="K592" i="11"/>
  <c r="L592" i="11" s="1"/>
  <c r="G592" i="11"/>
  <c r="H592" i="11" s="1"/>
  <c r="AR591" i="11"/>
  <c r="AS591" i="11" s="1"/>
  <c r="AM591" i="11"/>
  <c r="AN591" i="11" s="1"/>
  <c r="AH591" i="11"/>
  <c r="AI591" i="11" s="1"/>
  <c r="AC591" i="11"/>
  <c r="AD591" i="11" s="1"/>
  <c r="X591" i="11"/>
  <c r="Y591" i="11" s="1"/>
  <c r="S591" i="11"/>
  <c r="T591" i="11" s="1"/>
  <c r="O591" i="11"/>
  <c r="P591" i="11" s="1"/>
  <c r="K591" i="11"/>
  <c r="L591" i="11" s="1"/>
  <c r="G591" i="11"/>
  <c r="H591" i="11" s="1"/>
  <c r="AR590" i="11"/>
  <c r="AS590" i="11" s="1"/>
  <c r="AM590" i="11"/>
  <c r="AN590" i="11" s="1"/>
  <c r="AH590" i="11"/>
  <c r="AI590" i="11" s="1"/>
  <c r="AC590" i="11"/>
  <c r="AD590" i="11" s="1"/>
  <c r="X590" i="11"/>
  <c r="Y590" i="11" s="1"/>
  <c r="S590" i="11"/>
  <c r="T590" i="11" s="1"/>
  <c r="O590" i="11"/>
  <c r="P590" i="11" s="1"/>
  <c r="K590" i="11"/>
  <c r="L590" i="11" s="1"/>
  <c r="G590" i="11"/>
  <c r="H590" i="11" s="1"/>
  <c r="AR589" i="11"/>
  <c r="AM589" i="11"/>
  <c r="AH589" i="11"/>
  <c r="AC589" i="11"/>
  <c r="AD589" i="11" s="1"/>
  <c r="X589" i="11"/>
  <c r="Y589" i="11" s="1"/>
  <c r="S589" i="11"/>
  <c r="T589" i="11" s="1"/>
  <c r="O589" i="11"/>
  <c r="P589" i="11" s="1"/>
  <c r="K589" i="11"/>
  <c r="L589" i="11" s="1"/>
  <c r="G589" i="11"/>
  <c r="H589" i="11" s="1"/>
  <c r="AR588" i="11"/>
  <c r="AS588" i="11" s="1"/>
  <c r="AM588" i="11"/>
  <c r="AN588" i="11" s="1"/>
  <c r="AH588" i="11"/>
  <c r="AI588" i="11" s="1"/>
  <c r="AC588" i="11"/>
  <c r="AD588" i="11" s="1"/>
  <c r="X588" i="11"/>
  <c r="Y588" i="11" s="1"/>
  <c r="S588" i="11"/>
  <c r="T588" i="11" s="1"/>
  <c r="O588" i="11"/>
  <c r="P588" i="11" s="1"/>
  <c r="K588" i="11"/>
  <c r="L588" i="11" s="1"/>
  <c r="G588" i="11"/>
  <c r="H588" i="11" s="1"/>
  <c r="AR587" i="11"/>
  <c r="AS587" i="11" s="1"/>
  <c r="AM587" i="11"/>
  <c r="AN587" i="11" s="1"/>
  <c r="AH587" i="11"/>
  <c r="AI587" i="11" s="1"/>
  <c r="AC587" i="11"/>
  <c r="AD587" i="11" s="1"/>
  <c r="X587" i="11"/>
  <c r="Y587" i="11" s="1"/>
  <c r="S587" i="11"/>
  <c r="T587" i="11" s="1"/>
  <c r="O587" i="11"/>
  <c r="P587" i="11" s="1"/>
  <c r="K587" i="11"/>
  <c r="L587" i="11" s="1"/>
  <c r="G587" i="11"/>
  <c r="H587" i="11" s="1"/>
  <c r="AR586" i="11"/>
  <c r="AS586" i="11" s="1"/>
  <c r="AM586" i="11"/>
  <c r="AN586" i="11" s="1"/>
  <c r="AH586" i="11"/>
  <c r="AI586" i="11" s="1"/>
  <c r="AC586" i="11"/>
  <c r="AD586" i="11" s="1"/>
  <c r="X586" i="11"/>
  <c r="Y586" i="11" s="1"/>
  <c r="S586" i="11"/>
  <c r="T586" i="11" s="1"/>
  <c r="O586" i="11"/>
  <c r="P586" i="11" s="1"/>
  <c r="K586" i="11"/>
  <c r="L586" i="11" s="1"/>
  <c r="G586" i="11"/>
  <c r="H586" i="11" s="1"/>
  <c r="AR585" i="11"/>
  <c r="AS585" i="11" s="1"/>
  <c r="AM585" i="11"/>
  <c r="AN585" i="11" s="1"/>
  <c r="AH585" i="11"/>
  <c r="AI585" i="11" s="1"/>
  <c r="AC585" i="11"/>
  <c r="AD585" i="11" s="1"/>
  <c r="X585" i="11"/>
  <c r="Y585" i="11" s="1"/>
  <c r="S585" i="11"/>
  <c r="T585" i="11" s="1"/>
  <c r="O585" i="11"/>
  <c r="P585" i="11" s="1"/>
  <c r="K585" i="11"/>
  <c r="L585" i="11" s="1"/>
  <c r="G585" i="11"/>
  <c r="H585" i="11" s="1"/>
  <c r="AR584" i="11"/>
  <c r="AS584" i="11" s="1"/>
  <c r="AM584" i="11"/>
  <c r="AN584" i="11" s="1"/>
  <c r="AH584" i="11"/>
  <c r="AI584" i="11" s="1"/>
  <c r="AC584" i="11"/>
  <c r="AD584" i="11" s="1"/>
  <c r="X584" i="11"/>
  <c r="Y584" i="11" s="1"/>
  <c r="S584" i="11"/>
  <c r="T584" i="11" s="1"/>
  <c r="O584" i="11"/>
  <c r="P584" i="11" s="1"/>
  <c r="K584" i="11"/>
  <c r="L584" i="11" s="1"/>
  <c r="G584" i="11"/>
  <c r="H584" i="11" s="1"/>
  <c r="AR583" i="11"/>
  <c r="AM583" i="11"/>
  <c r="AN583" i="11" s="1"/>
  <c r="AH583" i="11"/>
  <c r="AI583" i="11" s="1"/>
  <c r="AC583" i="11"/>
  <c r="AD583" i="11" s="1"/>
  <c r="X583" i="11"/>
  <c r="Y583" i="11" s="1"/>
  <c r="S583" i="11"/>
  <c r="T583" i="11" s="1"/>
  <c r="O583" i="11"/>
  <c r="P583" i="11" s="1"/>
  <c r="K583" i="11"/>
  <c r="L583" i="11" s="1"/>
  <c r="G583" i="11"/>
  <c r="H583" i="11" s="1"/>
  <c r="AR582" i="11"/>
  <c r="AS582" i="11" s="1"/>
  <c r="AM582" i="11"/>
  <c r="AN582" i="11" s="1"/>
  <c r="AH582" i="11"/>
  <c r="AI582" i="11" s="1"/>
  <c r="AC582" i="11"/>
  <c r="AD582" i="11" s="1"/>
  <c r="X582" i="11"/>
  <c r="Y582" i="11" s="1"/>
  <c r="S582" i="11"/>
  <c r="T582" i="11" s="1"/>
  <c r="O582" i="11"/>
  <c r="P582" i="11" s="1"/>
  <c r="K582" i="11"/>
  <c r="L582" i="11" s="1"/>
  <c r="G582" i="11"/>
  <c r="H582" i="11" s="1"/>
  <c r="AR581" i="11"/>
  <c r="AS581" i="11" s="1"/>
  <c r="AM581" i="11"/>
  <c r="AN581" i="11" s="1"/>
  <c r="AH581" i="11"/>
  <c r="AI581" i="11" s="1"/>
  <c r="AC581" i="11"/>
  <c r="AD581" i="11" s="1"/>
  <c r="X581" i="11"/>
  <c r="Y581" i="11" s="1"/>
  <c r="S581" i="11"/>
  <c r="T581" i="11" s="1"/>
  <c r="O581" i="11"/>
  <c r="P581" i="11" s="1"/>
  <c r="K581" i="11"/>
  <c r="L581" i="11" s="1"/>
  <c r="G581" i="11"/>
  <c r="H581" i="11" s="1"/>
  <c r="AR580" i="11"/>
  <c r="AS580" i="11" s="1"/>
  <c r="AM580" i="11"/>
  <c r="AN580" i="11" s="1"/>
  <c r="AH580" i="11"/>
  <c r="AI580" i="11" s="1"/>
  <c r="AC580" i="11"/>
  <c r="AD580" i="11" s="1"/>
  <c r="X580" i="11"/>
  <c r="Y580" i="11" s="1"/>
  <c r="S580" i="11"/>
  <c r="T580" i="11" s="1"/>
  <c r="O580" i="11"/>
  <c r="P580" i="11" s="1"/>
  <c r="K580" i="11"/>
  <c r="L580" i="11" s="1"/>
  <c r="G580" i="11"/>
  <c r="H580" i="11" s="1"/>
  <c r="AR579" i="11"/>
  <c r="AS579" i="11" s="1"/>
  <c r="AM579" i="11"/>
  <c r="AN579" i="11" s="1"/>
  <c r="AH579" i="11"/>
  <c r="AI579" i="11" s="1"/>
  <c r="AC579" i="11"/>
  <c r="AD579" i="11" s="1"/>
  <c r="X579" i="11"/>
  <c r="Y579" i="11" s="1"/>
  <c r="S579" i="11"/>
  <c r="T579" i="11" s="1"/>
  <c r="O579" i="11"/>
  <c r="P579" i="11" s="1"/>
  <c r="K579" i="11"/>
  <c r="L579" i="11" s="1"/>
  <c r="G579" i="11"/>
  <c r="H579" i="11" s="1"/>
  <c r="AR578" i="11"/>
  <c r="AS578" i="11" s="1"/>
  <c r="AM578" i="11"/>
  <c r="AN578" i="11" s="1"/>
  <c r="AH578" i="11"/>
  <c r="AI578" i="11" s="1"/>
  <c r="AC578" i="11"/>
  <c r="AD578" i="11" s="1"/>
  <c r="X578" i="11"/>
  <c r="Y578" i="11" s="1"/>
  <c r="S578" i="11"/>
  <c r="T578" i="11" s="1"/>
  <c r="O578" i="11"/>
  <c r="P578" i="11" s="1"/>
  <c r="K578" i="11"/>
  <c r="L578" i="11" s="1"/>
  <c r="G578" i="11"/>
  <c r="H578" i="11" s="1"/>
  <c r="AR577" i="11"/>
  <c r="AS577" i="11" s="1"/>
  <c r="AM577" i="11"/>
  <c r="AN577" i="11" s="1"/>
  <c r="AH577" i="11"/>
  <c r="AI577" i="11" s="1"/>
  <c r="AC577" i="11"/>
  <c r="AD577" i="11" s="1"/>
  <c r="X577" i="11"/>
  <c r="Y577" i="11" s="1"/>
  <c r="S577" i="11"/>
  <c r="T577" i="11" s="1"/>
  <c r="O577" i="11"/>
  <c r="P577" i="11" s="1"/>
  <c r="K577" i="11"/>
  <c r="L577" i="11" s="1"/>
  <c r="G577" i="11"/>
  <c r="H577" i="11" s="1"/>
  <c r="AR576" i="11"/>
  <c r="AS576" i="11" s="1"/>
  <c r="AM576" i="11"/>
  <c r="AN576" i="11" s="1"/>
  <c r="AH576" i="11"/>
  <c r="AI576" i="11" s="1"/>
  <c r="AC576" i="11"/>
  <c r="AD576" i="11" s="1"/>
  <c r="X576" i="11"/>
  <c r="Y576" i="11" s="1"/>
  <c r="S576" i="11"/>
  <c r="T576" i="11" s="1"/>
  <c r="O576" i="11"/>
  <c r="P576" i="11" s="1"/>
  <c r="K576" i="11"/>
  <c r="L576" i="11" s="1"/>
  <c r="G576" i="11"/>
  <c r="H576" i="11" s="1"/>
  <c r="AR575" i="11"/>
  <c r="AS575" i="11" s="1"/>
  <c r="AM575" i="11"/>
  <c r="AN575" i="11" s="1"/>
  <c r="AH575" i="11"/>
  <c r="AI575" i="11" s="1"/>
  <c r="AC575" i="11"/>
  <c r="AD575" i="11" s="1"/>
  <c r="X575" i="11"/>
  <c r="Y575" i="11" s="1"/>
  <c r="S575" i="11"/>
  <c r="T575" i="11" s="1"/>
  <c r="O575" i="11"/>
  <c r="P575" i="11" s="1"/>
  <c r="K575" i="11"/>
  <c r="L575" i="11" s="1"/>
  <c r="G575" i="11"/>
  <c r="H575" i="11" s="1"/>
  <c r="AR574" i="11"/>
  <c r="AS574" i="11" s="1"/>
  <c r="AM574" i="11"/>
  <c r="AN574" i="11" s="1"/>
  <c r="AH574" i="11"/>
  <c r="AI574" i="11" s="1"/>
  <c r="AC574" i="11"/>
  <c r="AD574" i="11" s="1"/>
  <c r="X574" i="11"/>
  <c r="Y574" i="11" s="1"/>
  <c r="S574" i="11"/>
  <c r="T574" i="11" s="1"/>
  <c r="O574" i="11"/>
  <c r="P574" i="11" s="1"/>
  <c r="K574" i="11"/>
  <c r="L574" i="11" s="1"/>
  <c r="G574" i="11"/>
  <c r="H574" i="11" s="1"/>
  <c r="AR573" i="11"/>
  <c r="AS573" i="11" s="1"/>
  <c r="AM573" i="11"/>
  <c r="AN573" i="11" s="1"/>
  <c r="AH573" i="11"/>
  <c r="AI573" i="11" s="1"/>
  <c r="AC573" i="11"/>
  <c r="AD573" i="11" s="1"/>
  <c r="X573" i="11"/>
  <c r="Y573" i="11" s="1"/>
  <c r="S573" i="11"/>
  <c r="T573" i="11" s="1"/>
  <c r="O573" i="11"/>
  <c r="P573" i="11" s="1"/>
  <c r="K573" i="11"/>
  <c r="L573" i="11" s="1"/>
  <c r="G573" i="11"/>
  <c r="H573" i="11" s="1"/>
  <c r="AR572" i="11"/>
  <c r="AS572" i="11" s="1"/>
  <c r="AM572" i="11"/>
  <c r="AN572" i="11" s="1"/>
  <c r="AH572" i="11"/>
  <c r="AI572" i="11" s="1"/>
  <c r="AC572" i="11"/>
  <c r="X572" i="11"/>
  <c r="Y572" i="11" s="1"/>
  <c r="S572" i="11"/>
  <c r="T572" i="11" s="1"/>
  <c r="O572" i="11"/>
  <c r="P572" i="11" s="1"/>
  <c r="K572" i="11"/>
  <c r="L572" i="11" s="1"/>
  <c r="G572" i="11"/>
  <c r="H572" i="11" s="1"/>
  <c r="AR571" i="11"/>
  <c r="AS571" i="11" s="1"/>
  <c r="AM571" i="11"/>
  <c r="AN571" i="11" s="1"/>
  <c r="AH571" i="11"/>
  <c r="AI571" i="11" s="1"/>
  <c r="AC571" i="11"/>
  <c r="AD571" i="11" s="1"/>
  <c r="X571" i="11"/>
  <c r="Y571" i="11" s="1"/>
  <c r="S571" i="11"/>
  <c r="T571" i="11" s="1"/>
  <c r="O571" i="11"/>
  <c r="P571" i="11" s="1"/>
  <c r="K571" i="11"/>
  <c r="L571" i="11" s="1"/>
  <c r="G571" i="11"/>
  <c r="H571" i="11" s="1"/>
  <c r="AR570" i="11"/>
  <c r="AS570" i="11" s="1"/>
  <c r="AM570" i="11"/>
  <c r="AN570" i="11" s="1"/>
  <c r="AH570" i="11"/>
  <c r="AI570" i="11" s="1"/>
  <c r="AC570" i="11"/>
  <c r="AD570" i="11" s="1"/>
  <c r="X570" i="11"/>
  <c r="Y570" i="11" s="1"/>
  <c r="S570" i="11"/>
  <c r="T570" i="11" s="1"/>
  <c r="O570" i="11"/>
  <c r="P570" i="11" s="1"/>
  <c r="K570" i="11"/>
  <c r="L570" i="11" s="1"/>
  <c r="G570" i="11"/>
  <c r="H570" i="11" s="1"/>
  <c r="AR569" i="11"/>
  <c r="AS569" i="11" s="1"/>
  <c r="AM569" i="11"/>
  <c r="AN569" i="11" s="1"/>
  <c r="AH569" i="11"/>
  <c r="AI569" i="11" s="1"/>
  <c r="AC569" i="11"/>
  <c r="AD569" i="11" s="1"/>
  <c r="X569" i="11"/>
  <c r="Y569" i="11" s="1"/>
  <c r="S569" i="11"/>
  <c r="T569" i="11" s="1"/>
  <c r="O569" i="11"/>
  <c r="P569" i="11" s="1"/>
  <c r="K569" i="11"/>
  <c r="L569" i="11" s="1"/>
  <c r="G569" i="11"/>
  <c r="H569" i="11" s="1"/>
  <c r="AR568" i="11"/>
  <c r="AS568" i="11" s="1"/>
  <c r="AM568" i="11"/>
  <c r="AN568" i="11" s="1"/>
  <c r="AH568" i="11"/>
  <c r="AI568" i="11" s="1"/>
  <c r="AC568" i="11"/>
  <c r="AD568" i="11" s="1"/>
  <c r="X568" i="11"/>
  <c r="Y568" i="11" s="1"/>
  <c r="S568" i="11"/>
  <c r="T568" i="11" s="1"/>
  <c r="O568" i="11"/>
  <c r="P568" i="11" s="1"/>
  <c r="K568" i="11"/>
  <c r="L568" i="11" s="1"/>
  <c r="G568" i="11"/>
  <c r="H568" i="11" s="1"/>
  <c r="AR567" i="11"/>
  <c r="AS567" i="11" s="1"/>
  <c r="AM567" i="11"/>
  <c r="AN567" i="11" s="1"/>
  <c r="AH567" i="11"/>
  <c r="AI567" i="11" s="1"/>
  <c r="AC567" i="11"/>
  <c r="AD567" i="11" s="1"/>
  <c r="X567" i="11"/>
  <c r="Y567" i="11" s="1"/>
  <c r="S567" i="11"/>
  <c r="T567" i="11" s="1"/>
  <c r="O567" i="11"/>
  <c r="P567" i="11" s="1"/>
  <c r="K567" i="11"/>
  <c r="L567" i="11" s="1"/>
  <c r="G567" i="11"/>
  <c r="H567" i="11" s="1"/>
  <c r="AR566" i="11"/>
  <c r="AS566" i="11" s="1"/>
  <c r="AM566" i="11"/>
  <c r="AN566" i="11" s="1"/>
  <c r="AH566" i="11"/>
  <c r="AI566" i="11" s="1"/>
  <c r="AC566" i="11"/>
  <c r="AD566" i="11" s="1"/>
  <c r="X566" i="11"/>
  <c r="Y566" i="11" s="1"/>
  <c r="S566" i="11"/>
  <c r="T566" i="11" s="1"/>
  <c r="O566" i="11"/>
  <c r="P566" i="11" s="1"/>
  <c r="K566" i="11"/>
  <c r="L566" i="11" s="1"/>
  <c r="G566" i="11"/>
  <c r="H566" i="11" s="1"/>
  <c r="AR565" i="11"/>
  <c r="AS565" i="11" s="1"/>
  <c r="AM565" i="11"/>
  <c r="AN565" i="11" s="1"/>
  <c r="AH565" i="11"/>
  <c r="AI565" i="11" s="1"/>
  <c r="AC565" i="11"/>
  <c r="AD565" i="11" s="1"/>
  <c r="X565" i="11"/>
  <c r="Y565" i="11" s="1"/>
  <c r="S565" i="11"/>
  <c r="T565" i="11" s="1"/>
  <c r="O565" i="11"/>
  <c r="P565" i="11" s="1"/>
  <c r="K565" i="11"/>
  <c r="L565" i="11" s="1"/>
  <c r="G565" i="11"/>
  <c r="H565" i="11" s="1"/>
  <c r="AR564" i="11"/>
  <c r="AS564" i="11" s="1"/>
  <c r="AM564" i="11"/>
  <c r="AN564" i="11" s="1"/>
  <c r="AH564" i="11"/>
  <c r="AI564" i="11" s="1"/>
  <c r="AC564" i="11"/>
  <c r="AD564" i="11" s="1"/>
  <c r="X564" i="11"/>
  <c r="Y564" i="11" s="1"/>
  <c r="S564" i="11"/>
  <c r="T564" i="11" s="1"/>
  <c r="O564" i="11"/>
  <c r="P564" i="11" s="1"/>
  <c r="K564" i="11"/>
  <c r="L564" i="11" s="1"/>
  <c r="G564" i="11"/>
  <c r="H564" i="11" s="1"/>
  <c r="AR563" i="11"/>
  <c r="AS563" i="11" s="1"/>
  <c r="AM563" i="11"/>
  <c r="AN563" i="11" s="1"/>
  <c r="AH563" i="11"/>
  <c r="AI563" i="11" s="1"/>
  <c r="AC563" i="11"/>
  <c r="AD563" i="11" s="1"/>
  <c r="X563" i="11"/>
  <c r="Y563" i="11" s="1"/>
  <c r="S563" i="11"/>
  <c r="T563" i="11" s="1"/>
  <c r="O563" i="11"/>
  <c r="P563" i="11" s="1"/>
  <c r="K563" i="11"/>
  <c r="L563" i="11" s="1"/>
  <c r="G563" i="11"/>
  <c r="H563" i="11" s="1"/>
  <c r="AR562" i="11"/>
  <c r="AS562" i="11" s="1"/>
  <c r="AM562" i="11"/>
  <c r="AN562" i="11" s="1"/>
  <c r="AH562" i="11"/>
  <c r="AI562" i="11" s="1"/>
  <c r="AC562" i="11"/>
  <c r="AD562" i="11" s="1"/>
  <c r="X562" i="11"/>
  <c r="Y562" i="11" s="1"/>
  <c r="S562" i="11"/>
  <c r="T562" i="11" s="1"/>
  <c r="O562" i="11"/>
  <c r="P562" i="11" s="1"/>
  <c r="K562" i="11"/>
  <c r="L562" i="11" s="1"/>
  <c r="G562" i="11"/>
  <c r="H562" i="11" s="1"/>
  <c r="AR561" i="11"/>
  <c r="AS561" i="11" s="1"/>
  <c r="AM561" i="11"/>
  <c r="AN561" i="11" s="1"/>
  <c r="AH561" i="11"/>
  <c r="AI561" i="11" s="1"/>
  <c r="AC561" i="11"/>
  <c r="AD561" i="11" s="1"/>
  <c r="X561" i="11"/>
  <c r="Y561" i="11" s="1"/>
  <c r="S561" i="11"/>
  <c r="T561" i="11" s="1"/>
  <c r="O561" i="11"/>
  <c r="P561" i="11" s="1"/>
  <c r="K561" i="11"/>
  <c r="L561" i="11" s="1"/>
  <c r="G561" i="11"/>
  <c r="H561" i="11" s="1"/>
  <c r="AR560" i="11"/>
  <c r="AS560" i="11" s="1"/>
  <c r="AM560" i="11"/>
  <c r="AN560" i="11" s="1"/>
  <c r="AH560" i="11"/>
  <c r="AI560" i="11" s="1"/>
  <c r="AD560" i="11"/>
  <c r="X560" i="11"/>
  <c r="Y560" i="11" s="1"/>
  <c r="S560" i="11"/>
  <c r="T560" i="11" s="1"/>
  <c r="O560" i="11"/>
  <c r="P560" i="11" s="1"/>
  <c r="K560" i="11"/>
  <c r="L560" i="11" s="1"/>
  <c r="G560" i="11"/>
  <c r="H560" i="11" s="1"/>
  <c r="AR559" i="11"/>
  <c r="AS559" i="11" s="1"/>
  <c r="AM559" i="11"/>
  <c r="AN559" i="11" s="1"/>
  <c r="AH559" i="11"/>
  <c r="AI559" i="11" s="1"/>
  <c r="AC559" i="11"/>
  <c r="AD559" i="11" s="1"/>
  <c r="X559" i="11"/>
  <c r="Y559" i="11" s="1"/>
  <c r="S559" i="11"/>
  <c r="T559" i="11" s="1"/>
  <c r="O559" i="11"/>
  <c r="P559" i="11" s="1"/>
  <c r="K559" i="11"/>
  <c r="L559" i="11" s="1"/>
  <c r="G559" i="11"/>
  <c r="H559" i="11" s="1"/>
  <c r="AR558" i="11"/>
  <c r="AS558" i="11" s="1"/>
  <c r="AM558" i="11"/>
  <c r="AN558" i="11" s="1"/>
  <c r="AH558" i="11"/>
  <c r="AI558" i="11" s="1"/>
  <c r="AC558" i="11"/>
  <c r="AD558" i="11" s="1"/>
  <c r="X558" i="11"/>
  <c r="Y558" i="11" s="1"/>
  <c r="S558" i="11"/>
  <c r="T558" i="11" s="1"/>
  <c r="O558" i="11"/>
  <c r="P558" i="11" s="1"/>
  <c r="K558" i="11"/>
  <c r="L558" i="11" s="1"/>
  <c r="G558" i="11"/>
  <c r="H558" i="11" s="1"/>
  <c r="AR557" i="11"/>
  <c r="AS557" i="11" s="1"/>
  <c r="AM557" i="11"/>
  <c r="AN557" i="11" s="1"/>
  <c r="AH557" i="11"/>
  <c r="AI557" i="11" s="1"/>
  <c r="AC557" i="11"/>
  <c r="AD557" i="11" s="1"/>
  <c r="X557" i="11"/>
  <c r="Y557" i="11" s="1"/>
  <c r="S557" i="11"/>
  <c r="T557" i="11" s="1"/>
  <c r="O557" i="11"/>
  <c r="P557" i="11" s="1"/>
  <c r="K557" i="11"/>
  <c r="L557" i="11" s="1"/>
  <c r="G557" i="11"/>
  <c r="H557" i="11" s="1"/>
  <c r="AR556" i="11"/>
  <c r="AS556" i="11" s="1"/>
  <c r="AM556" i="11"/>
  <c r="AN556" i="11" s="1"/>
  <c r="AH556" i="11"/>
  <c r="AI556" i="11" s="1"/>
  <c r="AC556" i="11"/>
  <c r="AD556" i="11" s="1"/>
  <c r="X556" i="11"/>
  <c r="Y556" i="11" s="1"/>
  <c r="S556" i="11"/>
  <c r="T556" i="11" s="1"/>
  <c r="O556" i="11"/>
  <c r="P556" i="11" s="1"/>
  <c r="K556" i="11"/>
  <c r="L556" i="11" s="1"/>
  <c r="G556" i="11"/>
  <c r="H556" i="11" s="1"/>
  <c r="AR555" i="11"/>
  <c r="AS555" i="11" s="1"/>
  <c r="AM555" i="11"/>
  <c r="AN555" i="11" s="1"/>
  <c r="AH555" i="11"/>
  <c r="AI555" i="11" s="1"/>
  <c r="AC555" i="11"/>
  <c r="AD555" i="11" s="1"/>
  <c r="X555" i="11"/>
  <c r="Y555" i="11" s="1"/>
  <c r="S555" i="11"/>
  <c r="T555" i="11" s="1"/>
  <c r="O555" i="11"/>
  <c r="P555" i="11" s="1"/>
  <c r="K555" i="11"/>
  <c r="L555" i="11" s="1"/>
  <c r="G555" i="11"/>
  <c r="H555" i="11" s="1"/>
  <c r="AR554" i="11"/>
  <c r="AS554" i="11" s="1"/>
  <c r="AM554" i="11"/>
  <c r="AN554" i="11" s="1"/>
  <c r="AH554" i="11"/>
  <c r="AI554" i="11" s="1"/>
  <c r="AC554" i="11"/>
  <c r="AD554" i="11" s="1"/>
  <c r="X554" i="11"/>
  <c r="Y554" i="11" s="1"/>
  <c r="S554" i="11"/>
  <c r="T554" i="11" s="1"/>
  <c r="O554" i="11"/>
  <c r="P554" i="11" s="1"/>
  <c r="K554" i="11"/>
  <c r="L554" i="11" s="1"/>
  <c r="G554" i="11"/>
  <c r="H554" i="11" s="1"/>
  <c r="AR553" i="11"/>
  <c r="AS553" i="11" s="1"/>
  <c r="AM553" i="11"/>
  <c r="AN553" i="11" s="1"/>
  <c r="AH553" i="11"/>
  <c r="AI553" i="11" s="1"/>
  <c r="AC553" i="11"/>
  <c r="AD553" i="11" s="1"/>
  <c r="X553" i="11"/>
  <c r="Y553" i="11" s="1"/>
  <c r="S553" i="11"/>
  <c r="T553" i="11" s="1"/>
  <c r="O553" i="11"/>
  <c r="P553" i="11" s="1"/>
  <c r="K553" i="11"/>
  <c r="L553" i="11" s="1"/>
  <c r="G553" i="11"/>
  <c r="H553" i="11" s="1"/>
  <c r="K428" i="11" l="1"/>
  <c r="L428" i="11" s="1"/>
  <c r="G428" i="11"/>
  <c r="H428" i="11" s="1"/>
  <c r="K427" i="11"/>
  <c r="L427" i="11" s="1"/>
  <c r="G427" i="11"/>
  <c r="H427" i="11" s="1"/>
  <c r="X426" i="11"/>
  <c r="Y426" i="11" s="1"/>
  <c r="S426" i="11"/>
  <c r="T426" i="11" s="1"/>
  <c r="K426" i="11"/>
  <c r="L426" i="11" s="1"/>
  <c r="G426" i="11"/>
  <c r="H426" i="11" s="1"/>
  <c r="K425" i="11"/>
  <c r="L425" i="11" s="1"/>
  <c r="G425" i="11"/>
  <c r="H425" i="11" s="1"/>
  <c r="K424" i="11"/>
  <c r="L424" i="11" s="1"/>
  <c r="G424" i="11"/>
  <c r="H424" i="11" s="1"/>
  <c r="X423" i="11"/>
  <c r="Y423" i="11" s="1"/>
  <c r="S423" i="11"/>
  <c r="T423" i="11" s="1"/>
  <c r="G423" i="11"/>
  <c r="H423" i="11" s="1"/>
  <c r="K422" i="11"/>
  <c r="L422" i="11" s="1"/>
  <c r="G422" i="11"/>
  <c r="H422" i="11" s="1"/>
  <c r="X421" i="11"/>
  <c r="Y421" i="11" s="1"/>
  <c r="S421" i="11"/>
  <c r="T421" i="11" s="1"/>
  <c r="G421" i="11"/>
  <c r="H421" i="11" s="1"/>
  <c r="X420" i="11"/>
  <c r="Y420" i="11" s="1"/>
  <c r="S420" i="11"/>
  <c r="T420" i="11" s="1"/>
  <c r="G420" i="11"/>
  <c r="H420" i="11" s="1"/>
  <c r="X419" i="11"/>
  <c r="Y419" i="11" s="1"/>
  <c r="S419" i="11"/>
  <c r="T419" i="11" s="1"/>
  <c r="G419" i="11"/>
  <c r="H419" i="11" s="1"/>
  <c r="K418" i="11"/>
  <c r="L418" i="11" s="1"/>
  <c r="G418" i="11"/>
  <c r="H418" i="11" s="1"/>
  <c r="K417" i="11"/>
  <c r="L417" i="11" s="1"/>
  <c r="G417" i="11"/>
  <c r="H417" i="11" s="1"/>
  <c r="AM416" i="11"/>
  <c r="AN416" i="11" s="1"/>
  <c r="AH416" i="11"/>
  <c r="AI416" i="11" s="1"/>
  <c r="AC416" i="11"/>
  <c r="AD416" i="11" s="1"/>
  <c r="X416" i="11"/>
  <c r="Y416" i="11" s="1"/>
  <c r="S416" i="11"/>
  <c r="T416" i="11" s="1"/>
  <c r="G416" i="11"/>
  <c r="H416" i="11" s="1"/>
  <c r="AM415" i="11"/>
  <c r="AH415" i="11"/>
  <c r="AI415" i="11" s="1"/>
  <c r="AC415" i="11"/>
  <c r="AD415" i="11" s="1"/>
  <c r="X415" i="11"/>
  <c r="Y415" i="11" s="1"/>
  <c r="S415" i="11"/>
  <c r="T415" i="11" s="1"/>
  <c r="O415" i="11"/>
  <c r="P415" i="11" s="1"/>
  <c r="K415" i="11"/>
  <c r="L415" i="11" s="1"/>
  <c r="G415" i="11"/>
  <c r="H415" i="11" s="1"/>
  <c r="AR414" i="11"/>
  <c r="AS414" i="11" s="1"/>
  <c r="AM414" i="11"/>
  <c r="AN414" i="11" s="1"/>
  <c r="AH414" i="11"/>
  <c r="AI414" i="11" s="1"/>
  <c r="AC414" i="11"/>
  <c r="AD414" i="11" s="1"/>
  <c r="X414" i="11"/>
  <c r="Y414" i="11" s="1"/>
  <c r="S414" i="11"/>
  <c r="T414" i="11" s="1"/>
  <c r="O414" i="11"/>
  <c r="P414" i="11" s="1"/>
  <c r="K414" i="11"/>
  <c r="L414" i="11" s="1"/>
  <c r="G414" i="11"/>
  <c r="H414" i="11" s="1"/>
  <c r="AR413" i="11"/>
  <c r="AS413" i="11" s="1"/>
  <c r="AM413" i="11"/>
  <c r="AN413" i="11" s="1"/>
  <c r="AH413" i="11"/>
  <c r="AI413" i="11" s="1"/>
  <c r="AC413" i="11"/>
  <c r="AD413" i="11" s="1"/>
  <c r="X413" i="11"/>
  <c r="Y413" i="11" s="1"/>
  <c r="S413" i="11"/>
  <c r="T413" i="11" s="1"/>
  <c r="O413" i="11"/>
  <c r="P413" i="11" s="1"/>
  <c r="K413" i="11"/>
  <c r="L413" i="11" s="1"/>
  <c r="G413" i="11"/>
  <c r="H413" i="11" s="1"/>
  <c r="AR412" i="11"/>
  <c r="AS412" i="11" s="1"/>
  <c r="AM412" i="11"/>
  <c r="AN412" i="11" s="1"/>
  <c r="AH412" i="11"/>
  <c r="AI412" i="11" s="1"/>
  <c r="AC412" i="11"/>
  <c r="AD412" i="11" s="1"/>
  <c r="X412" i="11"/>
  <c r="Y412" i="11" s="1"/>
  <c r="S412" i="11"/>
  <c r="T412" i="11" s="1"/>
  <c r="O412" i="11"/>
  <c r="P412" i="11" s="1"/>
  <c r="K412" i="11"/>
  <c r="L412" i="11" s="1"/>
  <c r="G412" i="11"/>
  <c r="H412" i="11" s="1"/>
  <c r="AR411" i="11"/>
  <c r="AS411" i="11" s="1"/>
  <c r="AM411" i="11"/>
  <c r="AN411" i="11" s="1"/>
  <c r="AH411" i="11"/>
  <c r="AI411" i="11" s="1"/>
  <c r="AC411" i="11"/>
  <c r="AD411" i="11" s="1"/>
  <c r="X411" i="11"/>
  <c r="Y411" i="11" s="1"/>
  <c r="S411" i="11"/>
  <c r="T411" i="11" s="1"/>
  <c r="O411" i="11"/>
  <c r="P411" i="11" s="1"/>
  <c r="K411" i="11"/>
  <c r="L411" i="11" s="1"/>
  <c r="G411" i="11"/>
  <c r="H411" i="11" s="1"/>
  <c r="AR410" i="11"/>
  <c r="AS410" i="11" s="1"/>
  <c r="AM410" i="11"/>
  <c r="AN410" i="11" s="1"/>
  <c r="AH410" i="11"/>
  <c r="AI410" i="11" s="1"/>
  <c r="AC410" i="11"/>
  <c r="AD410" i="11" s="1"/>
  <c r="X410" i="11"/>
  <c r="Y410" i="11" s="1"/>
  <c r="S410" i="11"/>
  <c r="T410" i="11" s="1"/>
  <c r="O410" i="11"/>
  <c r="P410" i="11" s="1"/>
  <c r="K410" i="11"/>
  <c r="L410" i="11" s="1"/>
  <c r="G410" i="11"/>
  <c r="H410" i="11" s="1"/>
  <c r="AR409" i="11"/>
  <c r="AM409" i="11"/>
  <c r="AN409" i="11" s="1"/>
  <c r="AH409" i="11"/>
  <c r="AC409" i="11"/>
  <c r="AD409" i="11" s="1"/>
  <c r="X409" i="11"/>
  <c r="Y409" i="11" s="1"/>
  <c r="S409" i="11"/>
  <c r="T409" i="11" s="1"/>
  <c r="O409" i="11"/>
  <c r="P409" i="11" s="1"/>
  <c r="K409" i="11"/>
  <c r="L409" i="11" s="1"/>
  <c r="G409" i="11"/>
  <c r="H409" i="11" s="1"/>
  <c r="AR408" i="11"/>
  <c r="AS408" i="11" s="1"/>
  <c r="AM408" i="11"/>
  <c r="AN408" i="11" s="1"/>
  <c r="AH408" i="11"/>
  <c r="AI408" i="11" s="1"/>
  <c r="AC408" i="11"/>
  <c r="AD408" i="11" s="1"/>
  <c r="X408" i="11"/>
  <c r="Y408" i="11" s="1"/>
  <c r="S408" i="11"/>
  <c r="T408" i="11" s="1"/>
  <c r="O408" i="11"/>
  <c r="P408" i="11" s="1"/>
  <c r="K408" i="11"/>
  <c r="L408" i="11" s="1"/>
  <c r="G408" i="11"/>
  <c r="H408" i="11" s="1"/>
  <c r="AC407" i="11"/>
  <c r="AD407" i="11" s="1"/>
  <c r="X407" i="11"/>
  <c r="Y407" i="11" s="1"/>
  <c r="S407" i="11"/>
  <c r="T407" i="11" s="1"/>
  <c r="O407" i="11"/>
  <c r="P407" i="11" s="1"/>
  <c r="K407" i="11"/>
  <c r="L407" i="11" s="1"/>
  <c r="G407" i="11"/>
  <c r="H407" i="11" s="1"/>
  <c r="AR406" i="11"/>
  <c r="AS406" i="11" s="1"/>
  <c r="AM406" i="11"/>
  <c r="AN406" i="11" s="1"/>
  <c r="AH406" i="11"/>
  <c r="AI406" i="11" s="1"/>
  <c r="AC406" i="11"/>
  <c r="AD406" i="11" s="1"/>
  <c r="X406" i="11"/>
  <c r="Y406" i="11" s="1"/>
  <c r="S406" i="11"/>
  <c r="T406" i="11" s="1"/>
  <c r="O406" i="11"/>
  <c r="P406" i="11" s="1"/>
  <c r="K406" i="11"/>
  <c r="L406" i="11" s="1"/>
  <c r="G406" i="11"/>
  <c r="H406" i="11" s="1"/>
  <c r="AR405" i="11"/>
  <c r="AS405" i="11" s="1"/>
  <c r="AM405" i="11"/>
  <c r="AN405" i="11" s="1"/>
  <c r="AH405" i="11"/>
  <c r="AI405" i="11" s="1"/>
  <c r="AC405" i="11"/>
  <c r="AD405" i="11" s="1"/>
  <c r="X405" i="11"/>
  <c r="Y405" i="11" s="1"/>
  <c r="S405" i="11"/>
  <c r="T405" i="11" s="1"/>
  <c r="O405" i="11"/>
  <c r="P405" i="11" s="1"/>
  <c r="K405" i="11"/>
  <c r="L405" i="11" s="1"/>
  <c r="G405" i="11"/>
  <c r="H405" i="11" s="1"/>
  <c r="AR404" i="11"/>
  <c r="AS404" i="11" s="1"/>
  <c r="AM404" i="11"/>
  <c r="AN404" i="11" s="1"/>
  <c r="AH404" i="11"/>
  <c r="AI404" i="11" s="1"/>
  <c r="AC404" i="11"/>
  <c r="AD404" i="11" s="1"/>
  <c r="X404" i="11"/>
  <c r="Y404" i="11" s="1"/>
  <c r="S404" i="11"/>
  <c r="T404" i="11" s="1"/>
  <c r="O404" i="11"/>
  <c r="P404" i="11" s="1"/>
  <c r="K404" i="11"/>
  <c r="L404" i="11" s="1"/>
  <c r="G404" i="11"/>
  <c r="H404" i="11" s="1"/>
  <c r="AR403" i="11"/>
  <c r="AM403" i="11"/>
  <c r="AN403" i="11" s="1"/>
  <c r="AH403" i="11"/>
  <c r="AI403" i="11" s="1"/>
  <c r="AC403" i="11"/>
  <c r="AD403" i="11" s="1"/>
  <c r="X403" i="11"/>
  <c r="Y403" i="11" s="1"/>
  <c r="S403" i="11"/>
  <c r="T403" i="11" s="1"/>
  <c r="O403" i="11"/>
  <c r="P403" i="11" s="1"/>
  <c r="K403" i="11"/>
  <c r="L403" i="11" s="1"/>
  <c r="G403" i="11"/>
  <c r="H403" i="11" s="1"/>
  <c r="AR402" i="11"/>
  <c r="AS402" i="11" s="1"/>
  <c r="AM402" i="11"/>
  <c r="AN402" i="11" s="1"/>
  <c r="AH402" i="11"/>
  <c r="AI402" i="11" s="1"/>
  <c r="AC402" i="11"/>
  <c r="AD402" i="11" s="1"/>
  <c r="X402" i="11"/>
  <c r="Y402" i="11" s="1"/>
  <c r="S402" i="11"/>
  <c r="T402" i="11" s="1"/>
  <c r="K402" i="11"/>
  <c r="L402" i="11" s="1"/>
  <c r="G402" i="11"/>
  <c r="H402" i="11" s="1"/>
  <c r="AR401" i="11"/>
  <c r="AS401" i="11" s="1"/>
  <c r="AH401" i="11"/>
  <c r="AI401" i="11" s="1"/>
  <c r="AC401" i="11"/>
  <c r="AD401" i="11" s="1"/>
  <c r="X401" i="11"/>
  <c r="Y401" i="11" s="1"/>
  <c r="S401" i="11"/>
  <c r="T401" i="11" s="1"/>
  <c r="O401" i="11"/>
  <c r="P401" i="11" s="1"/>
  <c r="K401" i="11"/>
  <c r="L401" i="11" s="1"/>
  <c r="G401" i="11"/>
  <c r="H401" i="11" s="1"/>
  <c r="AR400" i="11"/>
  <c r="AS400" i="11" s="1"/>
  <c r="AM400" i="11"/>
  <c r="AN400" i="11" s="1"/>
  <c r="AH400" i="11"/>
  <c r="AI400" i="11" s="1"/>
  <c r="AC400" i="11"/>
  <c r="AD400" i="11" s="1"/>
  <c r="X400" i="11"/>
  <c r="Y400" i="11" s="1"/>
  <c r="S400" i="11"/>
  <c r="T400" i="11" s="1"/>
  <c r="O400" i="11"/>
  <c r="P400" i="11" s="1"/>
  <c r="K400" i="11"/>
  <c r="L400" i="11" s="1"/>
  <c r="G400" i="11"/>
  <c r="H400" i="11" s="1"/>
  <c r="AC399" i="11"/>
  <c r="AD399" i="11" s="1"/>
  <c r="X399" i="11"/>
  <c r="Y399" i="11" s="1"/>
  <c r="S399" i="11"/>
  <c r="T399" i="11" s="1"/>
  <c r="K399" i="11"/>
  <c r="L399" i="11" s="1"/>
  <c r="G399" i="11"/>
  <c r="H399" i="11" s="1"/>
  <c r="AR398" i="11"/>
  <c r="AS398" i="11" s="1"/>
  <c r="AM398" i="11"/>
  <c r="AN398" i="11" s="1"/>
  <c r="AH398" i="11"/>
  <c r="AI398" i="11" s="1"/>
  <c r="AC398" i="11"/>
  <c r="AD398" i="11" s="1"/>
  <c r="X398" i="11"/>
  <c r="Y398" i="11" s="1"/>
  <c r="S398" i="11"/>
  <c r="T398" i="11" s="1"/>
  <c r="O398" i="11"/>
  <c r="P398" i="11" s="1"/>
  <c r="K398" i="11"/>
  <c r="L398" i="11" s="1"/>
  <c r="G398" i="11"/>
  <c r="H398" i="11" s="1"/>
  <c r="AR397" i="11"/>
  <c r="AS397" i="11" s="1"/>
  <c r="AM397" i="11"/>
  <c r="AN397" i="11" s="1"/>
  <c r="AH397" i="11"/>
  <c r="AI397" i="11" s="1"/>
  <c r="AC397" i="11"/>
  <c r="AD397" i="11" s="1"/>
  <c r="X397" i="11"/>
  <c r="Y397" i="11" s="1"/>
  <c r="S397" i="11"/>
  <c r="T397" i="11" s="1"/>
  <c r="O397" i="11"/>
  <c r="P397" i="11" s="1"/>
  <c r="K397" i="11"/>
  <c r="L397" i="11" s="1"/>
  <c r="G397" i="11"/>
  <c r="H397" i="11" s="1"/>
  <c r="AM396" i="11"/>
  <c r="AN396" i="11" s="1"/>
  <c r="AH396" i="11"/>
  <c r="AI396" i="11" s="1"/>
  <c r="AC396" i="11"/>
  <c r="AD396" i="11" s="1"/>
  <c r="X396" i="11"/>
  <c r="Y396" i="11" s="1"/>
  <c r="S396" i="11"/>
  <c r="T396" i="11" s="1"/>
  <c r="O396" i="11"/>
  <c r="P396" i="11" s="1"/>
  <c r="K396" i="11"/>
  <c r="L396" i="11" s="1"/>
  <c r="G396" i="11"/>
  <c r="H396" i="11" s="1"/>
  <c r="AR395" i="11"/>
  <c r="AS395" i="11" s="1"/>
  <c r="AM395" i="11"/>
  <c r="AN395" i="11" s="1"/>
  <c r="AH395" i="11"/>
  <c r="AC395" i="11"/>
  <c r="AD395" i="11" s="1"/>
  <c r="X395" i="11"/>
  <c r="Y395" i="11" s="1"/>
  <c r="S395" i="11"/>
  <c r="T395" i="11" s="1"/>
  <c r="O395" i="11"/>
  <c r="P395" i="11" s="1"/>
  <c r="K395" i="11"/>
  <c r="L395" i="11" s="1"/>
  <c r="G395" i="11"/>
  <c r="H395" i="11" s="1"/>
  <c r="AR394" i="11"/>
  <c r="AS394" i="11" s="1"/>
  <c r="AM394" i="11"/>
  <c r="AN394" i="11" s="1"/>
  <c r="AH394" i="11"/>
  <c r="AI394" i="11" s="1"/>
  <c r="AC394" i="11"/>
  <c r="AD394" i="11" s="1"/>
  <c r="X394" i="11"/>
  <c r="Y394" i="11" s="1"/>
  <c r="S394" i="11"/>
  <c r="T394" i="11" s="1"/>
  <c r="O394" i="11"/>
  <c r="P394" i="11" s="1"/>
  <c r="K394" i="11"/>
  <c r="L394" i="11" s="1"/>
  <c r="G394" i="11"/>
  <c r="H394" i="11" s="1"/>
  <c r="AR393" i="11"/>
  <c r="AS393" i="11" s="1"/>
  <c r="AM393" i="11"/>
  <c r="AN393" i="11" s="1"/>
  <c r="AH393" i="11"/>
  <c r="AI393" i="11" s="1"/>
  <c r="AC393" i="11"/>
  <c r="AD393" i="11" s="1"/>
  <c r="X393" i="11"/>
  <c r="Y393" i="11" s="1"/>
  <c r="S393" i="11"/>
  <c r="T393" i="11" s="1"/>
  <c r="O393" i="11"/>
  <c r="P393" i="11" s="1"/>
  <c r="K393" i="11"/>
  <c r="L393" i="11" s="1"/>
  <c r="G393" i="11"/>
  <c r="H393" i="11" s="1"/>
  <c r="AR392" i="11"/>
  <c r="AS392" i="11" s="1"/>
  <c r="AM392" i="11"/>
  <c r="AN392" i="11" s="1"/>
  <c r="AH392" i="11"/>
  <c r="AI392" i="11" s="1"/>
  <c r="AC392" i="11"/>
  <c r="AD392" i="11" s="1"/>
  <c r="X392" i="11"/>
  <c r="Y392" i="11" s="1"/>
  <c r="S392" i="11"/>
  <c r="T392" i="11" s="1"/>
  <c r="O392" i="11"/>
  <c r="P392" i="11" s="1"/>
  <c r="K392" i="11"/>
  <c r="L392" i="11" s="1"/>
  <c r="G392" i="11"/>
  <c r="H392" i="11" s="1"/>
  <c r="AR391" i="11"/>
  <c r="AS391" i="11" s="1"/>
  <c r="AM391" i="11"/>
  <c r="AN391" i="11" s="1"/>
  <c r="AH391" i="11"/>
  <c r="AI391" i="11" s="1"/>
  <c r="AC391" i="11"/>
  <c r="AD391" i="11" s="1"/>
  <c r="X391" i="11"/>
  <c r="Y391" i="11" s="1"/>
  <c r="S391" i="11"/>
  <c r="T391" i="11" s="1"/>
  <c r="O391" i="11"/>
  <c r="P391" i="11" s="1"/>
  <c r="K391" i="11"/>
  <c r="L391" i="11" s="1"/>
  <c r="G391" i="11"/>
  <c r="H391" i="11" s="1"/>
  <c r="X339" i="11" l="1"/>
  <c r="Y339" i="11" s="1"/>
  <c r="AR339" i="11"/>
  <c r="AS339" i="11" s="1"/>
  <c r="AM339" i="11"/>
  <c r="AN339" i="11" s="1"/>
  <c r="AH339" i="11"/>
  <c r="AI339" i="11" s="1"/>
  <c r="G339" i="11"/>
  <c r="H339" i="11" s="1"/>
  <c r="K339" i="11"/>
  <c r="L339" i="11" s="1"/>
  <c r="O339" i="11"/>
  <c r="P339" i="11" s="1"/>
  <c r="S339" i="11"/>
  <c r="T339" i="11" s="1"/>
  <c r="K390" i="11" l="1"/>
  <c r="L390" i="11" s="1"/>
  <c r="G390" i="11"/>
  <c r="H390" i="11" s="1"/>
  <c r="K389" i="11"/>
  <c r="L389" i="11" s="1"/>
  <c r="G389" i="11"/>
  <c r="H389" i="11" s="1"/>
  <c r="K388" i="11"/>
  <c r="L388" i="11" s="1"/>
  <c r="G388" i="11"/>
  <c r="H388" i="11" s="1"/>
  <c r="AC387" i="11"/>
  <c r="AD387" i="11" s="1"/>
  <c r="X387" i="11"/>
  <c r="Y387" i="11" s="1"/>
  <c r="S387" i="11"/>
  <c r="T387" i="11" s="1"/>
  <c r="K387" i="11"/>
  <c r="L387" i="11" s="1"/>
  <c r="G387" i="11"/>
  <c r="H387" i="11" s="1"/>
  <c r="X386" i="11"/>
  <c r="Y386" i="11" s="1"/>
  <c r="S386" i="11"/>
  <c r="T386" i="11" s="1"/>
  <c r="K386" i="11"/>
  <c r="L386" i="11" s="1"/>
  <c r="G386" i="11"/>
  <c r="H386" i="11" s="1"/>
  <c r="AH385" i="11"/>
  <c r="AI385" i="11" s="1"/>
  <c r="AC385" i="11"/>
  <c r="AD385" i="11" s="1"/>
  <c r="X385" i="11"/>
  <c r="Y385" i="11" s="1"/>
  <c r="S385" i="11"/>
  <c r="T385" i="11" s="1"/>
  <c r="K385" i="11"/>
  <c r="L385" i="11" s="1"/>
  <c r="G385" i="11"/>
  <c r="H385" i="11" s="1"/>
  <c r="K384" i="11"/>
  <c r="L384" i="11" s="1"/>
  <c r="G384" i="11"/>
  <c r="H384" i="11" s="1"/>
  <c r="AC383" i="11"/>
  <c r="AD383" i="11" s="1"/>
  <c r="X383" i="11"/>
  <c r="Y383" i="11" s="1"/>
  <c r="S383" i="11"/>
  <c r="T383" i="11" s="1"/>
  <c r="K383" i="11"/>
  <c r="L383" i="11" s="1"/>
  <c r="G383" i="11"/>
  <c r="H383" i="11" s="1"/>
  <c r="X382" i="11"/>
  <c r="Y382" i="11" s="1"/>
  <c r="S382" i="11"/>
  <c r="T382" i="11" s="1"/>
  <c r="K382" i="11"/>
  <c r="L382" i="11" s="1"/>
  <c r="G382" i="11"/>
  <c r="H382" i="11" s="1"/>
  <c r="X381" i="11"/>
  <c r="Y381" i="11" s="1"/>
  <c r="S381" i="11"/>
  <c r="T381" i="11" s="1"/>
  <c r="K381" i="11"/>
  <c r="L381" i="11" s="1"/>
  <c r="G381" i="11"/>
  <c r="H381" i="11" s="1"/>
  <c r="K380" i="11"/>
  <c r="L380" i="11" s="1"/>
  <c r="G380" i="11"/>
  <c r="H380" i="11" s="1"/>
  <c r="X379" i="11"/>
  <c r="Y379" i="11" s="1"/>
  <c r="S379" i="11"/>
  <c r="T379" i="11" s="1"/>
  <c r="K379" i="11"/>
  <c r="L379" i="11" s="1"/>
  <c r="G379" i="11"/>
  <c r="H379" i="11" s="1"/>
  <c r="K378" i="11"/>
  <c r="L378" i="11" s="1"/>
  <c r="G378" i="11"/>
  <c r="H378" i="11" s="1"/>
  <c r="K377" i="11"/>
  <c r="L377" i="11" s="1"/>
  <c r="G377" i="11"/>
  <c r="H377" i="11" s="1"/>
  <c r="K376" i="11"/>
  <c r="L376" i="11" s="1"/>
  <c r="G376" i="11"/>
  <c r="H376" i="11" s="1"/>
  <c r="X375" i="11"/>
  <c r="Y375" i="11" s="1"/>
  <c r="S375" i="11"/>
  <c r="T375" i="11" s="1"/>
  <c r="G375" i="11"/>
  <c r="H375" i="11" s="1"/>
  <c r="K374" i="11"/>
  <c r="L374" i="11" s="1"/>
  <c r="G374" i="11"/>
  <c r="H374" i="11" s="1"/>
  <c r="AR373" i="11"/>
  <c r="AS373" i="11" s="1"/>
  <c r="AM373" i="11"/>
  <c r="AN373" i="11" s="1"/>
  <c r="AH373" i="11"/>
  <c r="AI373" i="11" s="1"/>
  <c r="AC373" i="11"/>
  <c r="AD373" i="11" s="1"/>
  <c r="X373" i="11"/>
  <c r="Y373" i="11" s="1"/>
  <c r="S373" i="11"/>
  <c r="T373" i="11" s="1"/>
  <c r="O373" i="11"/>
  <c r="P373" i="11" s="1"/>
  <c r="K373" i="11"/>
  <c r="L373" i="11" s="1"/>
  <c r="G373" i="11"/>
  <c r="H373" i="11" s="1"/>
  <c r="AR372" i="11"/>
  <c r="AS372" i="11" s="1"/>
  <c r="AM372" i="11"/>
  <c r="AN372" i="11" s="1"/>
  <c r="AH372" i="11"/>
  <c r="AI372" i="11" s="1"/>
  <c r="AC372" i="11"/>
  <c r="AD372" i="11" s="1"/>
  <c r="X372" i="11"/>
  <c r="Y372" i="11" s="1"/>
  <c r="S372" i="11"/>
  <c r="T372" i="11" s="1"/>
  <c r="O372" i="11"/>
  <c r="P372" i="11" s="1"/>
  <c r="K372" i="11"/>
  <c r="L372" i="11" s="1"/>
  <c r="G372" i="11"/>
  <c r="H372" i="11" s="1"/>
  <c r="AR371" i="11"/>
  <c r="AS371" i="11" s="1"/>
  <c r="AM371" i="11"/>
  <c r="AN371" i="11" s="1"/>
  <c r="AH371" i="11"/>
  <c r="AI371" i="11" s="1"/>
  <c r="AC371" i="11"/>
  <c r="AD371" i="11" s="1"/>
  <c r="X371" i="11"/>
  <c r="Y371" i="11" s="1"/>
  <c r="S371" i="11"/>
  <c r="T371" i="11" s="1"/>
  <c r="O371" i="11"/>
  <c r="P371" i="11" s="1"/>
  <c r="K371" i="11"/>
  <c r="L371" i="11" s="1"/>
  <c r="G371" i="11"/>
  <c r="H371" i="11" s="1"/>
  <c r="AR370" i="11"/>
  <c r="AS370" i="11" s="1"/>
  <c r="AM370" i="11"/>
  <c r="AN370" i="11" s="1"/>
  <c r="AH370" i="11"/>
  <c r="AI370" i="11" s="1"/>
  <c r="AC370" i="11"/>
  <c r="AD370" i="11" s="1"/>
  <c r="X370" i="11"/>
  <c r="Y370" i="11" s="1"/>
  <c r="S370" i="11"/>
  <c r="T370" i="11" s="1"/>
  <c r="O370" i="11"/>
  <c r="P370" i="11" s="1"/>
  <c r="K370" i="11"/>
  <c r="L370" i="11" s="1"/>
  <c r="G370" i="11"/>
  <c r="H370" i="11" s="1"/>
  <c r="AR369" i="11"/>
  <c r="AS369" i="11" s="1"/>
  <c r="AM369" i="11"/>
  <c r="AN369" i="11" s="1"/>
  <c r="AH369" i="11"/>
  <c r="AI369" i="11" s="1"/>
  <c r="AC369" i="11"/>
  <c r="AD369" i="11" s="1"/>
  <c r="X369" i="11"/>
  <c r="Y369" i="11" s="1"/>
  <c r="S369" i="11"/>
  <c r="T369" i="11" s="1"/>
  <c r="O369" i="11"/>
  <c r="P369" i="11" s="1"/>
  <c r="K369" i="11"/>
  <c r="L369" i="11" s="1"/>
  <c r="G369" i="11"/>
  <c r="H369" i="11" s="1"/>
  <c r="AM368" i="11"/>
  <c r="AN368" i="11" s="1"/>
  <c r="AH368" i="11"/>
  <c r="AI368" i="11" s="1"/>
  <c r="AC368" i="11"/>
  <c r="AD368" i="11" s="1"/>
  <c r="X368" i="11"/>
  <c r="Y368" i="11" s="1"/>
  <c r="S368" i="11"/>
  <c r="T368" i="11" s="1"/>
  <c r="O368" i="11"/>
  <c r="P368" i="11" s="1"/>
  <c r="K368" i="11"/>
  <c r="L368" i="11" s="1"/>
  <c r="G368" i="11"/>
  <c r="H368" i="11" s="1"/>
  <c r="AR367" i="11"/>
  <c r="AS367" i="11" s="1"/>
  <c r="AM367" i="11"/>
  <c r="AN367" i="11" s="1"/>
  <c r="AH367" i="11"/>
  <c r="AI367" i="11" s="1"/>
  <c r="AC367" i="11"/>
  <c r="AD367" i="11" s="1"/>
  <c r="X367" i="11"/>
  <c r="Y367" i="11" s="1"/>
  <c r="S367" i="11"/>
  <c r="T367" i="11" s="1"/>
  <c r="O367" i="11"/>
  <c r="P367" i="11" s="1"/>
  <c r="K367" i="11"/>
  <c r="L367" i="11" s="1"/>
  <c r="G367" i="11"/>
  <c r="H367" i="11" s="1"/>
  <c r="AR366" i="11"/>
  <c r="AS366" i="11" s="1"/>
  <c r="AM366" i="11"/>
  <c r="AN366" i="11" s="1"/>
  <c r="AH366" i="11"/>
  <c r="AI366" i="11" s="1"/>
  <c r="AC366" i="11"/>
  <c r="AD366" i="11" s="1"/>
  <c r="X366" i="11"/>
  <c r="Y366" i="11" s="1"/>
  <c r="S366" i="11"/>
  <c r="T366" i="11" s="1"/>
  <c r="O366" i="11"/>
  <c r="P366" i="11" s="1"/>
  <c r="K366" i="11"/>
  <c r="L366" i="11" s="1"/>
  <c r="G366" i="11"/>
  <c r="H366" i="11" s="1"/>
  <c r="AR365" i="11"/>
  <c r="AS365" i="11" s="1"/>
  <c r="AM365" i="11"/>
  <c r="AN365" i="11" s="1"/>
  <c r="AH365" i="11"/>
  <c r="AI365" i="11" s="1"/>
  <c r="AC365" i="11"/>
  <c r="AD365" i="11" s="1"/>
  <c r="X365" i="11"/>
  <c r="Y365" i="11" s="1"/>
  <c r="S365" i="11"/>
  <c r="T365" i="11" s="1"/>
  <c r="O365" i="11"/>
  <c r="P365" i="11" s="1"/>
  <c r="K365" i="11"/>
  <c r="L365" i="11" s="1"/>
  <c r="G365" i="11"/>
  <c r="H365" i="11" s="1"/>
  <c r="AR364" i="11"/>
  <c r="AS364" i="11" s="1"/>
  <c r="AM364" i="11"/>
  <c r="AN364" i="11" s="1"/>
  <c r="AH364" i="11"/>
  <c r="AI364" i="11" s="1"/>
  <c r="AC364" i="11"/>
  <c r="AD364" i="11" s="1"/>
  <c r="X364" i="11"/>
  <c r="Y364" i="11" s="1"/>
  <c r="S364" i="11"/>
  <c r="T364" i="11" s="1"/>
  <c r="O364" i="11"/>
  <c r="P364" i="11" s="1"/>
  <c r="K364" i="11"/>
  <c r="L364" i="11" s="1"/>
  <c r="G364" i="11"/>
  <c r="H364" i="11" s="1"/>
  <c r="AR363" i="11"/>
  <c r="AS363" i="11" s="1"/>
  <c r="AM363" i="11"/>
  <c r="AN363" i="11" s="1"/>
  <c r="AH363" i="11"/>
  <c r="AI363" i="11" s="1"/>
  <c r="AC363" i="11"/>
  <c r="AD363" i="11" s="1"/>
  <c r="X363" i="11"/>
  <c r="Y363" i="11" s="1"/>
  <c r="S363" i="11"/>
  <c r="T363" i="11" s="1"/>
  <c r="O363" i="11"/>
  <c r="P363" i="11" s="1"/>
  <c r="K363" i="11"/>
  <c r="L363" i="11" s="1"/>
  <c r="G363" i="11"/>
  <c r="H363" i="11" s="1"/>
  <c r="AR362" i="11"/>
  <c r="AS362" i="11" s="1"/>
  <c r="AM362" i="11"/>
  <c r="AN362" i="11" s="1"/>
  <c r="AH362" i="11"/>
  <c r="AI362" i="11" s="1"/>
  <c r="AC362" i="11"/>
  <c r="AD362" i="11" s="1"/>
  <c r="X362" i="11"/>
  <c r="Y362" i="11" s="1"/>
  <c r="S362" i="11"/>
  <c r="T362" i="11" s="1"/>
  <c r="O362" i="11"/>
  <c r="P362" i="11" s="1"/>
  <c r="K362" i="11"/>
  <c r="L362" i="11" s="1"/>
  <c r="G362" i="11"/>
  <c r="H362" i="11" s="1"/>
  <c r="AR361" i="11"/>
  <c r="AS361" i="11" s="1"/>
  <c r="AM361" i="11"/>
  <c r="AN361" i="11" s="1"/>
  <c r="AH361" i="11"/>
  <c r="AI361" i="11" s="1"/>
  <c r="AC361" i="11"/>
  <c r="AD361" i="11" s="1"/>
  <c r="X361" i="11"/>
  <c r="Y361" i="11" s="1"/>
  <c r="S361" i="11"/>
  <c r="T361" i="11" s="1"/>
  <c r="O361" i="11"/>
  <c r="P361" i="11" s="1"/>
  <c r="K361" i="11"/>
  <c r="L361" i="11" s="1"/>
  <c r="G361" i="11"/>
  <c r="H361" i="11" s="1"/>
  <c r="AR360" i="11"/>
  <c r="AS360" i="11" s="1"/>
  <c r="AM360" i="11"/>
  <c r="AN360" i="11" s="1"/>
  <c r="AH360" i="11"/>
  <c r="AI360" i="11" s="1"/>
  <c r="AC360" i="11"/>
  <c r="AD360" i="11" s="1"/>
  <c r="X360" i="11"/>
  <c r="Y360" i="11" s="1"/>
  <c r="S360" i="11"/>
  <c r="T360" i="11" s="1"/>
  <c r="O360" i="11"/>
  <c r="P360" i="11" s="1"/>
  <c r="K360" i="11"/>
  <c r="L360" i="11" s="1"/>
  <c r="G360" i="11"/>
  <c r="H360" i="11" s="1"/>
  <c r="AR359" i="11"/>
  <c r="AS359" i="11" s="1"/>
  <c r="AM359" i="11"/>
  <c r="AN359" i="11" s="1"/>
  <c r="AH359" i="11"/>
  <c r="AI359" i="11" s="1"/>
  <c r="AC359" i="11"/>
  <c r="AD359" i="11" s="1"/>
  <c r="X359" i="11"/>
  <c r="Y359" i="11" s="1"/>
  <c r="S359" i="11"/>
  <c r="T359" i="11" s="1"/>
  <c r="O359" i="11"/>
  <c r="P359" i="11" s="1"/>
  <c r="K359" i="11"/>
  <c r="L359" i="11" s="1"/>
  <c r="G359" i="11"/>
  <c r="H359" i="11" s="1"/>
  <c r="AR358" i="11"/>
  <c r="AS358" i="11" s="1"/>
  <c r="AM358" i="11"/>
  <c r="AN358" i="11" s="1"/>
  <c r="AH358" i="11"/>
  <c r="AI358" i="11" s="1"/>
  <c r="AC358" i="11"/>
  <c r="AD358" i="11" s="1"/>
  <c r="X358" i="11"/>
  <c r="Y358" i="11" s="1"/>
  <c r="S358" i="11"/>
  <c r="T358" i="11" s="1"/>
  <c r="O358" i="11"/>
  <c r="P358" i="11" s="1"/>
  <c r="K358" i="11"/>
  <c r="L358" i="11" s="1"/>
  <c r="G358" i="11"/>
  <c r="H358" i="11" s="1"/>
  <c r="AR357" i="11"/>
  <c r="AS357" i="11" s="1"/>
  <c r="AM357" i="11"/>
  <c r="AN357" i="11" s="1"/>
  <c r="AH357" i="11"/>
  <c r="AI357" i="11" s="1"/>
  <c r="AC357" i="11"/>
  <c r="AD357" i="11" s="1"/>
  <c r="X357" i="11"/>
  <c r="Y357" i="11" s="1"/>
  <c r="S357" i="11"/>
  <c r="T357" i="11" s="1"/>
  <c r="O357" i="11"/>
  <c r="P357" i="11" s="1"/>
  <c r="K357" i="11"/>
  <c r="L357" i="11" s="1"/>
  <c r="G357" i="11"/>
  <c r="H357" i="11" s="1"/>
  <c r="AR356" i="11"/>
  <c r="AS356" i="11" s="1"/>
  <c r="AM356" i="11"/>
  <c r="AN356" i="11" s="1"/>
  <c r="AH356" i="11"/>
  <c r="AI356" i="11" s="1"/>
  <c r="AC356" i="11"/>
  <c r="AD356" i="11" s="1"/>
  <c r="X356" i="11"/>
  <c r="Y356" i="11" s="1"/>
  <c r="S356" i="11"/>
  <c r="T356" i="11" s="1"/>
  <c r="O356" i="11"/>
  <c r="P356" i="11" s="1"/>
  <c r="K356" i="11"/>
  <c r="L356" i="11" s="1"/>
  <c r="G356" i="11"/>
  <c r="H356" i="11" s="1"/>
  <c r="AR355" i="11"/>
  <c r="AS355" i="11" s="1"/>
  <c r="AM355" i="11"/>
  <c r="AN355" i="11" s="1"/>
  <c r="AH355" i="11"/>
  <c r="AI355" i="11" s="1"/>
  <c r="AC355" i="11"/>
  <c r="AD355" i="11" s="1"/>
  <c r="X355" i="11"/>
  <c r="Y355" i="11" s="1"/>
  <c r="S355" i="11"/>
  <c r="T355" i="11" s="1"/>
  <c r="O355" i="11"/>
  <c r="P355" i="11" s="1"/>
  <c r="K355" i="11"/>
  <c r="L355" i="11" s="1"/>
  <c r="G355" i="11"/>
  <c r="H355" i="11" s="1"/>
  <c r="AM354" i="11"/>
  <c r="AN354" i="11" s="1"/>
  <c r="AH354" i="11"/>
  <c r="AI354" i="11" s="1"/>
  <c r="AC354" i="11"/>
  <c r="AD354" i="11" s="1"/>
  <c r="X354" i="11"/>
  <c r="Y354" i="11" s="1"/>
  <c r="S354" i="11"/>
  <c r="T354" i="11" s="1"/>
  <c r="O354" i="11"/>
  <c r="P354" i="11" s="1"/>
  <c r="K354" i="11"/>
  <c r="L354" i="11" s="1"/>
  <c r="G354" i="11"/>
  <c r="H354" i="11" s="1"/>
  <c r="AR353" i="11"/>
  <c r="AS353" i="11" s="1"/>
  <c r="AM353" i="11"/>
  <c r="AN353" i="11" s="1"/>
  <c r="AH353" i="11"/>
  <c r="AI353" i="11" s="1"/>
  <c r="AC353" i="11"/>
  <c r="AD353" i="11" s="1"/>
  <c r="X353" i="11"/>
  <c r="Y353" i="11" s="1"/>
  <c r="S353" i="11"/>
  <c r="T353" i="11" s="1"/>
  <c r="O353" i="11"/>
  <c r="P353" i="11" s="1"/>
  <c r="K353" i="11"/>
  <c r="L353" i="11" s="1"/>
  <c r="G353" i="11"/>
  <c r="H353" i="11" s="1"/>
  <c r="AR352" i="11"/>
  <c r="AS352" i="11" s="1"/>
  <c r="AM352" i="11"/>
  <c r="AN352" i="11" s="1"/>
  <c r="AH352" i="11"/>
  <c r="AI352" i="11" s="1"/>
  <c r="AC352" i="11"/>
  <c r="AD352" i="11" s="1"/>
  <c r="X352" i="11"/>
  <c r="Y352" i="11" s="1"/>
  <c r="S352" i="11"/>
  <c r="T352" i="11" s="1"/>
  <c r="O352" i="11"/>
  <c r="P352" i="11" s="1"/>
  <c r="K352" i="11"/>
  <c r="L352" i="11" s="1"/>
  <c r="G352" i="11"/>
  <c r="H352" i="11" s="1"/>
  <c r="AR351" i="11"/>
  <c r="AS351" i="11" s="1"/>
  <c r="AM351" i="11"/>
  <c r="AN351" i="11" s="1"/>
  <c r="AH351" i="11"/>
  <c r="AI351" i="11" s="1"/>
  <c r="AC351" i="11"/>
  <c r="AD351" i="11" s="1"/>
  <c r="X351" i="11"/>
  <c r="Y351" i="11" s="1"/>
  <c r="S351" i="11"/>
  <c r="T351" i="11" s="1"/>
  <c r="O351" i="11"/>
  <c r="P351" i="11" s="1"/>
  <c r="K351" i="11"/>
  <c r="L351" i="11" s="1"/>
  <c r="G351" i="11"/>
  <c r="H351" i="11" s="1"/>
  <c r="AR350" i="11"/>
  <c r="AS350" i="11" s="1"/>
  <c r="AM350" i="11"/>
  <c r="AN350" i="11" s="1"/>
  <c r="AH350" i="11"/>
  <c r="AI350" i="11" s="1"/>
  <c r="AC350" i="11"/>
  <c r="AD350" i="11" s="1"/>
  <c r="X350" i="11"/>
  <c r="Y350" i="11" s="1"/>
  <c r="S350" i="11"/>
  <c r="T350" i="11" s="1"/>
  <c r="O350" i="11"/>
  <c r="P350" i="11" s="1"/>
  <c r="K350" i="11"/>
  <c r="L350" i="11" s="1"/>
  <c r="G350" i="11"/>
  <c r="H350" i="11" s="1"/>
  <c r="AR349" i="11"/>
  <c r="AS349" i="11" s="1"/>
  <c r="AM349" i="11"/>
  <c r="AN349" i="11" s="1"/>
  <c r="AH349" i="11"/>
  <c r="AI349" i="11" s="1"/>
  <c r="AC349" i="11"/>
  <c r="AD349" i="11" s="1"/>
  <c r="X349" i="11"/>
  <c r="Y349" i="11" s="1"/>
  <c r="S349" i="11"/>
  <c r="T349" i="11" s="1"/>
  <c r="O349" i="11"/>
  <c r="P349" i="11" s="1"/>
  <c r="K349" i="11"/>
  <c r="L349" i="11" s="1"/>
  <c r="G349" i="11"/>
  <c r="H349" i="11" s="1"/>
  <c r="AR348" i="11"/>
  <c r="AS348" i="11" s="1"/>
  <c r="AM348" i="11"/>
  <c r="AN348" i="11" s="1"/>
  <c r="AH348" i="11"/>
  <c r="AI348" i="11" s="1"/>
  <c r="AC348" i="11"/>
  <c r="AD348" i="11" s="1"/>
  <c r="X348" i="11"/>
  <c r="Y348" i="11" s="1"/>
  <c r="S348" i="11"/>
  <c r="T348" i="11" s="1"/>
  <c r="O348" i="11"/>
  <c r="P348" i="11" s="1"/>
  <c r="K348" i="11"/>
  <c r="L348" i="11" s="1"/>
  <c r="G348" i="11"/>
  <c r="H348" i="11" s="1"/>
  <c r="AR347" i="11"/>
  <c r="AS347" i="11" s="1"/>
  <c r="AM347" i="11"/>
  <c r="AN347" i="11" s="1"/>
  <c r="AH347" i="11"/>
  <c r="AI347" i="11" s="1"/>
  <c r="AC347" i="11"/>
  <c r="AD347" i="11" s="1"/>
  <c r="X347" i="11"/>
  <c r="Y347" i="11" s="1"/>
  <c r="S347" i="11"/>
  <c r="T347" i="11" s="1"/>
  <c r="O347" i="11"/>
  <c r="P347" i="11" s="1"/>
  <c r="K347" i="11"/>
  <c r="L347" i="11" s="1"/>
  <c r="G347" i="11"/>
  <c r="H347" i="11" s="1"/>
  <c r="AR346" i="11"/>
  <c r="AS346" i="11" s="1"/>
  <c r="AM346" i="11"/>
  <c r="AN346" i="11" s="1"/>
  <c r="AH346" i="11"/>
  <c r="AI346" i="11" s="1"/>
  <c r="AC346" i="11"/>
  <c r="AD346" i="11" s="1"/>
  <c r="X346" i="11"/>
  <c r="Y346" i="11" s="1"/>
  <c r="S346" i="11"/>
  <c r="T346" i="11" s="1"/>
  <c r="O346" i="11"/>
  <c r="P346" i="11" s="1"/>
  <c r="K346" i="11"/>
  <c r="L346" i="11" s="1"/>
  <c r="G346" i="11"/>
  <c r="H346" i="11" s="1"/>
  <c r="AR345" i="11"/>
  <c r="AS345" i="11" s="1"/>
  <c r="AH345" i="11"/>
  <c r="AI345" i="11" s="1"/>
  <c r="AC345" i="11"/>
  <c r="AD345" i="11" s="1"/>
  <c r="S345" i="11"/>
  <c r="T345" i="11" s="1"/>
  <c r="O345" i="11"/>
  <c r="P345" i="11" s="1"/>
  <c r="K345" i="11"/>
  <c r="L345" i="11" s="1"/>
  <c r="G345" i="11"/>
  <c r="H345" i="11" s="1"/>
  <c r="AR344" i="11"/>
  <c r="AS344" i="11" s="1"/>
  <c r="AM344" i="11"/>
  <c r="AN344" i="11" s="1"/>
  <c r="AH344" i="11"/>
  <c r="AI344" i="11" s="1"/>
  <c r="AC344" i="11"/>
  <c r="AD344" i="11" s="1"/>
  <c r="X344" i="11"/>
  <c r="Y344" i="11" s="1"/>
  <c r="S344" i="11"/>
  <c r="T344" i="11" s="1"/>
  <c r="O344" i="11"/>
  <c r="P344" i="11" s="1"/>
  <c r="K344" i="11"/>
  <c r="L344" i="11" s="1"/>
  <c r="G344" i="11"/>
  <c r="H344" i="11" s="1"/>
  <c r="AR343" i="11"/>
  <c r="AS343" i="11" s="1"/>
  <c r="AM343" i="11"/>
  <c r="AN343" i="11" s="1"/>
  <c r="AH343" i="11"/>
  <c r="AI343" i="11" s="1"/>
  <c r="AC343" i="11"/>
  <c r="AD343" i="11" s="1"/>
  <c r="X343" i="11"/>
  <c r="Y343" i="11" s="1"/>
  <c r="S343" i="11"/>
  <c r="T343" i="11" s="1"/>
  <c r="O343" i="11"/>
  <c r="P343" i="11" s="1"/>
  <c r="K343" i="11"/>
  <c r="L343" i="11" s="1"/>
  <c r="G343" i="11"/>
  <c r="H343" i="11" s="1"/>
  <c r="AR342" i="11"/>
  <c r="AS342" i="11" s="1"/>
  <c r="AM342" i="11"/>
  <c r="AN342" i="11" s="1"/>
  <c r="AH342" i="11"/>
  <c r="AI342" i="11" s="1"/>
  <c r="AC342" i="11"/>
  <c r="AD342" i="11" s="1"/>
  <c r="X342" i="11"/>
  <c r="Y342" i="11" s="1"/>
  <c r="S342" i="11"/>
  <c r="T342" i="11" s="1"/>
  <c r="O342" i="11"/>
  <c r="P342" i="11" s="1"/>
  <c r="K342" i="11"/>
  <c r="L342" i="11" s="1"/>
  <c r="G342" i="11"/>
  <c r="H342" i="11" s="1"/>
  <c r="AR341" i="11"/>
  <c r="AS341" i="11" s="1"/>
  <c r="AM341" i="11"/>
  <c r="AN341" i="11" s="1"/>
  <c r="AH341" i="11"/>
  <c r="AI341" i="11" s="1"/>
  <c r="AC341" i="11"/>
  <c r="AD341" i="11" s="1"/>
  <c r="X341" i="11"/>
  <c r="Y341" i="11" s="1"/>
  <c r="S341" i="11"/>
  <c r="T341" i="11" s="1"/>
  <c r="O341" i="11"/>
  <c r="P341" i="11" s="1"/>
  <c r="K341" i="11"/>
  <c r="L341" i="11" s="1"/>
  <c r="G341" i="11"/>
  <c r="H341" i="11" s="1"/>
  <c r="AR340" i="11"/>
  <c r="AS340" i="11" s="1"/>
  <c r="AM340" i="11"/>
  <c r="AN340" i="11" s="1"/>
  <c r="AH340" i="11"/>
  <c r="AI340" i="11" s="1"/>
  <c r="AC340" i="11"/>
  <c r="AD340" i="11" s="1"/>
  <c r="X340" i="11"/>
  <c r="Y340" i="11" s="1"/>
  <c r="S340" i="11"/>
  <c r="T340" i="11" s="1"/>
  <c r="O340" i="11"/>
  <c r="P340" i="11" s="1"/>
  <c r="K340" i="11"/>
  <c r="L340" i="11" s="1"/>
  <c r="G340" i="11"/>
  <c r="H340" i="11" s="1"/>
  <c r="X233" i="11" l="1"/>
  <c r="Y233" i="11" s="1"/>
  <c r="S233" i="11"/>
  <c r="T233" i="11" s="1"/>
  <c r="G233" i="11"/>
  <c r="H233" i="11" s="1"/>
  <c r="AC232" i="11"/>
  <c r="AD232" i="11" s="1"/>
  <c r="X232" i="11"/>
  <c r="Y232" i="11" s="1"/>
  <c r="S232" i="11"/>
  <c r="T232" i="11" s="1"/>
  <c r="K232" i="11"/>
  <c r="L232" i="11" s="1"/>
  <c r="G232" i="11"/>
  <c r="H232" i="11" s="1"/>
  <c r="AC231" i="11"/>
  <c r="AD231" i="11" s="1"/>
  <c r="X231" i="11"/>
  <c r="Y231" i="11" s="1"/>
  <c r="S231" i="11"/>
  <c r="T231" i="11" s="1"/>
  <c r="G231" i="11"/>
  <c r="H231" i="11" s="1"/>
  <c r="X230" i="11"/>
  <c r="Y230" i="11" s="1"/>
  <c r="S230" i="11"/>
  <c r="T230" i="11" s="1"/>
  <c r="G230" i="11"/>
  <c r="H230" i="11" s="1"/>
  <c r="X229" i="11"/>
  <c r="K229" i="11"/>
  <c r="L229" i="11" s="1"/>
  <c r="G229" i="11"/>
  <c r="H229" i="11" s="1"/>
  <c r="X228" i="11"/>
  <c r="Y228" i="11" s="1"/>
  <c r="S228" i="11"/>
  <c r="T228" i="11" s="1"/>
  <c r="G228" i="11"/>
  <c r="H228" i="11" s="1"/>
  <c r="X227" i="11"/>
  <c r="S227" i="11"/>
  <c r="G227" i="11"/>
  <c r="X226" i="11"/>
  <c r="Y226" i="11" s="1"/>
  <c r="S226" i="11"/>
  <c r="T226" i="11" s="1"/>
  <c r="G226" i="11"/>
  <c r="H226" i="11" s="1"/>
  <c r="K225" i="11"/>
  <c r="L225" i="11" s="1"/>
  <c r="G225" i="11"/>
  <c r="H225" i="11" s="1"/>
  <c r="X224" i="11"/>
  <c r="Y224" i="11" s="1"/>
  <c r="S224" i="11"/>
  <c r="T224" i="11" s="1"/>
  <c r="G224" i="11"/>
  <c r="H224" i="11" s="1"/>
  <c r="X223" i="11"/>
  <c r="Y223" i="11" s="1"/>
  <c r="S223" i="11"/>
  <c r="T223" i="11" s="1"/>
  <c r="G223" i="11"/>
  <c r="H223" i="11" s="1"/>
  <c r="X222" i="11"/>
  <c r="Y222" i="11" s="1"/>
  <c r="S222" i="11"/>
  <c r="T222" i="11" s="1"/>
  <c r="K222" i="11"/>
  <c r="L222" i="11" s="1"/>
  <c r="G222" i="11"/>
  <c r="H222" i="11" s="1"/>
  <c r="X221" i="11"/>
  <c r="Y221" i="11" s="1"/>
  <c r="S221" i="11"/>
  <c r="T221" i="11" s="1"/>
  <c r="G221" i="11"/>
  <c r="H221" i="11" s="1"/>
  <c r="K220" i="11"/>
  <c r="L220" i="11" s="1"/>
  <c r="G220" i="11"/>
  <c r="H220" i="11" s="1"/>
  <c r="K219" i="11"/>
  <c r="L219" i="11" s="1"/>
  <c r="G219" i="11"/>
  <c r="H219" i="11" s="1"/>
  <c r="X218" i="11"/>
  <c r="Y218" i="11" s="1"/>
  <c r="S218" i="11"/>
  <c r="T218" i="11" s="1"/>
  <c r="G218" i="11"/>
  <c r="H218" i="11" s="1"/>
  <c r="K217" i="11"/>
  <c r="L217" i="11" s="1"/>
  <c r="G217" i="11"/>
  <c r="H217" i="11" s="1"/>
  <c r="X216" i="11"/>
  <c r="Y216" i="11" s="1"/>
  <c r="S216" i="11"/>
  <c r="T216" i="11" s="1"/>
  <c r="G216" i="11"/>
  <c r="H216" i="11" s="1"/>
  <c r="X215" i="11"/>
  <c r="Y215" i="11" s="1"/>
  <c r="S215" i="11"/>
  <c r="T215" i="11" s="1"/>
  <c r="G215" i="11"/>
  <c r="H215" i="11" s="1"/>
  <c r="X214" i="11"/>
  <c r="Y214" i="11" s="1"/>
  <c r="S214" i="11"/>
  <c r="T214" i="11" s="1"/>
  <c r="G214" i="11"/>
  <c r="H214" i="11" s="1"/>
  <c r="X213" i="11"/>
  <c r="Y213" i="11" s="1"/>
  <c r="S213" i="11"/>
  <c r="T213" i="11" s="1"/>
  <c r="G213" i="11"/>
  <c r="H213" i="11" s="1"/>
  <c r="X212" i="11"/>
  <c r="Y212" i="11" s="1"/>
  <c r="S212" i="11"/>
  <c r="T212" i="11" s="1"/>
  <c r="G212" i="11"/>
  <c r="H212" i="11" s="1"/>
  <c r="X211" i="11"/>
  <c r="Y211" i="11" s="1"/>
  <c r="S211" i="11"/>
  <c r="T211" i="11" s="1"/>
  <c r="G211" i="11"/>
  <c r="H211" i="11" s="1"/>
  <c r="X210" i="11"/>
  <c r="Y210" i="11" s="1"/>
  <c r="S210" i="11"/>
  <c r="G210" i="11"/>
  <c r="H210" i="11" s="1"/>
  <c r="S209" i="11"/>
  <c r="G209" i="11"/>
  <c r="H209" i="11" s="1"/>
  <c r="X208" i="11"/>
  <c r="Y208" i="11" s="1"/>
  <c r="S208" i="11"/>
  <c r="T208" i="11" s="1"/>
  <c r="G208" i="11"/>
  <c r="H208" i="11" s="1"/>
  <c r="X207" i="11"/>
  <c r="Y207" i="11" s="1"/>
  <c r="S207" i="11"/>
  <c r="T207" i="11" s="1"/>
  <c r="G207" i="11"/>
  <c r="H207" i="11" s="1"/>
  <c r="X206" i="11"/>
  <c r="Y206" i="11" s="1"/>
  <c r="S206" i="11"/>
  <c r="T206" i="11" s="1"/>
  <c r="G206" i="11"/>
  <c r="H206" i="11" s="1"/>
  <c r="AC205" i="11"/>
  <c r="X205" i="11"/>
  <c r="Y205" i="11" s="1"/>
  <c r="S205" i="11"/>
  <c r="T205" i="11" s="1"/>
  <c r="G205" i="11"/>
  <c r="H205" i="11" s="1"/>
  <c r="K204" i="11"/>
  <c r="L204" i="11" s="1"/>
  <c r="G204" i="11"/>
  <c r="H204" i="11" s="1"/>
  <c r="K203" i="11"/>
  <c r="L203" i="11" s="1"/>
  <c r="G203" i="11"/>
  <c r="H203" i="11" s="1"/>
  <c r="K202" i="11"/>
  <c r="L202" i="11" s="1"/>
  <c r="G202" i="11"/>
  <c r="H202" i="11" s="1"/>
  <c r="K201" i="11"/>
  <c r="L201" i="11" s="1"/>
  <c r="G201" i="11"/>
  <c r="H201" i="11" s="1"/>
  <c r="X200" i="11"/>
  <c r="Y200" i="11" s="1"/>
  <c r="S200" i="11"/>
  <c r="T200" i="11" s="1"/>
  <c r="G200" i="11"/>
  <c r="H200" i="11" s="1"/>
  <c r="K199" i="11"/>
  <c r="L199" i="11" s="1"/>
  <c r="G199" i="11"/>
  <c r="H199" i="11" s="1"/>
  <c r="X198" i="11"/>
  <c r="Y198" i="11" s="1"/>
  <c r="S198" i="11"/>
  <c r="T198" i="11" s="1"/>
  <c r="G198" i="11"/>
  <c r="H198" i="11" s="1"/>
  <c r="K197" i="11"/>
  <c r="L197" i="11" s="1"/>
  <c r="G197" i="11"/>
  <c r="H197" i="11" s="1"/>
  <c r="X196" i="11"/>
  <c r="Y196" i="11" s="1"/>
  <c r="S196" i="11"/>
  <c r="T196" i="11" s="1"/>
  <c r="G196" i="11"/>
  <c r="H196" i="11" s="1"/>
  <c r="K195" i="11"/>
  <c r="L195" i="11" s="1"/>
  <c r="G195" i="11"/>
  <c r="H195" i="11" s="1"/>
  <c r="AC194" i="11"/>
  <c r="AD194" i="11" s="1"/>
  <c r="X194" i="11"/>
  <c r="Y194" i="11" s="1"/>
  <c r="S194" i="11"/>
  <c r="T194" i="11" s="1"/>
  <c r="G194" i="11"/>
  <c r="H194" i="11" s="1"/>
  <c r="K193" i="11"/>
  <c r="L193" i="11" s="1"/>
  <c r="G193" i="11"/>
  <c r="H193" i="11" s="1"/>
  <c r="K192" i="11"/>
  <c r="L192" i="11" s="1"/>
  <c r="G192" i="11"/>
  <c r="H192" i="11" s="1"/>
  <c r="K191" i="11"/>
  <c r="L191" i="11" s="1"/>
  <c r="G191" i="11"/>
  <c r="H191" i="11" s="1"/>
  <c r="X190" i="11"/>
  <c r="Y190" i="11" s="1"/>
  <c r="S190" i="11"/>
  <c r="T190" i="11" s="1"/>
  <c r="G190" i="11"/>
  <c r="H190" i="11" s="1"/>
  <c r="K189" i="11"/>
  <c r="L189" i="11" s="1"/>
  <c r="G189" i="11"/>
  <c r="H189" i="11" s="1"/>
  <c r="X188" i="11"/>
  <c r="Y188" i="11" s="1"/>
  <c r="S188" i="11"/>
  <c r="T188" i="11" s="1"/>
  <c r="G188" i="11"/>
  <c r="H188" i="11" s="1"/>
  <c r="AH187" i="11"/>
  <c r="AI187" i="11" s="1"/>
  <c r="AC187" i="11"/>
  <c r="AD187" i="11" s="1"/>
  <c r="X187" i="11"/>
  <c r="Y187" i="11" s="1"/>
  <c r="S187" i="11"/>
  <c r="T187" i="11" s="1"/>
  <c r="G187" i="11"/>
  <c r="H187" i="11" s="1"/>
  <c r="K186" i="11"/>
  <c r="L186" i="11" s="1"/>
  <c r="G186" i="11"/>
  <c r="H186" i="11" s="1"/>
  <c r="AR185" i="11"/>
  <c r="AS185" i="11" s="1"/>
  <c r="AM185" i="11"/>
  <c r="AN185" i="11" s="1"/>
  <c r="AH185" i="11"/>
  <c r="AI185" i="11" s="1"/>
  <c r="AC185" i="11"/>
  <c r="AD185" i="11" s="1"/>
  <c r="X185" i="11"/>
  <c r="Y185" i="11" s="1"/>
  <c r="S185" i="11"/>
  <c r="T185" i="11" s="1"/>
  <c r="O185" i="11"/>
  <c r="P185" i="11" s="1"/>
  <c r="K185" i="11"/>
  <c r="L185" i="11" s="1"/>
  <c r="G185" i="11"/>
  <c r="H185" i="11" s="1"/>
  <c r="AR184" i="11"/>
  <c r="AS184" i="11" s="1"/>
  <c r="AM184" i="11"/>
  <c r="AN184" i="11" s="1"/>
  <c r="AH184" i="11"/>
  <c r="AI184" i="11" s="1"/>
  <c r="AC184" i="11"/>
  <c r="AD184" i="11" s="1"/>
  <c r="X184" i="11"/>
  <c r="Y184" i="11" s="1"/>
  <c r="S184" i="11"/>
  <c r="T184" i="11" s="1"/>
  <c r="O184" i="11"/>
  <c r="P184" i="11" s="1"/>
  <c r="K184" i="11"/>
  <c r="L184" i="11" s="1"/>
  <c r="G184" i="11"/>
  <c r="H184" i="11" s="1"/>
  <c r="AR183" i="11"/>
  <c r="AS183" i="11" s="1"/>
  <c r="AM183" i="11"/>
  <c r="AN183" i="11" s="1"/>
  <c r="AH183" i="11"/>
  <c r="AI183" i="11" s="1"/>
  <c r="AC183" i="11"/>
  <c r="AD183" i="11" s="1"/>
  <c r="X183" i="11"/>
  <c r="Y183" i="11" s="1"/>
  <c r="S183" i="11"/>
  <c r="T183" i="11" s="1"/>
  <c r="O183" i="11"/>
  <c r="P183" i="11" s="1"/>
  <c r="K183" i="11"/>
  <c r="L183" i="11" s="1"/>
  <c r="G183" i="11"/>
  <c r="H183" i="11" s="1"/>
  <c r="AR182" i="11"/>
  <c r="AS182" i="11" s="1"/>
  <c r="AM182" i="11"/>
  <c r="AN182" i="11" s="1"/>
  <c r="AH182" i="11"/>
  <c r="AI182" i="11" s="1"/>
  <c r="AC182" i="11"/>
  <c r="AD182" i="11" s="1"/>
  <c r="X182" i="11"/>
  <c r="Y182" i="11" s="1"/>
  <c r="S182" i="11"/>
  <c r="T182" i="11" s="1"/>
  <c r="O182" i="11"/>
  <c r="P182" i="11" s="1"/>
  <c r="K182" i="11"/>
  <c r="L182" i="11" s="1"/>
  <c r="G182" i="11"/>
  <c r="H182" i="11" s="1"/>
  <c r="AR181" i="11"/>
  <c r="AS181" i="11" s="1"/>
  <c r="AM181" i="11"/>
  <c r="AN181" i="11" s="1"/>
  <c r="AH181" i="11"/>
  <c r="AI181" i="11" s="1"/>
  <c r="AC181" i="11"/>
  <c r="AD181" i="11" s="1"/>
  <c r="X181" i="11"/>
  <c r="Y181" i="11" s="1"/>
  <c r="S181" i="11"/>
  <c r="T181" i="11" s="1"/>
  <c r="O181" i="11"/>
  <c r="P181" i="11" s="1"/>
  <c r="K181" i="11"/>
  <c r="L181" i="11" s="1"/>
  <c r="G181" i="11"/>
  <c r="H181" i="11" s="1"/>
  <c r="AR180" i="11"/>
  <c r="AS180" i="11" s="1"/>
  <c r="AM180" i="11"/>
  <c r="AN180" i="11" s="1"/>
  <c r="AH180" i="11"/>
  <c r="AI180" i="11" s="1"/>
  <c r="AC180" i="11"/>
  <c r="AD180" i="11" s="1"/>
  <c r="X180" i="11"/>
  <c r="Y180" i="11" s="1"/>
  <c r="S180" i="11"/>
  <c r="T180" i="11" s="1"/>
  <c r="O180" i="11"/>
  <c r="P180" i="11" s="1"/>
  <c r="K180" i="11"/>
  <c r="L180" i="11" s="1"/>
  <c r="G180" i="11"/>
  <c r="H180" i="11" s="1"/>
  <c r="AR179" i="11"/>
  <c r="AS179" i="11" s="1"/>
  <c r="AM179" i="11"/>
  <c r="AN179" i="11" s="1"/>
  <c r="AH179" i="11"/>
  <c r="AI179" i="11" s="1"/>
  <c r="AC179" i="11"/>
  <c r="AD179" i="11" s="1"/>
  <c r="X179" i="11"/>
  <c r="Y179" i="11" s="1"/>
  <c r="S179" i="11"/>
  <c r="T179" i="11" s="1"/>
  <c r="O179" i="11"/>
  <c r="P179" i="11" s="1"/>
  <c r="K179" i="11"/>
  <c r="L179" i="11" s="1"/>
  <c r="G179" i="11"/>
  <c r="H179" i="11" s="1"/>
  <c r="AR178" i="11"/>
  <c r="AS178" i="11" s="1"/>
  <c r="AM178" i="11"/>
  <c r="AN178" i="11" s="1"/>
  <c r="AH178" i="11"/>
  <c r="AI178" i="11" s="1"/>
  <c r="AC178" i="11"/>
  <c r="AD178" i="11" s="1"/>
  <c r="X178" i="11"/>
  <c r="Y178" i="11" s="1"/>
  <c r="S178" i="11"/>
  <c r="T178" i="11" s="1"/>
  <c r="O178" i="11"/>
  <c r="P178" i="11" s="1"/>
  <c r="K178" i="11"/>
  <c r="L178" i="11" s="1"/>
  <c r="G178" i="11"/>
  <c r="H178" i="11" s="1"/>
  <c r="AR177" i="11"/>
  <c r="AS177" i="11" s="1"/>
  <c r="AM177" i="11"/>
  <c r="AN177" i="11" s="1"/>
  <c r="AH177" i="11"/>
  <c r="AI177" i="11" s="1"/>
  <c r="AC177" i="11"/>
  <c r="AD177" i="11" s="1"/>
  <c r="X177" i="11"/>
  <c r="Y177" i="11" s="1"/>
  <c r="S177" i="11"/>
  <c r="T177" i="11" s="1"/>
  <c r="O177" i="11"/>
  <c r="P177" i="11" s="1"/>
  <c r="K177" i="11"/>
  <c r="L177" i="11" s="1"/>
  <c r="G177" i="11"/>
  <c r="H177" i="11" s="1"/>
  <c r="AR176" i="11"/>
  <c r="AS176" i="11" s="1"/>
  <c r="AM176" i="11"/>
  <c r="AN176" i="11" s="1"/>
  <c r="AH176" i="11"/>
  <c r="AI176" i="11" s="1"/>
  <c r="AC176" i="11"/>
  <c r="AD176" i="11" s="1"/>
  <c r="X176" i="11"/>
  <c r="Y176" i="11" s="1"/>
  <c r="S176" i="11"/>
  <c r="T176" i="11" s="1"/>
  <c r="O176" i="11"/>
  <c r="P176" i="11" s="1"/>
  <c r="K176" i="11"/>
  <c r="L176" i="11" s="1"/>
  <c r="G176" i="11"/>
  <c r="H176" i="11" s="1"/>
  <c r="AM175" i="11"/>
  <c r="AH175" i="11"/>
  <c r="AI175" i="11" s="1"/>
  <c r="AC175" i="11"/>
  <c r="AD175" i="11" s="1"/>
  <c r="X175" i="11"/>
  <c r="Y175" i="11" s="1"/>
  <c r="S175" i="11"/>
  <c r="T175" i="11" s="1"/>
  <c r="O175" i="11"/>
  <c r="P175" i="11" s="1"/>
  <c r="K175" i="11"/>
  <c r="L175" i="11" s="1"/>
  <c r="G175" i="11"/>
  <c r="H175" i="11" s="1"/>
  <c r="AR174" i="11"/>
  <c r="AS174" i="11" s="1"/>
  <c r="AM174" i="11"/>
  <c r="AN174" i="11" s="1"/>
  <c r="AH174" i="11"/>
  <c r="AI174" i="11" s="1"/>
  <c r="AC174" i="11"/>
  <c r="AD174" i="11" s="1"/>
  <c r="X174" i="11"/>
  <c r="Y174" i="11" s="1"/>
  <c r="S174" i="11"/>
  <c r="T174" i="11" s="1"/>
  <c r="O174" i="11"/>
  <c r="P174" i="11" s="1"/>
  <c r="K174" i="11"/>
  <c r="L174" i="11" s="1"/>
  <c r="G174" i="11"/>
  <c r="H174" i="11" s="1"/>
  <c r="AR173" i="11"/>
  <c r="AS173" i="11" s="1"/>
  <c r="AM173" i="11"/>
  <c r="AN173" i="11" s="1"/>
  <c r="AH173" i="11"/>
  <c r="AI173" i="11" s="1"/>
  <c r="AC173" i="11"/>
  <c r="AD173" i="11" s="1"/>
  <c r="X173" i="11"/>
  <c r="Y173" i="11" s="1"/>
  <c r="S173" i="11"/>
  <c r="T173" i="11" s="1"/>
  <c r="O173" i="11"/>
  <c r="P173" i="11" s="1"/>
  <c r="K173" i="11"/>
  <c r="L173" i="11" s="1"/>
  <c r="G173" i="11"/>
  <c r="H173" i="11" s="1"/>
  <c r="AR172" i="11"/>
  <c r="AS172" i="11" s="1"/>
  <c r="AM172" i="11"/>
  <c r="AN172" i="11" s="1"/>
  <c r="AH172" i="11"/>
  <c r="AI172" i="11" s="1"/>
  <c r="AC172" i="11"/>
  <c r="AD172" i="11" s="1"/>
  <c r="X172" i="11"/>
  <c r="Y172" i="11" s="1"/>
  <c r="S172" i="11"/>
  <c r="T172" i="11" s="1"/>
  <c r="O172" i="11"/>
  <c r="P172" i="11" s="1"/>
  <c r="K172" i="11"/>
  <c r="L172" i="11" s="1"/>
  <c r="G172" i="11"/>
  <c r="H172" i="11" s="1"/>
  <c r="AR171" i="11"/>
  <c r="AS171" i="11" s="1"/>
  <c r="AM171" i="11"/>
  <c r="AN171" i="11" s="1"/>
  <c r="AH171" i="11"/>
  <c r="AI171" i="11" s="1"/>
  <c r="AC171" i="11"/>
  <c r="AD171" i="11" s="1"/>
  <c r="X171" i="11"/>
  <c r="Y171" i="11" s="1"/>
  <c r="S171" i="11"/>
  <c r="T171" i="11" s="1"/>
  <c r="O171" i="11"/>
  <c r="P171" i="11" s="1"/>
  <c r="K171" i="11"/>
  <c r="L171" i="11" s="1"/>
  <c r="G171" i="11"/>
  <c r="H171" i="11" s="1"/>
  <c r="AR170" i="11"/>
  <c r="AS170" i="11" s="1"/>
  <c r="AM170" i="11"/>
  <c r="AN170" i="11" s="1"/>
  <c r="AH170" i="11"/>
  <c r="AI170" i="11" s="1"/>
  <c r="AC170" i="11"/>
  <c r="AD170" i="11" s="1"/>
  <c r="X170" i="11"/>
  <c r="Y170" i="11" s="1"/>
  <c r="S170" i="11"/>
  <c r="T170" i="11" s="1"/>
  <c r="O170" i="11"/>
  <c r="P170" i="11" s="1"/>
  <c r="K170" i="11"/>
  <c r="L170" i="11" s="1"/>
  <c r="G170" i="11"/>
  <c r="H170" i="11" s="1"/>
  <c r="AR169" i="11"/>
  <c r="AS169" i="11" s="1"/>
  <c r="AM169" i="11"/>
  <c r="AN169" i="11" s="1"/>
  <c r="AH169" i="11"/>
  <c r="AI169" i="11" s="1"/>
  <c r="AC169" i="11"/>
  <c r="AD169" i="11" s="1"/>
  <c r="X169" i="11"/>
  <c r="Y169" i="11" s="1"/>
  <c r="S169" i="11"/>
  <c r="T169" i="11" s="1"/>
  <c r="O169" i="11"/>
  <c r="P169" i="11" s="1"/>
  <c r="K169" i="11"/>
  <c r="L169" i="11" s="1"/>
  <c r="G169" i="11"/>
  <c r="H169" i="11" s="1"/>
  <c r="X168" i="11"/>
  <c r="Y168" i="11" s="1"/>
  <c r="S168" i="11"/>
  <c r="T168" i="11" s="1"/>
  <c r="O168" i="11"/>
  <c r="P168" i="11" s="1"/>
  <c r="K168" i="11"/>
  <c r="L168" i="11" s="1"/>
  <c r="G168" i="11"/>
  <c r="H168" i="11" s="1"/>
  <c r="AR167" i="11"/>
  <c r="AS167" i="11" s="1"/>
  <c r="AM167" i="11"/>
  <c r="AN167" i="11" s="1"/>
  <c r="AH167" i="11"/>
  <c r="AI167" i="11" s="1"/>
  <c r="AC167" i="11"/>
  <c r="AD167" i="11" s="1"/>
  <c r="X167" i="11"/>
  <c r="Y167" i="11" s="1"/>
  <c r="S167" i="11"/>
  <c r="T167" i="11" s="1"/>
  <c r="O167" i="11"/>
  <c r="P167" i="11" s="1"/>
  <c r="K167" i="11"/>
  <c r="L167" i="11" s="1"/>
  <c r="G167" i="11"/>
  <c r="H167" i="11" s="1"/>
  <c r="AM166" i="11"/>
  <c r="AN166" i="11" s="1"/>
  <c r="AH166" i="11"/>
  <c r="AI166" i="11" s="1"/>
  <c r="AC166" i="11"/>
  <c r="AD166" i="11" s="1"/>
  <c r="X166" i="11"/>
  <c r="Y166" i="11" s="1"/>
  <c r="S166" i="11"/>
  <c r="T166" i="11" s="1"/>
  <c r="O166" i="11"/>
  <c r="P166" i="11" s="1"/>
  <c r="K166" i="11"/>
  <c r="L166" i="11" s="1"/>
  <c r="G166" i="11"/>
  <c r="H166" i="11" s="1"/>
  <c r="AR165" i="11"/>
  <c r="AS165" i="11" s="1"/>
  <c r="AM165" i="11"/>
  <c r="AN165" i="11" s="1"/>
  <c r="AH165" i="11"/>
  <c r="AI165" i="11" s="1"/>
  <c r="AC165" i="11"/>
  <c r="AD165" i="11" s="1"/>
  <c r="X165" i="11"/>
  <c r="Y165" i="11" s="1"/>
  <c r="S165" i="11"/>
  <c r="T165" i="11" s="1"/>
  <c r="O165" i="11"/>
  <c r="P165" i="11" s="1"/>
  <c r="K165" i="11"/>
  <c r="L165" i="11" s="1"/>
  <c r="G165" i="11"/>
  <c r="H165" i="11" s="1"/>
  <c r="AR164" i="11"/>
  <c r="AS164" i="11" s="1"/>
  <c r="AM164" i="11"/>
  <c r="AN164" i="11" s="1"/>
  <c r="AH164" i="11"/>
  <c r="AI164" i="11" s="1"/>
  <c r="AC164" i="11"/>
  <c r="AD164" i="11" s="1"/>
  <c r="X164" i="11"/>
  <c r="Y164" i="11" s="1"/>
  <c r="S164" i="11"/>
  <c r="T164" i="11" s="1"/>
  <c r="O164" i="11"/>
  <c r="P164" i="11" s="1"/>
  <c r="K164" i="11"/>
  <c r="L164" i="11" s="1"/>
  <c r="G164" i="11"/>
  <c r="H164" i="11" s="1"/>
  <c r="AR163" i="11"/>
  <c r="AS163" i="11" s="1"/>
  <c r="AM163" i="11"/>
  <c r="AN163" i="11" s="1"/>
  <c r="AH163" i="11"/>
  <c r="AI163" i="11" s="1"/>
  <c r="AC163" i="11"/>
  <c r="AD163" i="11" s="1"/>
  <c r="X163" i="11"/>
  <c r="Y163" i="11" s="1"/>
  <c r="S163" i="11"/>
  <c r="T163" i="11" s="1"/>
  <c r="O163" i="11"/>
  <c r="P163" i="11" s="1"/>
  <c r="K163" i="11"/>
  <c r="L163" i="11" s="1"/>
  <c r="G163" i="11"/>
  <c r="H163" i="11" s="1"/>
  <c r="AR162" i="11"/>
  <c r="AS162" i="11" s="1"/>
  <c r="AM162" i="11"/>
  <c r="AN162" i="11" s="1"/>
  <c r="AH162" i="11"/>
  <c r="AI162" i="11" s="1"/>
  <c r="AC162" i="11"/>
  <c r="AD162" i="11" s="1"/>
  <c r="X162" i="11"/>
  <c r="Y162" i="11" s="1"/>
  <c r="S162" i="11"/>
  <c r="T162" i="11" s="1"/>
  <c r="O162" i="11"/>
  <c r="P162" i="11" s="1"/>
  <c r="K162" i="11"/>
  <c r="L162" i="11" s="1"/>
  <c r="G162" i="11"/>
  <c r="H162" i="11" s="1"/>
  <c r="AR161" i="11"/>
  <c r="AS161" i="11" s="1"/>
  <c r="AM161" i="11"/>
  <c r="AN161" i="11" s="1"/>
  <c r="AH161" i="11"/>
  <c r="AI161" i="11" s="1"/>
  <c r="AC161" i="11"/>
  <c r="AD161" i="11" s="1"/>
  <c r="X161" i="11"/>
  <c r="Y161" i="11" s="1"/>
  <c r="S161" i="11"/>
  <c r="T161" i="11" s="1"/>
  <c r="O161" i="11"/>
  <c r="P161" i="11" s="1"/>
  <c r="K161" i="11"/>
  <c r="L161" i="11" s="1"/>
  <c r="G161" i="11"/>
  <c r="H161" i="11" s="1"/>
  <c r="AR160" i="11"/>
  <c r="AS160" i="11" s="1"/>
  <c r="AM160" i="11"/>
  <c r="AN160" i="11" s="1"/>
  <c r="AH160" i="11"/>
  <c r="AI160" i="11" s="1"/>
  <c r="AC160" i="11"/>
  <c r="AD160" i="11" s="1"/>
  <c r="X160" i="11"/>
  <c r="Y160" i="11" s="1"/>
  <c r="S160" i="11"/>
  <c r="T160" i="11" s="1"/>
  <c r="O160" i="11"/>
  <c r="P160" i="11" s="1"/>
  <c r="K160" i="11"/>
  <c r="L160" i="11" s="1"/>
  <c r="G160" i="11"/>
  <c r="H160" i="11" s="1"/>
  <c r="AR159" i="11"/>
  <c r="AS159" i="11" s="1"/>
  <c r="AM159" i="11"/>
  <c r="AN159" i="11" s="1"/>
  <c r="AH159" i="11"/>
  <c r="AI159" i="11" s="1"/>
  <c r="AC159" i="11"/>
  <c r="AD159" i="11" s="1"/>
  <c r="X159" i="11"/>
  <c r="Y159" i="11" s="1"/>
  <c r="S159" i="11"/>
  <c r="T159" i="11" s="1"/>
  <c r="O159" i="11"/>
  <c r="P159" i="11" s="1"/>
  <c r="K159" i="11"/>
  <c r="L159" i="11" s="1"/>
  <c r="G159" i="11"/>
  <c r="H159" i="11" s="1"/>
  <c r="AR158" i="11"/>
  <c r="AS158" i="11" s="1"/>
  <c r="AM158" i="11"/>
  <c r="AN158" i="11" s="1"/>
  <c r="AH158" i="11"/>
  <c r="AI158" i="11" s="1"/>
  <c r="AC158" i="11"/>
  <c r="AD158" i="11" s="1"/>
  <c r="X158" i="11"/>
  <c r="Y158" i="11" s="1"/>
  <c r="S158" i="11"/>
  <c r="T158" i="11" s="1"/>
  <c r="O158" i="11"/>
  <c r="P158" i="11" s="1"/>
  <c r="K158" i="11"/>
  <c r="L158" i="11" s="1"/>
  <c r="G158" i="11"/>
  <c r="H158" i="11" s="1"/>
  <c r="AR157" i="11"/>
  <c r="AS157" i="11" s="1"/>
  <c r="AM157" i="11"/>
  <c r="AN157" i="11" s="1"/>
  <c r="AH157" i="11"/>
  <c r="AI157" i="11" s="1"/>
  <c r="AC157" i="11"/>
  <c r="AD157" i="11" s="1"/>
  <c r="X157" i="11"/>
  <c r="Y157" i="11" s="1"/>
  <c r="S157" i="11"/>
  <c r="T157" i="11" s="1"/>
  <c r="O157" i="11"/>
  <c r="P157" i="11" s="1"/>
  <c r="K157" i="11"/>
  <c r="L157" i="11" s="1"/>
  <c r="G157" i="11"/>
  <c r="H157" i="11" s="1"/>
  <c r="AR156" i="11"/>
  <c r="AS156" i="11" s="1"/>
  <c r="AM156" i="11"/>
  <c r="AN156" i="11" s="1"/>
  <c r="AH156" i="11"/>
  <c r="AI156" i="11" s="1"/>
  <c r="AC156" i="11"/>
  <c r="AD156" i="11" s="1"/>
  <c r="X156" i="11"/>
  <c r="Y156" i="11" s="1"/>
  <c r="S156" i="11"/>
  <c r="T156" i="11" s="1"/>
  <c r="O156" i="11"/>
  <c r="P156" i="11" s="1"/>
  <c r="K156" i="11"/>
  <c r="L156" i="11" s="1"/>
  <c r="G156" i="11"/>
  <c r="H156" i="11" s="1"/>
  <c r="AR155" i="11"/>
  <c r="AS155" i="11" s="1"/>
  <c r="AM155" i="11"/>
  <c r="AN155" i="11" s="1"/>
  <c r="AH155" i="11"/>
  <c r="AI155" i="11" s="1"/>
  <c r="AC155" i="11"/>
  <c r="AD155" i="11" s="1"/>
  <c r="X155" i="11"/>
  <c r="Y155" i="11" s="1"/>
  <c r="S155" i="11"/>
  <c r="T155" i="11" s="1"/>
  <c r="O155" i="11"/>
  <c r="P155" i="11" s="1"/>
  <c r="K155" i="11"/>
  <c r="L155" i="11" s="1"/>
  <c r="G155" i="11"/>
  <c r="H155" i="11" s="1"/>
  <c r="AR154" i="11"/>
  <c r="AS154" i="11" s="1"/>
  <c r="AM154" i="11"/>
  <c r="AN154" i="11" s="1"/>
  <c r="AH154" i="11"/>
  <c r="AI154" i="11" s="1"/>
  <c r="AC154" i="11"/>
  <c r="AD154" i="11" s="1"/>
  <c r="X154" i="11"/>
  <c r="Y154" i="11" s="1"/>
  <c r="S154" i="11"/>
  <c r="T154" i="11" s="1"/>
  <c r="O154" i="11"/>
  <c r="P154" i="11" s="1"/>
  <c r="K154" i="11"/>
  <c r="L154" i="11" s="1"/>
  <c r="G154" i="11"/>
  <c r="H154" i="11" s="1"/>
  <c r="AR153" i="11"/>
  <c r="AS153" i="11" s="1"/>
  <c r="AM153" i="11"/>
  <c r="AN153" i="11" s="1"/>
  <c r="AH153" i="11"/>
  <c r="AI153" i="11" s="1"/>
  <c r="AC153" i="11"/>
  <c r="AD153" i="11" s="1"/>
  <c r="X153" i="11"/>
  <c r="Y153" i="11" s="1"/>
  <c r="S153" i="11"/>
  <c r="T153" i="11" s="1"/>
  <c r="O153" i="11"/>
  <c r="P153" i="11" s="1"/>
  <c r="K153" i="11"/>
  <c r="L153" i="11" s="1"/>
  <c r="G153" i="11"/>
  <c r="H153" i="11" s="1"/>
  <c r="AH152" i="11"/>
  <c r="AC152" i="11"/>
  <c r="AD152" i="11" s="1"/>
  <c r="X152" i="11"/>
  <c r="Y152" i="11" s="1"/>
  <c r="S152" i="11"/>
  <c r="T152" i="11" s="1"/>
  <c r="O152" i="11"/>
  <c r="P152" i="11" s="1"/>
  <c r="K152" i="11"/>
  <c r="L152" i="11" s="1"/>
  <c r="G152" i="11"/>
  <c r="H152" i="11" s="1"/>
  <c r="AR151" i="11"/>
  <c r="AS151" i="11" s="1"/>
  <c r="AM151" i="11"/>
  <c r="AN151" i="11" s="1"/>
  <c r="AH151" i="11"/>
  <c r="AI151" i="11" s="1"/>
  <c r="AC151" i="11"/>
  <c r="AD151" i="11" s="1"/>
  <c r="X151" i="11"/>
  <c r="Y151" i="11" s="1"/>
  <c r="S151" i="11"/>
  <c r="T151" i="11" s="1"/>
  <c r="O151" i="11"/>
  <c r="P151" i="11" s="1"/>
  <c r="K151" i="11"/>
  <c r="L151" i="11" s="1"/>
  <c r="G151" i="11"/>
  <c r="H151" i="11" s="1"/>
  <c r="AR150" i="11"/>
  <c r="AS150" i="11" s="1"/>
  <c r="AM150" i="11"/>
  <c r="AN150" i="11" s="1"/>
  <c r="AH150" i="11"/>
  <c r="AI150" i="11" s="1"/>
  <c r="AC150" i="11"/>
  <c r="AD150" i="11" s="1"/>
  <c r="X150" i="11"/>
  <c r="Y150" i="11" s="1"/>
  <c r="S150" i="11"/>
  <c r="T150" i="11" s="1"/>
  <c r="O150" i="11"/>
  <c r="P150" i="11" s="1"/>
  <c r="K150" i="11"/>
  <c r="L150" i="11" s="1"/>
  <c r="G150" i="11"/>
  <c r="H150" i="11" s="1"/>
  <c r="AR149" i="11"/>
  <c r="AS149" i="11" s="1"/>
  <c r="AM149" i="11"/>
  <c r="AN149" i="11" s="1"/>
  <c r="AH149" i="11"/>
  <c r="AI149" i="11" s="1"/>
  <c r="AC149" i="11"/>
  <c r="AD149" i="11" s="1"/>
  <c r="X149" i="11"/>
  <c r="Y149" i="11" s="1"/>
  <c r="S149" i="11"/>
  <c r="T149" i="11" s="1"/>
  <c r="O149" i="11"/>
  <c r="P149" i="11" s="1"/>
  <c r="K149" i="11"/>
  <c r="L149" i="11" s="1"/>
  <c r="G149" i="11"/>
  <c r="H149" i="11" s="1"/>
  <c r="AR148" i="11"/>
  <c r="AS148" i="11" s="1"/>
  <c r="AM148" i="11"/>
  <c r="AN148" i="11" s="1"/>
  <c r="AH148" i="11"/>
  <c r="AI148" i="11" s="1"/>
  <c r="AC148" i="11"/>
  <c r="AD148" i="11" s="1"/>
  <c r="X148" i="11"/>
  <c r="Y148" i="11" s="1"/>
  <c r="S148" i="11"/>
  <c r="T148" i="11" s="1"/>
  <c r="O148" i="11"/>
  <c r="P148" i="11" s="1"/>
  <c r="K148" i="11"/>
  <c r="L148" i="11" s="1"/>
  <c r="G148" i="11"/>
  <c r="H148" i="11" s="1"/>
  <c r="AR147" i="11"/>
  <c r="AS147" i="11" s="1"/>
  <c r="AM147" i="11"/>
  <c r="AN147" i="11" s="1"/>
  <c r="AH147" i="11"/>
  <c r="AI147" i="11" s="1"/>
  <c r="AC147" i="11"/>
  <c r="AD147" i="11" s="1"/>
  <c r="X147" i="11"/>
  <c r="Y147" i="11" s="1"/>
  <c r="S147" i="11"/>
  <c r="T147" i="11" s="1"/>
  <c r="O147" i="11"/>
  <c r="P147" i="11" s="1"/>
  <c r="K147" i="11"/>
  <c r="L147" i="11" s="1"/>
  <c r="G147" i="11"/>
  <c r="H147" i="11" s="1"/>
  <c r="AR146" i="11"/>
  <c r="AS146" i="11" s="1"/>
  <c r="AM146" i="11"/>
  <c r="AN146" i="11" s="1"/>
  <c r="AH146" i="11"/>
  <c r="AC146" i="11"/>
  <c r="AD146" i="11" s="1"/>
  <c r="X146" i="11"/>
  <c r="Y146" i="11" s="1"/>
  <c r="S146" i="11"/>
  <c r="T146" i="11" s="1"/>
  <c r="O146" i="11"/>
  <c r="P146" i="11" s="1"/>
  <c r="K146" i="11"/>
  <c r="L146" i="11" s="1"/>
  <c r="G146" i="11"/>
  <c r="H146" i="11" s="1"/>
  <c r="AR145" i="11"/>
  <c r="AS145" i="11" s="1"/>
  <c r="AM145" i="11"/>
  <c r="AN145" i="11" s="1"/>
  <c r="AH145" i="11"/>
  <c r="AI145" i="11" s="1"/>
  <c r="AC145" i="11"/>
  <c r="AD145" i="11" s="1"/>
  <c r="X145" i="11"/>
  <c r="Y145" i="11" s="1"/>
  <c r="S145" i="11"/>
  <c r="T145" i="11" s="1"/>
  <c r="O145" i="11"/>
  <c r="P145" i="11" s="1"/>
  <c r="K145" i="11"/>
  <c r="L145" i="11" s="1"/>
  <c r="G145" i="11"/>
  <c r="H145" i="11" s="1"/>
  <c r="AR144" i="11"/>
  <c r="AS144" i="11" s="1"/>
  <c r="AM144" i="11"/>
  <c r="AN144" i="11" s="1"/>
  <c r="AH144" i="11"/>
  <c r="AI144" i="11" s="1"/>
  <c r="AC144" i="11"/>
  <c r="AD144" i="11" s="1"/>
  <c r="X144" i="11"/>
  <c r="Y144" i="11" s="1"/>
  <c r="S144" i="11"/>
  <c r="T144" i="11" s="1"/>
  <c r="O144" i="11"/>
  <c r="P144" i="11" s="1"/>
  <c r="K144" i="11"/>
  <c r="L144" i="11" s="1"/>
  <c r="G144" i="11"/>
  <c r="H144" i="11" s="1"/>
  <c r="AR143" i="11"/>
  <c r="AS143" i="11" s="1"/>
  <c r="AM143" i="11"/>
  <c r="AN143" i="11" s="1"/>
  <c r="AH143" i="11"/>
  <c r="AI143" i="11" s="1"/>
  <c r="AC143" i="11"/>
  <c r="AD143" i="11" s="1"/>
  <c r="X143" i="11"/>
  <c r="Y143" i="11" s="1"/>
  <c r="S143" i="11"/>
  <c r="T143" i="11" s="1"/>
  <c r="O143" i="11"/>
  <c r="P143" i="11" s="1"/>
  <c r="K143" i="11"/>
  <c r="L143" i="11" s="1"/>
  <c r="G143" i="11"/>
  <c r="H143" i="11" s="1"/>
  <c r="AR142" i="11"/>
  <c r="AM142" i="11"/>
  <c r="AN142" i="11" s="1"/>
  <c r="AH142" i="11"/>
  <c r="AI142" i="11" s="1"/>
  <c r="AC142" i="11"/>
  <c r="AD142" i="11" s="1"/>
  <c r="X142" i="11"/>
  <c r="Y142" i="11" s="1"/>
  <c r="S142" i="11"/>
  <c r="T142" i="11" s="1"/>
  <c r="O142" i="11"/>
  <c r="P142" i="11" s="1"/>
  <c r="K142" i="11"/>
  <c r="L142" i="11" s="1"/>
  <c r="G142" i="11"/>
  <c r="H142" i="11" s="1"/>
  <c r="AR141" i="11"/>
  <c r="AS141" i="11" s="1"/>
  <c r="AH141" i="11"/>
  <c r="AI141" i="11" s="1"/>
  <c r="AC141" i="11"/>
  <c r="AD141" i="11" s="1"/>
  <c r="X141" i="11"/>
  <c r="Y141" i="11" s="1"/>
  <c r="S141" i="11"/>
  <c r="T141" i="11" s="1"/>
  <c r="O141" i="11"/>
  <c r="P141" i="11" s="1"/>
  <c r="K141" i="11"/>
  <c r="L141" i="11" s="1"/>
  <c r="G141" i="11"/>
  <c r="H141" i="11" s="1"/>
  <c r="AR140" i="11"/>
  <c r="AS140" i="11" s="1"/>
  <c r="AM140" i="11"/>
  <c r="AN140" i="11" s="1"/>
  <c r="AH140" i="11"/>
  <c r="AI140" i="11" s="1"/>
  <c r="AC140" i="11"/>
  <c r="AD140" i="11" s="1"/>
  <c r="X140" i="11"/>
  <c r="Y140" i="11" s="1"/>
  <c r="S140" i="11"/>
  <c r="T140" i="11" s="1"/>
  <c r="O140" i="11"/>
  <c r="P140" i="11" s="1"/>
  <c r="K140" i="11"/>
  <c r="L140" i="11" s="1"/>
  <c r="G140" i="11"/>
  <c r="H140" i="11" s="1"/>
  <c r="AR139" i="11"/>
  <c r="AS139" i="11" s="1"/>
  <c r="AM139" i="11"/>
  <c r="AN139" i="11" s="1"/>
  <c r="AH139" i="11"/>
  <c r="AI139" i="11" s="1"/>
  <c r="AC139" i="11"/>
  <c r="AD139" i="11" s="1"/>
  <c r="X139" i="11"/>
  <c r="Y139" i="11" s="1"/>
  <c r="S139" i="11"/>
  <c r="T139" i="11" s="1"/>
  <c r="O139" i="11"/>
  <c r="P139" i="11" s="1"/>
  <c r="K139" i="11"/>
  <c r="L139" i="11" s="1"/>
  <c r="G139" i="11"/>
  <c r="H139" i="11" s="1"/>
  <c r="AR138" i="11"/>
  <c r="AS138" i="11" s="1"/>
  <c r="AM138" i="11"/>
  <c r="AN138" i="11" s="1"/>
  <c r="AH138" i="11"/>
  <c r="AI138" i="11" s="1"/>
  <c r="AC138" i="11"/>
  <c r="AD138" i="11" s="1"/>
  <c r="X138" i="11"/>
  <c r="Y138" i="11" s="1"/>
  <c r="S138" i="11"/>
  <c r="T138" i="11" s="1"/>
  <c r="O138" i="11"/>
  <c r="P138" i="11" s="1"/>
  <c r="K138" i="11"/>
  <c r="L138" i="11" s="1"/>
  <c r="G138" i="11"/>
  <c r="H138" i="11" s="1"/>
  <c r="AR137" i="11"/>
  <c r="AS137" i="11" s="1"/>
  <c r="AM137" i="11"/>
  <c r="AN137" i="11" s="1"/>
  <c r="AH137" i="11"/>
  <c r="AI137" i="11" s="1"/>
  <c r="AC137" i="11"/>
  <c r="AD137" i="11" s="1"/>
  <c r="X137" i="11"/>
  <c r="Y137" i="11" s="1"/>
  <c r="S137" i="11"/>
  <c r="T137" i="11" s="1"/>
  <c r="O137" i="11"/>
  <c r="P137" i="11" s="1"/>
  <c r="K137" i="11"/>
  <c r="L137" i="11" s="1"/>
  <c r="G137" i="11"/>
  <c r="H137" i="11" s="1"/>
  <c r="AR136" i="11"/>
  <c r="AS136" i="11" s="1"/>
  <c r="AH136" i="11"/>
  <c r="AI136" i="11" s="1"/>
  <c r="AC136" i="11"/>
  <c r="AD136" i="11" s="1"/>
  <c r="X136" i="11"/>
  <c r="Y136" i="11" s="1"/>
  <c r="S136" i="11"/>
  <c r="T136" i="11" s="1"/>
  <c r="O136" i="11"/>
  <c r="P136" i="11" s="1"/>
  <c r="K136" i="11"/>
  <c r="L136" i="11" s="1"/>
  <c r="G136" i="11"/>
  <c r="H136" i="11" s="1"/>
  <c r="AR135" i="11"/>
  <c r="AS135" i="11" s="1"/>
  <c r="AM135" i="11"/>
  <c r="AN135" i="11" s="1"/>
  <c r="AH135" i="11"/>
  <c r="AI135" i="11" s="1"/>
  <c r="AC135" i="11"/>
  <c r="AD135" i="11" s="1"/>
  <c r="X135" i="11"/>
  <c r="Y135" i="11" s="1"/>
  <c r="S135" i="11"/>
  <c r="T135" i="11" s="1"/>
  <c r="O135" i="11"/>
  <c r="P135" i="11" s="1"/>
  <c r="K135" i="11"/>
  <c r="L135" i="11" s="1"/>
  <c r="G135" i="11"/>
  <c r="H135" i="11" s="1"/>
  <c r="AR134" i="11"/>
  <c r="AM134" i="11"/>
  <c r="AN134" i="11" s="1"/>
  <c r="AH134" i="11"/>
  <c r="AI134" i="11" s="1"/>
  <c r="AC134" i="11"/>
  <c r="AD134" i="11" s="1"/>
  <c r="X134" i="11"/>
  <c r="Y134" i="11" s="1"/>
  <c r="S134" i="11"/>
  <c r="T134" i="11" s="1"/>
  <c r="O134" i="11"/>
  <c r="P134" i="11" s="1"/>
  <c r="K134" i="11"/>
  <c r="L134" i="11" s="1"/>
  <c r="G134" i="11"/>
  <c r="H134" i="11" s="1"/>
  <c r="AR133" i="11"/>
  <c r="AS133" i="11" s="1"/>
  <c r="AM133" i="11"/>
  <c r="AN133" i="11" s="1"/>
  <c r="AH133" i="11"/>
  <c r="AI133" i="11" s="1"/>
  <c r="AC133" i="11"/>
  <c r="AD133" i="11" s="1"/>
  <c r="X133" i="11"/>
  <c r="Y133" i="11" s="1"/>
  <c r="S133" i="11"/>
  <c r="T133" i="11" s="1"/>
  <c r="O133" i="11"/>
  <c r="P133" i="11" s="1"/>
  <c r="K133" i="11"/>
  <c r="L133" i="11" s="1"/>
  <c r="G133" i="11"/>
  <c r="H133" i="11" s="1"/>
  <c r="AR132" i="11"/>
  <c r="AS132" i="11" s="1"/>
  <c r="AM132" i="11"/>
  <c r="AN132" i="11" s="1"/>
  <c r="AH132" i="11"/>
  <c r="AI132" i="11" s="1"/>
  <c r="AC132" i="11"/>
  <c r="AD132" i="11" s="1"/>
  <c r="X132" i="11"/>
  <c r="Y132" i="11" s="1"/>
  <c r="S132" i="11"/>
  <c r="T132" i="11" s="1"/>
  <c r="O132" i="11"/>
  <c r="P132" i="11" s="1"/>
  <c r="K132" i="11"/>
  <c r="L132" i="11" s="1"/>
  <c r="G132" i="11"/>
  <c r="H132" i="11" s="1"/>
  <c r="AR131" i="11"/>
  <c r="AS131" i="11" s="1"/>
  <c r="AM131" i="11"/>
  <c r="AN131" i="11" s="1"/>
  <c r="AH131" i="11"/>
  <c r="AI131" i="11" s="1"/>
  <c r="AC131" i="11"/>
  <c r="AD131" i="11" s="1"/>
  <c r="X131" i="11"/>
  <c r="Y131" i="11" s="1"/>
  <c r="S131" i="11"/>
  <c r="T131" i="11" s="1"/>
  <c r="O131" i="11"/>
  <c r="P131" i="11" s="1"/>
  <c r="K131" i="11"/>
  <c r="L131" i="11" s="1"/>
  <c r="G131" i="11"/>
  <c r="H131" i="11" s="1"/>
  <c r="AR130" i="11"/>
  <c r="AS130" i="11" s="1"/>
  <c r="AM130" i="11"/>
  <c r="AN130" i="11" s="1"/>
  <c r="AH130" i="11"/>
  <c r="AI130" i="11" s="1"/>
  <c r="AC130" i="11"/>
  <c r="AD130" i="11" s="1"/>
  <c r="X130" i="11"/>
  <c r="Y130" i="11" s="1"/>
  <c r="S130" i="11"/>
  <c r="T130" i="11" s="1"/>
  <c r="O130" i="11"/>
  <c r="P130" i="11" s="1"/>
  <c r="K130" i="11"/>
  <c r="L130" i="11" s="1"/>
  <c r="G130" i="11"/>
  <c r="H130" i="11" s="1"/>
  <c r="AR129" i="11"/>
  <c r="AS129" i="11" s="1"/>
  <c r="AM129" i="11"/>
  <c r="AN129" i="11" s="1"/>
  <c r="AH129" i="11"/>
  <c r="AI129" i="11" s="1"/>
  <c r="AC129" i="11"/>
  <c r="AD129" i="11" s="1"/>
  <c r="X129" i="11"/>
  <c r="Y129" i="11" s="1"/>
  <c r="S129" i="11"/>
  <c r="T129" i="11" s="1"/>
  <c r="O129" i="11"/>
  <c r="P129" i="11" s="1"/>
  <c r="K129" i="11"/>
  <c r="L129" i="11" s="1"/>
  <c r="G129" i="11"/>
  <c r="H129" i="11" s="1"/>
  <c r="AR128" i="11"/>
  <c r="AS128" i="11" s="1"/>
  <c r="AM128" i="11"/>
  <c r="AN128" i="11" s="1"/>
  <c r="AH128" i="11"/>
  <c r="AI128" i="11" s="1"/>
  <c r="AC128" i="11"/>
  <c r="AD128" i="11" s="1"/>
  <c r="X128" i="11"/>
  <c r="Y128" i="11" s="1"/>
  <c r="S128" i="11"/>
  <c r="T128" i="11" s="1"/>
  <c r="O128" i="11"/>
  <c r="P128" i="11" s="1"/>
  <c r="K128" i="11"/>
  <c r="L128" i="11" s="1"/>
  <c r="G128" i="11"/>
  <c r="H128" i="11" s="1"/>
  <c r="AR127" i="11"/>
  <c r="AS127" i="11" s="1"/>
  <c r="AM127" i="11"/>
  <c r="AN127" i="11" s="1"/>
  <c r="AH127" i="11"/>
  <c r="AI127" i="11" s="1"/>
  <c r="AC127" i="11"/>
  <c r="AD127" i="11" s="1"/>
  <c r="X127" i="11"/>
  <c r="Y127" i="11" s="1"/>
  <c r="S127" i="11"/>
  <c r="T127" i="11" s="1"/>
  <c r="O127" i="11"/>
  <c r="P127" i="11" s="1"/>
  <c r="K127" i="11"/>
  <c r="L127" i="11" s="1"/>
  <c r="G127" i="11"/>
  <c r="H127" i="11" s="1"/>
  <c r="AR126" i="11"/>
  <c r="AS126" i="11" s="1"/>
  <c r="AM126" i="11"/>
  <c r="AN126" i="11" s="1"/>
  <c r="AH126" i="11"/>
  <c r="AI126" i="11" s="1"/>
  <c r="AC126" i="11"/>
  <c r="AD126" i="11" s="1"/>
  <c r="X126" i="11"/>
  <c r="Y126" i="11" s="1"/>
  <c r="S126" i="11"/>
  <c r="T126" i="11" s="1"/>
  <c r="O126" i="11"/>
  <c r="P126" i="11" s="1"/>
  <c r="K126" i="11"/>
  <c r="L126" i="11" s="1"/>
  <c r="G126" i="11"/>
  <c r="H126" i="11" s="1"/>
  <c r="AR125" i="11"/>
  <c r="AS125" i="11" s="1"/>
  <c r="AM125" i="11"/>
  <c r="AN125" i="11" s="1"/>
  <c r="AH125" i="11"/>
  <c r="AI125" i="11" s="1"/>
  <c r="AC125" i="11"/>
  <c r="AD125" i="11" s="1"/>
  <c r="X125" i="11"/>
  <c r="Y125" i="11" s="1"/>
  <c r="S125" i="11"/>
  <c r="T125" i="11" s="1"/>
  <c r="O125" i="11"/>
  <c r="P125" i="11" s="1"/>
  <c r="K125" i="11"/>
  <c r="L125" i="11" s="1"/>
  <c r="G125" i="11"/>
  <c r="H125" i="11" s="1"/>
  <c r="AR124" i="11"/>
  <c r="AS124" i="11" s="1"/>
  <c r="AM124" i="11"/>
  <c r="AN124" i="11" s="1"/>
  <c r="AH124" i="11"/>
  <c r="AI124" i="11" s="1"/>
  <c r="AC124" i="11"/>
  <c r="AD124" i="11" s="1"/>
  <c r="X124" i="11"/>
  <c r="Y124" i="11" s="1"/>
  <c r="S124" i="11"/>
  <c r="T124" i="11" s="1"/>
  <c r="O124" i="11"/>
  <c r="P124" i="11" s="1"/>
  <c r="K124" i="11"/>
  <c r="L124" i="11" s="1"/>
  <c r="G124" i="11"/>
  <c r="H124" i="11" s="1"/>
  <c r="AR123" i="11"/>
  <c r="AS123" i="11" s="1"/>
  <c r="AM123" i="11"/>
  <c r="AN123" i="11" s="1"/>
  <c r="AH123" i="11"/>
  <c r="AI123" i="11" s="1"/>
  <c r="AC123" i="11"/>
  <c r="AD123" i="11" s="1"/>
  <c r="X123" i="11"/>
  <c r="Y123" i="11" s="1"/>
  <c r="S123" i="11"/>
  <c r="T123" i="11" s="1"/>
  <c r="O123" i="11"/>
  <c r="P123" i="11" s="1"/>
  <c r="K123" i="11"/>
  <c r="L123" i="11" s="1"/>
  <c r="G123" i="11"/>
  <c r="H123" i="11" s="1"/>
  <c r="AR122" i="11"/>
  <c r="AS122" i="11" s="1"/>
  <c r="AM122" i="11"/>
  <c r="AN122" i="11" s="1"/>
  <c r="AH122" i="11"/>
  <c r="AI122" i="11" s="1"/>
  <c r="AC122" i="11"/>
  <c r="AD122" i="11" s="1"/>
  <c r="X122" i="11"/>
  <c r="Y122" i="11" s="1"/>
  <c r="S122" i="11"/>
  <c r="T122" i="11" s="1"/>
  <c r="O122" i="11"/>
  <c r="P122" i="11" s="1"/>
  <c r="K122" i="11"/>
  <c r="L122" i="11" s="1"/>
  <c r="G122" i="11"/>
  <c r="H122" i="11" s="1"/>
  <c r="AR121" i="11"/>
  <c r="AS121" i="11" s="1"/>
  <c r="AM121" i="11"/>
  <c r="AN121" i="11" s="1"/>
  <c r="AH121" i="11"/>
  <c r="AI121" i="11" s="1"/>
  <c r="AC121" i="11"/>
  <c r="AD121" i="11" s="1"/>
  <c r="X121" i="11"/>
  <c r="Y121" i="11" s="1"/>
  <c r="S121" i="11"/>
  <c r="T121" i="11" s="1"/>
  <c r="O121" i="11"/>
  <c r="P121" i="11" s="1"/>
  <c r="K121" i="11"/>
  <c r="L121" i="11" s="1"/>
  <c r="G121" i="11"/>
  <c r="H121" i="11" s="1"/>
  <c r="AR120" i="11"/>
  <c r="AS120" i="11" s="1"/>
  <c r="AM120" i="11"/>
  <c r="AN120" i="11" s="1"/>
  <c r="AH120" i="11"/>
  <c r="AI120" i="11" s="1"/>
  <c r="AC120" i="11"/>
  <c r="AD120" i="11" s="1"/>
  <c r="X120" i="11"/>
  <c r="Y120" i="11" s="1"/>
  <c r="S120" i="11"/>
  <c r="T120" i="11" s="1"/>
  <c r="O120" i="11"/>
  <c r="P120" i="11" s="1"/>
  <c r="K120" i="11"/>
  <c r="L120" i="11" s="1"/>
  <c r="G120" i="11"/>
  <c r="H120" i="11" s="1"/>
  <c r="AR119" i="11"/>
  <c r="AS119" i="11" s="1"/>
  <c r="AM119" i="11"/>
  <c r="AN119" i="11" s="1"/>
  <c r="AH119" i="11"/>
  <c r="AI119" i="11" s="1"/>
  <c r="AC119" i="11"/>
  <c r="AD119" i="11" s="1"/>
  <c r="X119" i="11"/>
  <c r="Y119" i="11" s="1"/>
  <c r="S119" i="11"/>
  <c r="T119" i="11" s="1"/>
  <c r="O119" i="11"/>
  <c r="P119" i="11" s="1"/>
  <c r="K119" i="11"/>
  <c r="L119" i="11" s="1"/>
  <c r="G119" i="11"/>
  <c r="H119" i="11" s="1"/>
  <c r="AR118" i="11"/>
  <c r="AS118" i="11" s="1"/>
  <c r="AM118" i="11"/>
  <c r="AN118" i="11" s="1"/>
  <c r="AH118" i="11"/>
  <c r="AI118" i="11" s="1"/>
  <c r="AC118" i="11"/>
  <c r="AD118" i="11" s="1"/>
  <c r="X118" i="11"/>
  <c r="Y118" i="11" s="1"/>
  <c r="S118" i="11"/>
  <c r="T118" i="11" s="1"/>
  <c r="O118" i="11"/>
  <c r="P118" i="11" s="1"/>
  <c r="K118" i="11"/>
  <c r="L118" i="11" s="1"/>
  <c r="G118" i="11"/>
  <c r="H118" i="11" s="1"/>
  <c r="AR117" i="11"/>
  <c r="AS117" i="11" s="1"/>
  <c r="AM117" i="11"/>
  <c r="AN117" i="11" s="1"/>
  <c r="AH117" i="11"/>
  <c r="AI117" i="11" s="1"/>
  <c r="AC117" i="11"/>
  <c r="AD117" i="11" s="1"/>
  <c r="X117" i="11"/>
  <c r="Y117" i="11" s="1"/>
  <c r="S117" i="11"/>
  <c r="T117" i="11" s="1"/>
  <c r="O117" i="11"/>
  <c r="P117" i="11" s="1"/>
  <c r="K117" i="11"/>
  <c r="L117" i="11" s="1"/>
  <c r="G117" i="11"/>
  <c r="H117" i="11" s="1"/>
  <c r="AR116" i="11"/>
  <c r="AS116" i="11" s="1"/>
  <c r="AM116" i="11"/>
  <c r="AN116" i="11" s="1"/>
  <c r="AH116" i="11"/>
  <c r="AI116" i="11" s="1"/>
  <c r="AC116" i="11"/>
  <c r="AD116" i="11" s="1"/>
  <c r="X116" i="11"/>
  <c r="Y116" i="11" s="1"/>
  <c r="S116" i="11"/>
  <c r="T116" i="11" s="1"/>
  <c r="O116" i="11"/>
  <c r="P116" i="11" s="1"/>
  <c r="K116" i="11"/>
  <c r="L116" i="11" s="1"/>
  <c r="G116" i="11"/>
  <c r="H116" i="11" s="1"/>
  <c r="AR115" i="11"/>
  <c r="AS115" i="11" s="1"/>
  <c r="AM115" i="11"/>
  <c r="AN115" i="11" s="1"/>
  <c r="AH115" i="11"/>
  <c r="AI115" i="11" s="1"/>
  <c r="AC115" i="11"/>
  <c r="AD115" i="11" s="1"/>
  <c r="X115" i="11"/>
  <c r="Y115" i="11" s="1"/>
  <c r="S115" i="11"/>
  <c r="T115" i="11" s="1"/>
  <c r="O115" i="11"/>
  <c r="P115" i="11" s="1"/>
  <c r="K115" i="11"/>
  <c r="L115" i="11" s="1"/>
  <c r="G115" i="11"/>
  <c r="H115" i="11" s="1"/>
  <c r="AR114" i="11"/>
  <c r="AS114" i="11" s="1"/>
  <c r="AM114" i="11"/>
  <c r="AN114" i="11" s="1"/>
  <c r="AH114" i="11"/>
  <c r="AI114" i="11" s="1"/>
  <c r="AC114" i="11"/>
  <c r="AD114" i="11" s="1"/>
  <c r="X114" i="11"/>
  <c r="Y114" i="11" s="1"/>
  <c r="S114" i="11"/>
  <c r="T114" i="11" s="1"/>
  <c r="O114" i="11"/>
  <c r="P114" i="11" s="1"/>
  <c r="K114" i="11"/>
  <c r="L114" i="11" s="1"/>
  <c r="G114" i="11"/>
  <c r="H114" i="11" s="1"/>
  <c r="AR113" i="11"/>
  <c r="AS113" i="11" s="1"/>
  <c r="AM113" i="11"/>
  <c r="AN113" i="11" s="1"/>
  <c r="AH113" i="11"/>
  <c r="AI113" i="11" s="1"/>
  <c r="AC113" i="11"/>
  <c r="AD113" i="11" s="1"/>
  <c r="X113" i="11"/>
  <c r="Y113" i="11" s="1"/>
  <c r="S113" i="11"/>
  <c r="T113" i="11" s="1"/>
  <c r="O113" i="11"/>
  <c r="P113" i="11" s="1"/>
  <c r="K113" i="11"/>
  <c r="L113" i="11" s="1"/>
  <c r="G113" i="11"/>
  <c r="H113" i="11" s="1"/>
  <c r="AR112" i="11"/>
  <c r="AS112" i="11" s="1"/>
  <c r="AM112" i="11"/>
  <c r="AN112" i="11" s="1"/>
  <c r="AH112" i="11"/>
  <c r="AI112" i="11" s="1"/>
  <c r="AC112" i="11"/>
  <c r="AD112" i="11" s="1"/>
  <c r="X112" i="11"/>
  <c r="Y112" i="11" s="1"/>
  <c r="S112" i="11"/>
  <c r="T112" i="11" s="1"/>
  <c r="O112" i="11"/>
  <c r="P112" i="11" s="1"/>
  <c r="K112" i="11"/>
  <c r="L112" i="11" s="1"/>
  <c r="G112" i="11"/>
  <c r="H112" i="11" s="1"/>
  <c r="AR111" i="11"/>
  <c r="AS111" i="11" s="1"/>
  <c r="AM111" i="11"/>
  <c r="AN111" i="11" s="1"/>
  <c r="AH111" i="11"/>
  <c r="AI111" i="11" s="1"/>
  <c r="AC111" i="11"/>
  <c r="AD111" i="11" s="1"/>
  <c r="X111" i="11"/>
  <c r="Y111" i="11" s="1"/>
  <c r="S111" i="11"/>
  <c r="T111" i="11" s="1"/>
  <c r="O111" i="11"/>
  <c r="P111" i="11" s="1"/>
  <c r="K111" i="11"/>
  <c r="L111" i="11" s="1"/>
  <c r="G111" i="11"/>
  <c r="H111" i="11" s="1"/>
  <c r="AR110" i="11"/>
  <c r="AS110" i="11" s="1"/>
  <c r="AM110" i="11"/>
  <c r="AN110" i="11" s="1"/>
  <c r="AH110" i="11"/>
  <c r="AI110" i="11" s="1"/>
  <c r="AC110" i="11"/>
  <c r="AD110" i="11" s="1"/>
  <c r="X110" i="11"/>
  <c r="Y110" i="11" s="1"/>
  <c r="S110" i="11"/>
  <c r="T110" i="11" s="1"/>
  <c r="O110" i="11"/>
  <c r="P110" i="11" s="1"/>
  <c r="K110" i="11"/>
  <c r="L110" i="11" s="1"/>
  <c r="G110" i="11"/>
  <c r="H110" i="11" s="1"/>
  <c r="AR109" i="11"/>
  <c r="AS109" i="11" s="1"/>
  <c r="AM109" i="11"/>
  <c r="AN109" i="11" s="1"/>
  <c r="AH109" i="11"/>
  <c r="AI109" i="11" s="1"/>
  <c r="AC109" i="11"/>
  <c r="AD109" i="11" s="1"/>
  <c r="X109" i="11"/>
  <c r="Y109" i="11" s="1"/>
  <c r="S109" i="11"/>
  <c r="T109" i="11" s="1"/>
  <c r="O109" i="11"/>
  <c r="P109" i="11" s="1"/>
  <c r="K109" i="11"/>
  <c r="L109" i="11" s="1"/>
  <c r="G109" i="11"/>
  <c r="H109" i="11" s="1"/>
  <c r="AR108" i="11"/>
  <c r="AS108" i="11" s="1"/>
  <c r="AM108" i="11"/>
  <c r="AN108" i="11" s="1"/>
  <c r="AH108" i="11"/>
  <c r="AI108" i="11" s="1"/>
  <c r="AC108" i="11"/>
  <c r="AD108" i="11" s="1"/>
  <c r="X108" i="11"/>
  <c r="Y108" i="11" s="1"/>
  <c r="S108" i="11"/>
  <c r="T108" i="11" s="1"/>
  <c r="O108" i="11"/>
  <c r="P108" i="11" s="1"/>
  <c r="K108" i="11"/>
  <c r="L108" i="11" s="1"/>
  <c r="G108" i="11"/>
  <c r="H108" i="11" s="1"/>
  <c r="AR107" i="11"/>
  <c r="AS107" i="11" s="1"/>
  <c r="AM107" i="11"/>
  <c r="AN107" i="11" s="1"/>
  <c r="AH107" i="11"/>
  <c r="AI107" i="11" s="1"/>
  <c r="AC107" i="11"/>
  <c r="AD107" i="11" s="1"/>
  <c r="X107" i="11"/>
  <c r="Y107" i="11" s="1"/>
  <c r="S107" i="11"/>
  <c r="T107" i="11" s="1"/>
  <c r="O107" i="11"/>
  <c r="P107" i="11" s="1"/>
  <c r="K107" i="11"/>
  <c r="L107" i="11" s="1"/>
  <c r="G107" i="11"/>
  <c r="H107" i="11" s="1"/>
  <c r="AR106" i="11"/>
  <c r="AS106" i="11" s="1"/>
  <c r="AM106" i="11"/>
  <c r="AN106" i="11" s="1"/>
  <c r="AH106" i="11"/>
  <c r="AI106" i="11" s="1"/>
  <c r="AC106" i="11"/>
  <c r="AD106" i="11" s="1"/>
  <c r="X106" i="11"/>
  <c r="Y106" i="11" s="1"/>
  <c r="S106" i="11"/>
  <c r="T106" i="11" s="1"/>
  <c r="O106" i="11"/>
  <c r="P106" i="11" s="1"/>
  <c r="K106" i="11"/>
  <c r="L106" i="11" s="1"/>
  <c r="G106" i="11"/>
  <c r="H106" i="11" s="1"/>
  <c r="AR105" i="11"/>
  <c r="AS105" i="11" s="1"/>
  <c r="AM105" i="11"/>
  <c r="AN105" i="11" s="1"/>
  <c r="AH105" i="11"/>
  <c r="AI105" i="11" s="1"/>
  <c r="AC105" i="11"/>
  <c r="AD105" i="11" s="1"/>
  <c r="X105" i="11"/>
  <c r="Y105" i="11" s="1"/>
  <c r="S105" i="11"/>
  <c r="T105" i="11" s="1"/>
  <c r="O105" i="11"/>
  <c r="P105" i="11" s="1"/>
  <c r="K105" i="11"/>
  <c r="L105" i="11" s="1"/>
  <c r="G105" i="11"/>
  <c r="H105" i="11" s="1"/>
  <c r="AR104" i="11"/>
  <c r="AS104" i="11" s="1"/>
  <c r="AM104" i="11"/>
  <c r="AN104" i="11" s="1"/>
  <c r="AH104" i="11"/>
  <c r="AI104" i="11" s="1"/>
  <c r="AC104" i="11"/>
  <c r="AD104" i="11" s="1"/>
  <c r="X104" i="11"/>
  <c r="Y104" i="11" s="1"/>
  <c r="S104" i="11"/>
  <c r="T104" i="11" s="1"/>
  <c r="O104" i="11"/>
  <c r="P104" i="11" s="1"/>
  <c r="K104" i="11"/>
  <c r="L104" i="11" s="1"/>
  <c r="G104" i="11"/>
  <c r="H104" i="11" s="1"/>
  <c r="AR103" i="11"/>
  <c r="AM103" i="11"/>
  <c r="AN103" i="11" s="1"/>
  <c r="AH103" i="11"/>
  <c r="AI103" i="11" s="1"/>
  <c r="AC103" i="11"/>
  <c r="AD103" i="11" s="1"/>
  <c r="X103" i="11"/>
  <c r="Y103" i="11" s="1"/>
  <c r="S103" i="11"/>
  <c r="T103" i="11" s="1"/>
  <c r="O103" i="11"/>
  <c r="P103" i="11" s="1"/>
  <c r="K103" i="11"/>
  <c r="L103" i="11" s="1"/>
  <c r="G103" i="11"/>
  <c r="H103" i="11" s="1"/>
  <c r="AR102" i="11"/>
  <c r="AM102" i="11"/>
  <c r="AN102" i="11" s="1"/>
  <c r="AH102" i="11"/>
  <c r="AI102" i="11" s="1"/>
  <c r="AC102" i="11"/>
  <c r="AD102" i="11" s="1"/>
  <c r="X102" i="11"/>
  <c r="Y102" i="11" s="1"/>
  <c r="S102" i="11"/>
  <c r="T102" i="11" s="1"/>
  <c r="O102" i="11"/>
  <c r="P102" i="11" s="1"/>
  <c r="K102" i="11"/>
  <c r="L102" i="11" s="1"/>
  <c r="G102" i="11"/>
  <c r="H102" i="11" s="1"/>
  <c r="AR101" i="11"/>
  <c r="AS101" i="11" s="1"/>
  <c r="AM101" i="11"/>
  <c r="AN101" i="11" s="1"/>
  <c r="AH101" i="11"/>
  <c r="AI101" i="11" s="1"/>
  <c r="AC101" i="11"/>
  <c r="AD101" i="11" s="1"/>
  <c r="X101" i="11"/>
  <c r="Y101" i="11" s="1"/>
  <c r="S101" i="11"/>
  <c r="T101" i="11" s="1"/>
  <c r="O101" i="11"/>
  <c r="P101" i="11" s="1"/>
  <c r="K101" i="11"/>
  <c r="L101" i="11" s="1"/>
  <c r="G101" i="11"/>
  <c r="H101" i="11" s="1"/>
  <c r="AR100" i="11"/>
  <c r="AS100" i="11" s="1"/>
  <c r="AM100" i="11"/>
  <c r="AN100" i="11" s="1"/>
  <c r="AH100" i="11"/>
  <c r="AI100" i="11" s="1"/>
  <c r="AC100" i="11"/>
  <c r="AD100" i="11" s="1"/>
  <c r="X100" i="11"/>
  <c r="Y100" i="11" s="1"/>
  <c r="S100" i="11"/>
  <c r="T100" i="11" s="1"/>
  <c r="O100" i="11"/>
  <c r="P100" i="11" s="1"/>
  <c r="K100" i="11"/>
  <c r="L100" i="11" s="1"/>
  <c r="G100" i="11"/>
  <c r="H100" i="11" s="1"/>
  <c r="AR99" i="11"/>
  <c r="AS99" i="11" s="1"/>
  <c r="AM99" i="11"/>
  <c r="AN99" i="11" s="1"/>
  <c r="AH99" i="11"/>
  <c r="AI99" i="11" s="1"/>
  <c r="AC99" i="11"/>
  <c r="AD99" i="11" s="1"/>
  <c r="X99" i="11"/>
  <c r="Y99" i="11" s="1"/>
  <c r="S99" i="11"/>
  <c r="T99" i="11" s="1"/>
  <c r="O99" i="11"/>
  <c r="P99" i="11" s="1"/>
  <c r="K99" i="11"/>
  <c r="L99" i="11" s="1"/>
  <c r="G99" i="11"/>
  <c r="H99" i="11" s="1"/>
  <c r="AR98" i="11"/>
  <c r="AS98" i="11" s="1"/>
  <c r="AM98" i="11"/>
  <c r="AN98" i="11" s="1"/>
  <c r="AH98" i="11"/>
  <c r="AI98" i="11" s="1"/>
  <c r="AC98" i="11"/>
  <c r="AD98" i="11" s="1"/>
  <c r="X98" i="11"/>
  <c r="Y98" i="11" s="1"/>
  <c r="S98" i="11"/>
  <c r="T98" i="11" s="1"/>
  <c r="O98" i="11"/>
  <c r="P98" i="11" s="1"/>
  <c r="K98" i="11"/>
  <c r="L98" i="11" s="1"/>
  <c r="G98" i="11"/>
  <c r="H98" i="11" s="1"/>
  <c r="AR97" i="11"/>
  <c r="AS97" i="11" s="1"/>
  <c r="AM97" i="11"/>
  <c r="AN97" i="11" s="1"/>
  <c r="AH97" i="11"/>
  <c r="AI97" i="11" s="1"/>
  <c r="AC97" i="11"/>
  <c r="AD97" i="11" s="1"/>
  <c r="X97" i="11"/>
  <c r="Y97" i="11" s="1"/>
  <c r="S97" i="11"/>
  <c r="T97" i="11" s="1"/>
  <c r="O97" i="11"/>
  <c r="P97" i="11" s="1"/>
  <c r="K97" i="11"/>
  <c r="L97" i="11" s="1"/>
  <c r="G97" i="11"/>
  <c r="H97" i="11" s="1"/>
  <c r="AR96" i="11"/>
  <c r="AS96" i="11" s="1"/>
  <c r="AM96" i="11"/>
  <c r="AN96" i="11" s="1"/>
  <c r="AH96" i="11"/>
  <c r="AI96" i="11" s="1"/>
  <c r="AC96" i="11"/>
  <c r="AD96" i="11" s="1"/>
  <c r="X96" i="11"/>
  <c r="Y96" i="11" s="1"/>
  <c r="S96" i="11"/>
  <c r="T96" i="11" s="1"/>
  <c r="O96" i="11"/>
  <c r="P96" i="11" s="1"/>
  <c r="K96" i="11"/>
  <c r="L96" i="11" s="1"/>
  <c r="G96" i="11"/>
  <c r="H96" i="11" s="1"/>
  <c r="AR95" i="11"/>
  <c r="AM95" i="11"/>
  <c r="AN95" i="11" s="1"/>
  <c r="AH95" i="11"/>
  <c r="AI95" i="11" s="1"/>
  <c r="AC95" i="11"/>
  <c r="AD95" i="11" s="1"/>
  <c r="X95" i="11"/>
  <c r="Y95" i="11" s="1"/>
  <c r="S95" i="11"/>
  <c r="T95" i="11" s="1"/>
  <c r="O95" i="11"/>
  <c r="P95" i="11" s="1"/>
  <c r="K95" i="11"/>
  <c r="L95" i="11" s="1"/>
  <c r="G95" i="11"/>
  <c r="H95" i="11" s="1"/>
  <c r="AR94" i="11"/>
  <c r="AS94" i="11" s="1"/>
  <c r="AM94" i="11"/>
  <c r="AN94" i="11" s="1"/>
  <c r="AH94" i="11"/>
  <c r="AI94" i="11" s="1"/>
  <c r="AC94" i="11"/>
  <c r="AD94" i="11" s="1"/>
  <c r="X94" i="11"/>
  <c r="Y94" i="11" s="1"/>
  <c r="S94" i="11"/>
  <c r="T94" i="11" s="1"/>
  <c r="O94" i="11"/>
  <c r="P94" i="11" s="1"/>
  <c r="K94" i="11"/>
  <c r="L94" i="11" s="1"/>
  <c r="G94" i="11"/>
  <c r="H94" i="11" s="1"/>
  <c r="AR93" i="11"/>
  <c r="AS93" i="11" s="1"/>
  <c r="AM93" i="11"/>
  <c r="AN93" i="11" s="1"/>
  <c r="AH93" i="11"/>
  <c r="AI93" i="11" s="1"/>
  <c r="AC93" i="11"/>
  <c r="AD93" i="11" s="1"/>
  <c r="X93" i="11"/>
  <c r="Y93" i="11" s="1"/>
  <c r="S93" i="11"/>
  <c r="T93" i="11" s="1"/>
  <c r="O93" i="11"/>
  <c r="P93" i="11" s="1"/>
  <c r="K93" i="11"/>
  <c r="L93" i="11" s="1"/>
  <c r="G93" i="11"/>
  <c r="H93" i="11" s="1"/>
  <c r="AR92" i="11"/>
  <c r="AS92" i="11" s="1"/>
  <c r="AM92" i="11"/>
  <c r="AN92" i="11" s="1"/>
  <c r="AH92" i="11"/>
  <c r="AI92" i="11" s="1"/>
  <c r="AC92" i="11"/>
  <c r="AD92" i="11" s="1"/>
  <c r="X92" i="11"/>
  <c r="Y92" i="11" s="1"/>
  <c r="S92" i="11"/>
  <c r="T92" i="11" s="1"/>
  <c r="O92" i="11"/>
  <c r="P92" i="11" s="1"/>
  <c r="K92" i="11"/>
  <c r="L92" i="11" s="1"/>
  <c r="G92" i="11"/>
  <c r="H92" i="11" s="1"/>
  <c r="AR91" i="11"/>
  <c r="AS91" i="11" s="1"/>
  <c r="AM91" i="11"/>
  <c r="AN91" i="11" s="1"/>
  <c r="AH91" i="11"/>
  <c r="AI91" i="11" s="1"/>
  <c r="AC91" i="11"/>
  <c r="AD91" i="11" s="1"/>
  <c r="X91" i="11"/>
  <c r="Y91" i="11" s="1"/>
  <c r="S91" i="11"/>
  <c r="T91" i="11" s="1"/>
  <c r="O91" i="11"/>
  <c r="P91" i="11" s="1"/>
  <c r="K91" i="11"/>
  <c r="L91" i="11" s="1"/>
  <c r="G91" i="11"/>
  <c r="H91" i="11" s="1"/>
  <c r="AR90" i="11"/>
  <c r="AS90" i="11" s="1"/>
  <c r="AM90" i="11"/>
  <c r="AN90" i="11" s="1"/>
  <c r="AH90" i="11"/>
  <c r="AI90" i="11" s="1"/>
  <c r="AC90" i="11"/>
  <c r="AD90" i="11" s="1"/>
  <c r="X90" i="11"/>
  <c r="Y90" i="11" s="1"/>
  <c r="S90" i="11"/>
  <c r="T90" i="11" s="1"/>
  <c r="O90" i="11"/>
  <c r="P90" i="11" s="1"/>
  <c r="K90" i="11"/>
  <c r="L90" i="11" s="1"/>
  <c r="G90" i="11"/>
  <c r="H90" i="11" s="1"/>
  <c r="AR89" i="11"/>
  <c r="AS89" i="11" s="1"/>
  <c r="AM89" i="11"/>
  <c r="AN89" i="11" s="1"/>
  <c r="AH89" i="11"/>
  <c r="AI89" i="11" s="1"/>
  <c r="AC89" i="11"/>
  <c r="AD89" i="11" s="1"/>
  <c r="X89" i="11"/>
  <c r="Y89" i="11" s="1"/>
  <c r="S89" i="11"/>
  <c r="T89" i="11" s="1"/>
  <c r="O89" i="11"/>
  <c r="P89" i="11" s="1"/>
  <c r="K89" i="11"/>
  <c r="L89" i="11" s="1"/>
  <c r="G89" i="11"/>
  <c r="H89" i="11" s="1"/>
  <c r="AR88" i="11"/>
  <c r="AS88" i="11" s="1"/>
  <c r="AM88" i="11"/>
  <c r="AN88" i="11" s="1"/>
  <c r="AH88" i="11"/>
  <c r="AI88" i="11" s="1"/>
  <c r="AC88" i="11"/>
  <c r="AD88" i="11" s="1"/>
  <c r="X88" i="11"/>
  <c r="Y88" i="11" s="1"/>
  <c r="S88" i="11"/>
  <c r="T88" i="11" s="1"/>
  <c r="O88" i="11"/>
  <c r="P88" i="11" s="1"/>
  <c r="K88" i="11"/>
  <c r="L88" i="11" s="1"/>
  <c r="G88" i="11"/>
  <c r="H88" i="11" s="1"/>
  <c r="AR87" i="11"/>
  <c r="AS87" i="11" s="1"/>
  <c r="AM87" i="11"/>
  <c r="AN87" i="11" s="1"/>
  <c r="AH87" i="11"/>
  <c r="AI87" i="11" s="1"/>
  <c r="AC87" i="11"/>
  <c r="AD87" i="11" s="1"/>
  <c r="X87" i="11"/>
  <c r="Y87" i="11" s="1"/>
  <c r="S87" i="11"/>
  <c r="T87" i="11" s="1"/>
  <c r="O87" i="11"/>
  <c r="P87" i="11" s="1"/>
  <c r="K87" i="11"/>
  <c r="L87" i="11" s="1"/>
  <c r="G87" i="11"/>
  <c r="H87" i="11" s="1"/>
  <c r="AR86" i="11"/>
  <c r="AS86" i="11" s="1"/>
  <c r="AM86" i="11"/>
  <c r="AN86" i="11" s="1"/>
  <c r="AC86" i="11"/>
  <c r="AD86" i="11" s="1"/>
  <c r="X86" i="11"/>
  <c r="Y86" i="11" s="1"/>
  <c r="S86" i="11"/>
  <c r="T86" i="11" s="1"/>
  <c r="O86" i="11"/>
  <c r="P86" i="11" s="1"/>
  <c r="K86" i="11"/>
  <c r="L86" i="11" s="1"/>
  <c r="G86" i="11"/>
  <c r="H86" i="11" s="1"/>
  <c r="AR85" i="11"/>
  <c r="AS85" i="11" s="1"/>
  <c r="AM85" i="11"/>
  <c r="AN85" i="11" s="1"/>
  <c r="AH85" i="11"/>
  <c r="AI85" i="11" s="1"/>
  <c r="X85" i="11"/>
  <c r="Y85" i="11" s="1"/>
  <c r="S85" i="11"/>
  <c r="T85" i="11" s="1"/>
  <c r="O85" i="11"/>
  <c r="P85" i="11" s="1"/>
  <c r="K85" i="11"/>
  <c r="L85" i="11" s="1"/>
  <c r="G85" i="11"/>
  <c r="H85" i="11" s="1"/>
  <c r="AR84" i="11"/>
  <c r="AS84" i="11" s="1"/>
  <c r="AM84" i="11"/>
  <c r="AN84" i="11" s="1"/>
  <c r="AH84" i="11"/>
  <c r="AI84" i="11" s="1"/>
  <c r="AC84" i="11"/>
  <c r="AD84" i="11" s="1"/>
  <c r="X84" i="11"/>
  <c r="Y84" i="11" s="1"/>
  <c r="S84" i="11"/>
  <c r="T84" i="11" s="1"/>
  <c r="O84" i="11"/>
  <c r="P84" i="11" s="1"/>
  <c r="K84" i="11"/>
  <c r="L84" i="11" s="1"/>
  <c r="G84" i="11"/>
  <c r="H84" i="11" s="1"/>
  <c r="AR83" i="11"/>
  <c r="AS83" i="11" s="1"/>
  <c r="AM83" i="11"/>
  <c r="AN83" i="11" s="1"/>
  <c r="AH83" i="11"/>
  <c r="AI83" i="11" s="1"/>
  <c r="AC83" i="11"/>
  <c r="AD83" i="11" s="1"/>
  <c r="X83" i="11"/>
  <c r="Y83" i="11" s="1"/>
  <c r="S83" i="11"/>
  <c r="T83" i="11" s="1"/>
  <c r="O83" i="11"/>
  <c r="P83" i="11" s="1"/>
  <c r="K83" i="11"/>
  <c r="L83" i="11" s="1"/>
  <c r="G83" i="11"/>
  <c r="H83" i="11" s="1"/>
  <c r="AR82" i="11"/>
  <c r="AS82" i="11" s="1"/>
  <c r="AM82" i="11"/>
  <c r="AN82" i="11" s="1"/>
  <c r="AH82" i="11"/>
  <c r="AI82" i="11" s="1"/>
  <c r="AC82" i="11"/>
  <c r="AD82" i="11" s="1"/>
  <c r="X82" i="11"/>
  <c r="Y82" i="11" s="1"/>
  <c r="S82" i="11"/>
  <c r="T82" i="11" s="1"/>
  <c r="O82" i="11"/>
  <c r="P82" i="11" s="1"/>
  <c r="K82" i="11"/>
  <c r="L82" i="11" s="1"/>
  <c r="G82" i="11"/>
  <c r="H82" i="11" s="1"/>
  <c r="AR81" i="11"/>
  <c r="AS81" i="11" s="1"/>
  <c r="AM81" i="11"/>
  <c r="AN81" i="11" s="1"/>
  <c r="AH81" i="11"/>
  <c r="AI81" i="11" s="1"/>
  <c r="AC81" i="11"/>
  <c r="AD81" i="11" s="1"/>
  <c r="X81" i="11"/>
  <c r="Y81" i="11" s="1"/>
  <c r="S81" i="11"/>
  <c r="T81" i="11" s="1"/>
  <c r="O81" i="11"/>
  <c r="P81" i="11" s="1"/>
  <c r="K81" i="11"/>
  <c r="L81" i="11" s="1"/>
  <c r="G81" i="11"/>
  <c r="H81" i="11" s="1"/>
  <c r="AH80" i="11"/>
  <c r="AI80" i="11" s="1"/>
  <c r="AC80" i="11"/>
  <c r="AD80" i="11" s="1"/>
  <c r="X80" i="11"/>
  <c r="Y80" i="11" s="1"/>
  <c r="S80" i="11"/>
  <c r="T80" i="11" s="1"/>
  <c r="O80" i="11"/>
  <c r="P80" i="11" s="1"/>
  <c r="K80" i="11"/>
  <c r="L80" i="11" s="1"/>
  <c r="G80" i="11"/>
  <c r="H80" i="11" s="1"/>
  <c r="AR79" i="11"/>
  <c r="AS79" i="11" s="1"/>
  <c r="AM79" i="11"/>
  <c r="AN79" i="11" s="1"/>
  <c r="AH79" i="11"/>
  <c r="AI79" i="11" s="1"/>
  <c r="AC79" i="11"/>
  <c r="AD79" i="11" s="1"/>
  <c r="X79" i="11"/>
  <c r="Y79" i="11" s="1"/>
  <c r="S79" i="11"/>
  <c r="T79" i="11" s="1"/>
  <c r="O79" i="11"/>
  <c r="P79" i="11" s="1"/>
  <c r="K79" i="11"/>
  <c r="L79" i="11" s="1"/>
  <c r="G79" i="11"/>
  <c r="H79" i="11" s="1"/>
  <c r="AR78" i="11"/>
  <c r="AS78" i="11" s="1"/>
  <c r="AM78" i="11"/>
  <c r="AN78" i="11" s="1"/>
  <c r="AH78" i="11"/>
  <c r="AI78" i="11" s="1"/>
  <c r="AC78" i="11"/>
  <c r="AD78" i="11" s="1"/>
  <c r="X78" i="11"/>
  <c r="Y78" i="11" s="1"/>
  <c r="S78" i="11"/>
  <c r="T78" i="11" s="1"/>
  <c r="O78" i="11"/>
  <c r="P78" i="11" s="1"/>
  <c r="K78" i="11"/>
  <c r="L78" i="11" s="1"/>
  <c r="G78" i="11"/>
  <c r="H78" i="11" s="1"/>
  <c r="AR77" i="11"/>
  <c r="AS77" i="11" s="1"/>
  <c r="AM77" i="11"/>
  <c r="AN77" i="11" s="1"/>
  <c r="AH77" i="11"/>
  <c r="AI77" i="11" s="1"/>
  <c r="AC77" i="11"/>
  <c r="AD77" i="11" s="1"/>
  <c r="X77" i="11"/>
  <c r="Y77" i="11" s="1"/>
  <c r="S77" i="11"/>
  <c r="T77" i="11" s="1"/>
  <c r="O77" i="11"/>
  <c r="P77" i="11" s="1"/>
  <c r="K77" i="11"/>
  <c r="L77" i="11" s="1"/>
  <c r="G77" i="11"/>
  <c r="H77" i="11" s="1"/>
  <c r="AC76" i="11"/>
  <c r="AD76" i="11" s="1"/>
  <c r="X76" i="11"/>
  <c r="Y76" i="11" s="1"/>
  <c r="S76" i="11"/>
  <c r="T76" i="11" s="1"/>
  <c r="O76" i="11"/>
  <c r="P76" i="11" s="1"/>
  <c r="K76" i="11"/>
  <c r="L76" i="11" s="1"/>
  <c r="G76" i="11"/>
  <c r="H76" i="11" s="1"/>
  <c r="AR75" i="11"/>
  <c r="AS75" i="11" s="1"/>
  <c r="AM75" i="11"/>
  <c r="AN75" i="11" s="1"/>
  <c r="AH75" i="11"/>
  <c r="AI75" i="11" s="1"/>
  <c r="AC75" i="11"/>
  <c r="AD75" i="11" s="1"/>
  <c r="X75" i="11"/>
  <c r="Y75" i="11" s="1"/>
  <c r="S75" i="11"/>
  <c r="T75" i="11" s="1"/>
  <c r="O75" i="11"/>
  <c r="P75" i="11" s="1"/>
  <c r="K75" i="11"/>
  <c r="L75" i="11" s="1"/>
  <c r="G75" i="11"/>
  <c r="H75" i="11" s="1"/>
  <c r="AR74" i="11"/>
  <c r="AS74" i="11" s="1"/>
  <c r="AM74" i="11"/>
  <c r="AN74" i="11" s="1"/>
  <c r="AH74" i="11"/>
  <c r="AI74" i="11" s="1"/>
  <c r="AC74" i="11"/>
  <c r="AD74" i="11" s="1"/>
  <c r="X74" i="11"/>
  <c r="Y74" i="11" s="1"/>
  <c r="S74" i="11"/>
  <c r="T74" i="11" s="1"/>
  <c r="O74" i="11"/>
  <c r="P74" i="11" s="1"/>
  <c r="K74" i="11"/>
  <c r="L74" i="11" s="1"/>
  <c r="G74" i="11"/>
  <c r="H74" i="11" s="1"/>
  <c r="AR73" i="11"/>
  <c r="AS73" i="11" s="1"/>
  <c r="AM73" i="11"/>
  <c r="AN73" i="11" s="1"/>
  <c r="AH73" i="11"/>
  <c r="AI73" i="11" s="1"/>
  <c r="AC73" i="11"/>
  <c r="AD73" i="11" s="1"/>
  <c r="X73" i="11"/>
  <c r="Y73" i="11" s="1"/>
  <c r="S73" i="11"/>
  <c r="T73" i="11" s="1"/>
  <c r="O73" i="11"/>
  <c r="P73" i="11" s="1"/>
  <c r="K73" i="11"/>
  <c r="L73" i="11" s="1"/>
  <c r="G73" i="11"/>
  <c r="H73" i="11" s="1"/>
  <c r="AR72" i="11"/>
  <c r="AS72" i="11" s="1"/>
  <c r="AM72" i="11"/>
  <c r="AN72" i="11" s="1"/>
  <c r="AH72" i="11"/>
  <c r="AI72" i="11" s="1"/>
  <c r="AC72" i="11"/>
  <c r="AD72" i="11" s="1"/>
  <c r="X72" i="11"/>
  <c r="Y72" i="11" s="1"/>
  <c r="S72" i="11"/>
  <c r="T72" i="11" s="1"/>
  <c r="O72" i="11"/>
  <c r="P72" i="11" s="1"/>
  <c r="K72" i="11"/>
  <c r="L72" i="11" s="1"/>
  <c r="G72" i="11"/>
  <c r="H72" i="11" s="1"/>
  <c r="AR71" i="11"/>
  <c r="AS71" i="11" s="1"/>
  <c r="AM71" i="11"/>
  <c r="AN71" i="11" s="1"/>
  <c r="AH71" i="11"/>
  <c r="AI71" i="11" s="1"/>
  <c r="AC71" i="11"/>
  <c r="AD71" i="11" s="1"/>
  <c r="X71" i="11"/>
  <c r="Y71" i="11" s="1"/>
  <c r="S71" i="11"/>
  <c r="T71" i="11" s="1"/>
  <c r="O71" i="11"/>
  <c r="P71" i="11" s="1"/>
  <c r="K71" i="11"/>
  <c r="L71" i="11" s="1"/>
  <c r="G71" i="11"/>
  <c r="H71" i="11" s="1"/>
  <c r="AR70" i="11"/>
  <c r="AS70" i="11" s="1"/>
  <c r="AM70" i="11"/>
  <c r="AN70" i="11" s="1"/>
  <c r="AH70" i="11"/>
  <c r="AI70" i="11" s="1"/>
  <c r="AC70" i="11"/>
  <c r="AD70" i="11" s="1"/>
  <c r="X70" i="11"/>
  <c r="Y70" i="11" s="1"/>
  <c r="S70" i="11"/>
  <c r="T70" i="11" s="1"/>
  <c r="O70" i="11"/>
  <c r="P70" i="11" s="1"/>
  <c r="K70" i="11"/>
  <c r="L70" i="11" s="1"/>
  <c r="G70" i="11"/>
  <c r="H70" i="11" s="1"/>
  <c r="AR69" i="11"/>
  <c r="AS69" i="11" s="1"/>
  <c r="AM69" i="11"/>
  <c r="AN69" i="11" s="1"/>
  <c r="AC69" i="11"/>
  <c r="AD69" i="11" s="1"/>
  <c r="X69" i="11"/>
  <c r="Y69" i="11" s="1"/>
  <c r="S69" i="11"/>
  <c r="T69" i="11" s="1"/>
  <c r="O69" i="11"/>
  <c r="P69" i="11" s="1"/>
  <c r="K69" i="11"/>
  <c r="L69" i="11" s="1"/>
  <c r="G69" i="11"/>
  <c r="H69" i="11" s="1"/>
  <c r="AR68" i="11"/>
  <c r="AS68" i="11" s="1"/>
  <c r="AM68" i="11"/>
  <c r="AN68" i="11" s="1"/>
  <c r="AH68" i="11"/>
  <c r="AI68" i="11" s="1"/>
  <c r="AC68" i="11"/>
  <c r="AD68" i="11" s="1"/>
  <c r="X68" i="11"/>
  <c r="Y68" i="11" s="1"/>
  <c r="S68" i="11"/>
  <c r="T68" i="11" s="1"/>
  <c r="O68" i="11"/>
  <c r="P68" i="11" s="1"/>
  <c r="K68" i="11"/>
  <c r="L68" i="11" s="1"/>
  <c r="G68" i="11"/>
  <c r="H68" i="11" s="1"/>
  <c r="AR67" i="11"/>
  <c r="AS67" i="11" s="1"/>
  <c r="AM67" i="11"/>
  <c r="AN67" i="11" s="1"/>
  <c r="AH67" i="11"/>
  <c r="AI67" i="11" s="1"/>
  <c r="AC67" i="11"/>
  <c r="AD67" i="11" s="1"/>
  <c r="X67" i="11"/>
  <c r="Y67" i="11" s="1"/>
  <c r="S67" i="11"/>
  <c r="T67" i="11" s="1"/>
  <c r="O67" i="11"/>
  <c r="P67" i="11" s="1"/>
  <c r="K67" i="11"/>
  <c r="L67" i="11" s="1"/>
  <c r="G67" i="11"/>
  <c r="H67" i="11" s="1"/>
  <c r="AH66" i="11"/>
  <c r="AI66" i="11" s="1"/>
  <c r="AC66" i="11"/>
  <c r="AD66" i="11" s="1"/>
  <c r="X66" i="11"/>
  <c r="Y66" i="11" s="1"/>
  <c r="S66" i="11"/>
  <c r="T66" i="11" s="1"/>
  <c r="O66" i="11"/>
  <c r="P66" i="11" s="1"/>
  <c r="K66" i="11"/>
  <c r="L66" i="11" s="1"/>
  <c r="G66" i="11"/>
  <c r="H66" i="11" s="1"/>
  <c r="AM65" i="11"/>
  <c r="AN65" i="11" s="1"/>
  <c r="AH65" i="11"/>
  <c r="AI65" i="11" s="1"/>
  <c r="AC65" i="11"/>
  <c r="AD65" i="11" s="1"/>
  <c r="X65" i="11"/>
  <c r="Y65" i="11" s="1"/>
  <c r="S65" i="11"/>
  <c r="T65" i="11" s="1"/>
  <c r="O65" i="11"/>
  <c r="P65" i="11" s="1"/>
  <c r="K65" i="11"/>
  <c r="L65" i="11" s="1"/>
  <c r="G65" i="11"/>
  <c r="H65" i="11" s="1"/>
  <c r="AR64" i="11"/>
  <c r="AS64" i="11" s="1"/>
  <c r="AM64" i="11"/>
  <c r="AN64" i="11" s="1"/>
  <c r="AH64" i="11"/>
  <c r="AI64" i="11" s="1"/>
  <c r="AC64" i="11"/>
  <c r="AD64" i="11" s="1"/>
  <c r="X64" i="11"/>
  <c r="Y64" i="11" s="1"/>
  <c r="S64" i="11"/>
  <c r="T64" i="11" s="1"/>
  <c r="O64" i="11"/>
  <c r="P64" i="11" s="1"/>
  <c r="K64" i="11"/>
  <c r="L64" i="11" s="1"/>
  <c r="G64" i="11"/>
  <c r="H64" i="11" s="1"/>
  <c r="AR63" i="11"/>
  <c r="AS63" i="11" s="1"/>
  <c r="AM63" i="11"/>
  <c r="AN63" i="11" s="1"/>
  <c r="AH63" i="11"/>
  <c r="AI63" i="11" s="1"/>
  <c r="AC63" i="11"/>
  <c r="AD63" i="11" s="1"/>
  <c r="X63" i="11"/>
  <c r="Y63" i="11" s="1"/>
  <c r="S63" i="11"/>
  <c r="T63" i="11" s="1"/>
  <c r="O63" i="11"/>
  <c r="P63" i="11" s="1"/>
  <c r="K63" i="11"/>
  <c r="L63" i="11" s="1"/>
  <c r="G63" i="11"/>
  <c r="H63" i="11" s="1"/>
  <c r="AR62" i="11"/>
  <c r="AS62" i="11" s="1"/>
  <c r="AM62" i="11"/>
  <c r="AN62" i="11" s="1"/>
  <c r="AH62" i="11"/>
  <c r="AI62" i="11" s="1"/>
  <c r="AC62" i="11"/>
  <c r="AD62" i="11" s="1"/>
  <c r="X62" i="11"/>
  <c r="Y62" i="11" s="1"/>
  <c r="S62" i="11"/>
  <c r="T62" i="11" s="1"/>
  <c r="O62" i="11"/>
  <c r="P62" i="11" s="1"/>
  <c r="K62" i="11"/>
  <c r="L62" i="11" s="1"/>
  <c r="G62" i="11"/>
  <c r="H62" i="11" s="1"/>
  <c r="AR61" i="11"/>
  <c r="AS61" i="11" s="1"/>
  <c r="AM61" i="11"/>
  <c r="AN61" i="11" s="1"/>
  <c r="AH61" i="11"/>
  <c r="AI61" i="11" s="1"/>
  <c r="AC61" i="11"/>
  <c r="AD61" i="11" s="1"/>
  <c r="X61" i="11"/>
  <c r="Y61" i="11" s="1"/>
  <c r="S61" i="11"/>
  <c r="T61" i="11" s="1"/>
  <c r="O61" i="11"/>
  <c r="P61" i="11" s="1"/>
  <c r="K61" i="11"/>
  <c r="L61" i="11" s="1"/>
  <c r="G61" i="11"/>
  <c r="H61" i="11" s="1"/>
  <c r="AR60" i="11"/>
  <c r="AS60" i="11" s="1"/>
  <c r="AM60" i="11"/>
  <c r="AN60" i="11" s="1"/>
  <c r="AH60" i="11"/>
  <c r="AI60" i="11" s="1"/>
  <c r="AC60" i="11"/>
  <c r="AD60" i="11" s="1"/>
  <c r="X60" i="11"/>
  <c r="Y60" i="11" s="1"/>
  <c r="S60" i="11"/>
  <c r="T60" i="11" s="1"/>
  <c r="O60" i="11"/>
  <c r="P60" i="11" s="1"/>
  <c r="K60" i="11"/>
  <c r="L60" i="11" s="1"/>
  <c r="G60" i="11"/>
  <c r="H60" i="11" s="1"/>
  <c r="AR59" i="11"/>
  <c r="AS59" i="11" s="1"/>
  <c r="AM59" i="11"/>
  <c r="AN59" i="11" s="1"/>
  <c r="AH59" i="11"/>
  <c r="AI59" i="11" s="1"/>
  <c r="AC59" i="11"/>
  <c r="AD59" i="11" s="1"/>
  <c r="X59" i="11"/>
  <c r="Y59" i="11" s="1"/>
  <c r="S59" i="11"/>
  <c r="T59" i="11" s="1"/>
  <c r="O59" i="11"/>
  <c r="P59" i="11" s="1"/>
  <c r="K59" i="11"/>
  <c r="L59" i="11" s="1"/>
  <c r="G59" i="11"/>
  <c r="H59" i="11" s="1"/>
  <c r="AR58" i="11"/>
  <c r="AS58" i="11" s="1"/>
  <c r="AM58" i="11"/>
  <c r="AN58" i="11" s="1"/>
  <c r="AH58" i="11"/>
  <c r="AI58" i="11" s="1"/>
  <c r="AC58" i="11"/>
  <c r="AD58" i="11" s="1"/>
  <c r="X58" i="11"/>
  <c r="Y58" i="11" s="1"/>
  <c r="S58" i="11"/>
  <c r="T58" i="11" s="1"/>
  <c r="O58" i="11"/>
  <c r="P58" i="11" s="1"/>
  <c r="K58" i="11"/>
  <c r="L58" i="11" s="1"/>
  <c r="G58" i="11"/>
  <c r="H58" i="11" s="1"/>
  <c r="AR57" i="11"/>
  <c r="AS57" i="11" s="1"/>
  <c r="AM57" i="11"/>
  <c r="AN57" i="11" s="1"/>
  <c r="AH57" i="11"/>
  <c r="AI57" i="11" s="1"/>
  <c r="AC57" i="11"/>
  <c r="AD57" i="11" s="1"/>
  <c r="X57" i="11"/>
  <c r="Y57" i="11" s="1"/>
  <c r="S57" i="11"/>
  <c r="T57" i="11" s="1"/>
  <c r="O57" i="11"/>
  <c r="P57" i="11" s="1"/>
  <c r="K57" i="11"/>
  <c r="L57" i="11" s="1"/>
  <c r="G57" i="11"/>
  <c r="H57" i="11" s="1"/>
  <c r="AR56" i="11"/>
  <c r="AS56" i="11" s="1"/>
  <c r="AM56" i="11"/>
  <c r="AN56" i="11" s="1"/>
  <c r="AH56" i="11"/>
  <c r="AI56" i="11" s="1"/>
  <c r="AC56" i="11"/>
  <c r="AD56" i="11" s="1"/>
  <c r="X56" i="11"/>
  <c r="Y56" i="11" s="1"/>
  <c r="S56" i="11"/>
  <c r="T56" i="11" s="1"/>
  <c r="O56" i="11"/>
  <c r="P56" i="11" s="1"/>
  <c r="K56" i="11"/>
  <c r="L56" i="11" s="1"/>
  <c r="G56" i="11"/>
  <c r="H56" i="11" s="1"/>
  <c r="AR55" i="11"/>
  <c r="AS55" i="11" s="1"/>
  <c r="AM55" i="11"/>
  <c r="AN55" i="11" s="1"/>
  <c r="AH55" i="11"/>
  <c r="AI55" i="11" s="1"/>
  <c r="AC55" i="11"/>
  <c r="AD55" i="11" s="1"/>
  <c r="X55" i="11"/>
  <c r="Y55" i="11" s="1"/>
  <c r="S55" i="11"/>
  <c r="T55" i="11" s="1"/>
  <c r="O55" i="11"/>
  <c r="P55" i="11" s="1"/>
  <c r="K55" i="11"/>
  <c r="L55" i="11" s="1"/>
  <c r="G55" i="11"/>
  <c r="H55" i="11" s="1"/>
  <c r="AR54" i="11"/>
  <c r="AS54" i="11" s="1"/>
  <c r="AM54" i="11"/>
  <c r="AN54" i="11" s="1"/>
  <c r="AH54" i="11"/>
  <c r="AI54" i="11" s="1"/>
  <c r="AC54" i="11"/>
  <c r="AD54" i="11" s="1"/>
  <c r="X54" i="11"/>
  <c r="Y54" i="11" s="1"/>
  <c r="S54" i="11"/>
  <c r="T54" i="11" s="1"/>
  <c r="O54" i="11"/>
  <c r="P54" i="11" s="1"/>
  <c r="K54" i="11"/>
  <c r="L54" i="11" s="1"/>
  <c r="G54" i="11"/>
  <c r="H54" i="11" s="1"/>
  <c r="AR53" i="11"/>
  <c r="AS53" i="11" s="1"/>
  <c r="AM53" i="11"/>
  <c r="AN53" i="11" s="1"/>
  <c r="AH53" i="11"/>
  <c r="AI53" i="11" s="1"/>
  <c r="AC53" i="11"/>
  <c r="AD53" i="11" s="1"/>
  <c r="X53" i="11"/>
  <c r="Y53" i="11" s="1"/>
  <c r="S53" i="11"/>
  <c r="T53" i="11" s="1"/>
  <c r="O53" i="11"/>
  <c r="P53" i="11" s="1"/>
  <c r="K53" i="11"/>
  <c r="L53" i="11" s="1"/>
  <c r="G53" i="11"/>
  <c r="H53" i="11" s="1"/>
  <c r="AR52" i="11"/>
  <c r="AS52" i="11" s="1"/>
  <c r="AM52" i="11"/>
  <c r="AN52" i="11" s="1"/>
  <c r="AH52" i="11"/>
  <c r="AI52" i="11" s="1"/>
  <c r="AC52" i="11"/>
  <c r="AD52" i="11" s="1"/>
  <c r="X52" i="11"/>
  <c r="Y52" i="11" s="1"/>
  <c r="S52" i="11"/>
  <c r="T52" i="11" s="1"/>
  <c r="O52" i="11"/>
  <c r="P52" i="11" s="1"/>
  <c r="K52" i="11"/>
  <c r="L52" i="11" s="1"/>
  <c r="G52" i="11"/>
  <c r="H52" i="11" s="1"/>
  <c r="AR51" i="11"/>
  <c r="AS51" i="11" s="1"/>
  <c r="AM51" i="11"/>
  <c r="AN51" i="11" s="1"/>
  <c r="AH51" i="11"/>
  <c r="AI51" i="11" s="1"/>
  <c r="AC51" i="11"/>
  <c r="AD51" i="11" s="1"/>
  <c r="X51" i="11"/>
  <c r="Y51" i="11" s="1"/>
  <c r="S51" i="11"/>
  <c r="T51" i="11" s="1"/>
  <c r="O51" i="11"/>
  <c r="P51" i="11" s="1"/>
  <c r="K51" i="11"/>
  <c r="L51" i="11" s="1"/>
  <c r="G51" i="11"/>
  <c r="H51" i="11" s="1"/>
  <c r="AR50" i="11"/>
  <c r="AS50" i="11" s="1"/>
  <c r="AM50" i="11"/>
  <c r="AN50" i="11" s="1"/>
  <c r="AH50" i="11"/>
  <c r="AI50" i="11" s="1"/>
  <c r="AC50" i="11"/>
  <c r="AD50" i="11" s="1"/>
  <c r="X50" i="11"/>
  <c r="Y50" i="11" s="1"/>
  <c r="S50" i="11"/>
  <c r="T50" i="11" s="1"/>
  <c r="O50" i="11"/>
  <c r="P50" i="11" s="1"/>
  <c r="K50" i="11"/>
  <c r="L50" i="11" s="1"/>
  <c r="G50" i="11"/>
  <c r="H50" i="11" s="1"/>
  <c r="AR49" i="11"/>
  <c r="AM49" i="11"/>
  <c r="AN49" i="11" s="1"/>
  <c r="AH49" i="11"/>
  <c r="AI49" i="11" s="1"/>
  <c r="AC49" i="11"/>
  <c r="AD49" i="11" s="1"/>
  <c r="X49" i="11"/>
  <c r="Y49" i="11" s="1"/>
  <c r="S49" i="11"/>
  <c r="T49" i="11" s="1"/>
  <c r="O49" i="11"/>
  <c r="P49" i="11" s="1"/>
  <c r="K49" i="11"/>
  <c r="L49" i="11" s="1"/>
  <c r="G49" i="11"/>
  <c r="H49" i="11" s="1"/>
  <c r="AR48" i="11"/>
  <c r="AS48" i="11" s="1"/>
  <c r="AM48" i="11"/>
  <c r="AN48" i="11" s="1"/>
  <c r="AH48" i="11"/>
  <c r="AI48" i="11" s="1"/>
  <c r="AC48" i="11"/>
  <c r="X48" i="11"/>
  <c r="Y48" i="11" s="1"/>
  <c r="S48" i="11"/>
  <c r="T48" i="11" s="1"/>
  <c r="O48" i="11"/>
  <c r="P48" i="11" s="1"/>
  <c r="K48" i="11"/>
  <c r="L48" i="11" s="1"/>
  <c r="G48" i="11"/>
  <c r="H48" i="11" s="1"/>
  <c r="AR47" i="11"/>
  <c r="AS47" i="11" s="1"/>
  <c r="AM47" i="11"/>
  <c r="AN47" i="11" s="1"/>
  <c r="AH47" i="11"/>
  <c r="AI47" i="11" s="1"/>
  <c r="AC47" i="11"/>
  <c r="AD47" i="11" s="1"/>
  <c r="X47" i="11"/>
  <c r="Y47" i="11" s="1"/>
  <c r="S47" i="11"/>
  <c r="T47" i="11" s="1"/>
  <c r="O47" i="11"/>
  <c r="P47" i="11" s="1"/>
  <c r="K47" i="11"/>
  <c r="L47" i="11" s="1"/>
  <c r="G47" i="11"/>
  <c r="H47" i="11" s="1"/>
  <c r="AR46" i="11"/>
  <c r="AS46" i="11" s="1"/>
  <c r="AM46" i="11"/>
  <c r="AN46" i="11" s="1"/>
  <c r="AH46" i="11"/>
  <c r="AI46" i="11" s="1"/>
  <c r="AC46" i="11"/>
  <c r="AD46" i="11" s="1"/>
  <c r="X46" i="11"/>
  <c r="Y46" i="11" s="1"/>
  <c r="S46" i="11"/>
  <c r="T46" i="11" s="1"/>
  <c r="O46" i="11"/>
  <c r="P46" i="11" s="1"/>
  <c r="K46" i="11"/>
  <c r="L46" i="11" s="1"/>
  <c r="G46" i="11"/>
  <c r="H46" i="11" s="1"/>
  <c r="AR45" i="11"/>
  <c r="AS45" i="11" s="1"/>
  <c r="AM45" i="11"/>
  <c r="AN45" i="11" s="1"/>
  <c r="AH45" i="11"/>
  <c r="AI45" i="11" s="1"/>
  <c r="AC45" i="11"/>
  <c r="AD45" i="11" s="1"/>
  <c r="X45" i="11"/>
  <c r="Y45" i="11" s="1"/>
  <c r="S45" i="11"/>
  <c r="T45" i="11" s="1"/>
  <c r="O45" i="11"/>
  <c r="P45" i="11" s="1"/>
  <c r="K45" i="11"/>
  <c r="L45" i="11" s="1"/>
  <c r="G45" i="11"/>
  <c r="H45" i="11" s="1"/>
  <c r="AR44" i="11"/>
  <c r="AS44" i="11" s="1"/>
  <c r="AM44" i="11"/>
  <c r="AN44" i="11" s="1"/>
  <c r="AH44" i="11"/>
  <c r="AI44" i="11" s="1"/>
  <c r="AC44" i="11"/>
  <c r="AD44" i="11" s="1"/>
  <c r="X44" i="11"/>
  <c r="Y44" i="11" s="1"/>
  <c r="S44" i="11"/>
  <c r="T44" i="11" s="1"/>
  <c r="O44" i="11"/>
  <c r="P44" i="11" s="1"/>
  <c r="K44" i="11"/>
  <c r="L44" i="11" s="1"/>
  <c r="G44" i="11"/>
  <c r="H44" i="11" s="1"/>
  <c r="AR43" i="11"/>
  <c r="AS43" i="11" s="1"/>
  <c r="AM43" i="11"/>
  <c r="AN43" i="11" s="1"/>
  <c r="AH43" i="11"/>
  <c r="AI43" i="11" s="1"/>
  <c r="AC43" i="11"/>
  <c r="AD43" i="11" s="1"/>
  <c r="X43" i="11"/>
  <c r="Y43" i="11" s="1"/>
  <c r="S43" i="11"/>
  <c r="T43" i="11" s="1"/>
  <c r="O43" i="11"/>
  <c r="P43" i="11" s="1"/>
  <c r="K43" i="11"/>
  <c r="L43" i="11" s="1"/>
  <c r="G43" i="11"/>
  <c r="H43" i="11" s="1"/>
  <c r="AR42" i="11"/>
  <c r="AM42" i="11"/>
  <c r="AN42" i="11" s="1"/>
  <c r="AH42" i="11"/>
  <c r="AI42" i="11" s="1"/>
  <c r="AC42" i="11"/>
  <c r="AD42" i="11" s="1"/>
  <c r="X42" i="11"/>
  <c r="Y42" i="11" s="1"/>
  <c r="S42" i="11"/>
  <c r="T42" i="11" s="1"/>
  <c r="O42" i="11"/>
  <c r="P42" i="11" s="1"/>
  <c r="K42" i="11"/>
  <c r="L42" i="11" s="1"/>
  <c r="G42" i="11"/>
  <c r="H42" i="11" s="1"/>
  <c r="AR41" i="11"/>
  <c r="AS41" i="11" s="1"/>
  <c r="AM41" i="11"/>
  <c r="AN41" i="11" s="1"/>
  <c r="AH41" i="11"/>
  <c r="AI41" i="11" s="1"/>
  <c r="AC41" i="11"/>
  <c r="AD41" i="11" s="1"/>
  <c r="X41" i="11"/>
  <c r="Y41" i="11" s="1"/>
  <c r="S41" i="11"/>
  <c r="T41" i="11" s="1"/>
  <c r="O41" i="11"/>
  <c r="P41" i="11" s="1"/>
  <c r="K41" i="11"/>
  <c r="L41" i="11" s="1"/>
  <c r="G41" i="11"/>
  <c r="H41" i="11" s="1"/>
  <c r="AR40" i="11"/>
  <c r="AS40" i="11" s="1"/>
  <c r="AM40" i="11"/>
  <c r="AN40" i="11" s="1"/>
  <c r="AH40" i="11"/>
  <c r="AI40" i="11" s="1"/>
  <c r="AC40" i="11"/>
  <c r="AD40" i="11" s="1"/>
  <c r="X40" i="11"/>
  <c r="Y40" i="11" s="1"/>
  <c r="S40" i="11"/>
  <c r="T40" i="11" s="1"/>
  <c r="O40" i="11"/>
  <c r="P40" i="11" s="1"/>
  <c r="K40" i="11"/>
  <c r="L40" i="11" s="1"/>
  <c r="G40" i="11"/>
  <c r="H40" i="11" s="1"/>
  <c r="AR39" i="11"/>
  <c r="AS39" i="11" s="1"/>
  <c r="AM39" i="11"/>
  <c r="AN39" i="11" s="1"/>
  <c r="AH39" i="11"/>
  <c r="AI39" i="11" s="1"/>
  <c r="AC39" i="11"/>
  <c r="AD39" i="11" s="1"/>
  <c r="X39" i="11"/>
  <c r="Y39" i="11" s="1"/>
  <c r="S39" i="11"/>
  <c r="T39" i="11" s="1"/>
  <c r="O39" i="11"/>
  <c r="P39" i="11" s="1"/>
  <c r="K39" i="11"/>
  <c r="L39" i="11" s="1"/>
  <c r="G39" i="11"/>
  <c r="H39" i="11" s="1"/>
  <c r="AR38" i="11"/>
  <c r="AS38" i="11" s="1"/>
  <c r="AM38" i="11"/>
  <c r="AN38" i="11" s="1"/>
  <c r="AH38" i="11"/>
  <c r="AI38" i="11" s="1"/>
  <c r="AC38" i="11"/>
  <c r="AD38" i="11" s="1"/>
  <c r="X38" i="11"/>
  <c r="Y38" i="11" s="1"/>
  <c r="S38" i="11"/>
  <c r="T38" i="11" s="1"/>
  <c r="O38" i="11"/>
  <c r="P38" i="11" s="1"/>
  <c r="K38" i="11"/>
  <c r="L38" i="11" s="1"/>
  <c r="G38" i="11"/>
  <c r="H38" i="11" s="1"/>
  <c r="AR37" i="11"/>
  <c r="AS37" i="11" s="1"/>
  <c r="AM37" i="11"/>
  <c r="AN37" i="11" s="1"/>
  <c r="AH37" i="11"/>
  <c r="AI37" i="11" s="1"/>
  <c r="AC37" i="11"/>
  <c r="AD37" i="11" s="1"/>
  <c r="X37" i="11"/>
  <c r="Y37" i="11" s="1"/>
  <c r="S37" i="11"/>
  <c r="T37" i="11" s="1"/>
  <c r="K37" i="11"/>
  <c r="L37" i="11" s="1"/>
  <c r="G37" i="11"/>
  <c r="H37" i="11" s="1"/>
  <c r="AR36" i="11"/>
  <c r="AS36" i="11" s="1"/>
  <c r="AM36" i="11"/>
  <c r="AN36" i="11" s="1"/>
  <c r="AH36" i="11"/>
  <c r="AI36" i="11" s="1"/>
  <c r="AC36" i="11"/>
  <c r="AD36" i="11" s="1"/>
  <c r="X36" i="11"/>
  <c r="Y36" i="11" s="1"/>
  <c r="S36" i="11"/>
  <c r="T36" i="11" s="1"/>
  <c r="O36" i="11"/>
  <c r="P36" i="11" s="1"/>
  <c r="K36" i="11"/>
  <c r="L36" i="11" s="1"/>
  <c r="G36" i="11"/>
  <c r="H36" i="11" s="1"/>
  <c r="AR35" i="11"/>
  <c r="AS35" i="11" s="1"/>
  <c r="AM35" i="11"/>
  <c r="AN35" i="11" s="1"/>
  <c r="AH35" i="11"/>
  <c r="AI35" i="11" s="1"/>
  <c r="AC35" i="11"/>
  <c r="AD35" i="11" s="1"/>
  <c r="X35" i="11"/>
  <c r="Y35" i="11" s="1"/>
  <c r="S35" i="11"/>
  <c r="T35" i="11" s="1"/>
  <c r="O35" i="11"/>
  <c r="P35" i="11" s="1"/>
  <c r="K35" i="11"/>
  <c r="L35" i="11" s="1"/>
  <c r="G35" i="11"/>
  <c r="H35" i="11" s="1"/>
  <c r="AR34" i="11"/>
  <c r="AM34" i="11"/>
  <c r="AN34" i="11" s="1"/>
  <c r="AH34" i="11"/>
  <c r="AI34" i="11" s="1"/>
  <c r="AC34" i="11"/>
  <c r="AD34" i="11" s="1"/>
  <c r="X34" i="11"/>
  <c r="Y34" i="11" s="1"/>
  <c r="S34" i="11"/>
  <c r="T34" i="11" s="1"/>
  <c r="O34" i="11"/>
  <c r="P34" i="11" s="1"/>
  <c r="K34" i="11"/>
  <c r="L34" i="11" s="1"/>
  <c r="G34" i="11"/>
  <c r="H34" i="11" s="1"/>
  <c r="AR33" i="11"/>
  <c r="AS33" i="11" s="1"/>
  <c r="AM33" i="11"/>
  <c r="AN33" i="11" s="1"/>
  <c r="AH33" i="11"/>
  <c r="AI33" i="11" s="1"/>
  <c r="AC33" i="11"/>
  <c r="AD33" i="11" s="1"/>
  <c r="X33" i="11"/>
  <c r="Y33" i="11" s="1"/>
  <c r="S33" i="11"/>
  <c r="T33" i="11" s="1"/>
  <c r="O33" i="11"/>
  <c r="P33" i="11" s="1"/>
  <c r="K33" i="11"/>
  <c r="L33" i="11" s="1"/>
  <c r="G33" i="11"/>
  <c r="H33" i="11" s="1"/>
  <c r="AH32" i="11"/>
  <c r="AI32" i="11" s="1"/>
  <c r="AC32" i="11"/>
  <c r="AD32" i="11" s="1"/>
  <c r="X32" i="11"/>
  <c r="Y32" i="11" s="1"/>
  <c r="S32" i="11"/>
  <c r="T32" i="11" s="1"/>
  <c r="O32" i="11"/>
  <c r="P32" i="11" s="1"/>
  <c r="K32" i="11"/>
  <c r="L32" i="11" s="1"/>
  <c r="G32" i="11"/>
  <c r="H32" i="11" s="1"/>
  <c r="AR31" i="11"/>
  <c r="AS31" i="11" s="1"/>
  <c r="AM31" i="11"/>
  <c r="AN31" i="11" s="1"/>
  <c r="AH31" i="11"/>
  <c r="AI31" i="11" s="1"/>
  <c r="AC31" i="11"/>
  <c r="AD31" i="11" s="1"/>
  <c r="X31" i="11"/>
  <c r="Y31" i="11" s="1"/>
  <c r="S31" i="11"/>
  <c r="T31" i="11" s="1"/>
  <c r="O31" i="11"/>
  <c r="P31" i="11" s="1"/>
  <c r="K31" i="11"/>
  <c r="L31" i="11" s="1"/>
  <c r="G31" i="11"/>
  <c r="H31" i="11" s="1"/>
  <c r="AR30" i="11"/>
  <c r="AS30" i="11" s="1"/>
  <c r="AM30" i="11"/>
  <c r="AN30" i="11" s="1"/>
  <c r="AH30" i="11"/>
  <c r="AI30" i="11" s="1"/>
  <c r="AC30" i="11"/>
  <c r="AD30" i="11" s="1"/>
  <c r="X30" i="11"/>
  <c r="S30" i="11"/>
  <c r="T30" i="11" s="1"/>
  <c r="O30" i="11"/>
  <c r="P30" i="11" s="1"/>
  <c r="K30" i="11"/>
  <c r="L30" i="11" s="1"/>
  <c r="G30" i="11"/>
  <c r="H30" i="11" s="1"/>
  <c r="AR29" i="11"/>
  <c r="AS29" i="11" s="1"/>
  <c r="AM29" i="11"/>
  <c r="AN29" i="11" s="1"/>
  <c r="AH29" i="11"/>
  <c r="AI29" i="11" s="1"/>
  <c r="AC29" i="11"/>
  <c r="AD29" i="11" s="1"/>
  <c r="X29" i="11"/>
  <c r="Y29" i="11" s="1"/>
  <c r="S29" i="11"/>
  <c r="T29" i="11" s="1"/>
  <c r="O29" i="11"/>
  <c r="P29" i="11" s="1"/>
  <c r="K29" i="11"/>
  <c r="L29" i="11" s="1"/>
  <c r="G29" i="11"/>
  <c r="H29" i="11" s="1"/>
  <c r="AR28" i="11"/>
  <c r="AS28" i="11" s="1"/>
  <c r="AM28" i="11"/>
  <c r="AN28" i="11" s="1"/>
  <c r="AH28" i="11"/>
  <c r="AI28" i="11" s="1"/>
  <c r="AC28" i="11"/>
  <c r="AD28" i="11" s="1"/>
  <c r="X28" i="11"/>
  <c r="Y28" i="11" s="1"/>
  <c r="S28" i="11"/>
  <c r="T28" i="11" s="1"/>
  <c r="O28" i="11"/>
  <c r="P28" i="11" s="1"/>
  <c r="K28" i="11"/>
  <c r="L28" i="11" s="1"/>
  <c r="G28" i="11"/>
  <c r="H28" i="11" s="1"/>
  <c r="AR27" i="11"/>
  <c r="AS27" i="11" s="1"/>
  <c r="AM27" i="11"/>
  <c r="AN27" i="11" s="1"/>
  <c r="AH27" i="11"/>
  <c r="AI27" i="11" s="1"/>
  <c r="AC27" i="11"/>
  <c r="AD27" i="11" s="1"/>
  <c r="X27" i="11"/>
  <c r="Y27" i="11" s="1"/>
  <c r="S27" i="11"/>
  <c r="T27" i="11" s="1"/>
  <c r="O27" i="11"/>
  <c r="P27" i="11" s="1"/>
  <c r="K27" i="11"/>
  <c r="L27" i="11" s="1"/>
  <c r="G27" i="11"/>
  <c r="H27" i="11" s="1"/>
  <c r="AR26" i="11"/>
  <c r="AS26" i="11" s="1"/>
  <c r="AM26" i="11"/>
  <c r="AN26" i="11" s="1"/>
  <c r="AH26" i="11"/>
  <c r="AI26" i="11" s="1"/>
  <c r="AC26" i="11"/>
  <c r="AD26" i="11" s="1"/>
  <c r="X26" i="11"/>
  <c r="Y26" i="11" s="1"/>
  <c r="S26" i="11"/>
  <c r="T26" i="11" s="1"/>
  <c r="O26" i="11"/>
  <c r="P26" i="11" s="1"/>
  <c r="K26" i="11"/>
  <c r="L26" i="11" s="1"/>
  <c r="G26" i="11"/>
  <c r="H26" i="11" s="1"/>
  <c r="AR25" i="11"/>
  <c r="AS25" i="11" s="1"/>
  <c r="AM25" i="11"/>
  <c r="AN25" i="11" s="1"/>
  <c r="AH25" i="11"/>
  <c r="AI25" i="11" s="1"/>
  <c r="AC25" i="11"/>
  <c r="AD25" i="11" s="1"/>
  <c r="X25" i="11"/>
  <c r="Y25" i="11" s="1"/>
  <c r="S25" i="11"/>
  <c r="T25" i="11" s="1"/>
  <c r="O25" i="11"/>
  <c r="P25" i="11" s="1"/>
  <c r="K25" i="11"/>
  <c r="L25" i="11" s="1"/>
  <c r="G25" i="11"/>
  <c r="H25" i="11" s="1"/>
  <c r="AR24" i="11"/>
  <c r="AS24" i="11" s="1"/>
  <c r="AM24" i="11"/>
  <c r="AN24" i="11" s="1"/>
  <c r="AH24" i="11"/>
  <c r="AI24" i="11" s="1"/>
  <c r="AC24" i="11"/>
  <c r="AD24" i="11" s="1"/>
  <c r="X24" i="11"/>
  <c r="Y24" i="11" s="1"/>
  <c r="S24" i="11"/>
  <c r="T24" i="11" s="1"/>
  <c r="O24" i="11"/>
  <c r="P24" i="11" s="1"/>
  <c r="K24" i="11"/>
  <c r="L24" i="11" s="1"/>
  <c r="G24" i="11"/>
  <c r="H24" i="11" s="1"/>
  <c r="AR23" i="11"/>
  <c r="AS23" i="11" s="1"/>
  <c r="AM23" i="11"/>
  <c r="AN23" i="11" s="1"/>
  <c r="AH23" i="11"/>
  <c r="AI23" i="11" s="1"/>
  <c r="AC23" i="11"/>
  <c r="AD23" i="11" s="1"/>
  <c r="X23" i="11"/>
  <c r="Y23" i="11" s="1"/>
  <c r="S23" i="11"/>
  <c r="T23" i="11" s="1"/>
  <c r="O23" i="11"/>
  <c r="P23" i="11" s="1"/>
  <c r="K23" i="11"/>
  <c r="L23" i="11" s="1"/>
  <c r="G23" i="11"/>
  <c r="H23" i="11" s="1"/>
  <c r="AC22" i="11"/>
  <c r="AD22" i="11" s="1"/>
  <c r="S22" i="11"/>
  <c r="T22" i="11" s="1"/>
  <c r="O22" i="11"/>
  <c r="P22" i="11" s="1"/>
  <c r="K22" i="11"/>
  <c r="L22" i="11" s="1"/>
  <c r="G22" i="11"/>
  <c r="H22" i="11" s="1"/>
  <c r="AR21" i="11"/>
  <c r="AS21" i="11" s="1"/>
  <c r="AM21" i="11"/>
  <c r="AN21" i="11" s="1"/>
  <c r="AH21" i="11"/>
  <c r="AI21" i="11" s="1"/>
  <c r="AC21" i="11"/>
  <c r="AD21" i="11" s="1"/>
  <c r="X21" i="11"/>
  <c r="Y21" i="11" s="1"/>
  <c r="S21" i="11"/>
  <c r="T21" i="11" s="1"/>
  <c r="O21" i="11"/>
  <c r="P21" i="11" s="1"/>
  <c r="K21" i="11"/>
  <c r="L21" i="11" s="1"/>
  <c r="G21" i="11"/>
  <c r="H21" i="11" s="1"/>
  <c r="AM20" i="11"/>
  <c r="AN20" i="11" s="1"/>
  <c r="AH20" i="11"/>
  <c r="AI20" i="11" s="1"/>
  <c r="AC20" i="11"/>
  <c r="AD20" i="11" s="1"/>
  <c r="X20" i="11"/>
  <c r="Y20" i="11" s="1"/>
  <c r="S20" i="11"/>
  <c r="T20" i="11" s="1"/>
  <c r="O20" i="11"/>
  <c r="P20" i="11" s="1"/>
  <c r="K20" i="11"/>
  <c r="L20" i="11" s="1"/>
  <c r="G20" i="11"/>
  <c r="H20" i="11" s="1"/>
  <c r="AR19" i="11"/>
  <c r="AS19" i="11" s="1"/>
  <c r="AM19" i="11"/>
  <c r="AN19" i="11" s="1"/>
  <c r="AH19" i="11"/>
  <c r="AI19" i="11" s="1"/>
  <c r="AC19" i="11"/>
  <c r="AD19" i="11" s="1"/>
  <c r="X19" i="11"/>
  <c r="Y19" i="11" s="1"/>
  <c r="S19" i="11"/>
  <c r="T19" i="11" s="1"/>
  <c r="O19" i="11"/>
  <c r="P19" i="11" s="1"/>
  <c r="K19" i="11"/>
  <c r="L19" i="11" s="1"/>
  <c r="G19" i="11"/>
  <c r="H19" i="11" s="1"/>
  <c r="AR18" i="11"/>
  <c r="AS18" i="11" s="1"/>
  <c r="AM18" i="11"/>
  <c r="AN18" i="11" s="1"/>
  <c r="AH18" i="11"/>
  <c r="AI18" i="11" s="1"/>
  <c r="AC18" i="11"/>
  <c r="AD18" i="11" s="1"/>
  <c r="X18" i="11"/>
  <c r="Y18" i="11" s="1"/>
  <c r="S18" i="11"/>
  <c r="T18" i="11" s="1"/>
  <c r="O18" i="11"/>
  <c r="P18" i="11" s="1"/>
  <c r="K18" i="11"/>
  <c r="L18" i="11" s="1"/>
  <c r="G18" i="11"/>
  <c r="H18" i="11" s="1"/>
  <c r="AR17" i="11"/>
  <c r="AM17" i="11"/>
  <c r="AN17" i="11" s="1"/>
  <c r="AH17" i="11"/>
  <c r="AI17" i="11" s="1"/>
  <c r="AC17" i="11"/>
  <c r="AD17" i="11" s="1"/>
  <c r="X17" i="11"/>
  <c r="Y17" i="11" s="1"/>
  <c r="S17" i="11"/>
  <c r="T17" i="11" s="1"/>
  <c r="O17" i="11"/>
  <c r="P17" i="11" s="1"/>
  <c r="K17" i="11"/>
  <c r="L17" i="11" s="1"/>
  <c r="G17" i="11"/>
  <c r="H17" i="11" s="1"/>
  <c r="AR16" i="11"/>
  <c r="AS16" i="11" s="1"/>
  <c r="AM16" i="11"/>
  <c r="AN16" i="11" s="1"/>
  <c r="AH16" i="11"/>
  <c r="AI16" i="11" s="1"/>
  <c r="AC16" i="11"/>
  <c r="AD16" i="11" s="1"/>
  <c r="X16" i="11"/>
  <c r="Y16" i="11" s="1"/>
  <c r="S16" i="11"/>
  <c r="T16" i="11" s="1"/>
  <c r="O16" i="11"/>
  <c r="P16" i="11" s="1"/>
  <c r="K16" i="11"/>
  <c r="L16" i="11" s="1"/>
  <c r="G16" i="11"/>
  <c r="H16" i="11" s="1"/>
  <c r="AR15" i="11"/>
  <c r="AS15" i="11" s="1"/>
  <c r="AM15" i="11"/>
  <c r="AN15" i="11" s="1"/>
  <c r="AH15" i="11"/>
  <c r="AI15" i="11" s="1"/>
  <c r="AC15" i="11"/>
  <c r="AD15" i="11" s="1"/>
  <c r="Y15" i="11"/>
  <c r="S15" i="11"/>
  <c r="T15" i="11" s="1"/>
  <c r="O15" i="11"/>
  <c r="P15" i="11" s="1"/>
  <c r="K15" i="11"/>
  <c r="L15" i="11" s="1"/>
  <c r="G15" i="11"/>
  <c r="H15" i="11" s="1"/>
  <c r="AR14" i="11"/>
  <c r="AS14" i="11" s="1"/>
  <c r="AM14" i="11"/>
  <c r="AN14" i="11" s="1"/>
  <c r="AH14" i="11"/>
  <c r="AI14" i="11" s="1"/>
  <c r="AC14" i="11"/>
  <c r="AD14" i="11" s="1"/>
  <c r="X14" i="11"/>
  <c r="Y14" i="11" s="1"/>
  <c r="S14" i="11"/>
  <c r="T14" i="11" s="1"/>
  <c r="O14" i="11"/>
  <c r="P14" i="11" s="1"/>
  <c r="K14" i="11"/>
  <c r="L14" i="11" s="1"/>
  <c r="G14" i="11"/>
  <c r="H14" i="11" s="1"/>
  <c r="AR13" i="11"/>
  <c r="AS13" i="11" s="1"/>
  <c r="AM13" i="11"/>
  <c r="AN13" i="11" s="1"/>
  <c r="AH13" i="11"/>
  <c r="AI13" i="11" s="1"/>
  <c r="AC13" i="11"/>
  <c r="AD13" i="11" s="1"/>
  <c r="X13" i="11"/>
  <c r="Y13" i="11" s="1"/>
  <c r="S13" i="11"/>
  <c r="T13" i="11" s="1"/>
  <c r="O13" i="11"/>
  <c r="P13" i="11" s="1"/>
  <c r="K13" i="11"/>
  <c r="L13" i="11" s="1"/>
  <c r="G13" i="11"/>
  <c r="H13" i="11" s="1"/>
  <c r="AR12" i="11"/>
  <c r="AS12" i="11" s="1"/>
  <c r="AM12" i="11"/>
  <c r="AN12" i="11" s="1"/>
  <c r="AH12" i="11"/>
  <c r="AI12" i="11" s="1"/>
  <c r="AC12" i="11"/>
  <c r="AD12" i="11" s="1"/>
  <c r="X12" i="11"/>
  <c r="Y12" i="11" s="1"/>
  <c r="S12" i="11"/>
  <c r="T12" i="11" s="1"/>
  <c r="O12" i="11"/>
  <c r="P12" i="11" s="1"/>
  <c r="K12" i="11"/>
  <c r="L12" i="11" s="1"/>
  <c r="G12" i="11"/>
  <c r="H12" i="11" s="1"/>
  <c r="AR11" i="11"/>
  <c r="AS11" i="11" s="1"/>
  <c r="AM11" i="11"/>
  <c r="AN11" i="11" s="1"/>
  <c r="AH11" i="11"/>
  <c r="AI11" i="11" s="1"/>
  <c r="AC11" i="11"/>
  <c r="AD11" i="11" s="1"/>
  <c r="X11" i="11"/>
  <c r="Y11" i="11" s="1"/>
  <c r="S11" i="11"/>
  <c r="T11" i="11" s="1"/>
  <c r="O11" i="11"/>
  <c r="P11" i="11" s="1"/>
  <c r="K11" i="11"/>
  <c r="L11" i="11" s="1"/>
  <c r="G11" i="11"/>
  <c r="H11" i="11" s="1"/>
  <c r="AR10" i="11"/>
  <c r="AS10" i="11" s="1"/>
  <c r="AM10" i="11"/>
  <c r="AN10" i="11" s="1"/>
  <c r="AH10" i="11"/>
  <c r="AI10" i="11" s="1"/>
  <c r="AC10" i="11"/>
  <c r="AD10" i="11" s="1"/>
  <c r="X10" i="11"/>
  <c r="Y10" i="11" s="1"/>
  <c r="S10" i="11"/>
  <c r="T10" i="11" s="1"/>
  <c r="O10" i="11"/>
  <c r="P10" i="11" s="1"/>
  <c r="K10" i="11"/>
  <c r="L10" i="11" s="1"/>
  <c r="G10" i="11"/>
  <c r="H10" i="11" s="1"/>
  <c r="AR9" i="11"/>
  <c r="AS9" i="11" s="1"/>
  <c r="AM9" i="11"/>
  <c r="AN9" i="11" s="1"/>
  <c r="AH9" i="11"/>
  <c r="AI9" i="11" s="1"/>
  <c r="AC9" i="11"/>
  <c r="AD9" i="11" s="1"/>
  <c r="X9" i="11"/>
  <c r="Y9" i="11" s="1"/>
  <c r="S9" i="11"/>
  <c r="T9" i="11" s="1"/>
  <c r="K9" i="11"/>
  <c r="L9" i="11" s="1"/>
  <c r="G9" i="11"/>
  <c r="H9" i="11" s="1"/>
  <c r="AR8" i="11"/>
  <c r="AS8" i="11" s="1"/>
  <c r="AM8" i="11"/>
  <c r="AN8" i="11" s="1"/>
  <c r="AI8" i="11"/>
  <c r="AC8" i="11"/>
  <c r="AD8" i="11" s="1"/>
  <c r="X8" i="11"/>
  <c r="Y8" i="11" s="1"/>
  <c r="S8" i="11"/>
  <c r="T8" i="11" s="1"/>
  <c r="O8" i="11"/>
  <c r="P8" i="11" s="1"/>
  <c r="K8" i="11"/>
  <c r="L8" i="11" s="1"/>
  <c r="G8" i="11"/>
  <c r="H8" i="11" s="1"/>
  <c r="AR7" i="11" l="1"/>
  <c r="AS7" i="11" s="1"/>
  <c r="AM7" i="11"/>
  <c r="AN7" i="11" s="1"/>
  <c r="AI7" i="11"/>
  <c r="AC7" i="11"/>
  <c r="AD7" i="11" s="1"/>
  <c r="X7" i="11"/>
  <c r="Y7" i="11" s="1"/>
  <c r="S7" i="11"/>
  <c r="T7" i="11" s="1"/>
  <c r="O7" i="11"/>
  <c r="P7" i="11" s="1"/>
  <c r="K7" i="11"/>
  <c r="L7" i="11" s="1"/>
  <c r="G7" i="11"/>
  <c r="H7"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910" authorId="0" shapeId="0" xr:uid="{00000000-0006-0000-0100-000001000000}">
      <text>
        <r>
          <rPr>
            <sz val="9"/>
            <color indexed="81"/>
            <rFont val="MS P ゴシック"/>
            <family val="3"/>
            <charset val="128"/>
          </rPr>
          <t xml:space="preserve">端数調整あり　+1
</t>
        </r>
      </text>
    </comment>
  </commentList>
</comments>
</file>

<file path=xl/sharedStrings.xml><?xml version="1.0" encoding="utf-8"?>
<sst xmlns="http://schemas.openxmlformats.org/spreadsheetml/2006/main" count="44795" uniqueCount="12168">
  <si>
    <t>団体名等</t>
    <rPh sb="0" eb="2">
      <t>ダンタイ</t>
    </rPh>
    <rPh sb="2" eb="3">
      <t>メイ</t>
    </rPh>
    <rPh sb="3" eb="4">
      <t>ナド</t>
    </rPh>
    <phoneticPr fontId="4"/>
  </si>
  <si>
    <t>団体コード</t>
    <rPh sb="0" eb="2">
      <t>ダンタイ</t>
    </rPh>
    <phoneticPr fontId="4"/>
  </si>
  <si>
    <t>財政調整基金</t>
    <rPh sb="0" eb="2">
      <t>ザイセイ</t>
    </rPh>
    <rPh sb="2" eb="4">
      <t>チョウセイ</t>
    </rPh>
    <rPh sb="4" eb="6">
      <t>キキン</t>
    </rPh>
    <phoneticPr fontId="3"/>
  </si>
  <si>
    <t>増減額
C(A-B)</t>
    <rPh sb="0" eb="3">
      <t>ゾウゲンガク</t>
    </rPh>
    <phoneticPr fontId="3"/>
  </si>
  <si>
    <t>増減率
(C/B)</t>
    <rPh sb="0" eb="3">
      <t>ゾウゲンリツ</t>
    </rPh>
    <phoneticPr fontId="3"/>
  </si>
  <si>
    <t>減債基金</t>
    <rPh sb="0" eb="2">
      <t>ゲンサイ</t>
    </rPh>
    <rPh sb="2" eb="4">
      <t>キキン</t>
    </rPh>
    <phoneticPr fontId="3"/>
  </si>
  <si>
    <t>特定目的基金①</t>
    <rPh sb="0" eb="2">
      <t>トクテイ</t>
    </rPh>
    <rPh sb="2" eb="4">
      <t>モクテキ</t>
    </rPh>
    <rPh sb="4" eb="6">
      <t>キキン</t>
    </rPh>
    <phoneticPr fontId="3"/>
  </si>
  <si>
    <t>特定目的基金⑤</t>
    <rPh sb="0" eb="2">
      <t>トクテイ</t>
    </rPh>
    <rPh sb="2" eb="4">
      <t>モクテキ</t>
    </rPh>
    <rPh sb="4" eb="6">
      <t>キキン</t>
    </rPh>
    <phoneticPr fontId="3"/>
  </si>
  <si>
    <t>特定目的基金</t>
    <rPh sb="0" eb="2">
      <t>トクテイ</t>
    </rPh>
    <rPh sb="2" eb="4">
      <t>モクテキ</t>
    </rPh>
    <rPh sb="4" eb="6">
      <t>キキン</t>
    </rPh>
    <phoneticPr fontId="3"/>
  </si>
  <si>
    <t>基金全体</t>
    <rPh sb="0" eb="2">
      <t>キキン</t>
    </rPh>
    <rPh sb="2" eb="4">
      <t>ゼンタイ</t>
    </rPh>
    <phoneticPr fontId="3"/>
  </si>
  <si>
    <t>都道府県名</t>
    <rPh sb="0" eb="4">
      <t>トドウフケン</t>
    </rPh>
    <rPh sb="4" eb="5">
      <t>メイ</t>
    </rPh>
    <phoneticPr fontId="3"/>
  </si>
  <si>
    <t>市区町村名</t>
    <rPh sb="0" eb="4">
      <t>シクチョウソン</t>
    </rPh>
    <rPh sb="4" eb="5">
      <t>メイ</t>
    </rPh>
    <phoneticPr fontId="4"/>
  </si>
  <si>
    <t>特定目的基金②</t>
    <rPh sb="0" eb="2">
      <t>トクテイ</t>
    </rPh>
    <rPh sb="2" eb="4">
      <t>モクテキ</t>
    </rPh>
    <rPh sb="4" eb="6">
      <t>キキン</t>
    </rPh>
    <phoneticPr fontId="3"/>
  </si>
  <si>
    <t>特定目的基金③</t>
    <rPh sb="0" eb="2">
      <t>トクテイ</t>
    </rPh>
    <rPh sb="2" eb="4">
      <t>モクテキ</t>
    </rPh>
    <rPh sb="4" eb="6">
      <t>キキン</t>
    </rPh>
    <phoneticPr fontId="3"/>
  </si>
  <si>
    <t>特定目的基金④</t>
    <rPh sb="0" eb="2">
      <t>トクテイ</t>
    </rPh>
    <rPh sb="2" eb="4">
      <t>モクテキ</t>
    </rPh>
    <rPh sb="4" eb="6">
      <t>キキン</t>
    </rPh>
    <phoneticPr fontId="3"/>
  </si>
  <si>
    <t>基金の名称</t>
    <rPh sb="0" eb="2">
      <t>キキン</t>
    </rPh>
    <rPh sb="3" eb="5">
      <t>メイショウ</t>
    </rPh>
    <phoneticPr fontId="3"/>
  </si>
  <si>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</si>
  <si>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</si>
  <si>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</si>
  <si>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</si>
  <si>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</si>
  <si>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</si>
  <si>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</si>
  <si>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</si>
  <si>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</si>
  <si>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</si>
  <si>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</si>
  <si>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</si>
  <si>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</si>
  <si>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</si>
  <si>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</si>
  <si>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</si>
  <si>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</si>
  <si>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</si>
  <si>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</si>
  <si>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</si>
  <si>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</si>
  <si>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</si>
  <si>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</si>
  <si>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</si>
  <si>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</si>
  <si>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</si>
  <si>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</si>
  <si>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</si>
  <si>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</si>
  <si>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</si>
  <si>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</si>
  <si>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</si>
  <si>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</si>
  <si>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</si>
  <si>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</si>
  <si>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</si>
  <si>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</si>
  <si>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</si>
  <si>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</si>
  <si>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</si>
  <si>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</si>
  <si>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</si>
  <si>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</si>
  <si>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</si>
  <si>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</si>
  <si>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</si>
  <si>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</si>
  <si>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</si>
  <si>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</si>
  <si>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</si>
  <si>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</si>
  <si>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</si>
  <si>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</si>
  <si>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</si>
  <si>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</si>
  <si>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</si>
  <si>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</si>
  <si>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</si>
  <si>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</si>
  <si>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</si>
  <si>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</si>
  <si>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</si>
  <si>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</si>
  <si>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</si>
  <si>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</si>
  <si>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</si>
  <si>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</si>
  <si>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</si>
  <si>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</si>
  <si>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</si>
  <si>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</si>
  <si>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</si>
  <si>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</si>
  <si>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</si>
  <si>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</si>
  <si>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</si>
  <si>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</si>
  <si>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</si>
  <si>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</si>
  <si>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</si>
  <si>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</si>
  <si>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</si>
  <si>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</si>
  <si>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</si>
  <si>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</si>
  <si>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</si>
  <si>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</si>
  <si>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</si>
  <si>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</si>
  <si>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</si>
  <si>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</si>
  <si>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</si>
  <si>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</si>
  <si>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</si>
  <si>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</si>
  <si>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</si>
  <si>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</si>
  <si>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</si>
  <si>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</si>
  <si>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</si>
  <si>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</si>
  <si>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</si>
  <si>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</si>
  <si>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</si>
  <si>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</si>
  <si>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</si>
  <si>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</si>
  <si>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</si>
  <si>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</si>
  <si>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</si>
  <si>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</si>
  <si>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</si>
  <si>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</si>
  <si>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</si>
  <si>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</si>
  <si>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</si>
  <si>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</si>
  <si>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</si>
  <si>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</si>
  <si>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</si>
  <si>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</si>
  <si>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</si>
  <si>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</si>
  <si>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</si>
  <si>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</si>
  <si>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</si>
  <si>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</si>
  <si>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</si>
  <si>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</si>
  <si>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</si>
  <si>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</si>
  <si>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</si>
  <si>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</si>
  <si>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</si>
  <si>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</si>
  <si>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</si>
  <si>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</si>
  <si>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</si>
  <si>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</si>
  <si>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</si>
  <si>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</si>
  <si>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</si>
  <si>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</si>
  <si>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</si>
  <si>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</si>
  <si>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</si>
  <si>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</si>
  <si>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</si>
  <si>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</si>
  <si>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</si>
  <si>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</si>
  <si>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</si>
  <si>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</si>
  <si>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</si>
  <si>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</si>
  <si>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</si>
  <si>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</si>
  <si>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</si>
  <si>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</si>
  <si>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</si>
  <si>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</si>
  <si>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</si>
  <si>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</si>
  <si>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</si>
  <si>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</si>
  <si>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</si>
  <si>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</si>
  <si>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</si>
  <si>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</si>
  <si>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</si>
  <si>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</si>
  <si>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</si>
  <si>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</si>
  <si>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</si>
  <si>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</si>
  <si>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</si>
  <si>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</si>
  <si>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</si>
  <si>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</si>
  <si>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</si>
  <si>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</si>
  <si>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</si>
  <si>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</si>
  <si>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</si>
  <si>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</si>
  <si>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</si>
  <si>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</si>
  <si>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</si>
  <si>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</si>
  <si>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</si>
  <si>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</si>
  <si>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</si>
  <si>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</si>
  <si>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</si>
  <si>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</si>
  <si>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</si>
  <si>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</si>
  <si>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</si>
  <si>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</si>
  <si>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</si>
  <si>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</si>
  <si>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</si>
  <si>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</si>
  <si>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</si>
  <si>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</si>
  <si>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</si>
  <si>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</si>
  <si>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</si>
  <si>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</si>
  <si>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</si>
  <si>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</si>
  <si>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</si>
  <si>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</si>
  <si>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</si>
  <si>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</si>
  <si>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</si>
  <si>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</si>
  <si>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</si>
  <si>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</si>
  <si>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</si>
  <si>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</si>
  <si>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</si>
  <si>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</si>
  <si>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</si>
  <si>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</si>
  <si>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</si>
  <si>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</si>
  <si>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</si>
  <si>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</si>
  <si>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</si>
  <si>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</si>
  <si>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</si>
  <si>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</si>
  <si>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</si>
  <si>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</si>
  <si>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</si>
  <si>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</si>
  <si>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</si>
  <si>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</si>
  <si>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</si>
  <si>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</si>
  <si>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</si>
  <si>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</si>
  <si>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</si>
  <si>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</si>
  <si>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</si>
  <si>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</si>
  <si>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</si>
  <si>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</si>
  <si>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</si>
  <si>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</si>
  <si>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</si>
  <si>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</si>
  <si>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</si>
  <si>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</si>
  <si>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</si>
  <si>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</si>
  <si>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</si>
  <si>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</si>
  <si>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</si>
  <si>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</si>
  <si>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</si>
  <si>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</si>
  <si>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</si>
  <si>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</si>
  <si>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</si>
  <si>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</si>
  <si>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</si>
  <si>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</si>
  <si>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</si>
  <si>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</si>
  <si>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</si>
  <si>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</si>
  <si>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</si>
  <si>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</si>
  <si>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</si>
  <si>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</si>
  <si>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</si>
  <si>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</si>
  <si>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</si>
  <si>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</si>
  <si>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</si>
  <si>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</si>
  <si>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</si>
  <si>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</si>
  <si>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</si>
  <si>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</si>
  <si>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</si>
  <si>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</si>
  <si>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</si>
  <si>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</si>
  <si>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</si>
  <si>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</si>
  <si>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</si>
  <si>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</si>
  <si>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</si>
  <si>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</si>
  <si>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</si>
  <si>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</si>
  <si>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</si>
  <si>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</si>
  <si>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</si>
  <si>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</si>
  <si>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</si>
  <si>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</si>
  <si>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</si>
  <si>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</si>
  <si>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</si>
  <si>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</si>
  <si>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</si>
  <si>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</si>
  <si>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</si>
  <si>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</si>
  <si>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</si>
  <si>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</si>
  <si>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</si>
  <si>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</si>
  <si>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</si>
  <si>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</si>
  <si>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</si>
  <si>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</si>
  <si>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</si>
  <si>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</si>
  <si>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</si>
  <si>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</si>
  <si>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</si>
  <si>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</si>
  <si>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</si>
  <si>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</si>
  <si>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</si>
  <si>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</si>
  <si>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</si>
  <si>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</si>
  <si>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</si>
  <si>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</si>
  <si>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</si>
  <si>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</si>
  <si>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</si>
  <si>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</si>
  <si>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</si>
  <si>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</si>
  <si>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</si>
  <si>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</si>
  <si>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</si>
  <si>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</si>
  <si>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</si>
  <si>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</si>
  <si>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</si>
  <si>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</si>
  <si>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</si>
  <si>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</si>
  <si>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</si>
  <si>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</si>
  <si>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</si>
  <si>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</si>
  <si>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</si>
  <si>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018023</t>
  </si>
  <si>
    <t>北海道市町村総合事務組合</t>
  </si>
  <si>
    <t>018058</t>
  </si>
  <si>
    <t>北海道市町村備荒資金組合</t>
  </si>
  <si>
    <t>018074</t>
  </si>
  <si>
    <t>北海道市町村職員退職手当組合</t>
  </si>
  <si>
    <t>018121</t>
  </si>
  <si>
    <t>空知中部広域連合</t>
  </si>
  <si>
    <t>018198</t>
  </si>
  <si>
    <t>名寄地区衛生施設事務組合</t>
  </si>
  <si>
    <t>018244</t>
  </si>
  <si>
    <t>釧路・根室広域地方税滞納整理機構</t>
  </si>
  <si>
    <t>018279</t>
  </si>
  <si>
    <t>大雪浄化組合</t>
  </si>
  <si>
    <t>018295</t>
  </si>
  <si>
    <t>日高東部衛生組合</t>
  </si>
  <si>
    <t>018384</t>
  </si>
  <si>
    <t>北空知衛生センター組合</t>
  </si>
  <si>
    <t>018473</t>
  </si>
  <si>
    <t>山越郡衛生処理組合</t>
  </si>
  <si>
    <t>018481</t>
  </si>
  <si>
    <t>北しりべし廃棄物処理広域連合</t>
  </si>
  <si>
    <t>018490</t>
  </si>
  <si>
    <t>南空知公衆衛生組合</t>
  </si>
  <si>
    <t>018554</t>
  </si>
  <si>
    <t>南部後志環境衛生組合</t>
  </si>
  <si>
    <t>018643</t>
  </si>
  <si>
    <t>北海道町村議会議員公務災害補償等組合</t>
  </si>
  <si>
    <t>018651</t>
  </si>
  <si>
    <t>羊蹄山麓環境衛生組合</t>
  </si>
  <si>
    <t>018678</t>
  </si>
  <si>
    <t>北海道後期高齢者医療広域連合</t>
  </si>
  <si>
    <t>018686</t>
  </si>
  <si>
    <t>南渡島衛生施設組合</t>
  </si>
  <si>
    <t>018759</t>
  </si>
  <si>
    <t>西天北五町衛生施設組合</t>
  </si>
  <si>
    <t>018791</t>
  </si>
  <si>
    <t>安平・厚真行政事務組合</t>
  </si>
  <si>
    <t>018856</t>
  </si>
  <si>
    <t>十勝圏複合事務組合</t>
  </si>
  <si>
    <t>018899</t>
  </si>
  <si>
    <t>南部檜山衛生処理組合</t>
  </si>
  <si>
    <t>018911</t>
  </si>
  <si>
    <t>北空知衛生施設組合</t>
  </si>
  <si>
    <t>018937</t>
  </si>
  <si>
    <t>函館圏公立大学広域連合</t>
  </si>
  <si>
    <t>018945</t>
  </si>
  <si>
    <t>西胆振行政事務組合</t>
  </si>
  <si>
    <t>018970</t>
  </si>
  <si>
    <t>渡島・檜山地方税滞納整理機構</t>
  </si>
  <si>
    <t>019011</t>
  </si>
  <si>
    <t>石狩北部地区消防事務組合</t>
  </si>
  <si>
    <t>019020</t>
  </si>
  <si>
    <t>渡島西部広域事務組合</t>
  </si>
  <si>
    <t>019046</t>
  </si>
  <si>
    <t>中空知広域市町村圏組合（普通会計分）</t>
  </si>
  <si>
    <t>019101</t>
  </si>
  <si>
    <t>日高東部消防組合</t>
  </si>
  <si>
    <t>019143</t>
  </si>
  <si>
    <t>胆振東部消防組合</t>
  </si>
  <si>
    <t>019216</t>
  </si>
  <si>
    <t>網走地区消防組合</t>
  </si>
  <si>
    <t>019232</t>
  </si>
  <si>
    <t>愛別町外３町塵芥処理組合</t>
  </si>
  <si>
    <t>019275</t>
  </si>
  <si>
    <t>深川地区消防組合</t>
  </si>
  <si>
    <t>019321</t>
  </si>
  <si>
    <t>胆振東部日高西部衛生組合</t>
  </si>
  <si>
    <t>019364</t>
  </si>
  <si>
    <t>上川教育研修センター組合</t>
  </si>
  <si>
    <t>019372</t>
  </si>
  <si>
    <t>南渡島消防事務組合</t>
  </si>
  <si>
    <t>019411</t>
  </si>
  <si>
    <t>南部後志衛生施設組合</t>
  </si>
  <si>
    <t>019437</t>
  </si>
  <si>
    <t>大雪清掃組合</t>
  </si>
  <si>
    <t>019445</t>
  </si>
  <si>
    <t>北留萌消防組合</t>
  </si>
  <si>
    <t>019500</t>
  </si>
  <si>
    <t>平取町外２町衛生施設組合</t>
  </si>
  <si>
    <t>019551</t>
  </si>
  <si>
    <t>渡島廃棄物処理広域連合</t>
  </si>
  <si>
    <t>019593</t>
  </si>
  <si>
    <t>檜山広域行政組合</t>
  </si>
  <si>
    <t>019739</t>
  </si>
  <si>
    <t>石狩教育研修センター組合</t>
  </si>
  <si>
    <t>019747</t>
  </si>
  <si>
    <t>後志教育研修センター組合</t>
  </si>
  <si>
    <t>019755</t>
  </si>
  <si>
    <t>西紋別地区環境衛生施設組合</t>
  </si>
  <si>
    <t>019852</t>
  </si>
  <si>
    <t>北空知圏学校給食組合</t>
  </si>
  <si>
    <t>019925</t>
  </si>
  <si>
    <t>釧路公立大学事務組合</t>
  </si>
  <si>
    <t>019976</t>
  </si>
  <si>
    <t>南空知ふるさと市町村圏組合</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</si>
  <si>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</si>
  <si>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</si>
  <si>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</si>
  <si>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</si>
  <si>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</si>
  <si>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</si>
  <si>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</si>
  <si>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</si>
  <si>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</si>
  <si>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</si>
  <si>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</si>
  <si>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</si>
  <si>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</si>
  <si>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</si>
  <si>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</si>
  <si>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</si>
  <si>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</si>
  <si>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</si>
  <si>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</si>
  <si>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</si>
  <si>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</si>
  <si>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</si>
  <si>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</si>
  <si>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</si>
  <si>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</si>
  <si>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</si>
  <si>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</si>
  <si>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</si>
  <si>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</si>
  <si>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鰺ケ沢町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</si>
  <si>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</si>
  <si>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</si>
  <si>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</si>
  <si>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</si>
  <si>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</si>
  <si>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</si>
  <si>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</si>
  <si>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</si>
  <si>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</si>
  <si>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</si>
  <si>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</si>
  <si>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</si>
  <si>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</si>
  <si>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</si>
  <si>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</si>
  <si>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</si>
  <si>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</si>
  <si>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</si>
  <si>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</si>
  <si>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</si>
  <si>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</si>
  <si>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</si>
  <si>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</si>
  <si>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</si>
  <si>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</si>
  <si>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</si>
  <si>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</si>
  <si>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六ケ所村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</si>
  <si>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</si>
  <si>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</si>
  <si>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</si>
  <si>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</si>
  <si>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</si>
  <si>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</si>
  <si>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</si>
  <si>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</si>
  <si>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</si>
  <si>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</si>
  <si>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</si>
  <si>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</si>
  <si>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</si>
  <si>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</si>
  <si>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</si>
  <si>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</si>
  <si>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</si>
  <si>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</si>
  <si>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</si>
  <si>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</si>
  <si>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</si>
  <si>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</si>
  <si>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028037</t>
  </si>
  <si>
    <t>中部上北広域事業組合</t>
  </si>
  <si>
    <t>028061</t>
  </si>
  <si>
    <t>青森県市町村総合事務組合</t>
  </si>
  <si>
    <t>028126</t>
  </si>
  <si>
    <t>青森県市町村職員退職手当組合</t>
  </si>
  <si>
    <t>028177</t>
  </si>
  <si>
    <t>弘前地区環境整備事務組合</t>
  </si>
  <si>
    <t>028185</t>
  </si>
  <si>
    <t>黒石地区清掃施設組合</t>
  </si>
  <si>
    <t>028193</t>
  </si>
  <si>
    <t>西北五環境整備事務組合</t>
  </si>
  <si>
    <t>028215</t>
  </si>
  <si>
    <t>十和田地区環境整備事務組合</t>
  </si>
  <si>
    <t>028304</t>
  </si>
  <si>
    <t>西北五広域福祉事務組合</t>
  </si>
  <si>
    <t>028347</t>
  </si>
  <si>
    <t>上北地方教育・福祉事務組合</t>
  </si>
  <si>
    <t>028517</t>
  </si>
  <si>
    <t>三戸郡福祉事務組合</t>
  </si>
  <si>
    <t>028568</t>
  </si>
  <si>
    <t>弘前地区消防事務組合</t>
  </si>
  <si>
    <t>028614</t>
  </si>
  <si>
    <t>下北地域広域行政事務組合</t>
  </si>
  <si>
    <t>028622</t>
  </si>
  <si>
    <t>鰺ケ沢地区消防事務組合</t>
  </si>
  <si>
    <t>028631</t>
  </si>
  <si>
    <t>十和田地域広域事務組合</t>
  </si>
  <si>
    <t>028703</t>
  </si>
  <si>
    <t>青森県市長会館管理組合</t>
  </si>
  <si>
    <t>028746</t>
  </si>
  <si>
    <t>青森地域広域事務組合</t>
  </si>
  <si>
    <t>028771</t>
  </si>
  <si>
    <t>北部上北広域事務組合</t>
  </si>
  <si>
    <t>028789</t>
  </si>
  <si>
    <t>津軽広域連合</t>
  </si>
  <si>
    <t>028797</t>
  </si>
  <si>
    <t>つがる西北五広域連合</t>
  </si>
  <si>
    <t>028801</t>
  </si>
  <si>
    <t>青森県後期高齢者医療広域連合</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</si>
  <si>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</si>
  <si>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</si>
  <si>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</si>
  <si>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</si>
  <si>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</si>
  <si>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</si>
  <si>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</si>
  <si>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</si>
  <si>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</si>
  <si>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</si>
  <si>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</si>
  <si>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</si>
  <si>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</si>
  <si>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</si>
  <si>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</si>
  <si>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</si>
  <si>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</si>
  <si>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</si>
  <si>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</si>
  <si>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</si>
  <si>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</si>
  <si>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</si>
  <si>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</si>
  <si>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</si>
  <si>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</si>
  <si>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</si>
  <si>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</si>
  <si>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滝沢市</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</si>
  <si>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</si>
  <si>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</si>
  <si>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</si>
  <si>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</si>
  <si>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</si>
  <si>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</si>
  <si>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</si>
  <si>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</si>
  <si>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</si>
  <si>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</si>
  <si>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</si>
  <si>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</si>
  <si>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</si>
  <si>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</si>
  <si>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</si>
  <si>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</si>
  <si>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</si>
  <si>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</si>
  <si>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</si>
  <si>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</si>
  <si>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</si>
  <si>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</si>
  <si>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</si>
  <si>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</si>
  <si>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</si>
  <si>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</si>
  <si>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</si>
  <si>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</si>
  <si>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</si>
  <si>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</si>
  <si>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</si>
  <si>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</si>
  <si>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</si>
  <si>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</si>
  <si>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</si>
  <si>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</si>
  <si>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</si>
  <si>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</si>
  <si>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038130</t>
  </si>
  <si>
    <t>陸前高田市及び大船渡市営林組合</t>
  </si>
  <si>
    <t>038156</t>
  </si>
  <si>
    <t>岩手県市町村総合事務組合</t>
  </si>
  <si>
    <t>038288</t>
  </si>
  <si>
    <t>二戸地区広域行政事務組合</t>
  </si>
  <si>
    <t>038296</t>
  </si>
  <si>
    <t>盛岡北部行政事務組合</t>
  </si>
  <si>
    <t>038407</t>
  </si>
  <si>
    <t>盛岡・紫波地区環境施設組合</t>
  </si>
  <si>
    <t>038539</t>
  </si>
  <si>
    <t>岩手県沿岸知的障害児施設組合</t>
  </si>
  <si>
    <t>038628</t>
  </si>
  <si>
    <t>釜石大槌地区行政事務組合</t>
  </si>
  <si>
    <t>038750</t>
  </si>
  <si>
    <t>岩手県自治会館管理組合</t>
  </si>
  <si>
    <t>038768</t>
  </si>
  <si>
    <t>盛岡市・矢巾町都市計画事業等組合</t>
  </si>
  <si>
    <t>038822</t>
  </si>
  <si>
    <t>一関地区広域行政組合</t>
  </si>
  <si>
    <t>038831</t>
  </si>
  <si>
    <t>岩手沿岸南部広域環境組合</t>
  </si>
  <si>
    <t>038849</t>
  </si>
  <si>
    <t>岩手県後期高齢者医療広域連合</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</si>
  <si>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</si>
  <si>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</si>
  <si>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</si>
  <si>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</si>
  <si>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</si>
  <si>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</si>
  <si>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</si>
  <si>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</si>
  <si>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</si>
  <si>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</si>
  <si>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</si>
  <si>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</si>
  <si>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</si>
  <si>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</si>
  <si>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</si>
  <si>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</si>
  <si>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</si>
  <si>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</si>
  <si>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</si>
  <si>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</si>
  <si>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</si>
  <si>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</si>
  <si>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</si>
  <si>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</si>
  <si>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042161</t>
  </si>
  <si>
    <t>富谷市</t>
  </si>
  <si>
    <t>043010</t>
  </si>
  <si>
    <t>蔵王町</t>
  </si>
  <si>
    <t>043028</t>
  </si>
  <si>
    <t>七ケ宿町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</si>
  <si>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</si>
  <si>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</si>
  <si>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</si>
  <si>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</si>
  <si>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</si>
  <si>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</si>
  <si>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</si>
  <si>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</si>
  <si>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</si>
  <si>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</si>
  <si>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</si>
  <si>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</si>
  <si>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</si>
  <si>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</si>
  <si>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</si>
  <si>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</si>
  <si>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</si>
  <si>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七ケ浜町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</si>
  <si>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</si>
  <si>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</si>
  <si>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</si>
  <si>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</si>
  <si>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</si>
  <si>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</si>
  <si>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</si>
  <si>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</si>
  <si>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</si>
  <si>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</si>
  <si>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</si>
  <si>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</si>
  <si>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</si>
  <si>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</si>
  <si>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</si>
  <si>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</si>
  <si>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</si>
  <si>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</si>
  <si>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</si>
  <si>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</si>
  <si>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048101</t>
  </si>
  <si>
    <t>色麻町外一市一ヶ村花川ダム管理組合</t>
  </si>
  <si>
    <t>048151</t>
  </si>
  <si>
    <t>吉田川流域溜池大和町外３市３ヶ町村組合</t>
  </si>
  <si>
    <t>048160</t>
  </si>
  <si>
    <t>大衡村外一町牛野ダム管理組合</t>
  </si>
  <si>
    <t>048674</t>
  </si>
  <si>
    <t>黒川地域行政事務組合</t>
  </si>
  <si>
    <t>048691</t>
  </si>
  <si>
    <t>亘理名取共立衛生処理組合</t>
  </si>
  <si>
    <t>048721</t>
  </si>
  <si>
    <t>宮城東部衛生処理組合</t>
  </si>
  <si>
    <t>049221</t>
  </si>
  <si>
    <t>宮城県市町村職員退職手当組合</t>
  </si>
  <si>
    <t>049255</t>
  </si>
  <si>
    <t>宮城県市町村非常勤消防団員補償報償組合</t>
  </si>
  <si>
    <t>049280</t>
  </si>
  <si>
    <t>石巻地区広域行政事務組合</t>
  </si>
  <si>
    <t>049298</t>
  </si>
  <si>
    <t>塩釜地区消防事務組合</t>
  </si>
  <si>
    <t>049310</t>
  </si>
  <si>
    <t>亘理地区行政事務組合</t>
  </si>
  <si>
    <t>049328</t>
  </si>
  <si>
    <t>仙南地域広域行政事務組合</t>
  </si>
  <si>
    <t>049361</t>
  </si>
  <si>
    <t>大崎地域広域行政事務組合</t>
  </si>
  <si>
    <t>049387</t>
  </si>
  <si>
    <t>気仙沼・本吉地域広域行政事務組合</t>
  </si>
  <si>
    <t>049654</t>
  </si>
  <si>
    <t>宮城県市町村自治振興センター</t>
  </si>
  <si>
    <t>049689</t>
  </si>
  <si>
    <t>加美郡保健医療福祉行政事務組合</t>
  </si>
  <si>
    <t>049727</t>
  </si>
  <si>
    <t>宮城県後期高齢者医療広域連合</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</si>
  <si>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</si>
  <si>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</si>
  <si>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</si>
  <si>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</si>
  <si>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</si>
  <si>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</si>
  <si>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</si>
  <si>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</si>
  <si>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</si>
  <si>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</si>
  <si>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</si>
  <si>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</si>
  <si>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</si>
  <si>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</si>
  <si>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</si>
  <si>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</si>
  <si>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</si>
  <si>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</si>
  <si>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</si>
  <si>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</si>
  <si>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</si>
  <si>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</si>
  <si>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</si>
  <si>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</si>
  <si>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</si>
  <si>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</si>
  <si>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</si>
  <si>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</si>
  <si>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</si>
  <si>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</si>
  <si>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</si>
  <si>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</si>
  <si>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</si>
  <si>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</si>
  <si>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</si>
  <si>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</si>
  <si>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</si>
  <si>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</si>
  <si>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</si>
  <si>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</si>
  <si>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</si>
  <si>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</si>
  <si>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</si>
  <si>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</si>
  <si>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</si>
  <si>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</si>
  <si>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</si>
  <si>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</si>
  <si>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</si>
  <si>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</si>
  <si>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058041</t>
  </si>
  <si>
    <t>秋田県市町村総合事務組合</t>
  </si>
  <si>
    <t>058386</t>
  </si>
  <si>
    <t>北秋田市周辺衛生施設組合</t>
  </si>
  <si>
    <t>058394</t>
  </si>
  <si>
    <t>北秋田市上小阿仁村生活環境施設組合</t>
  </si>
  <si>
    <t>058505</t>
  </si>
  <si>
    <t>湯沢雄勝広域市町村圏組合</t>
  </si>
  <si>
    <t>058548</t>
  </si>
  <si>
    <t>本荘由利広域市町村圏組合</t>
  </si>
  <si>
    <t>058611</t>
  </si>
  <si>
    <t>能代山本広域市町村圏組合</t>
  </si>
  <si>
    <t>058629</t>
  </si>
  <si>
    <t>大曲仙北広域市町村圏組合</t>
  </si>
  <si>
    <t>058670</t>
  </si>
  <si>
    <t>鹿角広域行政組合</t>
  </si>
  <si>
    <t>058742</t>
  </si>
  <si>
    <t>男鹿地区衛生処理一部事務組合</t>
  </si>
  <si>
    <t>058823</t>
  </si>
  <si>
    <t>八郎潟町・井川町衛生処理施設組合</t>
  </si>
  <si>
    <t>058831</t>
  </si>
  <si>
    <t>秋田県市町村会館管理組合</t>
  </si>
  <si>
    <t>058840</t>
  </si>
  <si>
    <t>八郎湖周辺清掃事務組合</t>
  </si>
  <si>
    <t>058866</t>
  </si>
  <si>
    <t>秋田県町村電算システム共同事業組合</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</si>
  <si>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</si>
  <si>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</si>
  <si>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</si>
  <si>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</si>
  <si>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</si>
  <si>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</si>
  <si>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</si>
  <si>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</si>
  <si>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</si>
  <si>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</si>
  <si>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</si>
  <si>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</si>
  <si>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</si>
  <si>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</si>
  <si>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</si>
  <si>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</si>
  <si>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</si>
  <si>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</si>
  <si>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</si>
  <si>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</si>
  <si>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</si>
  <si>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</si>
  <si>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</si>
  <si>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</si>
  <si>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</si>
  <si>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</si>
  <si>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</si>
  <si>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</si>
  <si>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</si>
  <si>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</si>
  <si>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</si>
  <si>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</si>
  <si>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</si>
  <si>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</si>
  <si>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</si>
  <si>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</si>
  <si>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</si>
  <si>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</si>
  <si>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</si>
  <si>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</si>
  <si>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</si>
  <si>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</si>
  <si>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</si>
  <si>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</si>
  <si>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</si>
  <si>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</si>
  <si>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</si>
  <si>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</si>
  <si>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</si>
  <si>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</si>
  <si>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</si>
  <si>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</si>
  <si>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</si>
  <si>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</si>
  <si>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</si>
  <si>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</si>
  <si>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</si>
  <si>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</si>
  <si>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</si>
  <si>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</si>
  <si>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</si>
  <si>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</si>
  <si>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</si>
  <si>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</si>
  <si>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</si>
  <si>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</si>
  <si>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</si>
  <si>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</si>
  <si>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</si>
  <si>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</si>
  <si>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068012</t>
  </si>
  <si>
    <t>山形県消防補償等組合</t>
  </si>
  <si>
    <t>068021</t>
  </si>
  <si>
    <t>山形県自治会館管理組合</t>
  </si>
  <si>
    <t>068039</t>
  </si>
  <si>
    <t>山形県市町村職員退職手当組合</t>
  </si>
  <si>
    <t>068217</t>
  </si>
  <si>
    <t>東根市外二市一町共立衛生処理組合</t>
  </si>
  <si>
    <t>069451</t>
  </si>
  <si>
    <t>庄内広域行政組合（普通会計分）</t>
  </si>
  <si>
    <t>069515</t>
  </si>
  <si>
    <t>最上広域市町村圏事務組合</t>
  </si>
  <si>
    <t>069523</t>
  </si>
  <si>
    <t>置賜広域行政事務組合</t>
  </si>
  <si>
    <t>069531</t>
  </si>
  <si>
    <t>西村山広域行政事務組合（普通会計分）</t>
  </si>
  <si>
    <t>069540</t>
  </si>
  <si>
    <t>北村山広域行政事務組合</t>
  </si>
  <si>
    <t>069698</t>
  </si>
  <si>
    <t>西置賜行政組合</t>
  </si>
  <si>
    <t>069728</t>
  </si>
  <si>
    <t>最上地区広域連合（普通会計分）</t>
  </si>
  <si>
    <t>069744</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</si>
  <si>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</si>
  <si>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</si>
  <si>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</si>
  <si>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</si>
  <si>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</si>
  <si>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</si>
  <si>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</si>
  <si>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</si>
  <si>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</si>
  <si>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</si>
  <si>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</si>
  <si>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</si>
  <si>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</si>
  <si>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</si>
  <si>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</si>
  <si>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</si>
  <si>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</si>
  <si>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</si>
  <si>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</si>
  <si>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</si>
  <si>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</si>
  <si>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</si>
  <si>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</si>
  <si>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</si>
  <si>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</si>
  <si>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</si>
  <si>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</si>
  <si>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</si>
  <si>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</si>
  <si>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</si>
  <si>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</si>
  <si>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</si>
  <si>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</si>
  <si>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</si>
  <si>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</si>
  <si>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</si>
  <si>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</si>
  <si>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</si>
  <si>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</si>
  <si>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</si>
  <si>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</si>
  <si>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</si>
  <si>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</si>
  <si>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</si>
  <si>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</si>
  <si>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</si>
  <si>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</si>
  <si>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</si>
  <si>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</si>
  <si>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</si>
  <si>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</si>
  <si>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</si>
  <si>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</si>
  <si>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</si>
  <si>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</si>
  <si>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</si>
  <si>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</si>
  <si>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</si>
  <si>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</si>
  <si>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</si>
  <si>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</si>
  <si>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</si>
  <si>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</si>
  <si>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</si>
  <si>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</si>
  <si>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</si>
  <si>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</si>
  <si>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</si>
  <si>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</si>
  <si>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</si>
  <si>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</si>
  <si>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</si>
  <si>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</si>
  <si>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</si>
  <si>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</si>
  <si>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</si>
  <si>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</si>
  <si>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</si>
  <si>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</si>
  <si>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</si>
  <si>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</si>
  <si>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</si>
  <si>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</si>
  <si>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</si>
  <si>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</si>
  <si>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</si>
  <si>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</si>
  <si>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</si>
  <si>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</si>
  <si>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</si>
  <si>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</si>
  <si>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</si>
  <si>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</si>
  <si>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</si>
  <si>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</si>
  <si>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</si>
  <si>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</si>
  <si>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</si>
  <si>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</si>
  <si>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</si>
  <si>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</si>
  <si>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</si>
  <si>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</si>
  <si>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</si>
  <si>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</si>
  <si>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</si>
  <si>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</si>
  <si>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</si>
  <si>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</si>
  <si>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</si>
  <si>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</si>
  <si>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</si>
  <si>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</si>
  <si>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</si>
  <si>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</si>
  <si>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</si>
  <si>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078026</t>
  </si>
  <si>
    <t>福島県市町村総合事務組合</t>
  </si>
  <si>
    <t>078069</t>
  </si>
  <si>
    <t>川俣方部衛生処理組合</t>
  </si>
  <si>
    <t>078085</t>
  </si>
  <si>
    <t>福島県伊達郡国見町桑折町有北山組合</t>
  </si>
  <si>
    <t>078115</t>
  </si>
  <si>
    <t>伊達地方衛生処理組合</t>
  </si>
  <si>
    <t>078204</t>
  </si>
  <si>
    <t>須賀川地方保健環境組合</t>
  </si>
  <si>
    <t>078255</t>
  </si>
  <si>
    <t>耶麻郡磐梯町外一市二町一ケ村組合</t>
  </si>
  <si>
    <t>078441</t>
  </si>
  <si>
    <t>東白衛生組合</t>
  </si>
  <si>
    <t>078531</t>
  </si>
  <si>
    <t>田村広域行政組合</t>
  </si>
  <si>
    <t>078671</t>
  </si>
  <si>
    <t>白河地方広域市町村圏整備組合</t>
  </si>
  <si>
    <t>078689</t>
  </si>
  <si>
    <t>喜多方地方広域市町村圏組合</t>
  </si>
  <si>
    <t>078697</t>
  </si>
  <si>
    <t>伊達地方消防組合</t>
  </si>
  <si>
    <t>078719</t>
  </si>
  <si>
    <t>安達地方広域行政組合</t>
  </si>
  <si>
    <t>078727</t>
  </si>
  <si>
    <t>会津若松地方広域市町村圏整備組合</t>
  </si>
  <si>
    <t>078735</t>
  </si>
  <si>
    <t>双葉地方広域市町村圏組合</t>
  </si>
  <si>
    <t>078751</t>
  </si>
  <si>
    <t>須賀川地方広域消防組合</t>
  </si>
  <si>
    <t>078760</t>
  </si>
  <si>
    <t>郡山地方広域消防組合</t>
  </si>
  <si>
    <t>078778</t>
  </si>
  <si>
    <t>南会津地方広域市町村圏組合</t>
  </si>
  <si>
    <t>078930</t>
  </si>
  <si>
    <t>南会津地方環境衛生組合</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</si>
  <si>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</si>
  <si>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</si>
  <si>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</si>
  <si>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</si>
  <si>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</si>
  <si>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</si>
  <si>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</si>
  <si>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</si>
  <si>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</si>
  <si>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</si>
  <si>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</si>
  <si>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</si>
  <si>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</si>
  <si>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</si>
  <si>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</si>
  <si>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</si>
  <si>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</si>
  <si>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</si>
  <si>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</si>
  <si>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</si>
  <si>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</si>
  <si>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</si>
  <si>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</si>
  <si>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</si>
  <si>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</si>
  <si>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</si>
  <si>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</si>
  <si>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</si>
  <si>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</si>
  <si>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</si>
  <si>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</si>
  <si>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</si>
  <si>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</si>
  <si>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</si>
  <si>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</si>
  <si>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</si>
  <si>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</si>
  <si>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</si>
  <si>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</si>
  <si>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</si>
  <si>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</si>
  <si>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</si>
  <si>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</si>
  <si>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</si>
  <si>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</si>
  <si>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</si>
  <si>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</si>
  <si>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</si>
  <si>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</si>
  <si>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</si>
  <si>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</si>
  <si>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</si>
  <si>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</si>
  <si>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</si>
  <si>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</si>
  <si>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</si>
  <si>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</si>
  <si>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</si>
  <si>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</si>
  <si>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</si>
  <si>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</si>
  <si>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</si>
  <si>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</si>
  <si>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</si>
  <si>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</si>
  <si>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</si>
  <si>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</si>
  <si>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</si>
  <si>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</si>
  <si>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</si>
  <si>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</si>
  <si>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</si>
  <si>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</si>
  <si>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</si>
  <si>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</si>
  <si>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</si>
  <si>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</si>
  <si>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</si>
  <si>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</si>
  <si>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</si>
  <si>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</si>
  <si>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</si>
  <si>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</si>
  <si>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</si>
  <si>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</si>
  <si>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</si>
  <si>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</si>
  <si>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</si>
  <si>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088455</t>
  </si>
  <si>
    <t>龍ヶ崎地方塵芥処理組合</t>
  </si>
  <si>
    <t>088501</t>
  </si>
  <si>
    <t>龍ヶ崎地方衛生組合</t>
  </si>
  <si>
    <t>088510</t>
  </si>
  <si>
    <t>さしま環境管理事務組合</t>
  </si>
  <si>
    <t>088536</t>
  </si>
  <si>
    <t>筑北環境衛生組合</t>
  </si>
  <si>
    <t>088552</t>
  </si>
  <si>
    <t>茨城地方広域環境事務組合</t>
  </si>
  <si>
    <t>088595</t>
  </si>
  <si>
    <t>大洗，鉾田，水戸環境組合</t>
  </si>
  <si>
    <t>088676</t>
  </si>
  <si>
    <t>江戸崎地方衛生土木組合</t>
  </si>
  <si>
    <t>088790</t>
  </si>
  <si>
    <t>笠間・水戸環境組合</t>
  </si>
  <si>
    <t>088838</t>
  </si>
  <si>
    <t>茨城西南地方広域市町村圏事務組合</t>
  </si>
  <si>
    <t>088871</t>
  </si>
  <si>
    <t>茨城美野里環境組合</t>
  </si>
  <si>
    <t>088960</t>
  </si>
  <si>
    <t>鹿行広域事務組合</t>
  </si>
  <si>
    <t>088986</t>
  </si>
  <si>
    <t>霞台厚生施設組合</t>
  </si>
  <si>
    <t>089010</t>
  </si>
  <si>
    <t>稲敷地方広域市町村圏事務組合</t>
  </si>
  <si>
    <t>089079</t>
  </si>
  <si>
    <t>茨城県市町村総合事務組合（普通会計分）</t>
  </si>
  <si>
    <t>089109</t>
  </si>
  <si>
    <t>笠間地方広域事務組合</t>
  </si>
  <si>
    <t>089168</t>
  </si>
  <si>
    <t>鹿島地方事務組合</t>
  </si>
  <si>
    <t>089346</t>
  </si>
  <si>
    <t>下妻地方広域事務組合</t>
  </si>
  <si>
    <t>089389</t>
  </si>
  <si>
    <t>牛久市・阿見町斎場組合</t>
  </si>
  <si>
    <t>089427</t>
  </si>
  <si>
    <t>利根川水系県南水防事務組合</t>
  </si>
  <si>
    <t>089443</t>
  </si>
  <si>
    <t>茨城県後期高齢者医療広域連合</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</si>
  <si>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</si>
  <si>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</si>
  <si>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</si>
  <si>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</si>
  <si>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</si>
  <si>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</si>
  <si>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</si>
  <si>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</si>
  <si>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</si>
  <si>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</si>
  <si>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</si>
  <si>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</si>
  <si>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</si>
  <si>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</si>
  <si>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</si>
  <si>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</si>
  <si>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</si>
  <si>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</si>
  <si>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</si>
  <si>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</si>
  <si>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</si>
  <si>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</si>
  <si>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</si>
  <si>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</si>
  <si>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</si>
  <si>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</si>
  <si>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</si>
  <si>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</si>
  <si>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</si>
  <si>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</si>
  <si>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</si>
  <si>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</si>
  <si>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</si>
  <si>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</si>
  <si>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</si>
  <si>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</si>
  <si>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</si>
  <si>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</si>
  <si>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</si>
  <si>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</si>
  <si>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</si>
  <si>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</si>
  <si>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</si>
  <si>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</si>
  <si>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</si>
  <si>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</si>
  <si>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</si>
  <si>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</si>
  <si>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</si>
  <si>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</si>
  <si>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098086</t>
  </si>
  <si>
    <t>佐野地区衛生施設組合</t>
  </si>
  <si>
    <t>098213</t>
  </si>
  <si>
    <t>芳賀郡中部環境衛生事務組合</t>
  </si>
  <si>
    <t>098281</t>
  </si>
  <si>
    <t>石橋地区消防組合</t>
  </si>
  <si>
    <t>098337</t>
  </si>
  <si>
    <t>芳賀地区広域行政事務組合（普通会計分）</t>
  </si>
  <si>
    <t>098418</t>
  </si>
  <si>
    <t>南那須地区広域行政事務組合（普通会計分）</t>
  </si>
  <si>
    <t>098507</t>
  </si>
  <si>
    <t>塩谷広域行政組合</t>
  </si>
  <si>
    <t>098523</t>
  </si>
  <si>
    <t>小山広域保健衛生組合</t>
  </si>
  <si>
    <t>098540</t>
  </si>
  <si>
    <t>098621</t>
  </si>
  <si>
    <t>栃木県市町村総合事務組合</t>
  </si>
  <si>
    <t>098639</t>
  </si>
  <si>
    <t>栃木県後期高齢者医療広域連合</t>
  </si>
  <si>
    <t>098647</t>
  </si>
  <si>
    <t>那須地区消防組合</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</si>
  <si>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</si>
  <si>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</si>
  <si>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</si>
  <si>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</si>
  <si>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</si>
  <si>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</si>
  <si>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</si>
  <si>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</si>
  <si>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</si>
  <si>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</si>
  <si>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</si>
  <si>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</si>
  <si>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</si>
  <si>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</si>
  <si>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</si>
  <si>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</si>
  <si>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</si>
  <si>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</si>
  <si>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</si>
  <si>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</si>
  <si>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</si>
  <si>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</si>
  <si>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</si>
  <si>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</si>
  <si>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</si>
  <si>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</si>
  <si>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</si>
  <si>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</si>
  <si>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</si>
  <si>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</si>
  <si>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</si>
  <si>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</si>
  <si>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</si>
  <si>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</si>
  <si>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</si>
  <si>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</si>
  <si>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</si>
  <si>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</si>
  <si>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</si>
  <si>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</si>
  <si>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</si>
  <si>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</si>
  <si>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</si>
  <si>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</si>
  <si>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</si>
  <si>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</si>
  <si>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</si>
  <si>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</si>
  <si>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</si>
  <si>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</si>
  <si>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</si>
  <si>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</si>
  <si>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</si>
  <si>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</si>
  <si>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</si>
  <si>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</si>
  <si>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</si>
  <si>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</si>
  <si>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</si>
  <si>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</si>
  <si>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</si>
  <si>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</si>
  <si>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</si>
  <si>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</si>
  <si>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</si>
  <si>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</si>
  <si>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</si>
  <si>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</si>
  <si>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</si>
  <si>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108065</t>
  </si>
  <si>
    <t>烏帽子山植林組合</t>
  </si>
  <si>
    <t>108375</t>
  </si>
  <si>
    <t>富岡甘楽衛生施設組合</t>
  </si>
  <si>
    <t>108383</t>
  </si>
  <si>
    <t>甘楽西部環境衛生施設組合</t>
  </si>
  <si>
    <t>108391</t>
  </si>
  <si>
    <t>館林衛生施設組合</t>
  </si>
  <si>
    <t>108405</t>
  </si>
  <si>
    <t>吾妻東部衛生施設組合</t>
  </si>
  <si>
    <t>108421</t>
  </si>
  <si>
    <t>西吾妻衛生施設組合</t>
  </si>
  <si>
    <t>108618</t>
  </si>
  <si>
    <t>館林地区消防組合</t>
  </si>
  <si>
    <t>108626</t>
  </si>
  <si>
    <t>利根沼田広域市町村圏振興整備組合</t>
  </si>
  <si>
    <t>108634</t>
  </si>
  <si>
    <t>高崎市・安中市消防組合</t>
  </si>
  <si>
    <t>108707</t>
  </si>
  <si>
    <t>西吾妻環境衛生施設組合</t>
  </si>
  <si>
    <t>108731</t>
  </si>
  <si>
    <t>渋川地区広域市町村圏振興整備組合</t>
  </si>
  <si>
    <t>108758</t>
  </si>
  <si>
    <t>沼田市外二箇村清掃施設組合</t>
  </si>
  <si>
    <t>108766</t>
  </si>
  <si>
    <t>群馬県市町村会館管理組合</t>
  </si>
  <si>
    <t>108804</t>
  </si>
  <si>
    <t>吾妻広域町村圏振興整備組合（普通会計分）</t>
  </si>
  <si>
    <t>108821</t>
  </si>
  <si>
    <t>多野藤岡広域市町村圏振興整備組合</t>
  </si>
  <si>
    <t>108839</t>
  </si>
  <si>
    <t>利根沼田学校組合</t>
  </si>
  <si>
    <t>108901</t>
  </si>
  <si>
    <t>大泉町外二町環境衛生施設組合</t>
  </si>
  <si>
    <t>108928</t>
  </si>
  <si>
    <t>利根東部衛生施設組合</t>
  </si>
  <si>
    <t>109061</t>
  </si>
  <si>
    <t>群馬県市町村総合事務組合</t>
  </si>
  <si>
    <t>109142</t>
  </si>
  <si>
    <t>太田市外三町広域清掃組合</t>
  </si>
  <si>
    <t>109185</t>
  </si>
  <si>
    <t>群馬県後期高齢者医療広域連合</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</si>
  <si>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</si>
  <si>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</si>
  <si>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</si>
  <si>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</si>
  <si>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</si>
  <si>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</si>
  <si>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</si>
  <si>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</si>
  <si>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</si>
  <si>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</si>
  <si>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</si>
  <si>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</si>
  <si>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</si>
  <si>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</si>
  <si>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</si>
  <si>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</si>
  <si>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</si>
  <si>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</si>
  <si>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</si>
  <si>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</si>
  <si>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</si>
  <si>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</si>
  <si>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</si>
  <si>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</si>
  <si>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</si>
  <si>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</si>
  <si>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</si>
  <si>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</si>
  <si>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</si>
  <si>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</si>
  <si>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</si>
  <si>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</si>
  <si>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</si>
  <si>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</si>
  <si>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</si>
  <si>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</si>
  <si>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</si>
  <si>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</si>
  <si>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</si>
  <si>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</si>
  <si>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</si>
  <si>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</si>
  <si>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</si>
  <si>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</si>
  <si>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</si>
  <si>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</si>
  <si>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</si>
  <si>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</si>
  <si>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</si>
  <si>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</si>
  <si>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</si>
  <si>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</si>
  <si>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</si>
  <si>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</si>
  <si>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</si>
  <si>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</si>
  <si>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</si>
  <si>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</si>
  <si>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</si>
  <si>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</si>
  <si>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</si>
  <si>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</si>
  <si>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</si>
  <si>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</si>
  <si>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</si>
  <si>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</si>
  <si>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</si>
  <si>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</si>
  <si>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</si>
  <si>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鶴ケ島市</t>
  </si>
  <si>
    <t>112429</t>
  </si>
  <si>
    <t>日高市</t>
  </si>
  <si>
    <t>112437</t>
  </si>
  <si>
    <t>吉川市</t>
  </si>
  <si>
    <t>112453</t>
  </si>
  <si>
    <t>ふじみ野市</t>
  </si>
  <si>
    <t>112461</t>
  </si>
  <si>
    <t>白岡市</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</si>
  <si>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</si>
  <si>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</si>
  <si>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</si>
  <si>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</si>
  <si>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</si>
  <si>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</si>
  <si>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</si>
  <si>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</si>
  <si>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</si>
  <si>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</si>
  <si>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</si>
  <si>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</si>
  <si>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</si>
  <si>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</si>
  <si>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</si>
  <si>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</si>
  <si>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</si>
  <si>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</si>
  <si>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</si>
  <si>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</si>
  <si>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</si>
  <si>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</si>
  <si>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</si>
  <si>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</si>
  <si>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</si>
  <si>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</si>
  <si>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</si>
  <si>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</si>
  <si>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</si>
  <si>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</si>
  <si>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</si>
  <si>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</si>
  <si>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</si>
  <si>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</si>
  <si>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</si>
  <si>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</si>
  <si>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</si>
  <si>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</si>
  <si>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</si>
  <si>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</si>
  <si>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</si>
  <si>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</si>
  <si>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</si>
  <si>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</si>
  <si>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</si>
  <si>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118061</t>
  </si>
  <si>
    <t>埼葛斎場組合</t>
  </si>
  <si>
    <t>118087</t>
  </si>
  <si>
    <t>蓮田白岡衛生組合</t>
  </si>
  <si>
    <t>118095</t>
  </si>
  <si>
    <t>久喜宮代衛生組合</t>
  </si>
  <si>
    <t>118141</t>
  </si>
  <si>
    <t>上尾、桶川、伊奈衛生組合</t>
  </si>
  <si>
    <t>118150</t>
  </si>
  <si>
    <t>志木地区衛生組合</t>
  </si>
  <si>
    <t>118168</t>
  </si>
  <si>
    <t>北本地区衛生組合</t>
  </si>
  <si>
    <t>118176</t>
  </si>
  <si>
    <t>入間西部衛生組合</t>
  </si>
  <si>
    <t>118206</t>
  </si>
  <si>
    <t>小川地区衛生組合</t>
  </si>
  <si>
    <t>118214</t>
  </si>
  <si>
    <t>坂戸地区衛生組合</t>
  </si>
  <si>
    <t>118249</t>
  </si>
  <si>
    <t>東埼玉資源環境組合</t>
  </si>
  <si>
    <t>118273</t>
  </si>
  <si>
    <t>蕨戸田衛生センター組合</t>
  </si>
  <si>
    <t>118303</t>
  </si>
  <si>
    <t>本庄上里学校給食組合</t>
  </si>
  <si>
    <t>118401</t>
  </si>
  <si>
    <t>加須市・羽生市水防事務組合</t>
  </si>
  <si>
    <t>118435</t>
  </si>
  <si>
    <t>利根川栗橋流域水防事務組合</t>
  </si>
  <si>
    <t>118486</t>
  </si>
  <si>
    <t>埼玉県市町村総合事務組合</t>
  </si>
  <si>
    <t>118541</t>
  </si>
  <si>
    <t>坂戸、鶴ケ島下水道組合</t>
  </si>
  <si>
    <t>118613</t>
  </si>
  <si>
    <t>鴻巣行田北本環境資源組合</t>
  </si>
  <si>
    <t>118630</t>
  </si>
  <si>
    <t>秩父広域市町村圏組合</t>
  </si>
  <si>
    <t>118656</t>
  </si>
  <si>
    <t>118681</t>
  </si>
  <si>
    <t>吉川松伏消防組合</t>
  </si>
  <si>
    <t>118699</t>
  </si>
  <si>
    <t>児玉郡市広域市町村圏組合</t>
  </si>
  <si>
    <t>118711</t>
  </si>
  <si>
    <t>埼玉西部環境保全組合</t>
  </si>
  <si>
    <t>118770</t>
  </si>
  <si>
    <t>比企広域市町村圏組合</t>
  </si>
  <si>
    <t>118788</t>
  </si>
  <si>
    <t>川越地区消防組合</t>
  </si>
  <si>
    <t>118826</t>
  </si>
  <si>
    <t>埼玉県央広域事務組合</t>
  </si>
  <si>
    <t>118842</t>
  </si>
  <si>
    <t>西入間広域消防組合</t>
  </si>
  <si>
    <t>118851</t>
  </si>
  <si>
    <t>埼玉中部環境保全組合</t>
  </si>
  <si>
    <t>118931</t>
  </si>
  <si>
    <t>広域静苑組合</t>
  </si>
  <si>
    <t>118958</t>
  </si>
  <si>
    <t>広域利根斎場組合</t>
  </si>
  <si>
    <t>118974</t>
  </si>
  <si>
    <t>彩の国さいたま人づくり広域連合</t>
  </si>
  <si>
    <t>118982</t>
  </si>
  <si>
    <t>皆野・長瀞下水道組合</t>
  </si>
  <si>
    <t>118991</t>
  </si>
  <si>
    <t>大里広域市町村圏組合</t>
  </si>
  <si>
    <t>119024</t>
  </si>
  <si>
    <t>埼玉東部消防組合</t>
  </si>
  <si>
    <t>119032</t>
  </si>
  <si>
    <t>埼玉中部資源循環組合</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</si>
  <si>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</si>
  <si>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</si>
  <si>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</si>
  <si>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</si>
  <si>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</si>
  <si>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</si>
  <si>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</si>
  <si>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</si>
  <si>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</si>
  <si>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</si>
  <si>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</si>
  <si>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</si>
  <si>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</si>
  <si>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</si>
  <si>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</si>
  <si>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</si>
  <si>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</si>
  <si>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</si>
  <si>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</si>
  <si>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</si>
  <si>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</si>
  <si>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</si>
  <si>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</si>
  <si>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</si>
  <si>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</si>
  <si>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</si>
  <si>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</si>
  <si>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</si>
  <si>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</si>
  <si>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</si>
  <si>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</si>
  <si>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</si>
  <si>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</si>
  <si>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</si>
  <si>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</si>
  <si>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</si>
  <si>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</si>
  <si>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</si>
  <si>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</si>
  <si>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</si>
  <si>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</si>
  <si>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</si>
  <si>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</si>
  <si>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</si>
  <si>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</si>
  <si>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</si>
  <si>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</si>
  <si>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</si>
  <si>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</si>
  <si>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</si>
  <si>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</si>
  <si>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</si>
  <si>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</si>
  <si>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</si>
  <si>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</si>
  <si>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</si>
  <si>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</si>
  <si>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</si>
  <si>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</si>
  <si>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</si>
  <si>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</si>
  <si>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</si>
  <si>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</si>
  <si>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</si>
  <si>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</si>
  <si>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</si>
  <si>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</si>
  <si>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</si>
  <si>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</si>
  <si>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</si>
  <si>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</si>
  <si>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</si>
  <si>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</si>
  <si>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</si>
  <si>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</si>
  <si>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</si>
  <si>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</si>
  <si>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</si>
  <si>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</si>
  <si>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</si>
  <si>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</si>
  <si>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</si>
  <si>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</si>
  <si>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</si>
  <si>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</si>
  <si>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</si>
  <si>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</si>
  <si>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</si>
  <si>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</si>
  <si>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</si>
  <si>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</si>
  <si>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</si>
  <si>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</si>
  <si>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</si>
  <si>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</si>
  <si>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</si>
  <si>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</si>
  <si>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</si>
  <si>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</si>
  <si>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</si>
  <si>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</si>
  <si>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</si>
  <si>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</si>
  <si>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</si>
  <si>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</si>
  <si>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</si>
  <si>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128139</t>
  </si>
  <si>
    <t>千葉県市町村総合事務組合</t>
  </si>
  <si>
    <t>128155</t>
  </si>
  <si>
    <t>東葛中部地区総合開発事務組合</t>
  </si>
  <si>
    <t>128163</t>
  </si>
  <si>
    <t>鋸南地区環境衛生組合</t>
  </si>
  <si>
    <t>128287</t>
  </si>
  <si>
    <t>佐倉市、酒々井町清掃組合</t>
  </si>
  <si>
    <t>128309</t>
  </si>
  <si>
    <t>東金市外三市町清掃組合</t>
  </si>
  <si>
    <t>128317</t>
  </si>
  <si>
    <t>山武郡市環境衛生組合</t>
  </si>
  <si>
    <t>128333</t>
  </si>
  <si>
    <t>柏・白井・鎌ケ谷環境衛生組合</t>
  </si>
  <si>
    <t>128341</t>
  </si>
  <si>
    <t>印旛衛生施設管理組合</t>
  </si>
  <si>
    <t>128350</t>
  </si>
  <si>
    <t>印西地区衛生組合</t>
  </si>
  <si>
    <t>128384</t>
  </si>
  <si>
    <t>東総衛生組合</t>
  </si>
  <si>
    <t>128414</t>
  </si>
  <si>
    <t>夷隅環境衛生組合</t>
  </si>
  <si>
    <t>128449</t>
  </si>
  <si>
    <t>佐倉市、四街道市、酒々井町葬祭組合</t>
  </si>
  <si>
    <t>128465</t>
  </si>
  <si>
    <t>一宮聖苑組合</t>
  </si>
  <si>
    <t>128473</t>
  </si>
  <si>
    <t>印旛利根川水防事務組合</t>
  </si>
  <si>
    <t>128546</t>
  </si>
  <si>
    <t>匝瑳市ほか二町環境衛生組合</t>
  </si>
  <si>
    <t>128619</t>
  </si>
  <si>
    <t>四市複合事務組合</t>
  </si>
  <si>
    <t>128635</t>
  </si>
  <si>
    <t>長生郡市広域市町村圏組合（普通会計分）</t>
  </si>
  <si>
    <t>128660</t>
  </si>
  <si>
    <t>山武郡市広域行政組合</t>
  </si>
  <si>
    <t>128678</t>
  </si>
  <si>
    <t>香取広域市町村圏事務組合</t>
  </si>
  <si>
    <t>128686</t>
  </si>
  <si>
    <t>佐倉市八街市酒々井町消防組合</t>
  </si>
  <si>
    <t>128694</t>
  </si>
  <si>
    <t>東総地区広域市町村圏事務組合</t>
  </si>
  <si>
    <t>128741</t>
  </si>
  <si>
    <t>印旛郡市広域市町村圏事務組合（普通会計分）</t>
  </si>
  <si>
    <t>128902</t>
  </si>
  <si>
    <t>千葉県後期高齢者医療広域連合</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</si>
  <si>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</si>
  <si>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</si>
  <si>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</si>
  <si>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</si>
  <si>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</si>
  <si>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</si>
  <si>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</si>
  <si>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</si>
  <si>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</si>
  <si>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</si>
  <si>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</si>
  <si>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</si>
  <si>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</si>
  <si>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</si>
  <si>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</si>
  <si>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</si>
  <si>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</si>
  <si>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</si>
  <si>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</si>
  <si>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</si>
  <si>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</si>
  <si>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</si>
  <si>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</si>
  <si>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</si>
  <si>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</si>
  <si>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</si>
  <si>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</si>
  <si>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</si>
  <si>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</si>
  <si>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</si>
  <si>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</si>
  <si>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</si>
  <si>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</si>
  <si>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</si>
  <si>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</si>
  <si>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</si>
  <si>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</si>
  <si>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</si>
  <si>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</si>
  <si>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</si>
  <si>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</si>
  <si>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</si>
  <si>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</si>
  <si>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</si>
  <si>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</si>
  <si>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</si>
  <si>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</si>
  <si>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</si>
  <si>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</si>
  <si>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</si>
  <si>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</si>
  <si>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</si>
  <si>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</si>
  <si>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</si>
  <si>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</si>
  <si>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</si>
  <si>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</si>
  <si>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</si>
  <si>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</si>
  <si>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</si>
  <si>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</si>
  <si>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</si>
  <si>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</si>
  <si>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</si>
  <si>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</si>
  <si>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</si>
  <si>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</si>
  <si>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</si>
  <si>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</si>
  <si>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</si>
  <si>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</si>
  <si>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</si>
  <si>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</si>
  <si>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</si>
  <si>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</si>
  <si>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</si>
  <si>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</si>
  <si>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</si>
  <si>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</si>
  <si>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</si>
  <si>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</si>
  <si>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</si>
  <si>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</si>
  <si>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</si>
  <si>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</si>
  <si>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</si>
  <si>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</si>
  <si>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</si>
  <si>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</si>
  <si>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</si>
  <si>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</si>
  <si>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</si>
  <si>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</si>
  <si>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</si>
  <si>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</si>
  <si>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</si>
  <si>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</si>
  <si>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</si>
  <si>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</si>
  <si>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</si>
  <si>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</si>
  <si>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</si>
  <si>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</si>
  <si>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</si>
  <si>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</si>
  <si>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</si>
  <si>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</si>
  <si>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</si>
  <si>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</si>
  <si>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</si>
  <si>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</si>
  <si>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</si>
  <si>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</si>
  <si>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</si>
  <si>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</si>
  <si>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</si>
  <si>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</si>
  <si>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</si>
  <si>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</si>
  <si>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</si>
  <si>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</si>
  <si>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134210</t>
  </si>
  <si>
    <t>小笠原村</t>
  </si>
  <si>
    <t>138011</t>
  </si>
  <si>
    <t>特別区人事・厚生事務組合</t>
  </si>
  <si>
    <t>138061</t>
  </si>
  <si>
    <t>東京都島嶼町村一部事務組合</t>
  </si>
  <si>
    <t>138096</t>
  </si>
  <si>
    <t>瑞穂斎場組合</t>
  </si>
  <si>
    <t>138169</t>
  </si>
  <si>
    <t>柳泉園組合</t>
  </si>
  <si>
    <t>138185</t>
  </si>
  <si>
    <t>湖南衛生組合</t>
  </si>
  <si>
    <t>138223</t>
  </si>
  <si>
    <t>多摩川衛生組合</t>
  </si>
  <si>
    <t>138231</t>
  </si>
  <si>
    <t>小平・村山・大和衛生組合</t>
  </si>
  <si>
    <t>138258</t>
  </si>
  <si>
    <t>東京都市町村職員退職手当組合</t>
  </si>
  <si>
    <t>138444</t>
  </si>
  <si>
    <t>西秋川衛生組合</t>
  </si>
  <si>
    <t>138452</t>
  </si>
  <si>
    <t>南多摩斎場組合</t>
  </si>
  <si>
    <t>138479</t>
  </si>
  <si>
    <t>東京たま広域資源循環組合</t>
  </si>
  <si>
    <t>138487</t>
  </si>
  <si>
    <t>立川・昭島・国立聖苑組合</t>
  </si>
  <si>
    <t>138495</t>
  </si>
  <si>
    <t>東京市町村総合事務組合</t>
  </si>
  <si>
    <t>138517</t>
  </si>
  <si>
    <t>多摩六都科学館組合</t>
  </si>
  <si>
    <t>138525</t>
  </si>
  <si>
    <t>多摩ニュータウン環境組合</t>
  </si>
  <si>
    <t>138533</t>
  </si>
  <si>
    <t>秋川流域斎場組合</t>
  </si>
  <si>
    <t>138550</t>
  </si>
  <si>
    <t>臨海部広域斎場組合</t>
  </si>
  <si>
    <t>138568</t>
  </si>
  <si>
    <t>東京二十三区清掃一部事務組合</t>
  </si>
  <si>
    <t>138584</t>
  </si>
  <si>
    <t>東京都後期高齢者医療広域連合</t>
  </si>
  <si>
    <t>138592</t>
  </si>
  <si>
    <t>稲城・府中墓苑組合</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</si>
  <si>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</si>
  <si>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</si>
  <si>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</si>
  <si>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</si>
  <si>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</si>
  <si>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</si>
  <si>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</si>
  <si>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</si>
  <si>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</si>
  <si>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</si>
  <si>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</si>
  <si>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</si>
  <si>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</si>
  <si>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</si>
  <si>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</si>
  <si>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</si>
  <si>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</si>
  <si>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</si>
  <si>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</si>
  <si>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</si>
  <si>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</si>
  <si>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</si>
  <si>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</si>
  <si>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</si>
  <si>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</si>
  <si>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</si>
  <si>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</si>
  <si>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</si>
  <si>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</si>
  <si>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</si>
  <si>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</si>
  <si>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</si>
  <si>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</si>
  <si>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</si>
  <si>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</si>
  <si>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</si>
  <si>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</si>
  <si>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</si>
  <si>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</si>
  <si>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</si>
  <si>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</si>
  <si>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</si>
  <si>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</si>
  <si>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</si>
  <si>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</si>
  <si>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</si>
  <si>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</si>
  <si>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</si>
  <si>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</si>
  <si>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</si>
  <si>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</si>
  <si>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</si>
  <si>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</si>
  <si>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</si>
  <si>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</si>
  <si>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</si>
  <si>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</si>
  <si>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</si>
  <si>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</si>
  <si>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</si>
  <si>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148016</t>
  </si>
  <si>
    <t>小田原市外二ヶ市町組合</t>
  </si>
  <si>
    <t>148024</t>
  </si>
  <si>
    <t>南足柄市外五ケ市町組合</t>
  </si>
  <si>
    <t>148041</t>
  </si>
  <si>
    <t>南足柄市外二ケ市町組合</t>
  </si>
  <si>
    <t>148059</t>
  </si>
  <si>
    <t>南足柄市外二ケ町組合</t>
  </si>
  <si>
    <t>148067</t>
  </si>
  <si>
    <t>南足柄市・山北町・開成町一部事務組合</t>
  </si>
  <si>
    <t>148148</t>
  </si>
  <si>
    <t>金目川水害予防組合</t>
  </si>
  <si>
    <t>148156</t>
  </si>
  <si>
    <t>秦野市伊勢原市環境衛生組合</t>
  </si>
  <si>
    <t>148199</t>
  </si>
  <si>
    <t>足柄上衛生組合</t>
  </si>
  <si>
    <t>148202</t>
  </si>
  <si>
    <t>神奈川県市町村職員退職手当組合</t>
  </si>
  <si>
    <t>148229</t>
  </si>
  <si>
    <t>箱根町外二カ市組合</t>
  </si>
  <si>
    <t>148270</t>
  </si>
  <si>
    <t>湯河原町真鶴町衛生組合</t>
  </si>
  <si>
    <t>148296</t>
  </si>
  <si>
    <t>足柄東部清掃組合</t>
  </si>
  <si>
    <t>148415</t>
  </si>
  <si>
    <t>神奈川県後期高齢者医療広域連合</t>
  </si>
  <si>
    <t>148423</t>
  </si>
  <si>
    <t>神奈川県町村情報システム共同事業組合</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</si>
  <si>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</si>
  <si>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</si>
  <si>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</si>
  <si>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</si>
  <si>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</si>
  <si>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</si>
  <si>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</si>
  <si>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</si>
  <si>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</si>
  <si>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</si>
  <si>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</si>
  <si>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</si>
  <si>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</si>
  <si>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</si>
  <si>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</si>
  <si>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</si>
  <si>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</si>
  <si>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</si>
  <si>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</si>
  <si>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</si>
  <si>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</si>
  <si>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</si>
  <si>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</si>
  <si>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</si>
  <si>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</si>
  <si>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</si>
  <si>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</si>
  <si>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</si>
  <si>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</si>
  <si>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</si>
  <si>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</si>
  <si>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</si>
  <si>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</si>
  <si>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</si>
  <si>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</si>
  <si>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</si>
  <si>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</si>
  <si>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</si>
  <si>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</si>
  <si>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</si>
  <si>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</si>
  <si>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</si>
  <si>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</si>
  <si>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</si>
  <si>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</si>
  <si>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</si>
  <si>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</si>
  <si>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</si>
  <si>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</si>
  <si>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</si>
  <si>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</si>
  <si>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</si>
  <si>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</si>
  <si>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</si>
  <si>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</si>
  <si>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</si>
  <si>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</si>
  <si>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</si>
  <si>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158381</t>
  </si>
  <si>
    <t>津南地域衛生施設組合</t>
  </si>
  <si>
    <t>158542</t>
  </si>
  <si>
    <t>さくら福祉保健事務組合</t>
  </si>
  <si>
    <t>158551</t>
  </si>
  <si>
    <t>寺泊老人ホーム組合</t>
  </si>
  <si>
    <t>158607</t>
  </si>
  <si>
    <t>下越障害福祉事務組合</t>
  </si>
  <si>
    <t>158615</t>
  </si>
  <si>
    <t>魚沼地区障害福祉組合</t>
  </si>
  <si>
    <t>158623</t>
  </si>
  <si>
    <t>新潟県中越福祉事務組合</t>
  </si>
  <si>
    <t>158631</t>
  </si>
  <si>
    <t>西蒲原福祉事務組合</t>
  </si>
  <si>
    <t>158640</t>
  </si>
  <si>
    <t>新潟県中東福祉事務組合</t>
  </si>
  <si>
    <t>158909</t>
  </si>
  <si>
    <t>三条・燕・西蒲・南蒲広域養護老人ホーム施設組合</t>
  </si>
  <si>
    <t>159000</t>
  </si>
  <si>
    <t>燕・弥彦総合事務組合</t>
  </si>
  <si>
    <t>159123</t>
  </si>
  <si>
    <t>新発田地域広域事務組合</t>
  </si>
  <si>
    <t>159166</t>
  </si>
  <si>
    <t>十日町地域広域事務組合</t>
  </si>
  <si>
    <t>159174</t>
  </si>
  <si>
    <t>上越地域消防事務組合</t>
  </si>
  <si>
    <t>159182</t>
  </si>
  <si>
    <t>新発田地域老人福祉保健事務組合</t>
  </si>
  <si>
    <t>159522</t>
  </si>
  <si>
    <t>上越広域伝染病院組合</t>
  </si>
  <si>
    <t>159573</t>
  </si>
  <si>
    <t>新潟県市町村総合事務組合（普通会計分）</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</si>
  <si>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</si>
  <si>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</si>
  <si>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</si>
  <si>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</si>
  <si>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</si>
  <si>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</si>
  <si>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</si>
  <si>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</si>
  <si>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</si>
  <si>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</si>
  <si>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</si>
  <si>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</si>
  <si>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</si>
  <si>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</si>
  <si>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</si>
  <si>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</si>
  <si>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</si>
  <si>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</si>
  <si>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</si>
  <si>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</si>
  <si>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</si>
  <si>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</si>
  <si>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</si>
  <si>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</si>
  <si>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</si>
  <si>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</si>
  <si>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</si>
  <si>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</si>
  <si>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</si>
  <si>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168157</t>
  </si>
  <si>
    <t>黒東合口用水組合</t>
  </si>
  <si>
    <t>168424</t>
  </si>
  <si>
    <t>砺波地方衛生施設組合</t>
  </si>
  <si>
    <t>168726</t>
  </si>
  <si>
    <t>富山県市町村総合事務組合</t>
  </si>
  <si>
    <t>168912</t>
  </si>
  <si>
    <t>砺波広域圏事務組合</t>
  </si>
  <si>
    <t>168921</t>
  </si>
  <si>
    <t>新川広域圏事務組合</t>
  </si>
  <si>
    <t>168971</t>
  </si>
  <si>
    <t>富山地区広域圏事務組合</t>
  </si>
  <si>
    <t>169005</t>
  </si>
  <si>
    <t>高岡地区広域圏事務組合</t>
  </si>
  <si>
    <t>169013</t>
  </si>
  <si>
    <t>富山県市町村会館管理組合</t>
  </si>
  <si>
    <t>169072</t>
  </si>
  <si>
    <t>砺波地方介護保険組合</t>
  </si>
  <si>
    <t>169099</t>
  </si>
  <si>
    <t>新川地域介護保険・ケーブルテレビ事業組合</t>
  </si>
  <si>
    <t>169111</t>
  </si>
  <si>
    <t>滑川中新川地区広域情報事務組合</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</si>
  <si>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</si>
  <si>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</si>
  <si>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</si>
  <si>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</si>
  <si>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</si>
  <si>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</si>
  <si>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</si>
  <si>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</si>
  <si>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</si>
  <si>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</si>
  <si>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</si>
  <si>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</si>
  <si>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</si>
  <si>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</si>
  <si>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</si>
  <si>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</si>
  <si>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</si>
  <si>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</si>
  <si>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</si>
  <si>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</si>
  <si>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</si>
  <si>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</si>
  <si>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</si>
  <si>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</si>
  <si>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</si>
  <si>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</si>
  <si>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</si>
  <si>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</si>
  <si>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</si>
  <si>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</si>
  <si>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</si>
  <si>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</si>
  <si>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</si>
  <si>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</si>
  <si>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</si>
  <si>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</si>
  <si>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</si>
  <si>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</si>
  <si>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178063</t>
  </si>
  <si>
    <t>石川県市町村消防団員等公務災害補償等組合</t>
  </si>
  <si>
    <t>178209</t>
  </si>
  <si>
    <t>石川県市町村職員退職手当組合</t>
  </si>
  <si>
    <t>178217</t>
  </si>
  <si>
    <t>河北郡市広域事務組合</t>
  </si>
  <si>
    <t>178250</t>
  </si>
  <si>
    <t>手取川流域環境衛生事業組合</t>
  </si>
  <si>
    <t>178292</t>
  </si>
  <si>
    <t>手取郷広域事務組合</t>
  </si>
  <si>
    <t>178306</t>
  </si>
  <si>
    <t>石川県市町村消防賞じゆつ金組合</t>
  </si>
  <si>
    <t>178373</t>
  </si>
  <si>
    <t>羽咋郡市広域圏事務組合（普通会計分）</t>
  </si>
  <si>
    <t>178462</t>
  </si>
  <si>
    <t>奥能登広域圏事務組合</t>
  </si>
  <si>
    <t>178489</t>
  </si>
  <si>
    <t>南加賀広域圏事務組合（普通会計分）</t>
  </si>
  <si>
    <t>178519</t>
  </si>
  <si>
    <t>のと鉄道運営助成基金事務組合</t>
  </si>
  <si>
    <t>178560</t>
  </si>
  <si>
    <t>石川北部アール・ディ・エフ広域処理組合</t>
  </si>
  <si>
    <t>178624</t>
  </si>
  <si>
    <t>石川県後期高齢者医療広域連合</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</si>
  <si>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</si>
  <si>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</si>
  <si>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</si>
  <si>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</si>
  <si>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</si>
  <si>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</si>
  <si>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</si>
  <si>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</si>
  <si>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</si>
  <si>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</si>
  <si>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</si>
  <si>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</si>
  <si>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</si>
  <si>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</si>
  <si>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</si>
  <si>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</si>
  <si>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</si>
  <si>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</si>
  <si>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</si>
  <si>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</si>
  <si>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</si>
  <si>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</si>
  <si>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</si>
  <si>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</si>
  <si>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</si>
  <si>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</si>
  <si>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</si>
  <si>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</si>
  <si>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</si>
  <si>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</si>
  <si>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</si>
  <si>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</si>
  <si>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</si>
  <si>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188034</t>
  </si>
  <si>
    <t>福井県市町総合事務組合（普通会計分）</t>
  </si>
  <si>
    <t>188212</t>
  </si>
  <si>
    <t>美浜・三方環境衛生組合</t>
  </si>
  <si>
    <t>188221</t>
  </si>
  <si>
    <t>嶺北消防組合</t>
  </si>
  <si>
    <t>188255</t>
  </si>
  <si>
    <t>福井坂井地区広域市町村圏事務組合</t>
  </si>
  <si>
    <t>188298</t>
  </si>
  <si>
    <t>若狭消防組合</t>
  </si>
  <si>
    <t>188336</t>
  </si>
  <si>
    <t>大野・勝山地区広域行政事務組合</t>
  </si>
  <si>
    <t>188395</t>
  </si>
  <si>
    <t>南越清掃組合</t>
  </si>
  <si>
    <t>188441</t>
  </si>
  <si>
    <t>鯖江広域衛生施設組合</t>
  </si>
  <si>
    <t>188484</t>
  </si>
  <si>
    <t>福井県丹南広域組合</t>
  </si>
  <si>
    <t>188506</t>
  </si>
  <si>
    <t>福井県自治会館組合</t>
  </si>
  <si>
    <t>188514</t>
  </si>
  <si>
    <t>嶺南広域行政組合</t>
  </si>
  <si>
    <t>188531</t>
  </si>
  <si>
    <t>坂井地区広域連合</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</si>
  <si>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</si>
  <si>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</si>
  <si>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</si>
  <si>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</si>
  <si>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</si>
  <si>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</si>
  <si>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</si>
  <si>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</si>
  <si>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</si>
  <si>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</si>
  <si>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</si>
  <si>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</si>
  <si>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</si>
  <si>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</si>
  <si>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</si>
  <si>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</si>
  <si>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</si>
  <si>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</si>
  <si>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</si>
  <si>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</si>
  <si>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</si>
  <si>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</si>
  <si>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</si>
  <si>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</si>
  <si>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</si>
  <si>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</si>
  <si>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</si>
  <si>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</si>
  <si>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</si>
  <si>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</si>
  <si>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</si>
  <si>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</si>
  <si>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</si>
  <si>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</si>
  <si>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</si>
  <si>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</si>
  <si>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</si>
  <si>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</si>
  <si>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</si>
  <si>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</si>
  <si>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</si>
  <si>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</si>
  <si>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</si>
  <si>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</si>
  <si>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</si>
  <si>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</si>
  <si>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</si>
  <si>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</si>
  <si>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</si>
  <si>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</si>
  <si>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</si>
  <si>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</si>
  <si>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</si>
  <si>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198277</t>
  </si>
  <si>
    <t>御勅使川入旧三十六ケ村入会山恩賜県有財産保護組合</t>
  </si>
  <si>
    <t>198544</t>
  </si>
  <si>
    <t>富士吉田市外二ケ村恩賜県有財産保護組合</t>
  </si>
  <si>
    <t>198587</t>
  </si>
  <si>
    <t>鳴沢・富士河口湖恩賜県有財産保護組合</t>
  </si>
  <si>
    <t>198714</t>
  </si>
  <si>
    <t>峡南衛生組合</t>
  </si>
  <si>
    <t>198838</t>
  </si>
  <si>
    <t>三郡衛生組合</t>
  </si>
  <si>
    <t>198960</t>
  </si>
  <si>
    <t>大月都留広域事務組合</t>
  </si>
  <si>
    <t>198994</t>
  </si>
  <si>
    <t>河口湖南中学校組合</t>
  </si>
  <si>
    <t>199079</t>
  </si>
  <si>
    <t>青木ケ原衛生センター</t>
  </si>
  <si>
    <t>199176</t>
  </si>
  <si>
    <t>東山梨行政事務組合</t>
  </si>
  <si>
    <t>199214</t>
  </si>
  <si>
    <t>青木が原ごみ処理組合</t>
  </si>
  <si>
    <t>199222</t>
  </si>
  <si>
    <t>甲府地区広域行政事務組合</t>
  </si>
  <si>
    <t>199249</t>
  </si>
  <si>
    <t>中巨摩地区広域事務組合</t>
  </si>
  <si>
    <t>199257</t>
  </si>
  <si>
    <t>山梨県市町村総合事務組合（普通会計分）</t>
  </si>
  <si>
    <t>199303</t>
  </si>
  <si>
    <t>峡北広域行政事務組合</t>
  </si>
  <si>
    <t>199311</t>
  </si>
  <si>
    <t>東八代広域行政事務組合</t>
  </si>
  <si>
    <t>199320</t>
  </si>
  <si>
    <t>峡南広域行政組合</t>
  </si>
  <si>
    <t>199346</t>
  </si>
  <si>
    <t>釈迦堂遺跡博物館組合</t>
  </si>
  <si>
    <t>199362</t>
  </si>
  <si>
    <t>富士五湖広域行政事務組合</t>
  </si>
  <si>
    <t>199419</t>
  </si>
  <si>
    <t>山梨県後期高齢者医療広域連合</t>
  </si>
  <si>
    <t>199427</t>
  </si>
  <si>
    <t>甲府・峡東地域ごみ処理施設事務組合</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</si>
  <si>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</si>
  <si>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</si>
  <si>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</si>
  <si>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</si>
  <si>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</si>
  <si>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</si>
  <si>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</si>
  <si>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</si>
  <si>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</si>
  <si>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</si>
  <si>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</si>
  <si>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</si>
  <si>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</si>
  <si>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</si>
  <si>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</si>
  <si>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</si>
  <si>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</si>
  <si>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</si>
  <si>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</si>
  <si>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駒ケ根市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</si>
  <si>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</si>
  <si>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</si>
  <si>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</si>
  <si>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</si>
  <si>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</si>
  <si>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</si>
  <si>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</si>
  <si>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</si>
  <si>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</si>
  <si>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</si>
  <si>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</si>
  <si>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</si>
  <si>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</si>
  <si>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</si>
  <si>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</si>
  <si>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</si>
  <si>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</si>
  <si>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</si>
  <si>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</si>
  <si>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</si>
  <si>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</si>
  <si>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</si>
  <si>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</si>
  <si>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</si>
  <si>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</si>
  <si>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</si>
  <si>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</si>
  <si>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</si>
  <si>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</si>
  <si>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</si>
  <si>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</si>
  <si>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</si>
  <si>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</si>
  <si>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</si>
  <si>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</si>
  <si>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</si>
  <si>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</si>
  <si>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</si>
  <si>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</si>
  <si>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</si>
  <si>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</si>
  <si>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</si>
  <si>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</si>
  <si>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</si>
  <si>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</si>
  <si>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</si>
  <si>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</si>
  <si>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</si>
  <si>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</si>
  <si>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</si>
  <si>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</si>
  <si>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</si>
  <si>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</si>
  <si>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</si>
  <si>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</si>
  <si>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</si>
  <si>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</si>
  <si>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</si>
  <si>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</si>
  <si>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</si>
  <si>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</si>
  <si>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</si>
  <si>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</si>
  <si>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</si>
  <si>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</si>
  <si>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</si>
  <si>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</si>
  <si>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</si>
  <si>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</si>
  <si>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</si>
  <si>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</si>
  <si>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</si>
  <si>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</si>
  <si>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</si>
  <si>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</si>
  <si>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</si>
  <si>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</si>
  <si>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</si>
  <si>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</si>
  <si>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</si>
  <si>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</si>
  <si>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</si>
  <si>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</si>
  <si>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</si>
  <si>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</si>
  <si>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</si>
  <si>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</si>
  <si>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</si>
  <si>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</si>
  <si>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</si>
  <si>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</si>
  <si>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</si>
  <si>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</si>
  <si>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</si>
  <si>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</si>
  <si>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</si>
  <si>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</si>
  <si>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</si>
  <si>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</si>
  <si>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</si>
  <si>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</si>
  <si>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</si>
  <si>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</si>
  <si>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</si>
  <si>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</si>
  <si>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</si>
  <si>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</si>
  <si>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</si>
  <si>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</si>
  <si>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</si>
  <si>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</si>
  <si>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</si>
  <si>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</si>
  <si>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</si>
  <si>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</si>
  <si>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</si>
  <si>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</si>
  <si>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</si>
  <si>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</si>
  <si>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</si>
  <si>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</si>
  <si>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</si>
  <si>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</si>
  <si>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</si>
  <si>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</si>
  <si>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</si>
  <si>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</si>
  <si>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</si>
  <si>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</si>
  <si>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</si>
  <si>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</si>
  <si>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208108</t>
  </si>
  <si>
    <t>北佐久郡老人福祉施設組合</t>
  </si>
  <si>
    <t>208183</t>
  </si>
  <si>
    <t>上田市長和町中学校組合</t>
  </si>
  <si>
    <t>208213</t>
  </si>
  <si>
    <t>葛尾組合</t>
  </si>
  <si>
    <t>208311</t>
  </si>
  <si>
    <t>千曲衛生施設組合</t>
  </si>
  <si>
    <t>208329</t>
  </si>
  <si>
    <t>松本広域連合</t>
  </si>
  <si>
    <t>208388</t>
  </si>
  <si>
    <t>佐久平環境衛生組合</t>
  </si>
  <si>
    <t>208485</t>
  </si>
  <si>
    <t>長野広域連合</t>
  </si>
  <si>
    <t>208493</t>
  </si>
  <si>
    <t>湖周行政事務組合</t>
  </si>
  <si>
    <t>208515</t>
  </si>
  <si>
    <t>東筑摩郡筑北保健衛生施設組合</t>
  </si>
  <si>
    <t>208523</t>
  </si>
  <si>
    <t>麻績村筑北村学校組合</t>
  </si>
  <si>
    <t>208531</t>
  </si>
  <si>
    <t>安曇野・松本行政事務組合</t>
  </si>
  <si>
    <t>208566</t>
  </si>
  <si>
    <t>安曇野市・松本市山林組合</t>
  </si>
  <si>
    <t>208604</t>
  </si>
  <si>
    <t>穂高広域施設組合</t>
  </si>
  <si>
    <t>208701</t>
  </si>
  <si>
    <t>松塩安筑老人福祉施設組合</t>
  </si>
  <si>
    <t>208787</t>
  </si>
  <si>
    <t>諏訪市・茅野市衛生施設組合</t>
  </si>
  <si>
    <t>208809</t>
  </si>
  <si>
    <t>伊那中央行政組合（普通会計分）</t>
  </si>
  <si>
    <t>208825</t>
  </si>
  <si>
    <t>伊南行政組合</t>
  </si>
  <si>
    <t>208931</t>
  </si>
  <si>
    <t>北アルプス広域連合</t>
  </si>
  <si>
    <t>208949</t>
  </si>
  <si>
    <t>佐久広域連合</t>
  </si>
  <si>
    <t>209058</t>
  </si>
  <si>
    <t>佐久市・軽井沢町清掃施設組合</t>
  </si>
  <si>
    <t>209112</t>
  </si>
  <si>
    <t>六ケ郷用水組合</t>
  </si>
  <si>
    <t>209147</t>
  </si>
  <si>
    <t>下伊那北部総合事務組合</t>
  </si>
  <si>
    <t>209201</t>
  </si>
  <si>
    <t>北部衛生施設組合</t>
  </si>
  <si>
    <t>209252</t>
  </si>
  <si>
    <t>長野県市町村自治振興組合</t>
  </si>
  <si>
    <t>209279</t>
  </si>
  <si>
    <t>木曽広域連合</t>
  </si>
  <si>
    <t>209287</t>
  </si>
  <si>
    <t>南信州広域連合</t>
  </si>
  <si>
    <t>209295</t>
  </si>
  <si>
    <t>長野県地方税滞納整理機構</t>
  </si>
  <si>
    <t>209333</t>
  </si>
  <si>
    <t>上伊那広域連合</t>
  </si>
  <si>
    <t>209392</t>
  </si>
  <si>
    <t>下伊那郡土木技術センター組合</t>
  </si>
  <si>
    <t>209406</t>
  </si>
  <si>
    <t>上田地域広域連合</t>
  </si>
  <si>
    <t>209449</t>
  </si>
  <si>
    <t>長野県市町村総合事務組合</t>
  </si>
  <si>
    <t>209490</t>
  </si>
  <si>
    <t>北信保健衛生施設組合</t>
  </si>
  <si>
    <t>209546</t>
  </si>
  <si>
    <t>千曲坂城消防組合</t>
  </si>
  <si>
    <t>209554</t>
  </si>
  <si>
    <t>諏訪広域公立大学事務組合</t>
  </si>
  <si>
    <t>209601</t>
  </si>
  <si>
    <t>松塩地区広域施設組合</t>
  </si>
  <si>
    <t>209716</t>
  </si>
  <si>
    <t>下伊那郡西部衛生施設組合</t>
  </si>
  <si>
    <t>209805</t>
  </si>
  <si>
    <t>北信広域連合</t>
  </si>
  <si>
    <t>209813</t>
  </si>
  <si>
    <t>諏訪広域連合</t>
  </si>
  <si>
    <t>209902</t>
  </si>
  <si>
    <t>諏訪南行政事務組合</t>
  </si>
  <si>
    <t>209911</t>
  </si>
  <si>
    <t>下伊那自治センター組合</t>
  </si>
  <si>
    <t>209970</t>
  </si>
  <si>
    <t>下伊那南部総合事務組合</t>
  </si>
  <si>
    <t>209996</t>
  </si>
  <si>
    <t>安曇野松筑広域環境施設組合</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</si>
  <si>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</si>
  <si>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</si>
  <si>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</si>
  <si>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</si>
  <si>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</si>
  <si>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</si>
  <si>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</si>
  <si>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</si>
  <si>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</si>
  <si>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</si>
  <si>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</si>
  <si>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</si>
  <si>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</si>
  <si>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</si>
  <si>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</si>
  <si>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</si>
  <si>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</si>
  <si>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</si>
  <si>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</si>
  <si>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</si>
  <si>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</si>
  <si>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</si>
  <si>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</si>
  <si>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</si>
  <si>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</si>
  <si>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</si>
  <si>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</si>
  <si>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</si>
  <si>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</si>
  <si>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</si>
  <si>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</si>
  <si>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</si>
  <si>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</si>
  <si>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</si>
  <si>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</si>
  <si>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</si>
  <si>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</si>
  <si>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</si>
  <si>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</si>
  <si>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</si>
  <si>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</si>
  <si>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</si>
  <si>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</si>
  <si>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</si>
  <si>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</si>
  <si>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</si>
  <si>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</si>
  <si>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</si>
  <si>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</si>
  <si>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</si>
  <si>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</si>
  <si>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</si>
  <si>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</si>
  <si>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</si>
  <si>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</si>
  <si>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</si>
  <si>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</si>
  <si>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</si>
  <si>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</si>
  <si>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</si>
  <si>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</si>
  <si>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</si>
  <si>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</si>
  <si>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</si>
  <si>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</si>
  <si>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</si>
  <si>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</si>
  <si>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</si>
  <si>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</si>
  <si>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</si>
  <si>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</si>
  <si>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</si>
  <si>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</si>
  <si>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</si>
  <si>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</si>
  <si>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</si>
  <si>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</si>
  <si>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</si>
  <si>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</si>
  <si>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</si>
  <si>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</si>
  <si>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</si>
  <si>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</si>
  <si>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218227</t>
  </si>
  <si>
    <t>大垣衛生施設組合</t>
  </si>
  <si>
    <t>218235</t>
  </si>
  <si>
    <t>可茂衛生施設利用組合</t>
  </si>
  <si>
    <t>218243</t>
  </si>
  <si>
    <t>南濃衛生施設利用事務組合</t>
  </si>
  <si>
    <t>218391</t>
  </si>
  <si>
    <t>木曽川右岸地帯水防事務組合</t>
  </si>
  <si>
    <t>218481</t>
  </si>
  <si>
    <t>可児川防災等ため池組合</t>
  </si>
  <si>
    <t>218588</t>
  </si>
  <si>
    <t>可児市・御嵩町中学校組合</t>
  </si>
  <si>
    <t>218669</t>
  </si>
  <si>
    <t>岐阜県市町村会館組合</t>
  </si>
  <si>
    <t>218693</t>
  </si>
  <si>
    <t>樫原谷林野組合</t>
  </si>
  <si>
    <t>218707</t>
  </si>
  <si>
    <t>足打谷林野組合</t>
  </si>
  <si>
    <t>218782</t>
  </si>
  <si>
    <t>岐阜県市町村職員退職手当組合</t>
  </si>
  <si>
    <t>218791</t>
  </si>
  <si>
    <t>不破消防組合</t>
  </si>
  <si>
    <t>218821</t>
  </si>
  <si>
    <t>美濃加茂市富加町中学校組合</t>
  </si>
  <si>
    <t>218898</t>
  </si>
  <si>
    <t>揖斐郡消防組合</t>
  </si>
  <si>
    <t>218901</t>
  </si>
  <si>
    <t>可茂消防事務組合</t>
  </si>
  <si>
    <t>218944</t>
  </si>
  <si>
    <t>大垣消防組合</t>
  </si>
  <si>
    <t>218952</t>
  </si>
  <si>
    <t>西濃環境整備組合</t>
  </si>
  <si>
    <t>219002</t>
  </si>
  <si>
    <t>岐北衛生施設利用組合</t>
  </si>
  <si>
    <t>219070</t>
  </si>
  <si>
    <t>中濃地域広域行政事務組合</t>
  </si>
  <si>
    <t>219088</t>
  </si>
  <si>
    <t>中濃消防組合</t>
  </si>
  <si>
    <t>219151</t>
  </si>
  <si>
    <t>西南濃老人福祉施設事務組合</t>
  </si>
  <si>
    <t>219169</t>
  </si>
  <si>
    <t>東濃西部広域行政事務組合</t>
  </si>
  <si>
    <t>219177</t>
  </si>
  <si>
    <t>西南濃粗大廃棄物処理組合</t>
  </si>
  <si>
    <t>219321</t>
  </si>
  <si>
    <t>岐阜地域児童発達支援センター組合</t>
  </si>
  <si>
    <t>219762</t>
  </si>
  <si>
    <t>揖斐広域連合</t>
  </si>
  <si>
    <t>219771</t>
  </si>
  <si>
    <t>もとす広域連合（普通会計分）</t>
  </si>
  <si>
    <t>219843</t>
  </si>
  <si>
    <t>羽島郡広域連合</t>
  </si>
  <si>
    <t>219860</t>
  </si>
  <si>
    <t>岐阜県後期高齢者医療広域連合</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</si>
  <si>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</si>
  <si>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</si>
  <si>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</si>
  <si>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</si>
  <si>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</si>
  <si>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</si>
  <si>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</si>
  <si>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</si>
  <si>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</si>
  <si>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</si>
  <si>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</si>
  <si>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</si>
  <si>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</si>
  <si>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</si>
  <si>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</si>
  <si>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</si>
  <si>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</si>
  <si>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</si>
  <si>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</si>
  <si>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</si>
  <si>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</si>
  <si>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</si>
  <si>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</si>
  <si>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</si>
  <si>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</si>
  <si>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</si>
  <si>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</si>
  <si>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</si>
  <si>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</si>
  <si>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</si>
  <si>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</si>
  <si>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</si>
  <si>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</si>
  <si>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</si>
  <si>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</si>
  <si>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</si>
  <si>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</si>
  <si>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</si>
  <si>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</si>
  <si>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</si>
  <si>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</si>
  <si>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</si>
  <si>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</si>
  <si>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</si>
  <si>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</si>
  <si>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</si>
  <si>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</si>
  <si>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</si>
  <si>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</si>
  <si>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</si>
  <si>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</si>
  <si>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</si>
  <si>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</si>
  <si>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</si>
  <si>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</si>
  <si>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</si>
  <si>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</si>
  <si>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</si>
  <si>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</si>
  <si>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</si>
  <si>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</si>
  <si>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</si>
  <si>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</si>
  <si>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</si>
  <si>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228087</t>
  </si>
  <si>
    <t>牧之原市菊川市学校組合</t>
  </si>
  <si>
    <t>228141</t>
  </si>
  <si>
    <t>養護老人ホームとよおか管理組合</t>
  </si>
  <si>
    <t>228150</t>
  </si>
  <si>
    <t>相寿園管理組合</t>
  </si>
  <si>
    <t>228168</t>
  </si>
  <si>
    <t>東遠広域施設組合</t>
  </si>
  <si>
    <t>228176</t>
  </si>
  <si>
    <t>静岡県市町総合事務組合</t>
  </si>
  <si>
    <t>228192</t>
  </si>
  <si>
    <t>三島函南広域行政組合</t>
  </si>
  <si>
    <t>228206</t>
  </si>
  <si>
    <t>牧之原市御前崎市広域施設組合</t>
  </si>
  <si>
    <t>228249</t>
  </si>
  <si>
    <t>御殿場市・小山町広域行政組合</t>
  </si>
  <si>
    <t>228257</t>
  </si>
  <si>
    <t>東河環境センター</t>
  </si>
  <si>
    <t>228591</t>
  </si>
  <si>
    <t>静岡県芦湖水利組合</t>
  </si>
  <si>
    <t>228613</t>
  </si>
  <si>
    <t>伊豆市沼津市衛生施設組合</t>
  </si>
  <si>
    <t>228923</t>
  </si>
  <si>
    <t>岳南排水路管理組合</t>
  </si>
  <si>
    <t>228991</t>
  </si>
  <si>
    <t>御前崎市牧之原市学校組合</t>
  </si>
  <si>
    <t>229024</t>
  </si>
  <si>
    <t>東遠学園組合</t>
  </si>
  <si>
    <t>229041</t>
  </si>
  <si>
    <t>浜名学園組合</t>
  </si>
  <si>
    <t>229075</t>
  </si>
  <si>
    <t>駿豆学園管理組合</t>
  </si>
  <si>
    <t>229091</t>
  </si>
  <si>
    <t>袋井市森町広域行政組合</t>
  </si>
  <si>
    <t>229113</t>
  </si>
  <si>
    <t>駿東伊豆消防組合</t>
  </si>
  <si>
    <t>229202</t>
  </si>
  <si>
    <t>中遠広域事務組合</t>
  </si>
  <si>
    <t>229211</t>
  </si>
  <si>
    <t>志太広域事務組合</t>
  </si>
  <si>
    <t>229326</t>
  </si>
  <si>
    <t>東遠地区聖苑組合</t>
  </si>
  <si>
    <t>229351</t>
  </si>
  <si>
    <t>伊豆斎場組合</t>
  </si>
  <si>
    <t>229377</t>
  </si>
  <si>
    <t>吉田町牧之原市広域施設組合</t>
  </si>
  <si>
    <t>229466</t>
  </si>
  <si>
    <t>中東遠看護専門学校組合</t>
  </si>
  <si>
    <t>229563</t>
  </si>
  <si>
    <t>静岡県後期高齢者医療広域連合</t>
  </si>
  <si>
    <t>229571</t>
  </si>
  <si>
    <t>静岡地方税滞納整理機構</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</si>
  <si>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</si>
  <si>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</si>
  <si>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</si>
  <si>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</si>
  <si>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</si>
  <si>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</si>
  <si>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</si>
  <si>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</si>
  <si>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</si>
  <si>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</si>
  <si>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</si>
  <si>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</si>
  <si>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</si>
  <si>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</si>
  <si>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</si>
  <si>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</si>
  <si>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</si>
  <si>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</si>
  <si>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</si>
  <si>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</si>
  <si>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</si>
  <si>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</si>
  <si>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</si>
  <si>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</si>
  <si>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</si>
  <si>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</si>
  <si>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</si>
  <si>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</si>
  <si>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</si>
  <si>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</si>
  <si>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</si>
  <si>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</si>
  <si>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</si>
  <si>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</si>
  <si>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</si>
  <si>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</si>
  <si>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</si>
  <si>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</si>
  <si>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</si>
  <si>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</si>
  <si>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</si>
  <si>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</si>
  <si>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</si>
  <si>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</si>
  <si>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</si>
  <si>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</si>
  <si>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</si>
  <si>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</si>
  <si>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</si>
  <si>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</si>
  <si>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</si>
  <si>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</si>
  <si>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</si>
  <si>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</si>
  <si>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</si>
  <si>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</si>
  <si>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</si>
  <si>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</si>
  <si>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</si>
  <si>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</si>
  <si>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</si>
  <si>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</si>
  <si>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</si>
  <si>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</si>
  <si>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</si>
  <si>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</si>
  <si>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</si>
  <si>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</si>
  <si>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</si>
  <si>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</si>
  <si>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</si>
  <si>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</si>
  <si>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</si>
  <si>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</si>
  <si>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</si>
  <si>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</si>
  <si>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</si>
  <si>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</si>
  <si>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</si>
  <si>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</si>
  <si>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</si>
  <si>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</si>
  <si>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</si>
  <si>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</si>
  <si>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</si>
  <si>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</si>
  <si>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</si>
  <si>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</si>
  <si>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</si>
  <si>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</si>
  <si>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</si>
  <si>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</si>
  <si>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</si>
  <si>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</si>
  <si>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</si>
  <si>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</si>
  <si>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</si>
  <si>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</si>
  <si>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</si>
  <si>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</si>
  <si>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</si>
  <si>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</si>
  <si>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</si>
  <si>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</si>
  <si>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</si>
  <si>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238015</t>
  </si>
  <si>
    <t>名古屋港管理組合</t>
  </si>
  <si>
    <t>238121</t>
  </si>
  <si>
    <t>岡崎市額田郡模範造林組合</t>
  </si>
  <si>
    <t>238171</t>
  </si>
  <si>
    <t>海部南部広域事務組合（普通会計分）</t>
  </si>
  <si>
    <t>238295</t>
  </si>
  <si>
    <t>知多中部広域事務組合（普通会計分）</t>
  </si>
  <si>
    <t>238309</t>
  </si>
  <si>
    <t>愛知県市町村職員退職手当組合</t>
  </si>
  <si>
    <t>238481</t>
  </si>
  <si>
    <t>尾張東部衛生組合</t>
  </si>
  <si>
    <t>238490</t>
  </si>
  <si>
    <t>海部地区環境事務組合</t>
  </si>
  <si>
    <t>238694</t>
  </si>
  <si>
    <t>北設広域事務組合（普通会計分）</t>
  </si>
  <si>
    <t>238708</t>
  </si>
  <si>
    <t>海部東部消防組合（普通会計分）</t>
  </si>
  <si>
    <t>238724</t>
  </si>
  <si>
    <t>尾三消防組合</t>
  </si>
  <si>
    <t>238741</t>
  </si>
  <si>
    <t>北名古屋衛生組合</t>
  </si>
  <si>
    <t>238791</t>
  </si>
  <si>
    <t>海部南部消防組合</t>
  </si>
  <si>
    <t>238805</t>
  </si>
  <si>
    <t>海部地区水防事務組合</t>
  </si>
  <si>
    <t>238872</t>
  </si>
  <si>
    <t>尾三衛生組合</t>
  </si>
  <si>
    <t>238970</t>
  </si>
  <si>
    <t>知多南部消防組合</t>
  </si>
  <si>
    <t>238988</t>
  </si>
  <si>
    <t>知北平和公園組合</t>
  </si>
  <si>
    <t>238996</t>
  </si>
  <si>
    <t>五条広域事務組合</t>
  </si>
  <si>
    <t>239046</t>
  </si>
  <si>
    <t>海部地区急病診療所組合</t>
  </si>
  <si>
    <t>239054</t>
  </si>
  <si>
    <t>春日井小牧看護専門学校管理組合</t>
  </si>
  <si>
    <t>239178</t>
  </si>
  <si>
    <t>知多北部広域連合</t>
  </si>
  <si>
    <t>239291</t>
  </si>
  <si>
    <t>西春日井広域事務組合</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</si>
  <si>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</si>
  <si>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</si>
  <si>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</si>
  <si>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</si>
  <si>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</si>
  <si>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</si>
  <si>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</si>
  <si>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</si>
  <si>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</si>
  <si>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</si>
  <si>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</si>
  <si>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</si>
  <si>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</si>
  <si>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</si>
  <si>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</si>
  <si>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</si>
  <si>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</si>
  <si>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</si>
  <si>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</si>
  <si>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</si>
  <si>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</si>
  <si>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</si>
  <si>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</si>
  <si>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</si>
  <si>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</si>
  <si>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</si>
  <si>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</si>
  <si>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</si>
  <si>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</si>
  <si>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</si>
  <si>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</si>
  <si>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</si>
  <si>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</si>
  <si>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</si>
  <si>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</si>
  <si>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</si>
  <si>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</si>
  <si>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</si>
  <si>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</si>
  <si>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</si>
  <si>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</si>
  <si>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</si>
  <si>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</si>
  <si>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</si>
  <si>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</si>
  <si>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</si>
  <si>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</si>
  <si>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</si>
  <si>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</si>
  <si>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</si>
  <si>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</si>
  <si>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</si>
  <si>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</si>
  <si>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</si>
  <si>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</si>
  <si>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</si>
  <si>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248011</t>
  </si>
  <si>
    <t>四日市港管理組合</t>
  </si>
  <si>
    <t>248347</t>
  </si>
  <si>
    <t>わたらい老人福祉施設組合</t>
  </si>
  <si>
    <t>248355</t>
  </si>
  <si>
    <t>宮川福祉施設組合</t>
  </si>
  <si>
    <t>248371</t>
  </si>
  <si>
    <t>紀南社会福祉施設組合</t>
  </si>
  <si>
    <t>248398</t>
  </si>
  <si>
    <t>三重県三重郡老人福祉施設組合</t>
  </si>
  <si>
    <t>248533</t>
  </si>
  <si>
    <t>朝日町、川越町組合立環境クリーンセンター</t>
  </si>
  <si>
    <t>248622</t>
  </si>
  <si>
    <t>朝明広域衛生組合</t>
  </si>
  <si>
    <t>248959</t>
  </si>
  <si>
    <t>桑名広域清掃事業組合</t>
  </si>
  <si>
    <t>248967</t>
  </si>
  <si>
    <t>志摩広域行政組合</t>
  </si>
  <si>
    <t>249106</t>
  </si>
  <si>
    <t>三重県市町総合事務組合</t>
  </si>
  <si>
    <t>249149</t>
  </si>
  <si>
    <t>紀勢地区広域消防組合</t>
  </si>
  <si>
    <t>249181</t>
  </si>
  <si>
    <t>香肌奥伊勢資源化広域連合</t>
  </si>
  <si>
    <t>249203</t>
  </si>
  <si>
    <t>鳥羽志勢広域連合</t>
  </si>
  <si>
    <t>249211</t>
  </si>
  <si>
    <t>紀北広域連合</t>
  </si>
  <si>
    <t>249220</t>
  </si>
  <si>
    <t>紀南介護保険広域連合</t>
  </si>
  <si>
    <t>249289</t>
  </si>
  <si>
    <t>桑名・員弁広域連合</t>
  </si>
  <si>
    <t>249335</t>
  </si>
  <si>
    <t>伊勢広域環境組合</t>
  </si>
  <si>
    <t>249351</t>
  </si>
  <si>
    <t>三重県後期高齢者医療広域連合</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</si>
  <si>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</si>
  <si>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</si>
  <si>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</si>
  <si>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</si>
  <si>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</si>
  <si>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</si>
  <si>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</si>
  <si>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</si>
  <si>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</si>
  <si>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</si>
  <si>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</si>
  <si>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</si>
  <si>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</si>
  <si>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</si>
  <si>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</si>
  <si>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</si>
  <si>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</si>
  <si>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</si>
  <si>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</si>
  <si>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</si>
  <si>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</si>
  <si>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</si>
  <si>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</si>
  <si>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</si>
  <si>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</si>
  <si>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</si>
  <si>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</si>
  <si>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</si>
  <si>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</si>
  <si>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</si>
  <si>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</si>
  <si>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</si>
  <si>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</si>
  <si>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</si>
  <si>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</si>
  <si>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</si>
  <si>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</si>
  <si>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</si>
  <si>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258024</t>
  </si>
  <si>
    <t>滋賀県市町村職員退職手当組合</t>
  </si>
  <si>
    <t>258130</t>
  </si>
  <si>
    <t>彦根市犬上郡営林組合</t>
  </si>
  <si>
    <t>258148</t>
  </si>
  <si>
    <t>彦根市米原市山林組合</t>
  </si>
  <si>
    <t>258156</t>
  </si>
  <si>
    <t>大滝山林組合</t>
  </si>
  <si>
    <t>258318</t>
  </si>
  <si>
    <t>湖北広域行政事務センター</t>
  </si>
  <si>
    <t>258334</t>
  </si>
  <si>
    <t>八日市布引ライフ組合</t>
  </si>
  <si>
    <t>258351</t>
  </si>
  <si>
    <t>滋賀県市町村議会議員公務災害補償等組合</t>
  </si>
  <si>
    <t>258415</t>
  </si>
  <si>
    <t>中部清掃組合</t>
  </si>
  <si>
    <t>258458</t>
  </si>
  <si>
    <t>東近江行政組合</t>
  </si>
  <si>
    <t>258580</t>
  </si>
  <si>
    <t>湖東広域衛生管理組合</t>
  </si>
  <si>
    <t>258598</t>
  </si>
  <si>
    <t>愛知郡広域行政組合（普通会計分）</t>
  </si>
  <si>
    <t>258679</t>
  </si>
  <si>
    <t>公立甲賀病院組合（普通会計分）</t>
  </si>
  <si>
    <t>258717</t>
  </si>
  <si>
    <t>湖南広域行政組合</t>
  </si>
  <si>
    <t>258741</t>
  </si>
  <si>
    <t>彦根愛知犬上広域行政組合</t>
  </si>
  <si>
    <t>258750</t>
  </si>
  <si>
    <t>滋賀県市町村職員研修センター</t>
  </si>
  <si>
    <t>258768</t>
  </si>
  <si>
    <t>湖北地域消防組合</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</si>
  <si>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</si>
  <si>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</si>
  <si>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</si>
  <si>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</si>
  <si>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</si>
  <si>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</si>
  <si>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</si>
  <si>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</si>
  <si>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</si>
  <si>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</si>
  <si>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</si>
  <si>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</si>
  <si>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</si>
  <si>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</si>
  <si>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</si>
  <si>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</si>
  <si>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</si>
  <si>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</si>
  <si>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</si>
  <si>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</si>
  <si>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</si>
  <si>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</si>
  <si>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</si>
  <si>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</si>
  <si>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</si>
  <si>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</si>
  <si>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</si>
  <si>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</si>
  <si>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</si>
  <si>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</si>
  <si>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</si>
  <si>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</si>
  <si>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</si>
  <si>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</si>
  <si>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</si>
  <si>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</si>
  <si>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</si>
  <si>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</si>
  <si>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</si>
  <si>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</si>
  <si>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</si>
  <si>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</si>
  <si>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</si>
  <si>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</si>
  <si>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</si>
  <si>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</si>
  <si>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</si>
  <si>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</si>
  <si>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</si>
  <si>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</si>
  <si>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268020</t>
  </si>
  <si>
    <t>与謝野町宮津市中学校組合</t>
  </si>
  <si>
    <t>268178</t>
  </si>
  <si>
    <t>船井郡衛生管理組合</t>
  </si>
  <si>
    <t>268208</t>
  </si>
  <si>
    <t>城南衛生管理組合</t>
  </si>
  <si>
    <t>268216</t>
  </si>
  <si>
    <t>268224</t>
  </si>
  <si>
    <t>京都府市町村職員退職手当組合</t>
  </si>
  <si>
    <t>268283</t>
  </si>
  <si>
    <t>乙訓環境衛生組合</t>
  </si>
  <si>
    <t>268305</t>
  </si>
  <si>
    <t>桂川・小畑川水防事務組合</t>
  </si>
  <si>
    <t>268313</t>
  </si>
  <si>
    <t>澱川右岸水防事務組合</t>
  </si>
  <si>
    <t>268348</t>
  </si>
  <si>
    <t>淀川・木津川水防事務組合</t>
  </si>
  <si>
    <t>268411</t>
  </si>
  <si>
    <t>相楽中部消防組合</t>
  </si>
  <si>
    <t>268445</t>
  </si>
  <si>
    <t>乙訓福祉施設事務組合</t>
  </si>
  <si>
    <t>268496</t>
  </si>
  <si>
    <t>相楽郡広域事務組合</t>
  </si>
  <si>
    <t>268500</t>
  </si>
  <si>
    <t>京都中部広域消防組合</t>
  </si>
  <si>
    <t>268542</t>
  </si>
  <si>
    <t>京都府自治会館管理組合</t>
  </si>
  <si>
    <t>268569</t>
  </si>
  <si>
    <t>京都府住宅新築資金等貸付事業管理組合</t>
  </si>
  <si>
    <t>268577</t>
  </si>
  <si>
    <t>乙訓消防組合</t>
  </si>
  <si>
    <t>268585</t>
  </si>
  <si>
    <t>京都府後期高齢者医療広域連合</t>
  </si>
  <si>
    <t>268593</t>
  </si>
  <si>
    <t>相楽東部広域連合</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</si>
  <si>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</si>
  <si>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</si>
  <si>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</si>
  <si>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</si>
  <si>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</si>
  <si>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</si>
  <si>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</si>
  <si>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</si>
  <si>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</si>
  <si>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</si>
  <si>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</si>
  <si>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</si>
  <si>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</si>
  <si>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</si>
  <si>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</si>
  <si>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</si>
  <si>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</si>
  <si>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</si>
  <si>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</si>
  <si>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</si>
  <si>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</si>
  <si>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</si>
  <si>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</si>
  <si>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</si>
  <si>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</si>
  <si>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</si>
  <si>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</si>
  <si>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</si>
  <si>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</si>
  <si>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</si>
  <si>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</si>
  <si>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</si>
  <si>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</si>
  <si>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</si>
  <si>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</si>
  <si>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</si>
  <si>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</si>
  <si>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</si>
  <si>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</si>
  <si>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</si>
  <si>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</si>
  <si>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</si>
  <si>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</si>
  <si>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</si>
  <si>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</si>
  <si>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</si>
  <si>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</si>
  <si>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</si>
  <si>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</si>
  <si>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</si>
  <si>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</si>
  <si>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</si>
  <si>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</si>
  <si>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</si>
  <si>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</si>
  <si>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</si>
  <si>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</si>
  <si>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</si>
  <si>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</si>
  <si>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</si>
  <si>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</si>
  <si>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</si>
  <si>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</si>
  <si>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</si>
  <si>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</si>
  <si>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</si>
  <si>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</si>
  <si>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</si>
  <si>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</si>
  <si>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</si>
  <si>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</si>
  <si>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</si>
  <si>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</si>
  <si>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</si>
  <si>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</si>
  <si>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</si>
  <si>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</si>
  <si>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</si>
  <si>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</si>
  <si>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</si>
  <si>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</si>
  <si>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</si>
  <si>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278084</t>
  </si>
  <si>
    <t>恩智川水防事務組合</t>
  </si>
  <si>
    <t>278092</t>
  </si>
  <si>
    <t>淀川左岸水防事務組合</t>
  </si>
  <si>
    <t>278106</t>
  </si>
  <si>
    <t>大和川右岸水防事務組合</t>
  </si>
  <si>
    <t>278122</t>
  </si>
  <si>
    <t>淀川右岸水防事務組合</t>
  </si>
  <si>
    <t>278149</t>
  </si>
  <si>
    <t>守口市門真市消防組合</t>
  </si>
  <si>
    <t>278254</t>
  </si>
  <si>
    <t>泉大津市、和泉市墓地組合</t>
  </si>
  <si>
    <t>278262</t>
  </si>
  <si>
    <t>高石市泉大津市墓地組合</t>
  </si>
  <si>
    <t>278319</t>
  </si>
  <si>
    <t>柏羽藤環境事業組合</t>
  </si>
  <si>
    <t>278327</t>
  </si>
  <si>
    <t>飯盛霊園組合</t>
  </si>
  <si>
    <t>278378</t>
  </si>
  <si>
    <t>南河内環境事業組合</t>
  </si>
  <si>
    <t>278530</t>
  </si>
  <si>
    <t>藤井寺市柏原市学校給食組合</t>
  </si>
  <si>
    <t>278599</t>
  </si>
  <si>
    <t>豊能郡環境施設組合</t>
  </si>
  <si>
    <t>278696</t>
  </si>
  <si>
    <t>関西広域連合</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</si>
  <si>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</si>
  <si>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</si>
  <si>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</si>
  <si>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</si>
  <si>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</si>
  <si>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</si>
  <si>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</si>
  <si>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</si>
  <si>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</si>
  <si>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</si>
  <si>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</si>
  <si>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</si>
  <si>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</si>
  <si>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</si>
  <si>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</si>
  <si>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</si>
  <si>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</si>
  <si>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</si>
  <si>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</si>
  <si>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</si>
  <si>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</si>
  <si>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</si>
  <si>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</si>
  <si>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</si>
  <si>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</si>
  <si>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</si>
  <si>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</si>
  <si>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</si>
  <si>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</si>
  <si>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</si>
  <si>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</si>
  <si>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</si>
  <si>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</si>
  <si>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</si>
  <si>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</si>
  <si>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</si>
  <si>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</si>
  <si>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</si>
  <si>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</si>
  <si>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</si>
  <si>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</si>
  <si>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</si>
  <si>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</si>
  <si>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</si>
  <si>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</si>
  <si>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</si>
  <si>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</si>
  <si>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</si>
  <si>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</si>
  <si>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</si>
  <si>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</si>
  <si>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</si>
  <si>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</si>
  <si>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</si>
  <si>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</si>
  <si>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</si>
  <si>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</si>
  <si>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</si>
  <si>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</si>
  <si>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</si>
  <si>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</si>
  <si>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</si>
  <si>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</si>
  <si>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</si>
  <si>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</si>
  <si>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</si>
  <si>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</si>
  <si>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</si>
  <si>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</si>
  <si>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</si>
  <si>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</si>
  <si>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</si>
  <si>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</si>
  <si>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</si>
  <si>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</si>
  <si>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</si>
  <si>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</si>
  <si>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</si>
  <si>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288012</t>
  </si>
  <si>
    <t>兵庫県市町村職員退職手当組合</t>
  </si>
  <si>
    <t>288101</t>
  </si>
  <si>
    <t>北播衛生事務組合</t>
  </si>
  <si>
    <t>288128</t>
  </si>
  <si>
    <t>北播磨こども発達支援センター事務組合わかあゆ園</t>
  </si>
  <si>
    <t>288179</t>
  </si>
  <si>
    <t>揖龍保健衛生施設事務組合</t>
  </si>
  <si>
    <t>288209</t>
  </si>
  <si>
    <t>市川町外三ヶ市町共有財産事務組合</t>
  </si>
  <si>
    <t>288268</t>
  </si>
  <si>
    <t>洲本市・南あわじ市山林事務組合</t>
  </si>
  <si>
    <t>288292</t>
  </si>
  <si>
    <t>北播磨清掃事務組合</t>
  </si>
  <si>
    <t>288535</t>
  </si>
  <si>
    <t>中播衛生施設事務組合</t>
  </si>
  <si>
    <t>288691</t>
  </si>
  <si>
    <t>氷上多可衛生事務組合</t>
  </si>
  <si>
    <t>288811</t>
  </si>
  <si>
    <t>兵庫県町議会議員公務災害補償組合</t>
  </si>
  <si>
    <t>288900</t>
  </si>
  <si>
    <t>洲本市・南あわじ市衛生事務組合</t>
  </si>
  <si>
    <t>289035</t>
  </si>
  <si>
    <t>播磨内陸医務事業組合</t>
  </si>
  <si>
    <t>289043</t>
  </si>
  <si>
    <t>淡路広域行政事務組合（普通会計分）</t>
  </si>
  <si>
    <t>289051</t>
  </si>
  <si>
    <t>南但広域行政事務組合（普通会計分）</t>
  </si>
  <si>
    <t>289060</t>
  </si>
  <si>
    <t>淡路広域消防事務組合</t>
  </si>
  <si>
    <t>289191</t>
  </si>
  <si>
    <t>丹波少年自然の家事務組合</t>
  </si>
  <si>
    <t>289205</t>
  </si>
  <si>
    <t>西脇多可行政事務組合（普通会計分）</t>
  </si>
  <si>
    <t>289230</t>
  </si>
  <si>
    <t>美方郡広域事務組合（普通会計分）</t>
  </si>
  <si>
    <t>289329</t>
  </si>
  <si>
    <t>小野加東加西環境施設事務組合</t>
  </si>
  <si>
    <t>289515</t>
  </si>
  <si>
    <t>くれさか環境事務組合</t>
  </si>
  <si>
    <t>289558</t>
  </si>
  <si>
    <t>北但行政事務組合（普通会計分）</t>
  </si>
  <si>
    <t>289566</t>
  </si>
  <si>
    <t>但馬広域行政事務組合</t>
  </si>
  <si>
    <t>289591</t>
  </si>
  <si>
    <t>小野加東広域事務組合（普通会計分）</t>
  </si>
  <si>
    <t>289612</t>
  </si>
  <si>
    <t>播磨高原広域事務組合（普通会計分）</t>
  </si>
  <si>
    <t>289671</t>
  </si>
  <si>
    <t>猪名川上流広域ごみ処理施設組合</t>
  </si>
  <si>
    <t>289752</t>
  </si>
  <si>
    <t>北はりま消防組合</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</si>
  <si>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</si>
  <si>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</si>
  <si>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</si>
  <si>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</si>
  <si>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</si>
  <si>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</si>
  <si>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</si>
  <si>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</si>
  <si>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</si>
  <si>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</si>
  <si>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</si>
  <si>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</si>
  <si>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</si>
  <si>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</si>
  <si>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</si>
  <si>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</si>
  <si>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</si>
  <si>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</si>
  <si>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</si>
  <si>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</si>
  <si>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</si>
  <si>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</si>
  <si>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</si>
  <si>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</si>
  <si>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</si>
  <si>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</si>
  <si>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</si>
  <si>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</si>
  <si>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</si>
  <si>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</si>
  <si>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</si>
  <si>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</si>
  <si>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</si>
  <si>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</si>
  <si>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</si>
  <si>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</si>
  <si>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</si>
  <si>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</si>
  <si>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</si>
  <si>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</si>
  <si>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</si>
  <si>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</si>
  <si>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</si>
  <si>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</si>
  <si>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</si>
  <si>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</si>
  <si>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</si>
  <si>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</si>
  <si>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</si>
  <si>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</si>
  <si>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</si>
  <si>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</si>
  <si>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</si>
  <si>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</si>
  <si>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</si>
  <si>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</si>
  <si>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</si>
  <si>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</si>
  <si>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</si>
  <si>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</si>
  <si>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</si>
  <si>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</si>
  <si>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</si>
  <si>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</si>
  <si>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</si>
  <si>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</si>
  <si>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</si>
  <si>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</si>
  <si>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</si>
  <si>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</si>
  <si>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</si>
  <si>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</si>
  <si>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</si>
  <si>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</si>
  <si>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</si>
  <si>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</si>
  <si>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298085</t>
  </si>
  <si>
    <t>老人福祉施設三室園組合</t>
  </si>
  <si>
    <t>298093</t>
  </si>
  <si>
    <t>奈良県葛城地区清掃事務組合</t>
  </si>
  <si>
    <t>298107</t>
  </si>
  <si>
    <t>宇陀衛生一部事務組合</t>
  </si>
  <si>
    <t>298182</t>
  </si>
  <si>
    <t>奈良県市町村総合事務組合</t>
  </si>
  <si>
    <t>298310</t>
  </si>
  <si>
    <t>王寺周辺広域休日応急診療施設組合</t>
  </si>
  <si>
    <t>298344</t>
  </si>
  <si>
    <t>吉野広域行政組合</t>
  </si>
  <si>
    <t>298352</t>
  </si>
  <si>
    <t>山辺環境衛生組合</t>
  </si>
  <si>
    <t>298425</t>
  </si>
  <si>
    <t>葛城広域行政事務組合</t>
  </si>
  <si>
    <t>298433</t>
  </si>
  <si>
    <t>南和広域衛生組合</t>
  </si>
  <si>
    <t>298441</t>
  </si>
  <si>
    <t>東宇陀環境衛生組合</t>
  </si>
  <si>
    <t>298450</t>
  </si>
  <si>
    <t>奈良広域水質検査センター組合</t>
  </si>
  <si>
    <t>298468</t>
  </si>
  <si>
    <t>飛鳥広域行政事務組合</t>
  </si>
  <si>
    <t>298484</t>
  </si>
  <si>
    <t>桜井宇陀広域連合</t>
  </si>
  <si>
    <t>298492</t>
  </si>
  <si>
    <t>静香苑環境施設組合</t>
  </si>
  <si>
    <t>298506</t>
  </si>
  <si>
    <t>奈良県住宅新築資金等貸付金回収管理組合</t>
  </si>
  <si>
    <t>298522</t>
  </si>
  <si>
    <t>やまと広域環境衛生事務組合</t>
  </si>
  <si>
    <t>298549</t>
  </si>
  <si>
    <t>奈良県広域消防組合</t>
  </si>
  <si>
    <t>298557</t>
  </si>
  <si>
    <t>山辺・県北西部広域環境衛生組合</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</si>
  <si>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</si>
  <si>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</si>
  <si>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</si>
  <si>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</si>
  <si>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</si>
  <si>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</si>
  <si>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</si>
  <si>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</si>
  <si>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</si>
  <si>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</si>
  <si>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</si>
  <si>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</si>
  <si>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</si>
  <si>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</si>
  <si>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</si>
  <si>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</si>
  <si>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</si>
  <si>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</si>
  <si>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</si>
  <si>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</si>
  <si>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</si>
  <si>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</si>
  <si>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</si>
  <si>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</si>
  <si>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</si>
  <si>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</si>
  <si>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</si>
  <si>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</si>
  <si>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</si>
  <si>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</si>
  <si>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</si>
  <si>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</si>
  <si>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</si>
  <si>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</si>
  <si>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</si>
  <si>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</si>
  <si>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</si>
  <si>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</si>
  <si>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</si>
  <si>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</si>
  <si>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</si>
  <si>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</si>
  <si>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</si>
  <si>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</si>
  <si>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</si>
  <si>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</si>
  <si>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</si>
  <si>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</si>
  <si>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</si>
  <si>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</si>
  <si>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</si>
  <si>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</si>
  <si>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</si>
  <si>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</si>
  <si>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</si>
  <si>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</si>
  <si>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</si>
  <si>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</si>
  <si>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308013</t>
  </si>
  <si>
    <t>和歌山県市町村総合事務組合</t>
  </si>
  <si>
    <t>308072</t>
  </si>
  <si>
    <t>那賀児童福祉施設組合</t>
  </si>
  <si>
    <t>308137</t>
  </si>
  <si>
    <t>橋本伊都衛生施設組合</t>
  </si>
  <si>
    <t>308145</t>
  </si>
  <si>
    <t>伊都郡町村及び橋本市老人福祉施設事務組合</t>
  </si>
  <si>
    <t>308170</t>
  </si>
  <si>
    <t>有田聖苑事務組合</t>
  </si>
  <si>
    <t>308293</t>
  </si>
  <si>
    <t>御坊日高老人福祉施設事務組合</t>
  </si>
  <si>
    <t>308412</t>
  </si>
  <si>
    <t>紀南地方老人福祉施設組合</t>
  </si>
  <si>
    <t>308447</t>
  </si>
  <si>
    <t>富田川治水組合</t>
  </si>
  <si>
    <t>308455</t>
  </si>
  <si>
    <t>串本町古座川町衛生施設事務組合</t>
  </si>
  <si>
    <t>308480</t>
  </si>
  <si>
    <t>紀南学園事務組合</t>
  </si>
  <si>
    <t>308501</t>
  </si>
  <si>
    <t>紀南環境衛生施設事務組合</t>
  </si>
  <si>
    <t>308510</t>
  </si>
  <si>
    <t>東牟婁郡町村新宮市老人福祉施設事務組合</t>
  </si>
  <si>
    <t>308617</t>
  </si>
  <si>
    <t>紀南地方児童福祉施設組合</t>
  </si>
  <si>
    <t>308668</t>
  </si>
  <si>
    <t>田辺周辺広域市町村圏組合</t>
  </si>
  <si>
    <t>308684</t>
  </si>
  <si>
    <t>上大中清掃施設組合</t>
  </si>
  <si>
    <t>308722</t>
  </si>
  <si>
    <t>有田郡老人福祉施設事務組合</t>
  </si>
  <si>
    <t>308803</t>
  </si>
  <si>
    <t>有田周辺広域圏事務組合</t>
  </si>
  <si>
    <t>308838</t>
  </si>
  <si>
    <t>伊都郡町村及び橋本市児童福祉施設事務組合</t>
  </si>
  <si>
    <t>308846</t>
  </si>
  <si>
    <t>富田川衛生施設組合</t>
  </si>
  <si>
    <t>308862</t>
  </si>
  <si>
    <t>海南海草環境衛生施設組合</t>
  </si>
  <si>
    <t>308871</t>
  </si>
  <si>
    <t>伊都消防組合</t>
  </si>
  <si>
    <t>308889</t>
  </si>
  <si>
    <t>湯浅広川消防組合</t>
  </si>
  <si>
    <t>308897</t>
  </si>
  <si>
    <t>五色台広域施設組合</t>
  </si>
  <si>
    <t>308901</t>
  </si>
  <si>
    <t>日高広域消防事務組合</t>
  </si>
  <si>
    <t>308935</t>
  </si>
  <si>
    <t>橋本周辺広域市町村圏組合</t>
  </si>
  <si>
    <t>308943</t>
  </si>
  <si>
    <t>和歌山地方税回収機構</t>
  </si>
  <si>
    <t>308951</t>
  </si>
  <si>
    <t>和歌山県後期高齢者医療広域連合</t>
  </si>
  <si>
    <t>308960</t>
  </si>
  <si>
    <t>和歌山県住宅新築資金等貸付金回収管理組合</t>
  </si>
  <si>
    <t>308986</t>
  </si>
  <si>
    <t>紀南環境広域施設組合</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</si>
  <si>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</si>
  <si>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</si>
  <si>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</si>
  <si>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</si>
  <si>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</si>
  <si>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</si>
  <si>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</si>
  <si>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</si>
  <si>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</si>
  <si>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</si>
  <si>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</si>
  <si>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</si>
  <si>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</si>
  <si>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</si>
  <si>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</si>
  <si>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</si>
  <si>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</si>
  <si>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</si>
  <si>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</si>
  <si>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</si>
  <si>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</si>
  <si>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</si>
  <si>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</si>
  <si>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</si>
  <si>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</si>
  <si>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</si>
  <si>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</si>
  <si>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</si>
  <si>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</si>
  <si>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</si>
  <si>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</si>
  <si>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</si>
  <si>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</si>
  <si>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</si>
  <si>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</si>
  <si>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</si>
  <si>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318051</t>
  </si>
  <si>
    <t>米子市日吉津村中学校組合</t>
  </si>
  <si>
    <t>318086</t>
  </si>
  <si>
    <t>鳥取県町村総合事務組合</t>
  </si>
  <si>
    <t>318124</t>
  </si>
  <si>
    <t>日野町江府町日南町衛生施設組合</t>
  </si>
  <si>
    <t>318272</t>
  </si>
  <si>
    <t>鳥取県東部広域行政管理組合</t>
  </si>
  <si>
    <t>318299</t>
  </si>
  <si>
    <t>鳥取県西部広域行政管理組合</t>
  </si>
  <si>
    <t>318353</t>
  </si>
  <si>
    <t>鳥取中部ふるさと広域連合（普通会計分）</t>
  </si>
  <si>
    <t>322016</t>
  </si>
  <si>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</si>
  <si>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</si>
  <si>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</si>
  <si>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</si>
  <si>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</si>
  <si>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</si>
  <si>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</si>
  <si>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</si>
  <si>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</si>
  <si>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</si>
  <si>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</si>
  <si>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</si>
  <si>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</si>
  <si>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</si>
  <si>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</si>
  <si>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</si>
  <si>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</si>
  <si>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</si>
  <si>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</si>
  <si>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</si>
  <si>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</si>
  <si>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</si>
  <si>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</si>
  <si>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</si>
  <si>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</si>
  <si>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</si>
  <si>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</si>
  <si>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</si>
  <si>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</si>
  <si>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</si>
  <si>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</si>
  <si>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</si>
  <si>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</si>
  <si>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</si>
  <si>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</si>
  <si>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</si>
  <si>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328413</t>
  </si>
  <si>
    <t>鹿足郡事務組合</t>
  </si>
  <si>
    <t>328421</t>
  </si>
  <si>
    <t>鹿足郡養護老人ホーム組合</t>
  </si>
  <si>
    <t>328529</t>
  </si>
  <si>
    <t>益田地区広域市町村圏事務組合</t>
  </si>
  <si>
    <t>328553</t>
  </si>
  <si>
    <t>江津邑智消防組合</t>
  </si>
  <si>
    <t>328642</t>
  </si>
  <si>
    <t>浜田市江津市旧有福村有財産共同管理組合</t>
  </si>
  <si>
    <t>328740</t>
  </si>
  <si>
    <t>鹿足郡不燃物処理組合</t>
  </si>
  <si>
    <t>328766</t>
  </si>
  <si>
    <t>雲南市・飯南町事務組合</t>
  </si>
  <si>
    <t>328847</t>
  </si>
  <si>
    <t>島根県市町村総合事務組合</t>
  </si>
  <si>
    <t>328880</t>
  </si>
  <si>
    <t>邑智郡総合事務組合</t>
  </si>
  <si>
    <t>328910</t>
  </si>
  <si>
    <t>浜田地区広域行政組合</t>
  </si>
  <si>
    <t>328936</t>
  </si>
  <si>
    <t>雲南広域連合（普通会計分）</t>
  </si>
  <si>
    <t>328944</t>
  </si>
  <si>
    <t>隠岐広域連合（普通会計分）</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</si>
  <si>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</si>
  <si>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</si>
  <si>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</si>
  <si>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</si>
  <si>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</si>
  <si>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</si>
  <si>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</si>
  <si>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</si>
  <si>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</si>
  <si>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</si>
  <si>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</si>
  <si>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</si>
  <si>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</si>
  <si>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</si>
  <si>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</si>
  <si>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</si>
  <si>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</si>
  <si>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</si>
  <si>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</si>
  <si>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</si>
  <si>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</si>
  <si>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</si>
  <si>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</si>
  <si>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</si>
  <si>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</si>
  <si>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</si>
  <si>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</si>
  <si>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</si>
  <si>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</si>
  <si>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</si>
  <si>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</si>
  <si>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</si>
  <si>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</si>
  <si>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</si>
  <si>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</si>
  <si>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</si>
  <si>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</si>
  <si>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</si>
  <si>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</si>
  <si>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</si>
  <si>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</si>
  <si>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</si>
  <si>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</si>
  <si>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</si>
  <si>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</si>
  <si>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</si>
  <si>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</si>
  <si>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</si>
  <si>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</si>
  <si>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</si>
  <si>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</si>
  <si>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</si>
  <si>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338036</t>
  </si>
  <si>
    <t>高梁川東西用水組合</t>
  </si>
  <si>
    <t>338184</t>
  </si>
  <si>
    <t>六ヶ郷組合</t>
  </si>
  <si>
    <t>338192</t>
  </si>
  <si>
    <t>四ヶ郷組合</t>
  </si>
  <si>
    <t>338460</t>
  </si>
  <si>
    <t>神崎衛生施設組合</t>
  </si>
  <si>
    <t>338478</t>
  </si>
  <si>
    <t>備南衛生施設組合</t>
  </si>
  <si>
    <t>338494</t>
  </si>
  <si>
    <t>勝英衛生施設組合</t>
  </si>
  <si>
    <t>338508</t>
  </si>
  <si>
    <t>岡山県西部衛生施設組合</t>
  </si>
  <si>
    <t>338516</t>
  </si>
  <si>
    <t>旭川中部衛生施設組合</t>
  </si>
  <si>
    <t>338524</t>
  </si>
  <si>
    <t>和気・赤磐し尿処理施設一部事務組合</t>
  </si>
  <si>
    <t>338869</t>
  </si>
  <si>
    <t>岡山県市町村税整理組合</t>
  </si>
  <si>
    <t>338966</t>
  </si>
  <si>
    <t>岡山県中部環境施設組合</t>
  </si>
  <si>
    <t>338974</t>
  </si>
  <si>
    <t>岡山県井原地区清掃施設組合</t>
  </si>
  <si>
    <t>339083</t>
  </si>
  <si>
    <t>笠岡地区消防組合</t>
  </si>
  <si>
    <t>339121</t>
  </si>
  <si>
    <t>久米老人ホーム組合</t>
  </si>
  <si>
    <t>339130</t>
  </si>
  <si>
    <t>総社広域環境施設組合</t>
  </si>
  <si>
    <t>339164</t>
  </si>
  <si>
    <t>津山圏域消防組合</t>
  </si>
  <si>
    <t>339261</t>
  </si>
  <si>
    <t>美作養護老人ホーム組合</t>
  </si>
  <si>
    <t>339270</t>
  </si>
  <si>
    <t>柵原、吉井、英田火葬場施設組合</t>
  </si>
  <si>
    <t>339326</t>
  </si>
  <si>
    <t>柵原吉井特別養護老人ホーム組合</t>
  </si>
  <si>
    <t>339385</t>
  </si>
  <si>
    <t>津山広域事務組合</t>
  </si>
  <si>
    <t>339555</t>
  </si>
  <si>
    <t>岡山県市町村総合事務組合</t>
  </si>
  <si>
    <t>339571</t>
  </si>
  <si>
    <t>岡山県後期高齢者医療広域連合</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</si>
  <si>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</si>
  <si>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</si>
  <si>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</si>
  <si>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</si>
  <si>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</si>
  <si>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</si>
  <si>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</si>
  <si>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</si>
  <si>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</si>
  <si>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</si>
  <si>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</si>
  <si>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</si>
  <si>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</si>
  <si>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</si>
  <si>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</si>
  <si>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</si>
  <si>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</si>
  <si>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</si>
  <si>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</si>
  <si>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</si>
  <si>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</si>
  <si>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</si>
  <si>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</si>
  <si>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</si>
  <si>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</si>
  <si>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</si>
  <si>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</si>
  <si>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</si>
  <si>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</si>
  <si>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</si>
  <si>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</si>
  <si>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</si>
  <si>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</si>
  <si>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</si>
  <si>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</si>
  <si>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</si>
  <si>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</si>
  <si>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</si>
  <si>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</si>
  <si>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</si>
  <si>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</si>
  <si>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</si>
  <si>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</si>
  <si>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348392</t>
  </si>
  <si>
    <t>安芸地区衛生施設管理組合</t>
  </si>
  <si>
    <t>348457</t>
  </si>
  <si>
    <t>甲世衛生組合</t>
  </si>
  <si>
    <t>348562</t>
  </si>
  <si>
    <t>広島県市町総合事務組合</t>
  </si>
  <si>
    <t>348660</t>
  </si>
  <si>
    <t>備北地区消防組合</t>
  </si>
  <si>
    <t>348821</t>
  </si>
  <si>
    <t>世羅三原斎場組合</t>
  </si>
  <si>
    <t>349054</t>
  </si>
  <si>
    <t>福山地区消防組合</t>
  </si>
  <si>
    <t>349089</t>
  </si>
  <si>
    <t>芸北広域環境施設組合</t>
  </si>
  <si>
    <t>349135</t>
  </si>
  <si>
    <t>広島中部台地土地改良施設管理組合</t>
  </si>
  <si>
    <t>349178</t>
  </si>
  <si>
    <t>広島県後期高齢者医療広域連合</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</si>
  <si>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</si>
  <si>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</si>
  <si>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</si>
  <si>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</si>
  <si>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</si>
  <si>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</si>
  <si>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</si>
  <si>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</si>
  <si>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</si>
  <si>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</si>
  <si>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</si>
  <si>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</si>
  <si>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</si>
  <si>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</si>
  <si>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</si>
  <si>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</si>
  <si>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</si>
  <si>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</si>
  <si>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</si>
  <si>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</si>
  <si>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</si>
  <si>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</si>
  <si>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</si>
  <si>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</si>
  <si>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</si>
  <si>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</si>
  <si>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</si>
  <si>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</si>
  <si>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</si>
  <si>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</si>
  <si>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</si>
  <si>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</si>
  <si>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</si>
  <si>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</si>
  <si>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</si>
  <si>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</si>
  <si>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</si>
  <si>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</si>
  <si>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358045</t>
  </si>
  <si>
    <t>周南地区福祉施設組合</t>
  </si>
  <si>
    <t>358282</t>
  </si>
  <si>
    <t>玖西環境衛生組合</t>
  </si>
  <si>
    <t>358304</t>
  </si>
  <si>
    <t>周東環境衛生組合</t>
  </si>
  <si>
    <t>358371</t>
  </si>
  <si>
    <t>周南地区衛生施設組合</t>
  </si>
  <si>
    <t>358436</t>
  </si>
  <si>
    <t>柳井地区広域消防組合</t>
  </si>
  <si>
    <t>358461</t>
  </si>
  <si>
    <t>光地区消防組合</t>
  </si>
  <si>
    <t>358487</t>
  </si>
  <si>
    <t>岩国地区消防組合</t>
  </si>
  <si>
    <t>358517</t>
  </si>
  <si>
    <t>周陽環境整備組合</t>
  </si>
  <si>
    <t>358592</t>
  </si>
  <si>
    <t>周南東部環境施設組合</t>
  </si>
  <si>
    <t>358690</t>
  </si>
  <si>
    <t>山口県市町総合事務組合</t>
  </si>
  <si>
    <t>358703</t>
  </si>
  <si>
    <t>山口県後期高齢者医療広域連合</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</si>
  <si>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</si>
  <si>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</si>
  <si>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</si>
  <si>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</si>
  <si>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</si>
  <si>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</si>
  <si>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</si>
  <si>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</si>
  <si>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</si>
  <si>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</si>
  <si>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</si>
  <si>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</si>
  <si>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</si>
  <si>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</si>
  <si>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</si>
  <si>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</si>
  <si>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</si>
  <si>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</si>
  <si>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</si>
  <si>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</si>
  <si>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</si>
  <si>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</si>
  <si>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</si>
  <si>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</si>
  <si>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</si>
  <si>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</si>
  <si>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</si>
  <si>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</si>
  <si>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</si>
  <si>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</si>
  <si>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</si>
  <si>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</si>
  <si>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</si>
  <si>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</si>
  <si>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</si>
  <si>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</si>
  <si>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</si>
  <si>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</si>
  <si>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</si>
  <si>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</si>
  <si>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</si>
  <si>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</si>
  <si>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</si>
  <si>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</si>
  <si>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</si>
  <si>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</si>
  <si>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</si>
  <si>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</si>
  <si>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368148</t>
  </si>
  <si>
    <t>老人ホーム福寿荘組合</t>
  </si>
  <si>
    <t>368199</t>
  </si>
  <si>
    <t>海部郡衛生処理事務組合</t>
  </si>
  <si>
    <t>368229</t>
  </si>
  <si>
    <t>阿北火葬場管理組合</t>
  </si>
  <si>
    <t>368245</t>
  </si>
  <si>
    <t>阿北環境整備組合</t>
  </si>
  <si>
    <t>368296</t>
  </si>
  <si>
    <t>徳島県市町村議会議員公務災害補償等組合</t>
  </si>
  <si>
    <t>368466</t>
  </si>
  <si>
    <t>美馬地区広域行政組合</t>
  </si>
  <si>
    <t>368512</t>
  </si>
  <si>
    <t>板野西部消防組合</t>
  </si>
  <si>
    <t>368571</t>
  </si>
  <si>
    <t>小松島市外三町村衛生組合</t>
  </si>
  <si>
    <t>368601</t>
  </si>
  <si>
    <t>中央広域環境施設組合</t>
  </si>
  <si>
    <t>368636</t>
  </si>
  <si>
    <t>名西消防組合</t>
  </si>
  <si>
    <t>368644</t>
  </si>
  <si>
    <t>徳島県市町村総合事務組合</t>
  </si>
  <si>
    <t>368652</t>
  </si>
  <si>
    <t>板野西部青少年補導センター組合</t>
  </si>
  <si>
    <t>369055</t>
  </si>
  <si>
    <t>那賀川北岸地域湛水防除施設組合</t>
  </si>
  <si>
    <t>369080</t>
  </si>
  <si>
    <t>徳島中央広域連合</t>
  </si>
  <si>
    <t>369101</t>
  </si>
  <si>
    <t>みよし広域連合</t>
  </si>
  <si>
    <t>369110</t>
  </si>
  <si>
    <t>徳島県後期高齢者医療広域連合</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</si>
  <si>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</si>
  <si>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</si>
  <si>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</si>
  <si>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</si>
  <si>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</si>
  <si>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</si>
  <si>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</si>
  <si>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</si>
  <si>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</si>
  <si>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</si>
  <si>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</si>
  <si>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</si>
  <si>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</si>
  <si>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</si>
  <si>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</si>
  <si>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</si>
  <si>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</si>
  <si>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</si>
  <si>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</si>
  <si>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</si>
  <si>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</si>
  <si>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</si>
  <si>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</si>
  <si>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</si>
  <si>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</si>
  <si>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</si>
  <si>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</si>
  <si>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</si>
  <si>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</si>
  <si>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</si>
  <si>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</si>
  <si>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</si>
  <si>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</si>
  <si>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</si>
  <si>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378046</t>
  </si>
  <si>
    <t>まんのう町外二ヶ市町（十郷地区）山林組合</t>
  </si>
  <si>
    <t>378054</t>
  </si>
  <si>
    <t>まんのう町外三ヶ市町山林組合</t>
  </si>
  <si>
    <t>378062</t>
  </si>
  <si>
    <t>まんのう町外三ヶ市町（七箇地区）山林組合</t>
  </si>
  <si>
    <t>378488</t>
  </si>
  <si>
    <t>香川県市町総合事務組合</t>
  </si>
  <si>
    <t>378542</t>
  </si>
  <si>
    <t>378585</t>
  </si>
  <si>
    <t>大川広域行政組合</t>
  </si>
  <si>
    <t>378607</t>
  </si>
  <si>
    <t>さぬき市・三木町山林組合</t>
  </si>
  <si>
    <t>378640</t>
  </si>
  <si>
    <t>三観広域行政組合</t>
  </si>
  <si>
    <t>378666</t>
  </si>
  <si>
    <t>小豆地区広域行政事務組合（普通会計分）</t>
  </si>
  <si>
    <t>378674</t>
  </si>
  <si>
    <t>中讃広域行政事務組合</t>
  </si>
  <si>
    <t>378828</t>
  </si>
  <si>
    <t>香川県東部清掃施設組合</t>
  </si>
  <si>
    <t>378836</t>
  </si>
  <si>
    <t>三木・長尾葬斎組合</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</si>
  <si>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</si>
  <si>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</si>
  <si>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</si>
  <si>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</si>
  <si>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</si>
  <si>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</si>
  <si>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</si>
  <si>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</si>
  <si>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</si>
  <si>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</si>
  <si>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</si>
  <si>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</si>
  <si>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</si>
  <si>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</si>
  <si>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</si>
  <si>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</si>
  <si>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</si>
  <si>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</si>
  <si>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</si>
  <si>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</si>
  <si>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</si>
  <si>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</si>
  <si>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</si>
  <si>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</si>
  <si>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</si>
  <si>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</si>
  <si>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</si>
  <si>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</si>
  <si>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</si>
  <si>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</si>
  <si>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</si>
  <si>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</si>
  <si>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</si>
  <si>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</si>
  <si>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</si>
  <si>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</si>
  <si>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</si>
  <si>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</si>
  <si>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</si>
  <si>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388262</t>
  </si>
  <si>
    <t>松山衛生事務組合</t>
  </si>
  <si>
    <t>388289</t>
  </si>
  <si>
    <t>愛媛県市町総合事務組合</t>
  </si>
  <si>
    <t>388343</t>
  </si>
  <si>
    <t>松山養護老人ホーム事務組合</t>
  </si>
  <si>
    <t>388696</t>
  </si>
  <si>
    <t>大洲喜多特別養護老人ホーム事務組合</t>
  </si>
  <si>
    <t>388858</t>
  </si>
  <si>
    <t>伊予消防等事務組合</t>
  </si>
  <si>
    <t>388882</t>
  </si>
  <si>
    <t>宇和島地区広域事務組合</t>
  </si>
  <si>
    <t>388891</t>
  </si>
  <si>
    <t>伊予市外二町共有物組合</t>
  </si>
  <si>
    <t>388980</t>
  </si>
  <si>
    <t>松山広域福祉施設事務組合</t>
  </si>
  <si>
    <t>389048</t>
  </si>
  <si>
    <t>八幡浜・大洲地区広域市町村圏組合（普通会計分）</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</si>
  <si>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</si>
  <si>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</si>
  <si>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</si>
  <si>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</si>
  <si>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</si>
  <si>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</si>
  <si>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</si>
  <si>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</si>
  <si>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</si>
  <si>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</si>
  <si>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</si>
  <si>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</si>
  <si>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</si>
  <si>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</si>
  <si>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</si>
  <si>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</si>
  <si>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</si>
  <si>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</si>
  <si>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</si>
  <si>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</si>
  <si>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</si>
  <si>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</si>
  <si>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</si>
  <si>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</si>
  <si>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</si>
  <si>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</si>
  <si>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</si>
  <si>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</si>
  <si>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</si>
  <si>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</si>
  <si>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</si>
  <si>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</si>
  <si>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</si>
  <si>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</si>
  <si>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</si>
  <si>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</si>
  <si>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</si>
  <si>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</si>
  <si>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</si>
  <si>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</si>
  <si>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</si>
  <si>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</si>
  <si>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</si>
  <si>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</si>
  <si>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</si>
  <si>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</si>
  <si>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</si>
  <si>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</si>
  <si>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</si>
  <si>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</si>
  <si>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</si>
  <si>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</si>
  <si>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</si>
  <si>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</si>
  <si>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</si>
  <si>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</si>
  <si>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</si>
  <si>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</si>
  <si>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</si>
  <si>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</si>
  <si>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</si>
  <si>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</si>
  <si>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</si>
  <si>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</si>
  <si>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</si>
  <si>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</si>
  <si>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</si>
  <si>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</si>
  <si>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398055</t>
  </si>
  <si>
    <t>香美郡殖林組合</t>
  </si>
  <si>
    <t>398209</t>
  </si>
  <si>
    <t>香南香美衛生組合</t>
  </si>
  <si>
    <t>398225</t>
  </si>
  <si>
    <t>仁淀川下流衛生事務組合</t>
  </si>
  <si>
    <t>398233</t>
  </si>
  <si>
    <t>高吾北広域町村事務組合</t>
  </si>
  <si>
    <t>398250</t>
  </si>
  <si>
    <t>香南斎場組合</t>
  </si>
  <si>
    <t>398284</t>
  </si>
  <si>
    <t>香南香美老人ホーム組合</t>
  </si>
  <si>
    <t>398331</t>
  </si>
  <si>
    <t>日高村佐川町学校組合</t>
  </si>
  <si>
    <t>398403</t>
  </si>
  <si>
    <t>香南清掃組合</t>
  </si>
  <si>
    <t>398446</t>
  </si>
  <si>
    <t>幡多広域市町村圏事務組合</t>
  </si>
  <si>
    <t>398543</t>
  </si>
  <si>
    <t>高幡東部清掃組合</t>
  </si>
  <si>
    <t>398551</t>
  </si>
  <si>
    <t>芸東衛生組合</t>
  </si>
  <si>
    <t>398705</t>
  </si>
  <si>
    <t>高知県広域食肉センター事務組合</t>
  </si>
  <si>
    <t>398713</t>
  </si>
  <si>
    <t>嶺北広域行政事務組合</t>
  </si>
  <si>
    <t>398730</t>
  </si>
  <si>
    <t>安芸広域市町村圏事務組合</t>
  </si>
  <si>
    <t>398748</t>
  </si>
  <si>
    <t>高幡広域市町村圏事務組合</t>
  </si>
  <si>
    <t>398764</t>
  </si>
  <si>
    <t>仁淀川広域市町村圏事務組合</t>
  </si>
  <si>
    <t>398781</t>
  </si>
  <si>
    <t>中芸広域連合</t>
  </si>
  <si>
    <t>398802</t>
  </si>
  <si>
    <t>高知中央西部焼却処理事務組合</t>
  </si>
  <si>
    <t>398811</t>
  </si>
  <si>
    <t>こうち人づくり広域連合</t>
  </si>
  <si>
    <t>398829</t>
  </si>
  <si>
    <t>高知県市町村総合事務組合</t>
  </si>
  <si>
    <t>398853</t>
  </si>
  <si>
    <t>南国・香南・香美租税債権管理機構</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</si>
  <si>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</si>
  <si>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</si>
  <si>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</si>
  <si>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</si>
  <si>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</si>
  <si>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</si>
  <si>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</si>
  <si>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</si>
  <si>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</si>
  <si>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</si>
  <si>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</si>
  <si>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</si>
  <si>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</si>
  <si>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</si>
  <si>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</si>
  <si>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</si>
  <si>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</si>
  <si>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</si>
  <si>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</si>
  <si>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</si>
  <si>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</si>
  <si>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</si>
  <si>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</si>
  <si>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</si>
  <si>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</si>
  <si>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</si>
  <si>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</si>
  <si>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</si>
  <si>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</si>
  <si>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</si>
  <si>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</si>
  <si>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</si>
  <si>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</si>
  <si>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</si>
  <si>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</si>
  <si>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</si>
  <si>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</si>
  <si>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</si>
  <si>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</si>
  <si>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</si>
  <si>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</si>
  <si>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</si>
  <si>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</si>
  <si>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</si>
  <si>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</si>
  <si>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</si>
  <si>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</si>
  <si>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</si>
  <si>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</si>
  <si>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</si>
  <si>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</si>
  <si>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</si>
  <si>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</si>
  <si>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</si>
  <si>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</si>
  <si>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</si>
  <si>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</si>
  <si>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</si>
  <si>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</si>
  <si>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</si>
  <si>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</si>
  <si>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</si>
  <si>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</si>
  <si>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</si>
  <si>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</si>
  <si>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</si>
  <si>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</si>
  <si>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</si>
  <si>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</si>
  <si>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</si>
  <si>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</si>
  <si>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</si>
  <si>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</si>
  <si>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</si>
  <si>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</si>
  <si>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</si>
  <si>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</si>
  <si>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</si>
  <si>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</si>
  <si>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</si>
  <si>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</si>
  <si>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</si>
  <si>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</si>
  <si>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</si>
  <si>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</si>
  <si>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</si>
  <si>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</si>
  <si>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</si>
  <si>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</si>
  <si>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</si>
  <si>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</si>
  <si>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</si>
  <si>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</si>
  <si>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</si>
  <si>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</si>
  <si>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</si>
  <si>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</si>
  <si>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</si>
  <si>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</si>
  <si>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赤村</t>
  </si>
  <si>
    <t>406104</t>
  </si>
  <si>
    <t>福智町</t>
  </si>
  <si>
    <t>406210</t>
  </si>
  <si>
    <t>苅田町</t>
  </si>
  <si>
    <t>406252</t>
  </si>
  <si>
    <t>みやこ町</t>
  </si>
  <si>
    <t>406422</t>
  </si>
  <si>
    <t>吉富町</t>
  </si>
  <si>
    <t>406465</t>
  </si>
  <si>
    <t>上毛町</t>
  </si>
  <si>
    <t>406473</t>
  </si>
  <si>
    <t>築上町</t>
  </si>
  <si>
    <t>408026</t>
  </si>
  <si>
    <t>粕屋郡粕屋町外１市水利組合</t>
  </si>
  <si>
    <t>408034</t>
  </si>
  <si>
    <t>直方市・北九州市岡森用水組合</t>
  </si>
  <si>
    <t>408042</t>
  </si>
  <si>
    <t>柳川みやま土木組合</t>
  </si>
  <si>
    <t>408051</t>
  </si>
  <si>
    <t>花宗太田土木組合</t>
  </si>
  <si>
    <t>408069</t>
  </si>
  <si>
    <t>花宗用水組合</t>
  </si>
  <si>
    <t>408077</t>
  </si>
  <si>
    <t>山の井用水組合</t>
  </si>
  <si>
    <t>408085</t>
  </si>
  <si>
    <t>福岡県中間市外二ケ町山田川水利組合</t>
  </si>
  <si>
    <t>408123</t>
  </si>
  <si>
    <t>上毛町外一市一町矢方池土木組合</t>
  </si>
  <si>
    <t>408247</t>
  </si>
  <si>
    <t>吉富町外１町環境衛生事務組合</t>
  </si>
  <si>
    <t>408379</t>
  </si>
  <si>
    <t>玄界環境組合</t>
  </si>
  <si>
    <t>408395</t>
  </si>
  <si>
    <t>大川柳川衛生組合</t>
  </si>
  <si>
    <t>408409</t>
  </si>
  <si>
    <t>うきは久留米環境施設組合</t>
  </si>
  <si>
    <t>408468</t>
  </si>
  <si>
    <t>両筑衛生施設組合</t>
  </si>
  <si>
    <t>408573</t>
  </si>
  <si>
    <t>吉富町外一市中学校組合</t>
  </si>
  <si>
    <t>408620</t>
  </si>
  <si>
    <t>久留米市外三市町高等学校組合</t>
  </si>
  <si>
    <t>408638</t>
  </si>
  <si>
    <t>古賀高等学校組合</t>
  </si>
  <si>
    <t>408697</t>
  </si>
  <si>
    <t>福岡県市町村消防団員等公務災害補償組合</t>
  </si>
  <si>
    <t>408719</t>
  </si>
  <si>
    <t>福岡県市町村職員退職手当組合</t>
  </si>
  <si>
    <t>408727</t>
  </si>
  <si>
    <t>福岡県自治会館管理組合</t>
  </si>
  <si>
    <t>408778</t>
  </si>
  <si>
    <t>糟屋郡篠栗町外一市五町財産組合</t>
  </si>
  <si>
    <t>408808</t>
  </si>
  <si>
    <t>豊前市外二町財産組合</t>
  </si>
  <si>
    <t>408891</t>
  </si>
  <si>
    <t>八女地区消防組合</t>
  </si>
  <si>
    <t>408921</t>
  </si>
  <si>
    <t>筑紫野太宰府消防組合</t>
  </si>
  <si>
    <t>408930</t>
  </si>
  <si>
    <t>飯塚地区消防組合</t>
  </si>
  <si>
    <t>408956</t>
  </si>
  <si>
    <t>春日・大野城・那珂川消防組合</t>
  </si>
  <si>
    <t>408964</t>
  </si>
  <si>
    <t>福岡県田川地区消防組合</t>
  </si>
  <si>
    <t>408972</t>
  </si>
  <si>
    <t>北筑昇華苑組合</t>
  </si>
  <si>
    <t>408981</t>
  </si>
  <si>
    <t>久留米広域市町村圏事務組合</t>
  </si>
  <si>
    <t>408999</t>
  </si>
  <si>
    <t>京築広域市町村圏事務組合</t>
  </si>
  <si>
    <t>409006</t>
  </si>
  <si>
    <t>宮若市外二町じん芥処理施設組合</t>
  </si>
  <si>
    <t>409022</t>
  </si>
  <si>
    <t>八女西部広域事務組合</t>
  </si>
  <si>
    <t>409031</t>
  </si>
  <si>
    <t>築上郡自治会館等資産管理組合</t>
  </si>
  <si>
    <t>409111</t>
  </si>
  <si>
    <t>直方・鞍手広域市町村圏事務組合</t>
  </si>
  <si>
    <t>409120</t>
  </si>
  <si>
    <t>甘木・朝倉広域市町村圏事務組合</t>
  </si>
  <si>
    <t>409146</t>
  </si>
  <si>
    <t>田川郡東部環境衛生施設組合</t>
  </si>
  <si>
    <t>409154</t>
  </si>
  <si>
    <t>粕屋南部消防組合</t>
  </si>
  <si>
    <t>409227</t>
  </si>
  <si>
    <t>田川地区斎場組合</t>
  </si>
  <si>
    <t>409251</t>
  </si>
  <si>
    <t>宗像地区事務組合</t>
  </si>
  <si>
    <t>409278</t>
  </si>
  <si>
    <t>豊前市外二町清掃施設組合</t>
  </si>
  <si>
    <t>409308</t>
  </si>
  <si>
    <t>大野城太宰府環境施設組合</t>
  </si>
  <si>
    <t>409324</t>
  </si>
  <si>
    <t>甘木・朝倉・三井環境施設組合</t>
  </si>
  <si>
    <t>409332</t>
  </si>
  <si>
    <t>粕屋北部消防組合</t>
  </si>
  <si>
    <t>409341</t>
  </si>
  <si>
    <t>有明生活環境施設組合</t>
  </si>
  <si>
    <t>409359</t>
  </si>
  <si>
    <t>須恵町外二ヶ町清掃施設組合</t>
  </si>
  <si>
    <t>409367</t>
  </si>
  <si>
    <t>遠賀・中間地域広域行政事務組合</t>
  </si>
  <si>
    <t>409391</t>
  </si>
  <si>
    <t>福岡県自治振興組合</t>
  </si>
  <si>
    <t>409405</t>
  </si>
  <si>
    <t>春日大野城衛生施設組合</t>
  </si>
  <si>
    <t>409448</t>
  </si>
  <si>
    <t>大牟田・荒尾清掃施設組合</t>
  </si>
  <si>
    <t>409456</t>
  </si>
  <si>
    <t>筑慈苑施設組合</t>
  </si>
  <si>
    <t>409464</t>
  </si>
  <si>
    <t>八女中部衛生施設事務組合</t>
  </si>
  <si>
    <t>409511</t>
  </si>
  <si>
    <t>福岡都市圏広域行政事業組合（普通会計分）</t>
  </si>
  <si>
    <t>409545</t>
  </si>
  <si>
    <t>福岡県介護保険広域連合</t>
  </si>
  <si>
    <t>409553</t>
  </si>
  <si>
    <t>福岡都市圏南部環境事業組合</t>
  </si>
  <si>
    <t>409561</t>
  </si>
  <si>
    <t>福岡県後期高齢者医療広域連合</t>
  </si>
  <si>
    <t>409588</t>
  </si>
  <si>
    <t>下田川清掃施設組合</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</si>
  <si>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</si>
  <si>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</si>
  <si>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</si>
  <si>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</si>
  <si>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</si>
  <si>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</si>
  <si>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</si>
  <si>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</si>
  <si>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</si>
  <si>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</si>
  <si>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</si>
  <si>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</si>
  <si>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</si>
  <si>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</si>
  <si>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</si>
  <si>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</si>
  <si>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</si>
  <si>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</si>
  <si>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</si>
  <si>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</si>
  <si>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</si>
  <si>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</si>
  <si>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</si>
  <si>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</si>
  <si>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</si>
  <si>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</si>
  <si>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</si>
  <si>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</si>
  <si>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</si>
  <si>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</si>
  <si>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</si>
  <si>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</si>
  <si>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</si>
  <si>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</si>
  <si>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</si>
  <si>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</si>
  <si>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</si>
  <si>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</si>
  <si>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</si>
  <si>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</si>
  <si>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418129</t>
  </si>
  <si>
    <t>天山地区共同衛生処理場組合</t>
  </si>
  <si>
    <t>418137</t>
  </si>
  <si>
    <t>杵東地区衛生処理場組合</t>
  </si>
  <si>
    <t>418145</t>
  </si>
  <si>
    <t>鹿島・藤津地区衛生施設組合</t>
  </si>
  <si>
    <t>418293</t>
  </si>
  <si>
    <t>有田磁石場組合</t>
  </si>
  <si>
    <t>418307</t>
  </si>
  <si>
    <t>杵藤地区広域市町村圏組合</t>
  </si>
  <si>
    <t>418315</t>
  </si>
  <si>
    <t>鳥栖・三養基地区消防事務組合</t>
  </si>
  <si>
    <t>418331</t>
  </si>
  <si>
    <t>天山地区共同斎場組合</t>
  </si>
  <si>
    <t>418404</t>
  </si>
  <si>
    <t>脊振共同塵芥処理組合</t>
  </si>
  <si>
    <t>418536</t>
  </si>
  <si>
    <t>三養基西部葬祭組合</t>
  </si>
  <si>
    <t>418561</t>
  </si>
  <si>
    <t>佐賀中部広域連合</t>
  </si>
  <si>
    <t>418579</t>
  </si>
  <si>
    <t>三神地区環境事務組合</t>
  </si>
  <si>
    <t>418587</t>
  </si>
  <si>
    <t>鳥栖・三養基西部環境施設組合</t>
  </si>
  <si>
    <t>418609</t>
  </si>
  <si>
    <t>佐賀県市町総合事務組合</t>
  </si>
  <si>
    <t>418617</t>
  </si>
  <si>
    <t>佐賀県西部広域環境組合</t>
  </si>
  <si>
    <t>418633</t>
  </si>
  <si>
    <t>天山地区共同環境組合</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</si>
  <si>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</si>
  <si>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</si>
  <si>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</si>
  <si>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</si>
  <si>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</si>
  <si>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</si>
  <si>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</si>
  <si>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</si>
  <si>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</si>
  <si>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</si>
  <si>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</si>
  <si>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</si>
  <si>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</si>
  <si>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</si>
  <si>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</si>
  <si>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</si>
  <si>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</si>
  <si>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</si>
  <si>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</si>
  <si>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</si>
  <si>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</si>
  <si>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</si>
  <si>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</si>
  <si>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</si>
  <si>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</si>
  <si>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</si>
  <si>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</si>
  <si>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</si>
  <si>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</si>
  <si>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</si>
  <si>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</si>
  <si>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</si>
  <si>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</si>
  <si>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</si>
  <si>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</si>
  <si>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</si>
  <si>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</si>
  <si>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</si>
  <si>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</si>
  <si>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</si>
  <si>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</si>
  <si>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</si>
  <si>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428175</t>
  </si>
  <si>
    <t>東彼地区保健福祉組合</t>
  </si>
  <si>
    <t>428426</t>
  </si>
  <si>
    <t>県央地域広域市町村圏組合</t>
  </si>
  <si>
    <t>428434</t>
  </si>
  <si>
    <t>島原地域広域市町村圏組合</t>
  </si>
  <si>
    <t>428639</t>
  </si>
  <si>
    <t>雲仙・南島原保健組合（普通会計分）</t>
  </si>
  <si>
    <t>428663</t>
  </si>
  <si>
    <t>長崎県市町村総合事務組合</t>
  </si>
  <si>
    <t>428671</t>
  </si>
  <si>
    <t>県央県南広域環境組合</t>
  </si>
  <si>
    <t>428752</t>
  </si>
  <si>
    <t>長崎県後期高齢者医療広域連合</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</si>
  <si>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</si>
  <si>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</si>
  <si>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</si>
  <si>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</si>
  <si>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</si>
  <si>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</si>
  <si>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</si>
  <si>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</si>
  <si>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</si>
  <si>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</si>
  <si>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</si>
  <si>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</si>
  <si>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</si>
  <si>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</si>
  <si>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</si>
  <si>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</si>
  <si>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</si>
  <si>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</si>
  <si>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</si>
  <si>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</si>
  <si>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</si>
  <si>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</si>
  <si>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</si>
  <si>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</si>
  <si>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</si>
  <si>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</si>
  <si>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</si>
  <si>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</si>
  <si>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</si>
  <si>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</si>
  <si>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</si>
  <si>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</si>
  <si>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</si>
  <si>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</si>
  <si>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</si>
  <si>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</si>
  <si>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</si>
  <si>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</si>
  <si>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</si>
  <si>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</si>
  <si>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</si>
  <si>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</si>
  <si>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</si>
  <si>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</si>
  <si>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</si>
  <si>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</si>
  <si>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</si>
  <si>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</si>
  <si>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</si>
  <si>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</si>
  <si>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</si>
  <si>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</si>
  <si>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</si>
  <si>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</si>
  <si>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</si>
  <si>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</si>
  <si>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</si>
  <si>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</si>
  <si>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</si>
  <si>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</si>
  <si>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</si>
  <si>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</si>
  <si>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</si>
  <si>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</si>
  <si>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</si>
  <si>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</si>
  <si>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</si>
  <si>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</si>
  <si>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</si>
  <si>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</si>
  <si>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</si>
  <si>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</si>
  <si>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</si>
  <si>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</si>
  <si>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</si>
  <si>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</si>
  <si>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</si>
  <si>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</si>
  <si>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</si>
  <si>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</si>
  <si>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</si>
  <si>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</si>
  <si>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</si>
  <si>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</si>
  <si>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</si>
  <si>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438022</t>
  </si>
  <si>
    <t>熊本県市町村総合事務組合</t>
  </si>
  <si>
    <t>438162</t>
  </si>
  <si>
    <t>菊池養生園保健組合</t>
  </si>
  <si>
    <t>438545</t>
  </si>
  <si>
    <t>菊池環境保全組合</t>
  </si>
  <si>
    <t>438570</t>
  </si>
  <si>
    <t>御船地区衛生施設組合</t>
  </si>
  <si>
    <t>439291</t>
  </si>
  <si>
    <t>氷川町及び八代市中学校組合</t>
  </si>
  <si>
    <t>439355</t>
  </si>
  <si>
    <t>上天草衛生施設組合</t>
  </si>
  <si>
    <t>439371</t>
  </si>
  <si>
    <t>御船町・甲佐町衛生施設組合</t>
  </si>
  <si>
    <t>439495</t>
  </si>
  <si>
    <t>益城、嘉島、西原環境衛生施設組合</t>
  </si>
  <si>
    <t>439541</t>
  </si>
  <si>
    <t>山鹿植木広域行政事務組合</t>
  </si>
  <si>
    <t>439649</t>
  </si>
  <si>
    <t>人吉下球磨消防組合</t>
  </si>
  <si>
    <t>439657</t>
  </si>
  <si>
    <t>上益城消防組合</t>
  </si>
  <si>
    <t>439665</t>
  </si>
  <si>
    <t>上球磨消防組合</t>
  </si>
  <si>
    <t>439738</t>
  </si>
  <si>
    <t>八代広域行政事務組合</t>
  </si>
  <si>
    <t>439851</t>
  </si>
  <si>
    <t>阿蘇広域行政事務組合</t>
  </si>
  <si>
    <t>439860</t>
  </si>
  <si>
    <t>人吉球磨広域行政組合</t>
  </si>
  <si>
    <t>439916</t>
  </si>
  <si>
    <t>有明広域行政事務組合</t>
  </si>
  <si>
    <t>439959</t>
  </si>
  <si>
    <t>宇城広域連合</t>
  </si>
  <si>
    <t>439967</t>
  </si>
  <si>
    <t>菊池広域連合</t>
  </si>
  <si>
    <t>439975</t>
  </si>
  <si>
    <t>上益城広域連合</t>
  </si>
  <si>
    <t>439983</t>
  </si>
  <si>
    <t>天草広域連合</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</si>
  <si>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</si>
  <si>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</si>
  <si>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</si>
  <si>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</si>
  <si>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</si>
  <si>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</si>
  <si>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</si>
  <si>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</si>
  <si>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</si>
  <si>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</si>
  <si>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</si>
  <si>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</si>
  <si>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</si>
  <si>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</si>
  <si>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</si>
  <si>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</si>
  <si>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</si>
  <si>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</si>
  <si>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</si>
  <si>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</si>
  <si>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</si>
  <si>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</si>
  <si>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</si>
  <si>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</si>
  <si>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</si>
  <si>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</si>
  <si>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</si>
  <si>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</si>
  <si>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</si>
  <si>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</si>
  <si>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</si>
  <si>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</si>
  <si>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</si>
  <si>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</si>
  <si>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</si>
  <si>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</si>
  <si>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448125</t>
  </si>
  <si>
    <t>大分県退職手当組合</t>
  </si>
  <si>
    <t>448133</t>
  </si>
  <si>
    <t>大分県消防補償等組合</t>
  </si>
  <si>
    <t>448354</t>
  </si>
  <si>
    <t>杵築速見環境浄化組合</t>
  </si>
  <si>
    <t>448362</t>
  </si>
  <si>
    <t>別杵速見地域広域市町村圏事務組合</t>
  </si>
  <si>
    <t>448389</t>
  </si>
  <si>
    <t>杵築速見消防組合</t>
  </si>
  <si>
    <t>448451</t>
  </si>
  <si>
    <t>大分県市町村会館管理組合</t>
  </si>
  <si>
    <t>448591</t>
  </si>
  <si>
    <t>大分県後期高齢者医療広域連合</t>
  </si>
  <si>
    <t>448605</t>
  </si>
  <si>
    <t>日田玖珠広域消防組合</t>
  </si>
  <si>
    <t>448613</t>
  </si>
  <si>
    <t>玖珠九重行政事務組合</t>
  </si>
  <si>
    <t>448621</t>
  </si>
  <si>
    <t>宇佐・高田・国東広域事務組合</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</si>
  <si>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</si>
  <si>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</si>
  <si>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</si>
  <si>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</si>
  <si>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</si>
  <si>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</si>
  <si>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</si>
  <si>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</si>
  <si>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</si>
  <si>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</si>
  <si>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</si>
  <si>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</si>
  <si>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</si>
  <si>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</si>
  <si>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</si>
  <si>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</si>
  <si>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</si>
  <si>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</si>
  <si>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</si>
  <si>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</si>
  <si>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</si>
  <si>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</si>
  <si>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</si>
  <si>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</si>
  <si>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</si>
  <si>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</si>
  <si>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</si>
  <si>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</si>
  <si>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</si>
  <si>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</si>
  <si>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</si>
  <si>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</si>
  <si>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</si>
  <si>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</si>
  <si>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</si>
  <si>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</si>
  <si>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</si>
  <si>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</si>
  <si>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</si>
  <si>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</si>
  <si>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</si>
  <si>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</si>
  <si>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</si>
  <si>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</si>
  <si>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</si>
  <si>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</si>
  <si>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</si>
  <si>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</si>
  <si>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</si>
  <si>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</si>
  <si>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五ケ瀬町</t>
  </si>
  <si>
    <t>458112</t>
  </si>
  <si>
    <t>高鍋・木城衛生組合</t>
  </si>
  <si>
    <t>458121</t>
  </si>
  <si>
    <t>川南都農衛生組合</t>
  </si>
  <si>
    <t>458147</t>
  </si>
  <si>
    <t>宮崎県中部地区衛生組合</t>
  </si>
  <si>
    <t>458155</t>
  </si>
  <si>
    <t>宮崎県北部広域行政事務組合</t>
  </si>
  <si>
    <t>458252</t>
  </si>
  <si>
    <t>西臼杵広域行政事務組合</t>
  </si>
  <si>
    <t>458279</t>
  </si>
  <si>
    <t>宮崎県東児湯消防組合</t>
  </si>
  <si>
    <t>458309</t>
  </si>
  <si>
    <t>西諸広域行政事務組合</t>
  </si>
  <si>
    <t>458325</t>
  </si>
  <si>
    <t>入郷地区衛生組合</t>
  </si>
  <si>
    <t>458333</t>
  </si>
  <si>
    <t>日南串間広域不燃物処理組合</t>
  </si>
  <si>
    <t>458368</t>
  </si>
  <si>
    <t>西都児湯環境整備事務組合</t>
  </si>
  <si>
    <t>458376</t>
  </si>
  <si>
    <t>霧島美化センター事務組合</t>
  </si>
  <si>
    <t>458414</t>
  </si>
  <si>
    <t>宮崎県市町村総合事務組合（普通会計分）</t>
  </si>
  <si>
    <t>458449</t>
  </si>
  <si>
    <t>日向東臼杵広域連合</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</si>
  <si>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</si>
  <si>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</si>
  <si>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</si>
  <si>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</si>
  <si>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</si>
  <si>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</si>
  <si>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</si>
  <si>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</si>
  <si>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</si>
  <si>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</si>
  <si>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</si>
  <si>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</si>
  <si>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</si>
  <si>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</si>
  <si>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</si>
  <si>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</si>
  <si>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</si>
  <si>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</si>
  <si>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</si>
  <si>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</si>
  <si>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</si>
  <si>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</si>
  <si>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</si>
  <si>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</si>
  <si>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</si>
  <si>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</si>
  <si>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</si>
  <si>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</si>
  <si>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</si>
  <si>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</si>
  <si>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</si>
  <si>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</si>
  <si>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</si>
  <si>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</si>
  <si>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</si>
  <si>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</si>
  <si>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</si>
  <si>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</si>
  <si>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</si>
  <si>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</si>
  <si>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</si>
  <si>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</si>
  <si>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</si>
  <si>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</si>
  <si>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</si>
  <si>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</si>
  <si>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</si>
  <si>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</si>
  <si>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</si>
  <si>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</si>
  <si>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</si>
  <si>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</si>
  <si>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</si>
  <si>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</si>
  <si>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</si>
  <si>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</si>
  <si>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</si>
  <si>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</si>
  <si>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</si>
  <si>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</si>
  <si>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</si>
  <si>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</si>
  <si>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</si>
  <si>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</si>
  <si>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</si>
  <si>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</si>
  <si>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</si>
  <si>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</si>
  <si>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</si>
  <si>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</si>
  <si>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</si>
  <si>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</si>
  <si>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</si>
  <si>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</si>
  <si>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</si>
  <si>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</si>
  <si>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</si>
  <si>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</si>
  <si>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</si>
  <si>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</si>
  <si>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</si>
  <si>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</si>
  <si>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</si>
  <si>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</si>
  <si>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</si>
  <si>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</si>
  <si>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468045</t>
  </si>
  <si>
    <t>鹿児島県市町村総合事務組合</t>
  </si>
  <si>
    <t>468088</t>
  </si>
  <si>
    <t>いちき串木野市・日置市衛生処理組合</t>
  </si>
  <si>
    <t>468487</t>
  </si>
  <si>
    <t>指宿南九州消防組合</t>
  </si>
  <si>
    <t>468541</t>
  </si>
  <si>
    <t>指宿広域市町村圏組合</t>
  </si>
  <si>
    <t>468550</t>
  </si>
  <si>
    <t>曽於北部衛生処理組合</t>
  </si>
  <si>
    <t>468614</t>
  </si>
  <si>
    <t>南大隅衛生管理組合</t>
  </si>
  <si>
    <t>468720</t>
  </si>
  <si>
    <t>大島地区衛生組合</t>
  </si>
  <si>
    <t>468801</t>
  </si>
  <si>
    <t>伊佐湧水消防組合</t>
  </si>
  <si>
    <t>468878</t>
  </si>
  <si>
    <t>沖永良部衛生管理組合</t>
  </si>
  <si>
    <t>468908</t>
  </si>
  <si>
    <t>伊佐北姶良環境管理組合</t>
  </si>
  <si>
    <t>468916</t>
  </si>
  <si>
    <t>大隅曽於地区消防組合</t>
  </si>
  <si>
    <t>468924</t>
  </si>
  <si>
    <t>大隅肝属地区消防組合</t>
  </si>
  <si>
    <t>468941</t>
  </si>
  <si>
    <t>伊佐北姶良火葬場管理組合</t>
  </si>
  <si>
    <t>469033</t>
  </si>
  <si>
    <t>沖永良部与論地区広域事務組合</t>
  </si>
  <si>
    <t>469068</t>
  </si>
  <si>
    <t>徳之島地区消防組合</t>
  </si>
  <si>
    <t>469084</t>
  </si>
  <si>
    <t>曽於南部厚生事務組合</t>
  </si>
  <si>
    <t>469114</t>
  </si>
  <si>
    <t>熊毛地区消防組合</t>
  </si>
  <si>
    <t>469122</t>
  </si>
  <si>
    <t>大島地区消防組合</t>
  </si>
  <si>
    <t>469157</t>
  </si>
  <si>
    <t>奄美群島広域事務組合</t>
  </si>
  <si>
    <t>469220</t>
  </si>
  <si>
    <t>曽於地区介護保険組合</t>
  </si>
  <si>
    <t>469262</t>
  </si>
  <si>
    <t>奄美大島地区介護保険一部事務組合</t>
  </si>
  <si>
    <t>469289</t>
  </si>
  <si>
    <t>大隅肝属広域事務組合</t>
  </si>
  <si>
    <t>469297</t>
  </si>
  <si>
    <t>徳之島愛ランド広域連合</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</si>
  <si>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</si>
  <si>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</si>
  <si>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</si>
  <si>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</si>
  <si>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</si>
  <si>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</si>
  <si>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</si>
  <si>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</si>
  <si>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</si>
  <si>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</si>
  <si>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</si>
  <si>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</si>
  <si>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</si>
  <si>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</si>
  <si>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</si>
  <si>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</si>
  <si>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</si>
  <si>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</si>
  <si>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</si>
  <si>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</si>
  <si>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</si>
  <si>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</si>
  <si>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</si>
  <si>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</si>
  <si>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</si>
  <si>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</si>
  <si>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</si>
  <si>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</si>
  <si>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</si>
  <si>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</si>
  <si>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</si>
  <si>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</si>
  <si>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</si>
  <si>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</si>
  <si>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</si>
  <si>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</si>
  <si>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</si>
  <si>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</si>
  <si>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</si>
  <si>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</si>
  <si>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</si>
  <si>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</si>
  <si>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</si>
  <si>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</si>
  <si>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</si>
  <si>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</si>
  <si>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</si>
  <si>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</si>
  <si>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</si>
  <si>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</si>
  <si>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</si>
  <si>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</si>
  <si>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</si>
  <si>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</si>
  <si>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</si>
  <si>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</si>
  <si>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</si>
  <si>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</si>
  <si>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</si>
  <si>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</si>
  <si>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</si>
  <si>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</si>
  <si>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</si>
  <si>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</si>
  <si>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</si>
  <si>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</si>
  <si>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</si>
  <si>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</si>
  <si>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</si>
  <si>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</si>
  <si>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</si>
  <si>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</si>
  <si>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</si>
  <si>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</si>
  <si>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</si>
  <si>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</si>
  <si>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</si>
  <si>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</si>
  <si>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</si>
  <si>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</si>
  <si>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</si>
  <si>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</si>
  <si>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478032</t>
  </si>
  <si>
    <t>倉浜衛生施設組合</t>
  </si>
  <si>
    <t>478075</t>
  </si>
  <si>
    <t>沖縄県市町村自治会館管理組合</t>
  </si>
  <si>
    <t>478091</t>
  </si>
  <si>
    <t>本部町今帰仁村清掃施設組合</t>
  </si>
  <si>
    <t>478113</t>
  </si>
  <si>
    <t>本部町・今帰仁村消防組合</t>
  </si>
  <si>
    <t>478156</t>
  </si>
  <si>
    <t>沖縄県市町村総合事務組合</t>
  </si>
  <si>
    <t>478181</t>
  </si>
  <si>
    <t>478199</t>
  </si>
  <si>
    <t>東部消防組合</t>
  </si>
  <si>
    <t>478229</t>
  </si>
  <si>
    <t>中城村北中城村清掃事務組合</t>
  </si>
  <si>
    <t>478237</t>
  </si>
  <si>
    <t>中部衛生施設組合</t>
  </si>
  <si>
    <t>478245</t>
  </si>
  <si>
    <t>中城北中城消防組合</t>
  </si>
  <si>
    <t>478253</t>
  </si>
  <si>
    <t>金武地区消防衛生組合</t>
  </si>
  <si>
    <t>478296</t>
  </si>
  <si>
    <t>国頭地区行政事務組合</t>
  </si>
  <si>
    <t>478300</t>
  </si>
  <si>
    <t>南部広域行政組合</t>
  </si>
  <si>
    <t>478351</t>
  </si>
  <si>
    <t>中部広域市町村圏事務組合</t>
  </si>
  <si>
    <t>478369</t>
  </si>
  <si>
    <t>八重山広域市町村圏事務組合</t>
  </si>
  <si>
    <t>478377</t>
  </si>
  <si>
    <t>南部広域市町村圏事務組合</t>
  </si>
  <si>
    <t>478385</t>
  </si>
  <si>
    <t>北部広域市町村圏事務組合</t>
  </si>
  <si>
    <t>478393</t>
  </si>
  <si>
    <t>比謝川行政事務組合</t>
  </si>
  <si>
    <t>478407</t>
  </si>
  <si>
    <t>中部北環境施設組合</t>
  </si>
  <si>
    <t>478423</t>
  </si>
  <si>
    <t>那覇市・南風原町環境施設組合</t>
  </si>
  <si>
    <t>478431</t>
  </si>
  <si>
    <t>那覇港管理組合</t>
  </si>
  <si>
    <t>478440</t>
  </si>
  <si>
    <t>沖縄県介護保険広域連合</t>
  </si>
  <si>
    <t>増減額
c(a-b)</t>
    <rPh sb="0" eb="3">
      <t>ゾウゲンガク</t>
    </rPh>
    <phoneticPr fontId="3"/>
  </si>
  <si>
    <t>増減率
（c/b）</t>
    <rPh sb="0" eb="3">
      <t>ゾウゲンリツ</t>
    </rPh>
    <phoneticPr fontId="3"/>
  </si>
  <si>
    <t>増減額
f(d-e)</t>
    <rPh sb="0" eb="3">
      <t>ゾウゲンガク</t>
    </rPh>
    <phoneticPr fontId="3"/>
  </si>
  <si>
    <t>増減率
(f/e)</t>
    <rPh sb="0" eb="3">
      <t>ゾウゲンリツ</t>
    </rPh>
    <phoneticPr fontId="3"/>
  </si>
  <si>
    <t>増減額
i(g-h)</t>
    <phoneticPr fontId="3"/>
  </si>
  <si>
    <t>増減率
(i/h)</t>
    <phoneticPr fontId="3"/>
  </si>
  <si>
    <t>増減額
ウ(ア-イ)</t>
    <phoneticPr fontId="3"/>
  </si>
  <si>
    <t>増減率
(ウ/イ)</t>
    <phoneticPr fontId="3"/>
  </si>
  <si>
    <t>増減額
カ(エ-オ)</t>
  </si>
  <si>
    <t>増減率
(カ/オ)</t>
  </si>
  <si>
    <t>増減額
ケ(キ-ク)</t>
    <phoneticPr fontId="3"/>
  </si>
  <si>
    <t>増減率
(ケ/ク)</t>
    <phoneticPr fontId="3"/>
  </si>
  <si>
    <t>増減額
シ(コ-サ)</t>
    <phoneticPr fontId="3"/>
  </si>
  <si>
    <t>増減率
(シ/サ)</t>
    <phoneticPr fontId="3"/>
  </si>
  <si>
    <t>増減額
ソ(ス-セ)</t>
    <phoneticPr fontId="3"/>
  </si>
  <si>
    <t>増減率
(ソ/セ)</t>
    <phoneticPr fontId="3"/>
  </si>
  <si>
    <t>財政状況資料集掲載ＨＰ</t>
    <rPh sb="0" eb="2">
      <t>ザイセイ</t>
    </rPh>
    <rPh sb="2" eb="4">
      <t>ジョウキョウ</t>
    </rPh>
    <rPh sb="4" eb="6">
      <t>シリョウ</t>
    </rPh>
    <rPh sb="6" eb="7">
      <t>シュウ</t>
    </rPh>
    <rPh sb="7" eb="9">
      <t>ケイサイ</t>
    </rPh>
    <phoneticPr fontId="3"/>
  </si>
  <si>
    <t>011002</t>
  </si>
  <si>
    <t>札幌市</t>
  </si>
  <si>
    <t>041009</t>
  </si>
  <si>
    <t>仙台市</t>
  </si>
  <si>
    <t>111007</t>
  </si>
  <si>
    <t>さいたま市</t>
  </si>
  <si>
    <t>121002</t>
  </si>
  <si>
    <t>千葉市</t>
  </si>
  <si>
    <t>141003</t>
  </si>
  <si>
    <t>横浜市</t>
  </si>
  <si>
    <t>141305</t>
  </si>
  <si>
    <t>川崎市</t>
  </si>
  <si>
    <t>141500</t>
  </si>
  <si>
    <t>相模原市</t>
  </si>
  <si>
    <t>151009</t>
  </si>
  <si>
    <t>新潟市</t>
  </si>
  <si>
    <t>221007</t>
  </si>
  <si>
    <t>静岡市</t>
  </si>
  <si>
    <t>221309</t>
  </si>
  <si>
    <t>浜松市</t>
  </si>
  <si>
    <t>231002</t>
  </si>
  <si>
    <t>名古屋市</t>
  </si>
  <si>
    <t>261009</t>
  </si>
  <si>
    <t>京都市</t>
  </si>
  <si>
    <t>271004</t>
  </si>
  <si>
    <t>大阪市</t>
  </si>
  <si>
    <t>271403</t>
  </si>
  <si>
    <t>堺市</t>
  </si>
  <si>
    <t>281000</t>
  </si>
  <si>
    <t>神戸市</t>
  </si>
  <si>
    <t>331007</t>
  </si>
  <si>
    <t>岡山市</t>
  </si>
  <si>
    <t>341002</t>
  </si>
  <si>
    <t>広島市</t>
  </si>
  <si>
    <t>401005</t>
  </si>
  <si>
    <t>401307</t>
  </si>
  <si>
    <t>福岡市</t>
  </si>
  <si>
    <t>431001</t>
  </si>
  <si>
    <t>熊本市</t>
  </si>
  <si>
    <t>山形県後期高齢者医療広域連合（普通会計分）</t>
  </si>
  <si>
    <t>宇都宮西中核工業団地事務組合（普通会計分）</t>
  </si>
  <si>
    <t>入間東部地区事務組合</t>
  </si>
  <si>
    <t>青ヶ島村</t>
  </si>
  <si>
    <t>木津川市精華町環境施設組合</t>
  </si>
  <si>
    <t>北九州市</t>
  </si>
  <si>
    <t>402311</t>
  </si>
  <si>
    <t>那珂川市</t>
  </si>
  <si>
    <t>島尻消防組合</t>
  </si>
  <si>
    <t>栃木県</t>
  </si>
  <si>
    <t>沖縄県</t>
  </si>
  <si>
    <t>089257</t>
  </si>
  <si>
    <t>高萩・北茨城広域事務組合</t>
  </si>
  <si>
    <t>丹波篠山市</t>
  </si>
  <si>
    <t>409596</t>
  </si>
  <si>
    <t>ふくおか県央環境広域施設組合</t>
  </si>
  <si>
    <t>令和元年度末残高　Ａ</t>
    <rPh sb="3" eb="6">
      <t>ネンドマツ</t>
    </rPh>
    <rPh sb="6" eb="8">
      <t>ザンダカ</t>
    </rPh>
    <phoneticPr fontId="3"/>
  </si>
  <si>
    <t>令和元年度末残高　a</t>
  </si>
  <si>
    <t>令和元年度末残高　d</t>
  </si>
  <si>
    <t>令和元年度末残高　g</t>
  </si>
  <si>
    <t>令和元年度末残高　ア</t>
  </si>
  <si>
    <t>令和元年度末残高　エ</t>
  </si>
  <si>
    <t>令和元年度末残高　キ</t>
  </si>
  <si>
    <t>令和元年度末残高　コ</t>
  </si>
  <si>
    <t>令和元年度末残高　ス</t>
  </si>
  <si>
    <t>平成30年度末残高　B</t>
  </si>
  <si>
    <t>平成30年度末残高　b</t>
  </si>
  <si>
    <t>平成30年度末残高　e</t>
  </si>
  <si>
    <t>平成30年度末残高　h</t>
  </si>
  <si>
    <t>平成30年度末残高　イ</t>
  </si>
  <si>
    <t>平成30年度末残高　オ</t>
  </si>
  <si>
    <t>平成30年度末残高　ク</t>
  </si>
  <si>
    <t>平成30年度末残高　サ</t>
  </si>
  <si>
    <t>平成30年度末残高　セ</t>
  </si>
  <si>
    <t>北海道</t>
  </si>
  <si>
    <t>青森県</t>
  </si>
  <si>
    <t>岩手県</t>
  </si>
  <si>
    <t>宮城県</t>
  </si>
  <si>
    <t>秋田県</t>
  </si>
  <si>
    <t>山形県</t>
  </si>
  <si>
    <t>福島県</t>
  </si>
  <si>
    <t>茨城県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</si>
  <si>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</si>
  <si>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</si>
  <si>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</si>
  <si>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</si>
  <si>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</si>
  <si>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</si>
  <si>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</si>
  <si>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</si>
  <si>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</si>
  <si>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</si>
  <si>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</si>
  <si>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</si>
  <si>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</si>
  <si>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</si>
  <si>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</si>
  <si>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</si>
  <si>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</si>
  <si>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</si>
  <si>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</si>
  <si>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</si>
  <si>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</si>
  <si>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</si>
  <si>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</si>
  <si>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</si>
  <si>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</si>
  <si>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</si>
  <si>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</si>
  <si>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</si>
  <si>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</si>
  <si>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</si>
  <si>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</si>
  <si>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</si>
  <si>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</si>
  <si>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</si>
  <si>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</si>
  <si>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</si>
  <si>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</si>
  <si>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まちづくり推進基金</t>
    <phoneticPr fontId="3"/>
  </si>
  <si>
    <t>オリンピック・パラリンピック基金</t>
    <phoneticPr fontId="3"/>
  </si>
  <si>
    <t>スポーツ振興基金</t>
    <phoneticPr fontId="3"/>
  </si>
  <si>
    <t>奨学基金</t>
    <phoneticPr fontId="3"/>
  </si>
  <si>
    <t>霊園基金</t>
    <phoneticPr fontId="3"/>
  </si>
  <si>
    <t>地域振興基金</t>
    <rPh sb="0" eb="2">
      <t>チイキ</t>
    </rPh>
    <rPh sb="2" eb="4">
      <t>シンコウ</t>
    </rPh>
    <rPh sb="4" eb="6">
      <t>キキン</t>
    </rPh>
    <phoneticPr fontId="3"/>
  </si>
  <si>
    <t>公共施設整備等基金</t>
    <rPh sb="0" eb="2">
      <t>コウキョウ</t>
    </rPh>
    <rPh sb="2" eb="4">
      <t>シセツ</t>
    </rPh>
    <rPh sb="4" eb="6">
      <t>セイビ</t>
    </rPh>
    <rPh sb="6" eb="7">
      <t>トウ</t>
    </rPh>
    <rPh sb="7" eb="9">
      <t>キキン</t>
    </rPh>
    <phoneticPr fontId="3"/>
  </si>
  <si>
    <t>観光振興基金</t>
    <rPh sb="0" eb="2">
      <t>カンコウ</t>
    </rPh>
    <rPh sb="2" eb="4">
      <t>シンコウ</t>
    </rPh>
    <rPh sb="4" eb="6">
      <t>キキン</t>
    </rPh>
    <phoneticPr fontId="3"/>
  </si>
  <si>
    <t>障害者福祉基金</t>
    <rPh sb="0" eb="3">
      <t>ショウガイシャ</t>
    </rPh>
    <rPh sb="3" eb="5">
      <t>フクシ</t>
    </rPh>
    <rPh sb="5" eb="7">
      <t>キキン</t>
    </rPh>
    <phoneticPr fontId="3"/>
  </si>
  <si>
    <t>奨学基金</t>
    <rPh sb="0" eb="2">
      <t>ショウガク</t>
    </rPh>
    <rPh sb="2" eb="4">
      <t>キキン</t>
    </rPh>
    <phoneticPr fontId="3"/>
  </si>
  <si>
    <t>https://www.city.hakodate.hokkaido.jp/docs/2014022800690/</t>
  </si>
  <si>
    <t>社会福祉事業資金基金</t>
  </si>
  <si>
    <t>まちづくり事業資金基金</t>
    <rPh sb="9" eb="11">
      <t>キキン</t>
    </rPh>
    <phoneticPr fontId="4"/>
  </si>
  <si>
    <t>小樽ファンが支えるふるさとまちづくり資金基金</t>
    <rPh sb="20" eb="22">
      <t>キキン</t>
    </rPh>
    <phoneticPr fontId="4"/>
  </si>
  <si>
    <t>ふるさと応援基金</t>
    <rPh sb="4" eb="6">
      <t>オウエン</t>
    </rPh>
    <rPh sb="6" eb="8">
      <t>キキン</t>
    </rPh>
    <phoneticPr fontId="4"/>
  </si>
  <si>
    <t>朝里川温泉郷観光施設整備資金基金</t>
    <rPh sb="10" eb="12">
      <t>セイビ</t>
    </rPh>
    <rPh sb="12" eb="14">
      <t>シキン</t>
    </rPh>
    <rPh sb="14" eb="16">
      <t>キキン</t>
    </rPh>
    <phoneticPr fontId="4"/>
  </si>
  <si>
    <t>https://www.city.otaru.lg.jp/docs/2020121200095/</t>
  </si>
  <si>
    <t>庁舎建設整備基金</t>
    <rPh sb="0" eb="2">
      <t>チョウシャ</t>
    </rPh>
    <rPh sb="2" eb="4">
      <t>ケンセツ</t>
    </rPh>
    <rPh sb="4" eb="6">
      <t>セイビ</t>
    </rPh>
    <rPh sb="6" eb="8">
      <t>キキン</t>
    </rPh>
    <phoneticPr fontId="6"/>
  </si>
  <si>
    <t>旭山動物園施設整備基金</t>
  </si>
  <si>
    <t>育英事業基金</t>
  </si>
  <si>
    <t>社会福祉事業基金</t>
  </si>
  <si>
    <t>子ども基金</t>
  </si>
  <si>
    <t>https://www.city.asahikawa.hokkaido.jp/700/731/734/d052268.html</t>
  </si>
  <si>
    <t>室蘭市公共施設等整備基金</t>
    <rPh sb="0" eb="3">
      <t>ムロランシ</t>
    </rPh>
    <rPh sb="3" eb="5">
      <t>コウキョウ</t>
    </rPh>
    <rPh sb="5" eb="7">
      <t>シセツ</t>
    </rPh>
    <rPh sb="7" eb="8">
      <t>トウ</t>
    </rPh>
    <rPh sb="8" eb="10">
      <t>セイビ</t>
    </rPh>
    <rPh sb="10" eb="12">
      <t>キキン</t>
    </rPh>
    <phoneticPr fontId="18"/>
  </si>
  <si>
    <t>室蘭市墓苑及び墓地管理基金</t>
    <rPh sb="0" eb="3">
      <t>ムロランシ</t>
    </rPh>
    <rPh sb="3" eb="5">
      <t>ボエン</t>
    </rPh>
    <rPh sb="5" eb="6">
      <t>オヨ</t>
    </rPh>
    <rPh sb="7" eb="9">
      <t>ボチ</t>
    </rPh>
    <rPh sb="9" eb="11">
      <t>カンリ</t>
    </rPh>
    <rPh sb="11" eb="13">
      <t>キキン</t>
    </rPh>
    <phoneticPr fontId="18"/>
  </si>
  <si>
    <t>室蘭市地域福祉ふれあい基金</t>
    <rPh sb="0" eb="3">
      <t>ムロランシ</t>
    </rPh>
    <rPh sb="3" eb="5">
      <t>チイキ</t>
    </rPh>
    <rPh sb="5" eb="7">
      <t>フクシ</t>
    </rPh>
    <rPh sb="11" eb="13">
      <t>キキン</t>
    </rPh>
    <phoneticPr fontId="18"/>
  </si>
  <si>
    <t>室蘭市消防施設等整備基金</t>
    <rPh sb="0" eb="3">
      <t>ムロランシ</t>
    </rPh>
    <rPh sb="3" eb="5">
      <t>ショウボウ</t>
    </rPh>
    <rPh sb="5" eb="7">
      <t>シセツ</t>
    </rPh>
    <rPh sb="7" eb="8">
      <t>トウ</t>
    </rPh>
    <rPh sb="8" eb="10">
      <t>セイビ</t>
    </rPh>
    <rPh sb="10" eb="12">
      <t>キキン</t>
    </rPh>
    <phoneticPr fontId="18"/>
  </si>
  <si>
    <t>室蘭市齋藤文庫基金</t>
    <rPh sb="0" eb="3">
      <t>ムロランシ</t>
    </rPh>
    <rPh sb="3" eb="5">
      <t>サイトウ</t>
    </rPh>
    <rPh sb="5" eb="7">
      <t>ブンコ</t>
    </rPh>
    <rPh sb="7" eb="9">
      <t>キキン</t>
    </rPh>
    <phoneticPr fontId="18"/>
  </si>
  <si>
    <t xml:space="preserve">http://www.city.muroran.lg.jp/main/org2300/kessan.html </t>
  </si>
  <si>
    <t>福祉基金</t>
    <rPh sb="0" eb="2">
      <t>フクシ</t>
    </rPh>
    <rPh sb="2" eb="4">
      <t>キキン</t>
    </rPh>
    <phoneticPr fontId="3"/>
  </si>
  <si>
    <t>公園整備基金</t>
    <rPh sb="0" eb="2">
      <t>コウエン</t>
    </rPh>
    <rPh sb="2" eb="4">
      <t>セイビ</t>
    </rPh>
    <rPh sb="4" eb="6">
      <t>キキン</t>
    </rPh>
    <phoneticPr fontId="3"/>
  </si>
  <si>
    <t>市有林基金</t>
    <rPh sb="0" eb="3">
      <t>シユウリン</t>
    </rPh>
    <rPh sb="3" eb="5">
      <t>キキン</t>
    </rPh>
    <phoneticPr fontId="3"/>
  </si>
  <si>
    <t>https://www.city.kushiro.lg.jp/shisei/zaisei/zaisei/0005.html</t>
  </si>
  <si>
    <t>高等教育整備基金</t>
  </si>
  <si>
    <t>商工観光振興基金</t>
  </si>
  <si>
    <t>都市開発基金</t>
  </si>
  <si>
    <t>帯広の森基金</t>
  </si>
  <si>
    <t>国際親善交流基金</t>
  </si>
  <si>
    <t>https://www.city.obihiro.hokkaido.jp/shisei/yosan/shiryo/1003565.html</t>
  </si>
  <si>
    <t>ふるさと振興基金</t>
    <rPh sb="4" eb="6">
      <t>シンコウ</t>
    </rPh>
    <rPh sb="6" eb="8">
      <t>キキン</t>
    </rPh>
    <phoneticPr fontId="3"/>
  </si>
  <si>
    <t>地域福祉基金</t>
    <rPh sb="0" eb="2">
      <t>チイキ</t>
    </rPh>
    <rPh sb="2" eb="4">
      <t>フクシ</t>
    </rPh>
    <rPh sb="4" eb="6">
      <t>キキン</t>
    </rPh>
    <phoneticPr fontId="3"/>
  </si>
  <si>
    <t>環境・緑化基金</t>
    <rPh sb="0" eb="2">
      <t>カンキョウ</t>
    </rPh>
    <rPh sb="3" eb="5">
      <t>リョクカ</t>
    </rPh>
    <rPh sb="5" eb="7">
      <t>キキン</t>
    </rPh>
    <phoneticPr fontId="3"/>
  </si>
  <si>
    <t>地方創生拠点整備基金</t>
    <rPh sb="0" eb="6">
      <t>チホウソウセイキョテン</t>
    </rPh>
    <rPh sb="6" eb="8">
      <t>セイビ</t>
    </rPh>
    <rPh sb="8" eb="10">
      <t>キキン</t>
    </rPh>
    <phoneticPr fontId="3"/>
  </si>
  <si>
    <t>http://www.city.kitami.lg.jp/docs/2014092200048/</t>
  </si>
  <si>
    <t>財政再生計画調整基金</t>
  </si>
  <si>
    <t>幸福の黄色いハンカチ基金</t>
  </si>
  <si>
    <t>夕張市石勝線代替輸送確保基金</t>
  </si>
  <si>
    <t>子ども文化振興基金</t>
  </si>
  <si>
    <t>シューパロダム建設対策基金</t>
  </si>
  <si>
    <t>www.city.yubari.lg.jp/gyoseijoho/zaisei/zaiseikohyo/shiryosyu.html</t>
  </si>
  <si>
    <t>ふるさとづくり推進基金</t>
  </si>
  <si>
    <t>特定公共施設等整備基金</t>
  </si>
  <si>
    <t>合併まちづくり推進基金</t>
  </si>
  <si>
    <t>地域福祉基金</t>
  </si>
  <si>
    <t>緑が丘霊園管理基金</t>
  </si>
  <si>
    <t>https://www.city.iwamizawa.hokkaido.jp/content/detail/1500035/</t>
  </si>
  <si>
    <t>ふるさと寄附基金</t>
    <rPh sb="4" eb="6">
      <t>キフ</t>
    </rPh>
    <rPh sb="6" eb="8">
      <t>キキン</t>
    </rPh>
    <phoneticPr fontId="3"/>
  </si>
  <si>
    <t>産業振興基金</t>
    <rPh sb="0" eb="2">
      <t>サンギョウ</t>
    </rPh>
    <rPh sb="2" eb="4">
      <t>シンコウ</t>
    </rPh>
    <rPh sb="4" eb="6">
      <t>キキン</t>
    </rPh>
    <phoneticPr fontId="3"/>
  </si>
  <si>
    <t>教育振興基金</t>
    <rPh sb="0" eb="2">
      <t>キョウイク</t>
    </rPh>
    <rPh sb="2" eb="4">
      <t>シンコウ</t>
    </rPh>
    <rPh sb="4" eb="6">
      <t>キキン</t>
    </rPh>
    <phoneticPr fontId="3"/>
  </si>
  <si>
    <t>保健福祉基金</t>
    <rPh sb="0" eb="6">
      <t>ホケンフクシキキン</t>
    </rPh>
    <phoneticPr fontId="3"/>
  </si>
  <si>
    <t>市営住宅等営繕基金</t>
    <rPh sb="0" eb="2">
      <t>シエイ</t>
    </rPh>
    <rPh sb="2" eb="4">
      <t>ジュウタク</t>
    </rPh>
    <rPh sb="4" eb="5">
      <t>トウ</t>
    </rPh>
    <rPh sb="5" eb="7">
      <t>エイゼン</t>
    </rPh>
    <rPh sb="7" eb="9">
      <t>キキン</t>
    </rPh>
    <phoneticPr fontId="3"/>
  </si>
  <si>
    <t>https://www.city.abashiri.hokkaido.jp/030shisei/040zaisei/030zaisei.html</t>
  </si>
  <si>
    <t>公共施設整備基金</t>
    <rPh sb="0" eb="2">
      <t>コウキョウ</t>
    </rPh>
    <rPh sb="2" eb="4">
      <t>シセツ</t>
    </rPh>
    <rPh sb="4" eb="6">
      <t>セイビ</t>
    </rPh>
    <rPh sb="6" eb="8">
      <t>キキン</t>
    </rPh>
    <phoneticPr fontId="3"/>
  </si>
  <si>
    <t>留萌市応援基金</t>
    <rPh sb="0" eb="3">
      <t>ルモイシ</t>
    </rPh>
    <rPh sb="3" eb="5">
      <t>オウエン</t>
    </rPh>
    <rPh sb="5" eb="7">
      <t>キキン</t>
    </rPh>
    <phoneticPr fontId="3"/>
  </si>
  <si>
    <t>社会福祉振興基金</t>
    <rPh sb="0" eb="2">
      <t>シャカイ</t>
    </rPh>
    <rPh sb="2" eb="4">
      <t>フクシ</t>
    </rPh>
    <rPh sb="4" eb="6">
      <t>シンコウ</t>
    </rPh>
    <rPh sb="6" eb="8">
      <t>キキン</t>
    </rPh>
    <phoneticPr fontId="3"/>
  </si>
  <si>
    <t>芸術文化振興基金</t>
    <rPh sb="0" eb="2">
      <t>ゲイジュツ</t>
    </rPh>
    <rPh sb="2" eb="4">
      <t>ブンカ</t>
    </rPh>
    <rPh sb="4" eb="6">
      <t>シンコウ</t>
    </rPh>
    <rPh sb="6" eb="8">
      <t>キキン</t>
    </rPh>
    <phoneticPr fontId="3"/>
  </si>
  <si>
    <t>スポーツ振興基金</t>
    <rPh sb="4" eb="6">
      <t>シンコウ</t>
    </rPh>
    <rPh sb="6" eb="8">
      <t>キキン</t>
    </rPh>
    <phoneticPr fontId="3"/>
  </si>
  <si>
    <t>https://www.e-rumoi.jp/zaimu/zai_00006.html</t>
  </si>
  <si>
    <t>公共施設整備基金</t>
  </si>
  <si>
    <t>旧道立病院改修等事業基金</t>
  </si>
  <si>
    <t>廃棄物処理施設整備基金</t>
  </si>
  <si>
    <t>教育施設整備基金</t>
  </si>
  <si>
    <t>総合戦略推進基金</t>
  </si>
  <si>
    <t>https://www.city.tomakomai.hokkaido.jp/shisei/zaisei/zaiseikenzenka/kessannituite.html</t>
  </si>
  <si>
    <t>日本のてっぺん応援基金</t>
    <rPh sb="0" eb="2">
      <t>ニホン</t>
    </rPh>
    <rPh sb="7" eb="9">
      <t>オウエン</t>
    </rPh>
    <rPh sb="9" eb="11">
      <t>キキン</t>
    </rPh>
    <phoneticPr fontId="3"/>
  </si>
  <si>
    <t>地域経済活性化対策基金</t>
    <rPh sb="0" eb="2">
      <t>チイキ</t>
    </rPh>
    <rPh sb="2" eb="4">
      <t>ケイザイ</t>
    </rPh>
    <rPh sb="4" eb="7">
      <t>カッセイカ</t>
    </rPh>
    <rPh sb="7" eb="9">
      <t>タイサク</t>
    </rPh>
    <rPh sb="9" eb="11">
      <t>キキン</t>
    </rPh>
    <phoneticPr fontId="3"/>
  </si>
  <si>
    <t>JR天北線代替輸送確保基金</t>
    <rPh sb="2" eb="4">
      <t>テンポク</t>
    </rPh>
    <rPh sb="4" eb="5">
      <t>セン</t>
    </rPh>
    <rPh sb="5" eb="7">
      <t>ダイタイ</t>
    </rPh>
    <rPh sb="7" eb="9">
      <t>ユソウ</t>
    </rPh>
    <rPh sb="9" eb="11">
      <t>カクホ</t>
    </rPh>
    <rPh sb="11" eb="13">
      <t>キキン</t>
    </rPh>
    <phoneticPr fontId="3"/>
  </si>
  <si>
    <t>樺太記憶継承基金</t>
    <rPh sb="0" eb="2">
      <t>カラフト</t>
    </rPh>
    <rPh sb="2" eb="4">
      <t>キオク</t>
    </rPh>
    <rPh sb="4" eb="6">
      <t>ケイショウ</t>
    </rPh>
    <rPh sb="6" eb="8">
      <t>キキン</t>
    </rPh>
    <phoneticPr fontId="3"/>
  </si>
  <si>
    <t>森林環境整備基金</t>
    <rPh sb="0" eb="2">
      <t>シンリン</t>
    </rPh>
    <rPh sb="2" eb="4">
      <t>カンキョウ</t>
    </rPh>
    <rPh sb="4" eb="6">
      <t>セイビ</t>
    </rPh>
    <rPh sb="6" eb="8">
      <t>キキン</t>
    </rPh>
    <phoneticPr fontId="3"/>
  </si>
  <si>
    <t>-</t>
  </si>
  <si>
    <t>http://www.city.wakkanai.hokkaido.jp/shisei/zaisei/yosankessan/hiritsubunseki.html</t>
  </si>
  <si>
    <t>過疎地域自立促進
特別事業基金</t>
  </si>
  <si>
    <t>福祉基金</t>
  </si>
  <si>
    <t>青少年育成基金</t>
  </si>
  <si>
    <t>農業振興基金</t>
  </si>
  <si>
    <t>医療等拠点施設
整備基金</t>
  </si>
  <si>
    <t>http://www.city.bibai.hokkaido.jp/jyumin/docs/2015093000132/</t>
  </si>
  <si>
    <t>地域・産業振興基金</t>
  </si>
  <si>
    <t>奨学基金</t>
  </si>
  <si>
    <t>庁舎建設基金</t>
  </si>
  <si>
    <t>－</t>
  </si>
  <si>
    <t>教育・文化・スポーツ振興基金</t>
  </si>
  <si>
    <t>公共施設等整備管理基金</t>
  </si>
  <si>
    <t>https://www.city.ashibetsu.hokkaido.jp/docs/4995.html</t>
  </si>
  <si>
    <t>庁舎整備基金</t>
    <rPh sb="0" eb="2">
      <t>チョウシャ</t>
    </rPh>
    <rPh sb="2" eb="4">
      <t>セイビ</t>
    </rPh>
    <rPh sb="4" eb="6">
      <t>キキン</t>
    </rPh>
    <phoneticPr fontId="3"/>
  </si>
  <si>
    <t>廃棄物処理施設整備基金</t>
    <rPh sb="0" eb="3">
      <t>ハイキブツ</t>
    </rPh>
    <rPh sb="3" eb="5">
      <t>ショリ</t>
    </rPh>
    <rPh sb="5" eb="7">
      <t>シセツ</t>
    </rPh>
    <rPh sb="7" eb="9">
      <t>セイビ</t>
    </rPh>
    <rPh sb="9" eb="11">
      <t>キキン</t>
    </rPh>
    <phoneticPr fontId="3"/>
  </si>
  <si>
    <t>ふるさとふれあい推進基金</t>
    <rPh sb="8" eb="12">
      <t>スイシンキキン</t>
    </rPh>
    <phoneticPr fontId="3"/>
  </si>
  <si>
    <t>矢澤教育振興基金</t>
    <rPh sb="0" eb="2">
      <t>ヤザワ</t>
    </rPh>
    <rPh sb="2" eb="4">
      <t>キョウイク</t>
    </rPh>
    <rPh sb="4" eb="6">
      <t>シンコウ</t>
    </rPh>
    <rPh sb="6" eb="8">
      <t>キキン</t>
    </rPh>
    <phoneticPr fontId="3"/>
  </si>
  <si>
    <t>教育基金</t>
    <rPh sb="0" eb="2">
      <t>キョウイク</t>
    </rPh>
    <rPh sb="2" eb="4">
      <t>キキン</t>
    </rPh>
    <phoneticPr fontId="3"/>
  </si>
  <si>
    <t>http://www.city.ebetsu.hokkaido.jp/site/zaisei/15792.html</t>
  </si>
  <si>
    <t>あかびらガンバレ応援基金</t>
  </si>
  <si>
    <t>社会福祉事業振興基金</t>
  </si>
  <si>
    <t>あかびら創生基金</t>
  </si>
  <si>
    <t>市営住宅敷金基金</t>
  </si>
  <si>
    <t>青少年基金</t>
  </si>
  <si>
    <t>http://www.city.akabira.hokkaido.jp/docs/2013012300141/</t>
  </si>
  <si>
    <t>オホーツクの流氷と自然を守る基金</t>
    <rPh sb="6" eb="8">
      <t>リュウヒョウ</t>
    </rPh>
    <rPh sb="9" eb="11">
      <t>シゼン</t>
    </rPh>
    <rPh sb="12" eb="13">
      <t>マモ</t>
    </rPh>
    <rPh sb="14" eb="16">
      <t>キキン</t>
    </rPh>
    <phoneticPr fontId="3"/>
  </si>
  <si>
    <t>公共施設等整備基金</t>
    <rPh sb="0" eb="2">
      <t>コウキョウ</t>
    </rPh>
    <rPh sb="2" eb="4">
      <t>シセツ</t>
    </rPh>
    <rPh sb="4" eb="5">
      <t>トウ</t>
    </rPh>
    <rPh sb="5" eb="7">
      <t>セイビ</t>
    </rPh>
    <rPh sb="7" eb="9">
      <t>キキン</t>
    </rPh>
    <phoneticPr fontId="3"/>
  </si>
  <si>
    <t>過疎地域自立促進特別事業基金</t>
    <rPh sb="0" eb="2">
      <t>カソ</t>
    </rPh>
    <rPh sb="2" eb="4">
      <t>チイキ</t>
    </rPh>
    <rPh sb="4" eb="6">
      <t>ジリツ</t>
    </rPh>
    <rPh sb="6" eb="8">
      <t>ソクシン</t>
    </rPh>
    <rPh sb="8" eb="10">
      <t>トクベツ</t>
    </rPh>
    <rPh sb="10" eb="12">
      <t>ジギョウ</t>
    </rPh>
    <rPh sb="12" eb="14">
      <t>キキン</t>
    </rPh>
    <phoneticPr fontId="3"/>
  </si>
  <si>
    <t>公共交通確保基金</t>
    <rPh sb="0" eb="6">
      <t>コウキョウコウツウカクホ</t>
    </rPh>
    <rPh sb="6" eb="8">
      <t>キキン</t>
    </rPh>
    <phoneticPr fontId="3"/>
  </si>
  <si>
    <t>https://mombetsu.jp/sisei/zaisei/zyoukyou/template_2.html</t>
  </si>
  <si>
    <t>合併特例振興基金</t>
  </si>
  <si>
    <t>ふるさと創生基金</t>
    <rPh sb="4" eb="6">
      <t>ソウセイ</t>
    </rPh>
    <rPh sb="6" eb="8">
      <t>キキン</t>
    </rPh>
    <phoneticPr fontId="3"/>
  </si>
  <si>
    <t>私の士別・あなたのふるさと応援基金</t>
  </si>
  <si>
    <t>中小企業勤労者福祉基金</t>
  </si>
  <si>
    <t xml:space="preserve">http://www.city.shibetsu.lg.jp/www/contents/1210912785750/index.html
</t>
  </si>
  <si>
    <t>公共施設整備基金</t>
    <rPh sb="0" eb="2">
      <t>コウキョウ</t>
    </rPh>
    <rPh sb="2" eb="4">
      <t>シセツ</t>
    </rPh>
    <rPh sb="4" eb="6">
      <t>セイビ</t>
    </rPh>
    <rPh sb="6" eb="8">
      <t>キキン</t>
    </rPh>
    <phoneticPr fontId="19"/>
  </si>
  <si>
    <t>合併特例振興基金</t>
    <rPh sb="0" eb="2">
      <t>ガッペイ</t>
    </rPh>
    <rPh sb="2" eb="4">
      <t>トクレイ</t>
    </rPh>
    <rPh sb="4" eb="6">
      <t>シンコウ</t>
    </rPh>
    <rPh sb="6" eb="8">
      <t>キキン</t>
    </rPh>
    <phoneticPr fontId="19"/>
  </si>
  <si>
    <t>名寄市立大学振興基金</t>
    <rPh sb="0" eb="4">
      <t>ナヨロシリツ</t>
    </rPh>
    <rPh sb="4" eb="6">
      <t>ダイガク</t>
    </rPh>
    <rPh sb="6" eb="8">
      <t>シンコウ</t>
    </rPh>
    <rPh sb="8" eb="10">
      <t>キキン</t>
    </rPh>
    <phoneticPr fontId="19"/>
  </si>
  <si>
    <t>名寄東病院振興基金</t>
    <rPh sb="0" eb="2">
      <t>ナヨロ</t>
    </rPh>
    <rPh sb="2" eb="3">
      <t>ヒガシ</t>
    </rPh>
    <rPh sb="3" eb="5">
      <t>ビョウイン</t>
    </rPh>
    <rPh sb="5" eb="7">
      <t>シンコウ</t>
    </rPh>
    <rPh sb="7" eb="9">
      <t>キキン</t>
    </rPh>
    <phoneticPr fontId="19"/>
  </si>
  <si>
    <t>文化センター大ホール基金</t>
    <rPh sb="0" eb="2">
      <t>ブンカ</t>
    </rPh>
    <rPh sb="6" eb="7">
      <t>ダイ</t>
    </rPh>
    <rPh sb="10" eb="12">
      <t>キキン</t>
    </rPh>
    <phoneticPr fontId="19"/>
  </si>
  <si>
    <t>http://www.city.nayoro.lg.jp/section/zaisei/vdh2d100000020xv.html</t>
  </si>
  <si>
    <t>公共施設整備等基金</t>
  </si>
  <si>
    <t>こころのふるさと基金</t>
  </si>
  <si>
    <t>市民生活交通確保基金</t>
  </si>
  <si>
    <t>育英基金</t>
  </si>
  <si>
    <t>http://www.city.mikasa.hokkaido.jp/hotnews/detail/00002326.html</t>
  </si>
  <si>
    <t>ふるさと応援基金</t>
    <rPh sb="4" eb="6">
      <t>オウエン</t>
    </rPh>
    <rPh sb="6" eb="8">
      <t>キキン</t>
    </rPh>
    <phoneticPr fontId="3"/>
  </si>
  <si>
    <t>ふるさと応援・地域医療安定化基金</t>
  </si>
  <si>
    <t>防災対策基金</t>
    <rPh sb="0" eb="2">
      <t>ボウサイ</t>
    </rPh>
    <rPh sb="2" eb="4">
      <t>タイサク</t>
    </rPh>
    <rPh sb="4" eb="6">
      <t>キキン</t>
    </rPh>
    <phoneticPr fontId="3"/>
  </si>
  <si>
    <t>公共施設等維持補修基金</t>
    <rPh sb="0" eb="2">
      <t>コウキョウ</t>
    </rPh>
    <rPh sb="2" eb="4">
      <t>シセツ</t>
    </rPh>
    <rPh sb="4" eb="5">
      <t>トウ</t>
    </rPh>
    <rPh sb="5" eb="7">
      <t>イジ</t>
    </rPh>
    <rPh sb="7" eb="9">
      <t>ホシュウ</t>
    </rPh>
    <rPh sb="9" eb="11">
      <t>キキン</t>
    </rPh>
    <phoneticPr fontId="3"/>
  </si>
  <si>
    <t>ふるさと応援・屋内遊戯設備整備運営基金</t>
    <rPh sb="4" eb="6">
      <t>オウエン</t>
    </rPh>
    <rPh sb="7" eb="9">
      <t>オクナイ</t>
    </rPh>
    <rPh sb="9" eb="11">
      <t>ユウギ</t>
    </rPh>
    <rPh sb="11" eb="13">
      <t>セツビ</t>
    </rPh>
    <rPh sb="13" eb="15">
      <t>セイビ</t>
    </rPh>
    <rPh sb="15" eb="17">
      <t>ウンエイ</t>
    </rPh>
    <rPh sb="17" eb="19">
      <t>キキン</t>
    </rPh>
    <phoneticPr fontId="3"/>
  </si>
  <si>
    <t>https://www.city.nemuro.hokkaido.jp/lifeinfo/kakuka/soumubu/zaisei/yosankessan/kessan/zaiseijyoukyou.html</t>
  </si>
  <si>
    <t>公立千歳科学技術大学施設整備基金</t>
    <rPh sb="0" eb="2">
      <t>コウリツ</t>
    </rPh>
    <rPh sb="2" eb="4">
      <t>チトセ</t>
    </rPh>
    <rPh sb="4" eb="6">
      <t>カガク</t>
    </rPh>
    <rPh sb="6" eb="8">
      <t>ギジュツ</t>
    </rPh>
    <rPh sb="8" eb="10">
      <t>ダイガク</t>
    </rPh>
    <rPh sb="10" eb="12">
      <t>シセツ</t>
    </rPh>
    <rPh sb="12" eb="14">
      <t>セイビ</t>
    </rPh>
    <rPh sb="14" eb="16">
      <t>キキン</t>
    </rPh>
    <phoneticPr fontId="3"/>
  </si>
  <si>
    <t>職員退職手当基金</t>
    <rPh sb="0" eb="2">
      <t>ショクイン</t>
    </rPh>
    <rPh sb="2" eb="4">
      <t>タイショク</t>
    </rPh>
    <rPh sb="4" eb="6">
      <t>テアテ</t>
    </rPh>
    <rPh sb="6" eb="8">
      <t>キキン</t>
    </rPh>
    <phoneticPr fontId="3"/>
  </si>
  <si>
    <t>心のふるさと千歳基金</t>
    <rPh sb="0" eb="1">
      <t>ココロ</t>
    </rPh>
    <rPh sb="6" eb="8">
      <t>チトセ</t>
    </rPh>
    <rPh sb="8" eb="10">
      <t>キキン</t>
    </rPh>
    <phoneticPr fontId="3"/>
  </si>
  <si>
    <t>みんなで、ひと・まちづくり基金</t>
    <rPh sb="13" eb="15">
      <t>キキン</t>
    </rPh>
    <phoneticPr fontId="3"/>
  </si>
  <si>
    <t>https://www.city.chitose.lg.jp/docs/98-34927-182-957.html</t>
  </si>
  <si>
    <t>ふるさと基金</t>
  </si>
  <si>
    <t>施設整備政策基金</t>
  </si>
  <si>
    <t>公営住宅敷金基金</t>
  </si>
  <si>
    <t>ごみ処理施設建設費積立基金</t>
  </si>
  <si>
    <t>https://www.city.takikawa.hokkaido.jp/200soumubu/05zaisei/01zai/01zaiseidata-f/index.html</t>
  </si>
  <si>
    <t>庁舎整備基金</t>
  </si>
  <si>
    <t>まちづくり事業基金</t>
  </si>
  <si>
    <t>社会福祉基金</t>
  </si>
  <si>
    <t>森林環境整備基金</t>
  </si>
  <si>
    <t>https://www.city.sunagawa.hokkaido.jp/shisei/zaisei/zaiseijoukyou.html</t>
  </si>
  <si>
    <t>公共施設等整備基金</t>
  </si>
  <si>
    <t>過疎地域自立促進特別事業基金</t>
  </si>
  <si>
    <t>東光最終処分場閉鎖基金</t>
  </si>
  <si>
    <t>改良住宅敷金基金</t>
  </si>
  <si>
    <t>http://www.city.utashinai.hokkaido.jp/hotnews/detail/00003002.html</t>
  </si>
  <si>
    <t>人材育成基金</t>
  </si>
  <si>
    <t>社会福祉振興基金</t>
  </si>
  <si>
    <t>教育振興基金</t>
  </si>
  <si>
    <t>深川市森林環境譲与税基金</t>
  </si>
  <si>
    <t>https://www.city.fukagawa.lg.jp/cms/section/kikaku/uo2pli0000013pfc.html</t>
  </si>
  <si>
    <t>庁舎等施設整備基金</t>
    <rPh sb="0" eb="3">
      <t>チョウシャナド</t>
    </rPh>
    <rPh sb="3" eb="5">
      <t>シセツ</t>
    </rPh>
    <rPh sb="5" eb="7">
      <t>セイビ</t>
    </rPh>
    <rPh sb="7" eb="9">
      <t>キキン</t>
    </rPh>
    <phoneticPr fontId="3"/>
  </si>
  <si>
    <t>国際交流基金</t>
    <rPh sb="0" eb="2">
      <t>コクサイ</t>
    </rPh>
    <rPh sb="2" eb="4">
      <t>コウリュウ</t>
    </rPh>
    <rPh sb="4" eb="6">
      <t>キキン</t>
    </rPh>
    <phoneticPr fontId="3"/>
  </si>
  <si>
    <t>地域づくり推進基金</t>
    <rPh sb="0" eb="2">
      <t>チイキ</t>
    </rPh>
    <rPh sb="5" eb="7">
      <t>スイシン</t>
    </rPh>
    <rPh sb="7" eb="9">
      <t>キキン</t>
    </rPh>
    <phoneticPr fontId="3"/>
  </si>
  <si>
    <t>社会福祉基金</t>
    <rPh sb="0" eb="2">
      <t>シャカイ</t>
    </rPh>
    <rPh sb="2" eb="4">
      <t>フクシ</t>
    </rPh>
    <rPh sb="4" eb="6">
      <t>キキン</t>
    </rPh>
    <phoneticPr fontId="3"/>
  </si>
  <si>
    <t>http://www.city.furano.hokkaido.jp/docs/2015012600115/</t>
  </si>
  <si>
    <t>退職手当積立金</t>
    <rPh sb="0" eb="2">
      <t>タイショク</t>
    </rPh>
    <rPh sb="2" eb="4">
      <t>テアテ</t>
    </rPh>
    <rPh sb="4" eb="7">
      <t>ツミタテキン</t>
    </rPh>
    <phoneticPr fontId="3"/>
  </si>
  <si>
    <t>ふるさとまちづくり応援基金</t>
    <rPh sb="9" eb="11">
      <t>オウエン</t>
    </rPh>
    <rPh sb="11" eb="13">
      <t>キキン</t>
    </rPh>
    <phoneticPr fontId="3"/>
  </si>
  <si>
    <t>一般廃棄物委処理施設整備基金</t>
    <rPh sb="0" eb="2">
      <t>イッパン</t>
    </rPh>
    <rPh sb="2" eb="5">
      <t>ハイキブツ</t>
    </rPh>
    <rPh sb="5" eb="6">
      <t>イ</t>
    </rPh>
    <rPh sb="6" eb="8">
      <t>ショリ</t>
    </rPh>
    <rPh sb="8" eb="10">
      <t>シセツ</t>
    </rPh>
    <rPh sb="10" eb="12">
      <t>セイビ</t>
    </rPh>
    <rPh sb="12" eb="14">
      <t>キキン</t>
    </rPh>
    <phoneticPr fontId="3"/>
  </si>
  <si>
    <t>新図書館建設基金</t>
    <rPh sb="0" eb="1">
      <t>シン</t>
    </rPh>
    <rPh sb="1" eb="4">
      <t>トショカン</t>
    </rPh>
    <rPh sb="4" eb="6">
      <t>ケンセツ</t>
    </rPh>
    <rPh sb="6" eb="8">
      <t>キキン</t>
    </rPh>
    <phoneticPr fontId="3"/>
  </si>
  <si>
    <t>https://www.city.noboribetsu.lg.jp/docs/2018021400097/</t>
  </si>
  <si>
    <t>まちづくり推進基金</t>
    <rPh sb="5" eb="7">
      <t>スイシン</t>
    </rPh>
    <rPh sb="7" eb="9">
      <t>キキン</t>
    </rPh>
    <phoneticPr fontId="3"/>
  </si>
  <si>
    <t>社会福祉事業推進基金</t>
    <rPh sb="0" eb="2">
      <t>シャカイ</t>
    </rPh>
    <rPh sb="2" eb="4">
      <t>フクシ</t>
    </rPh>
    <rPh sb="4" eb="6">
      <t>ジギョウ</t>
    </rPh>
    <rPh sb="6" eb="8">
      <t>スイシン</t>
    </rPh>
    <rPh sb="8" eb="10">
      <t>キキン</t>
    </rPh>
    <phoneticPr fontId="3"/>
  </si>
  <si>
    <t>恵庭市未来人材応援基金</t>
    <rPh sb="0" eb="3">
      <t>エニワシ</t>
    </rPh>
    <rPh sb="3" eb="5">
      <t>ミライ</t>
    </rPh>
    <rPh sb="5" eb="7">
      <t>ジンザイ</t>
    </rPh>
    <rPh sb="7" eb="9">
      <t>オウエン</t>
    </rPh>
    <rPh sb="9" eb="11">
      <t>キキン</t>
    </rPh>
    <phoneticPr fontId="3"/>
  </si>
  <si>
    <t>公共施設等管理保全基金</t>
    <rPh sb="0" eb="2">
      <t>コウキョウ</t>
    </rPh>
    <rPh sb="2" eb="4">
      <t>シセツ</t>
    </rPh>
    <rPh sb="4" eb="5">
      <t>トウ</t>
    </rPh>
    <rPh sb="5" eb="7">
      <t>カンリ</t>
    </rPh>
    <rPh sb="7" eb="9">
      <t>ホゼン</t>
    </rPh>
    <rPh sb="9" eb="11">
      <t>キキン</t>
    </rPh>
    <phoneticPr fontId="3"/>
  </si>
  <si>
    <t>産廃処理施設基金</t>
    <rPh sb="0" eb="2">
      <t>サンパイ</t>
    </rPh>
    <rPh sb="2" eb="4">
      <t>ショリ</t>
    </rPh>
    <rPh sb="4" eb="6">
      <t>シセツ</t>
    </rPh>
    <rPh sb="6" eb="8">
      <t>キキン</t>
    </rPh>
    <phoneticPr fontId="3"/>
  </si>
  <si>
    <t>https://www.city.eniwa.hokkaido.jp/kurashi/shiseijoho/shinozaisei/zaimushorui_zaiseiyogo/3566.html</t>
  </si>
  <si>
    <t>公共施設修繕等基金</t>
    <rPh sb="0" eb="2">
      <t>コウキョウ</t>
    </rPh>
    <rPh sb="2" eb="4">
      <t>シセツ</t>
    </rPh>
    <rPh sb="4" eb="6">
      <t>シュウゼン</t>
    </rPh>
    <rPh sb="6" eb="7">
      <t>トウ</t>
    </rPh>
    <rPh sb="7" eb="9">
      <t>キキン</t>
    </rPh>
    <phoneticPr fontId="3"/>
  </si>
  <si>
    <t>合併振興基金</t>
    <rPh sb="0" eb="2">
      <t>ガッペイ</t>
    </rPh>
    <rPh sb="2" eb="4">
      <t>シンコウ</t>
    </rPh>
    <rPh sb="4" eb="6">
      <t>キキン</t>
    </rPh>
    <phoneticPr fontId="3"/>
  </si>
  <si>
    <t>大滝区振興基金</t>
    <rPh sb="0" eb="2">
      <t>オオタキ</t>
    </rPh>
    <rPh sb="2" eb="3">
      <t>ク</t>
    </rPh>
    <rPh sb="3" eb="5">
      <t>シンコウ</t>
    </rPh>
    <rPh sb="5" eb="7">
      <t>キキン</t>
    </rPh>
    <phoneticPr fontId="3"/>
  </si>
  <si>
    <t>https://www.city.date.hokkaido.jp/hotnews/detail/00000814.html</t>
  </si>
  <si>
    <t>義務教育施設整備基金</t>
  </si>
  <si>
    <t>緑のまちづくり基金</t>
  </si>
  <si>
    <t>地域振興基金</t>
  </si>
  <si>
    <t>https://www.city.kitahiroshima.hokkaido.jp/hotnews/detail/00131416.html</t>
  </si>
  <si>
    <t>合併まちづくり基金</t>
    <rPh sb="0" eb="2">
      <t>ガッペイ</t>
    </rPh>
    <rPh sb="7" eb="9">
      <t>キキン</t>
    </rPh>
    <phoneticPr fontId="3"/>
  </si>
  <si>
    <t>公共施設修繕基金</t>
    <rPh sb="0" eb="2">
      <t>コウキョウ</t>
    </rPh>
    <rPh sb="2" eb="4">
      <t>シセツ</t>
    </rPh>
    <rPh sb="4" eb="6">
      <t>シュウゼン</t>
    </rPh>
    <rPh sb="6" eb="8">
      <t>キキン</t>
    </rPh>
    <phoneticPr fontId="3"/>
  </si>
  <si>
    <t>漁業振興基金</t>
    <rPh sb="0" eb="2">
      <t>ギョギョウ</t>
    </rPh>
    <rPh sb="2" eb="4">
      <t>シンコウ</t>
    </rPh>
    <rPh sb="4" eb="6">
      <t>キキン</t>
    </rPh>
    <phoneticPr fontId="3"/>
  </si>
  <si>
    <t>厚田地域づくり基金</t>
    <rPh sb="0" eb="2">
      <t>アツタ</t>
    </rPh>
    <rPh sb="2" eb="4">
      <t>チイキ</t>
    </rPh>
    <rPh sb="7" eb="9">
      <t>キキン</t>
    </rPh>
    <phoneticPr fontId="3"/>
  </si>
  <si>
    <t>https://www.city.ishikari.hokkaido.jp/soshiki/zaisei/3061.html</t>
  </si>
  <si>
    <t>文教施設整備基金</t>
    <rPh sb="0" eb="2">
      <t>ブンキョウ</t>
    </rPh>
    <rPh sb="2" eb="4">
      <t>シセツ</t>
    </rPh>
    <rPh sb="4" eb="6">
      <t>セイビ</t>
    </rPh>
    <rPh sb="6" eb="8">
      <t>キキン</t>
    </rPh>
    <phoneticPr fontId="3"/>
  </si>
  <si>
    <t>公共施設長寿命化整備基金</t>
    <rPh sb="0" eb="2">
      <t>コウキョウ</t>
    </rPh>
    <rPh sb="2" eb="4">
      <t>シセツ</t>
    </rPh>
    <rPh sb="4" eb="5">
      <t>チョウ</t>
    </rPh>
    <rPh sb="5" eb="8">
      <t>ジュミョウカ</t>
    </rPh>
    <rPh sb="8" eb="10">
      <t>セイビ</t>
    </rPh>
    <rPh sb="10" eb="12">
      <t>キキン</t>
    </rPh>
    <phoneticPr fontId="3"/>
  </si>
  <si>
    <t>みらい基金</t>
    <rPh sb="3" eb="5">
      <t>キキン</t>
    </rPh>
    <phoneticPr fontId="3"/>
  </si>
  <si>
    <t>https://www.city.hokuto.hokkaido.jp/docs/1665.html</t>
  </si>
  <si>
    <t>まちづくり基金</t>
    <rPh sb="5" eb="7">
      <t>キキン</t>
    </rPh>
    <phoneticPr fontId="3"/>
  </si>
  <si>
    <t>文化センター建設基金</t>
    <rPh sb="0" eb="2">
      <t>ブンカ</t>
    </rPh>
    <rPh sb="6" eb="8">
      <t>ケンセツ</t>
    </rPh>
    <rPh sb="8" eb="10">
      <t>キキン</t>
    </rPh>
    <phoneticPr fontId="3"/>
  </si>
  <si>
    <t>人材育成基金</t>
    <rPh sb="0" eb="2">
      <t>ジンザイ</t>
    </rPh>
    <rPh sb="2" eb="4">
      <t>イクセイ</t>
    </rPh>
    <rPh sb="4" eb="6">
      <t>キキン</t>
    </rPh>
    <phoneticPr fontId="3"/>
  </si>
  <si>
    <t>森づくり基金</t>
    <rPh sb="0" eb="1">
      <t>モリ</t>
    </rPh>
    <rPh sb="4" eb="6">
      <t>キキン</t>
    </rPh>
    <phoneticPr fontId="3"/>
  </si>
  <si>
    <t>http://www.town.tobetsu.hokkaido.jp/soshiki/zaisei/1595.html</t>
  </si>
  <si>
    <t>地域づくり推進事業基金</t>
    <rPh sb="0" eb="2">
      <t>チイキ</t>
    </rPh>
    <rPh sb="5" eb="7">
      <t>スイシン</t>
    </rPh>
    <rPh sb="7" eb="9">
      <t>ジギョウ</t>
    </rPh>
    <rPh sb="9" eb="11">
      <t>キキン</t>
    </rPh>
    <phoneticPr fontId="3"/>
  </si>
  <si>
    <t>公共施設営繕基金</t>
    <rPh sb="0" eb="2">
      <t>コウキョウ</t>
    </rPh>
    <rPh sb="2" eb="4">
      <t>シセツ</t>
    </rPh>
    <rPh sb="4" eb="6">
      <t>エイゼン</t>
    </rPh>
    <rPh sb="6" eb="8">
      <t>キキン</t>
    </rPh>
    <phoneticPr fontId="3"/>
  </si>
  <si>
    <t>農業振興基金</t>
    <rPh sb="0" eb="2">
      <t>ノウギョウ</t>
    </rPh>
    <rPh sb="2" eb="4">
      <t>シンコウ</t>
    </rPh>
    <rPh sb="4" eb="6">
      <t>キキン</t>
    </rPh>
    <phoneticPr fontId="3"/>
  </si>
  <si>
    <t>教育文化振興基金</t>
    <rPh sb="0" eb="2">
      <t>キョウイク</t>
    </rPh>
    <rPh sb="2" eb="4">
      <t>ブンカ</t>
    </rPh>
    <rPh sb="4" eb="6">
      <t>シンコウ</t>
    </rPh>
    <rPh sb="6" eb="8">
      <t>キキン</t>
    </rPh>
    <phoneticPr fontId="3"/>
  </si>
  <si>
    <t>https://www.vill.shinshinotsu.hokkaido.jp/hotnews/detail/00000485.html</t>
  </si>
  <si>
    <t>庁舎建設基金</t>
    <rPh sb="0" eb="2">
      <t>チョウシャ</t>
    </rPh>
    <rPh sb="2" eb="4">
      <t>ケンセツ</t>
    </rPh>
    <rPh sb="4" eb="6">
      <t>キキン</t>
    </rPh>
    <phoneticPr fontId="3"/>
  </si>
  <si>
    <t>ふるさと松前応援基金</t>
    <rPh sb="4" eb="6">
      <t>マツマエ</t>
    </rPh>
    <rPh sb="6" eb="8">
      <t>オウエン</t>
    </rPh>
    <rPh sb="8" eb="10">
      <t>キキン</t>
    </rPh>
    <phoneticPr fontId="3"/>
  </si>
  <si>
    <t>教育施設整備基金</t>
    <rPh sb="0" eb="2">
      <t>キョウイク</t>
    </rPh>
    <rPh sb="2" eb="4">
      <t>シセツ</t>
    </rPh>
    <rPh sb="4" eb="6">
      <t>セイビ</t>
    </rPh>
    <rPh sb="6" eb="8">
      <t>キキン</t>
    </rPh>
    <phoneticPr fontId="3"/>
  </si>
  <si>
    <t>創玄書道会書のまちづくり基金</t>
    <rPh sb="0" eb="2">
      <t>ソウゲン</t>
    </rPh>
    <rPh sb="2" eb="4">
      <t>ショドウ</t>
    </rPh>
    <rPh sb="4" eb="5">
      <t>カイ</t>
    </rPh>
    <rPh sb="5" eb="6">
      <t>ショ</t>
    </rPh>
    <rPh sb="12" eb="14">
      <t>キキン</t>
    </rPh>
    <phoneticPr fontId="3"/>
  </si>
  <si>
    <t>http://www.town.matsumae.hokkaido.jp/hotnews/detail/00000313.html</t>
  </si>
  <si>
    <t>公共施設維持保全基金</t>
    <rPh sb="0" eb="2">
      <t>コウキョウ</t>
    </rPh>
    <rPh sb="2" eb="4">
      <t>シセツ</t>
    </rPh>
    <rPh sb="4" eb="6">
      <t>イジ</t>
    </rPh>
    <rPh sb="6" eb="8">
      <t>ホゼン</t>
    </rPh>
    <rPh sb="8" eb="10">
      <t>キキン</t>
    </rPh>
    <phoneticPr fontId="3"/>
  </si>
  <si>
    <t>ふるさと定住促進住宅基金</t>
    <rPh sb="4" eb="6">
      <t>テイジュウ</t>
    </rPh>
    <rPh sb="6" eb="8">
      <t>ソクシン</t>
    </rPh>
    <rPh sb="8" eb="10">
      <t>ジュウタク</t>
    </rPh>
    <rPh sb="10" eb="12">
      <t>キキン</t>
    </rPh>
    <phoneticPr fontId="3"/>
  </si>
  <si>
    <t>花田俊勝奨学金基金</t>
    <rPh sb="0" eb="2">
      <t>ハナタ</t>
    </rPh>
    <rPh sb="2" eb="4">
      <t>トシカツ</t>
    </rPh>
    <rPh sb="4" eb="7">
      <t>ショウガクキン</t>
    </rPh>
    <rPh sb="7" eb="9">
      <t>キキン</t>
    </rPh>
    <phoneticPr fontId="3"/>
  </si>
  <si>
    <t>http://www.town.fukushima.hokkaido.jp/?p=4209</t>
  </si>
  <si>
    <t>ふるさと創生事業基金</t>
    <rPh sb="4" eb="6">
      <t>ソウセイ</t>
    </rPh>
    <rPh sb="6" eb="8">
      <t>ジギョウ</t>
    </rPh>
    <rPh sb="8" eb="10">
      <t>キキン</t>
    </rPh>
    <phoneticPr fontId="3"/>
  </si>
  <si>
    <t>農林漁業振興基金</t>
    <rPh sb="0" eb="2">
      <t>ノウリン</t>
    </rPh>
    <rPh sb="2" eb="4">
      <t>ギョギョウ</t>
    </rPh>
    <rPh sb="4" eb="6">
      <t>シンコウ</t>
    </rPh>
    <rPh sb="6" eb="8">
      <t>キキン</t>
    </rPh>
    <phoneticPr fontId="3"/>
  </si>
  <si>
    <t>ものづくり産業振興基金</t>
    <rPh sb="5" eb="7">
      <t>サンギョウ</t>
    </rPh>
    <rPh sb="7" eb="9">
      <t>シンコウ</t>
    </rPh>
    <rPh sb="9" eb="11">
      <t>キキン</t>
    </rPh>
    <phoneticPr fontId="3"/>
  </si>
  <si>
    <t>http://www.town.shiriuchi.hokkaido.jp/chosei/zaisei/zaiseijokyo</t>
  </si>
  <si>
    <t>江差線代替輸送確保基金</t>
  </si>
  <si>
    <t>旧江差線施設解体撤去事業準備基金</t>
  </si>
  <si>
    <t>木古内町企業振興促進基金</t>
  </si>
  <si>
    <t>木古内町地域福祉基金</t>
  </si>
  <si>
    <t>木古内町中小企業・小規模企業経営改善等支援基金</t>
  </si>
  <si>
    <t>http://www.town.kikonai.hokkaido.jp/gyosei/zaisei/zaiseijokyo.html</t>
  </si>
  <si>
    <t>社会教育施設整備基金</t>
    <rPh sb="0" eb="2">
      <t>シャカイ</t>
    </rPh>
    <rPh sb="2" eb="4">
      <t>キョウイク</t>
    </rPh>
    <rPh sb="4" eb="6">
      <t>シセツ</t>
    </rPh>
    <rPh sb="6" eb="8">
      <t>セイビ</t>
    </rPh>
    <rPh sb="8" eb="10">
      <t>キキン</t>
    </rPh>
    <phoneticPr fontId="3"/>
  </si>
  <si>
    <t>活力のあるまちづくり推進基金</t>
    <rPh sb="0" eb="2">
      <t>カツリョク</t>
    </rPh>
    <rPh sb="10" eb="12">
      <t>スイシン</t>
    </rPh>
    <rPh sb="12" eb="14">
      <t>キキン</t>
    </rPh>
    <phoneticPr fontId="3"/>
  </si>
  <si>
    <t>環境保全事業推進基金</t>
    <rPh sb="0" eb="2">
      <t>カンキョウ</t>
    </rPh>
    <rPh sb="2" eb="4">
      <t>ホゼン</t>
    </rPh>
    <rPh sb="4" eb="6">
      <t>ジギョウ</t>
    </rPh>
    <rPh sb="6" eb="8">
      <t>スイシン</t>
    </rPh>
    <rPh sb="8" eb="10">
      <t>キキン</t>
    </rPh>
    <phoneticPr fontId="3"/>
  </si>
  <si>
    <t>http://www.town.nanae.hokkaido.jp/hotnews/detail/00000617.html</t>
  </si>
  <si>
    <t>ふるさと納税基金</t>
    <rPh sb="4" eb="6">
      <t>ノウゼイ</t>
    </rPh>
    <rPh sb="6" eb="8">
      <t>キキン</t>
    </rPh>
    <phoneticPr fontId="3"/>
  </si>
  <si>
    <t>森林環境譲与税基金</t>
    <rPh sb="0" eb="2">
      <t>シンリン</t>
    </rPh>
    <rPh sb="2" eb="4">
      <t>カンキョウ</t>
    </rPh>
    <rPh sb="4" eb="6">
      <t>ジョウヨ</t>
    </rPh>
    <rPh sb="6" eb="7">
      <t>ゼイ</t>
    </rPh>
    <rPh sb="7" eb="9">
      <t>キキン</t>
    </rPh>
    <phoneticPr fontId="3"/>
  </si>
  <si>
    <t>http:/www.town.shikabe.lg.jp/hotnews/category/109.html</t>
  </si>
  <si>
    <t>定住対策促進基金</t>
    <rPh sb="0" eb="2">
      <t>テイジュウ</t>
    </rPh>
    <rPh sb="2" eb="4">
      <t>タイサク</t>
    </rPh>
    <rPh sb="4" eb="6">
      <t>ソクシン</t>
    </rPh>
    <rPh sb="6" eb="8">
      <t>キキン</t>
    </rPh>
    <phoneticPr fontId="17"/>
  </si>
  <si>
    <t>グリーンピア大沼施設整備等基金</t>
    <rPh sb="6" eb="8">
      <t>オオヌマ</t>
    </rPh>
    <rPh sb="8" eb="10">
      <t>シセツ</t>
    </rPh>
    <rPh sb="10" eb="12">
      <t>セイビ</t>
    </rPh>
    <rPh sb="12" eb="13">
      <t>トウ</t>
    </rPh>
    <rPh sb="13" eb="15">
      <t>キキン</t>
    </rPh>
    <phoneticPr fontId="17"/>
  </si>
  <si>
    <t>ﾎﾀﾃ未利用資源ﾘｻｲｸﾙ施設運営調整整備基金</t>
  </si>
  <si>
    <t>http://www.town.hokkaido-mori.lg.jp/bunya/yosankessan/</t>
  </si>
  <si>
    <t>まちづくり振興基金</t>
    <rPh sb="5" eb="7">
      <t>シンコウ</t>
    </rPh>
    <rPh sb="7" eb="9">
      <t>キキン</t>
    </rPh>
    <phoneticPr fontId="3"/>
  </si>
  <si>
    <t>http://www.town.yakumo.lg.jp/modules/chosei/content0124.html</t>
  </si>
  <si>
    <t>生活交通確保対策基金</t>
    <rPh sb="0" eb="2">
      <t>セイカツ</t>
    </rPh>
    <rPh sb="2" eb="4">
      <t>コウツウ</t>
    </rPh>
    <rPh sb="4" eb="6">
      <t>カクホ</t>
    </rPh>
    <rPh sb="6" eb="8">
      <t>タイサク</t>
    </rPh>
    <rPh sb="8" eb="10">
      <t>キキン</t>
    </rPh>
    <phoneticPr fontId="3"/>
  </si>
  <si>
    <t>中山間ふるさと・水と土保全基金</t>
    <rPh sb="0" eb="1">
      <t>チュウ</t>
    </rPh>
    <rPh sb="1" eb="3">
      <t>サンカン</t>
    </rPh>
    <rPh sb="8" eb="9">
      <t>ミズ</t>
    </rPh>
    <rPh sb="10" eb="11">
      <t>ツチ</t>
    </rPh>
    <rPh sb="11" eb="13">
      <t>ホゼン</t>
    </rPh>
    <rPh sb="13" eb="15">
      <t>キキン</t>
    </rPh>
    <phoneticPr fontId="3"/>
  </si>
  <si>
    <t>http://www.town.oshamambe.lg.jp/modules/politics/content0238.html</t>
  </si>
  <si>
    <t>旧江差線鉄道施設等整理基金</t>
    <rPh sb="0" eb="1">
      <t>キュウ</t>
    </rPh>
    <rPh sb="1" eb="3">
      <t>エサシ</t>
    </rPh>
    <rPh sb="3" eb="4">
      <t>セン</t>
    </rPh>
    <rPh sb="4" eb="13">
      <t>テツドウシセツトウセイリキキン</t>
    </rPh>
    <phoneticPr fontId="3"/>
  </si>
  <si>
    <t>ふるさと応援基金</t>
    <rPh sb="4" eb="8">
      <t>オウエンキキン</t>
    </rPh>
    <phoneticPr fontId="3"/>
  </si>
  <si>
    <t>歴史を生かすまちづくり基金</t>
    <rPh sb="0" eb="2">
      <t>レキシ</t>
    </rPh>
    <rPh sb="3" eb="4">
      <t>イ</t>
    </rPh>
    <rPh sb="11" eb="13">
      <t>キキン</t>
    </rPh>
    <phoneticPr fontId="3"/>
  </si>
  <si>
    <t>過疎地域自立促進基金</t>
    <rPh sb="0" eb="10">
      <t>カソチイキジリツソクシンキキン</t>
    </rPh>
    <phoneticPr fontId="3"/>
  </si>
  <si>
    <t>子育て応援基金</t>
    <rPh sb="0" eb="2">
      <t>コソダ</t>
    </rPh>
    <rPh sb="3" eb="7">
      <t>オウエンキキン</t>
    </rPh>
    <phoneticPr fontId="3"/>
  </si>
  <si>
    <t>http://www.hokkaido-esashi.jp/modules/chousei/content0026.html</t>
  </si>
  <si>
    <t>旧ＪＲ江差線鉄道施設物管理基金</t>
  </si>
  <si>
    <t>子育て支援対策基金</t>
  </si>
  <si>
    <t>ふるさと応援基金</t>
  </si>
  <si>
    <t>ふるさと創生基金</t>
  </si>
  <si>
    <t>www.town.kaminokuni.lg.jp/hotnews/detail/00000373.html</t>
  </si>
  <si>
    <t>ふるさとづくり基金</t>
    <rPh sb="7" eb="9">
      <t>キキン</t>
    </rPh>
    <phoneticPr fontId="3"/>
  </si>
  <si>
    <t>敬老福祉年金基金</t>
    <rPh sb="0" eb="2">
      <t>ケイロウ</t>
    </rPh>
    <rPh sb="2" eb="4">
      <t>フクシ</t>
    </rPh>
    <rPh sb="4" eb="6">
      <t>ネンキン</t>
    </rPh>
    <rPh sb="6" eb="8">
      <t>キキン</t>
    </rPh>
    <phoneticPr fontId="3"/>
  </si>
  <si>
    <t>中小企業振興基金</t>
    <rPh sb="0" eb="2">
      <t>チュウショウ</t>
    </rPh>
    <rPh sb="2" eb="4">
      <t>キギョウ</t>
    </rPh>
    <rPh sb="4" eb="6">
      <t>シンコウ</t>
    </rPh>
    <rPh sb="6" eb="8">
      <t>キキン</t>
    </rPh>
    <phoneticPr fontId="3"/>
  </si>
  <si>
    <t>https://www.town.assabu.lg.jp/modules/gyosei/content0132.html</t>
  </si>
  <si>
    <t>ふるさと創生事業推進基金</t>
    <rPh sb="4" eb="6">
      <t>ソウセイ</t>
    </rPh>
    <rPh sb="6" eb="8">
      <t>ジギョウ</t>
    </rPh>
    <rPh sb="8" eb="10">
      <t>スイシン</t>
    </rPh>
    <rPh sb="10" eb="12">
      <t>キキン</t>
    </rPh>
    <phoneticPr fontId="3"/>
  </si>
  <si>
    <t>ゆりの里活性化センター浴室維持運営基金</t>
    <rPh sb="3" eb="4">
      <t>サト</t>
    </rPh>
    <rPh sb="4" eb="7">
      <t>カッセイカ</t>
    </rPh>
    <rPh sb="11" eb="13">
      <t>ヨクシツ</t>
    </rPh>
    <rPh sb="13" eb="15">
      <t>イジ</t>
    </rPh>
    <rPh sb="15" eb="17">
      <t>ウンエイ</t>
    </rPh>
    <rPh sb="17" eb="19">
      <t>キキン</t>
    </rPh>
    <phoneticPr fontId="3"/>
  </si>
  <si>
    <t>https://www.town.otobe.lg.jp/section/zaisei/e0taal0000000c5z.html</t>
  </si>
  <si>
    <t xml:space="preserve">公共施設整備基金  </t>
  </si>
  <si>
    <t>地域福祉基金</t>
    <rPh sb="0" eb="2">
      <t>チイキ</t>
    </rPh>
    <rPh sb="2" eb="4">
      <t>フクシ</t>
    </rPh>
    <rPh sb="4" eb="6">
      <t>キキン</t>
    </rPh>
    <phoneticPr fontId="2"/>
  </si>
  <si>
    <t>灯油備蓄施設管理基金</t>
    <rPh sb="0" eb="2">
      <t>トウユ</t>
    </rPh>
    <rPh sb="2" eb="4">
      <t>ビチク</t>
    </rPh>
    <rPh sb="4" eb="6">
      <t>シセツ</t>
    </rPh>
    <rPh sb="6" eb="8">
      <t>カンリ</t>
    </rPh>
    <rPh sb="8" eb="10">
      <t>キキン</t>
    </rPh>
    <phoneticPr fontId="2"/>
  </si>
  <si>
    <t>ふるさと振興基金</t>
    <rPh sb="4" eb="6">
      <t>シンコウ</t>
    </rPh>
    <rPh sb="6" eb="8">
      <t>キキン</t>
    </rPh>
    <phoneticPr fontId="2"/>
  </si>
  <si>
    <t>豊かな森づくり基金</t>
    <rPh sb="0" eb="1">
      <t>ユタ</t>
    </rPh>
    <rPh sb="3" eb="4">
      <t>モリ</t>
    </rPh>
    <rPh sb="7" eb="9">
      <t>キキン</t>
    </rPh>
    <phoneticPr fontId="6"/>
  </si>
  <si>
    <t>http://www.town.okushiri.lg.jp/hotnews/detail/00003042.html</t>
  </si>
  <si>
    <t>公共施設整備基金</t>
    <rPh sb="0" eb="6">
      <t>コウキョウシセツセイビ</t>
    </rPh>
    <rPh sb="6" eb="8">
      <t>キキン</t>
    </rPh>
    <phoneticPr fontId="3"/>
  </si>
  <si>
    <t>国営緊急農地基金</t>
    <rPh sb="0" eb="2">
      <t>コクエイ</t>
    </rPh>
    <rPh sb="2" eb="4">
      <t>キンキュウ</t>
    </rPh>
    <rPh sb="4" eb="6">
      <t>ノウチ</t>
    </rPh>
    <rPh sb="6" eb="8">
      <t>キキン</t>
    </rPh>
    <phoneticPr fontId="3"/>
  </si>
  <si>
    <t>ふるさと創生基金</t>
    <rPh sb="4" eb="8">
      <t>ソウセイキキン</t>
    </rPh>
    <phoneticPr fontId="3"/>
  </si>
  <si>
    <t>生活交通路線基金</t>
    <rPh sb="0" eb="2">
      <t>セイカツ</t>
    </rPh>
    <rPh sb="2" eb="4">
      <t>コウツウ</t>
    </rPh>
    <rPh sb="4" eb="6">
      <t>ロセン</t>
    </rPh>
    <rPh sb="6" eb="8">
      <t>キキン</t>
    </rPh>
    <phoneticPr fontId="3"/>
  </si>
  <si>
    <t>https://www.town.imakane.lg.jp/gyousei/gyouseiinfo/zaisei/post_124.html</t>
  </si>
  <si>
    <t>公共施設整備基金</t>
    <rPh sb="0" eb="4">
      <t>コウキョウシセツ</t>
    </rPh>
    <rPh sb="4" eb="6">
      <t>セイビ</t>
    </rPh>
    <rPh sb="6" eb="8">
      <t>キキン</t>
    </rPh>
    <phoneticPr fontId="3"/>
  </si>
  <si>
    <t>社会福祉基金</t>
    <rPh sb="0" eb="4">
      <t>シャカイフクシ</t>
    </rPh>
    <rPh sb="4" eb="6">
      <t>キキン</t>
    </rPh>
    <phoneticPr fontId="3"/>
  </si>
  <si>
    <t>生活交通確保対策基金</t>
    <rPh sb="0" eb="4">
      <t>セイカツコウツウ</t>
    </rPh>
    <rPh sb="4" eb="6">
      <t>カクホ</t>
    </rPh>
    <rPh sb="6" eb="8">
      <t>タイサク</t>
    </rPh>
    <rPh sb="8" eb="10">
      <t>キキン</t>
    </rPh>
    <phoneticPr fontId="3"/>
  </si>
  <si>
    <t>https://www.town.setana.lg.jp/govemment/post_878.html</t>
  </si>
  <si>
    <t>原子力防災備蓄庫等整備基金</t>
    <rPh sb="0" eb="3">
      <t>ゲンシリョク</t>
    </rPh>
    <rPh sb="3" eb="5">
      <t>ボウサイ</t>
    </rPh>
    <rPh sb="5" eb="7">
      <t>ビチク</t>
    </rPh>
    <rPh sb="7" eb="8">
      <t>コ</t>
    </rPh>
    <rPh sb="8" eb="9">
      <t>トウ</t>
    </rPh>
    <rPh sb="9" eb="11">
      <t>セイビ</t>
    </rPh>
    <rPh sb="11" eb="13">
      <t>キキン</t>
    </rPh>
    <phoneticPr fontId="3"/>
  </si>
  <si>
    <t>職員住宅建設基金</t>
    <rPh sb="0" eb="8">
      <t>ショクインジュウタクケンセツキキン</t>
    </rPh>
    <phoneticPr fontId="3"/>
  </si>
  <si>
    <t>https://www.vill.shimamaki.lg.jp/category/detail.php?category=administretion&amp;content=57</t>
  </si>
  <si>
    <t>ふるさと振興基金</t>
    <rPh sb="4" eb="8">
      <t>シンコウキキン</t>
    </rPh>
    <phoneticPr fontId="3"/>
  </si>
  <si>
    <t>風力発電事業基金</t>
    <rPh sb="0" eb="6">
      <t>フウリョクハツデンジギョウ</t>
    </rPh>
    <rPh sb="6" eb="8">
      <t>キキン</t>
    </rPh>
    <phoneticPr fontId="3"/>
  </si>
  <si>
    <t>水産振興基金</t>
    <rPh sb="0" eb="6">
      <t>スイサンシンコウキキン</t>
    </rPh>
    <phoneticPr fontId="3"/>
  </si>
  <si>
    <t>http://www.town.suttu.lg.jp/town.detail.php?id=25</t>
  </si>
  <si>
    <t>ブナ北限の里づくり基金</t>
    <rPh sb="2" eb="4">
      <t>ホクゲン</t>
    </rPh>
    <rPh sb="5" eb="6">
      <t>サト</t>
    </rPh>
    <rPh sb="9" eb="11">
      <t>キキン</t>
    </rPh>
    <phoneticPr fontId="3"/>
  </si>
  <si>
    <t>http://www.kuromatsunai.com/town/townadmin/</t>
  </si>
  <si>
    <t>森林振興基金</t>
    <rPh sb="0" eb="4">
      <t>シンリンシンコウ</t>
    </rPh>
    <rPh sb="4" eb="6">
      <t>キキン</t>
    </rPh>
    <phoneticPr fontId="3"/>
  </si>
  <si>
    <t>奨学資金貸与基金</t>
    <rPh sb="0" eb="2">
      <t>ショウガク</t>
    </rPh>
    <rPh sb="2" eb="4">
      <t>シキン</t>
    </rPh>
    <rPh sb="4" eb="6">
      <t>タイヨ</t>
    </rPh>
    <rPh sb="6" eb="8">
      <t>キキン</t>
    </rPh>
    <phoneticPr fontId="3"/>
  </si>
  <si>
    <t>http://www.town.rankoshi.hokkaido.jp/information/index2.html</t>
  </si>
  <si>
    <t>国営緊急農地再編整備事業基金</t>
  </si>
  <si>
    <t>ふるさとづくり基金</t>
  </si>
  <si>
    <t>https://www.town.niseko.lg.jp/chosei/zaisei/kenzenka/</t>
  </si>
  <si>
    <t>まっかり村ふるさと応援基金</t>
  </si>
  <si>
    <t>羊蹄山自然公園整備基金</t>
  </si>
  <si>
    <t>https://www.vill.makkari.lg.jp/gyosei/zaisei/</t>
  </si>
  <si>
    <t>自ら考え自ら行う地域づくり基金</t>
    <rPh sb="0" eb="1">
      <t>ミズカ</t>
    </rPh>
    <rPh sb="2" eb="3">
      <t>カンガ</t>
    </rPh>
    <rPh sb="4" eb="5">
      <t>ミズカ</t>
    </rPh>
    <rPh sb="6" eb="7">
      <t>オコナ</t>
    </rPh>
    <rPh sb="8" eb="10">
      <t>チイキ</t>
    </rPh>
    <rPh sb="13" eb="15">
      <t>キキン</t>
    </rPh>
    <phoneticPr fontId="3"/>
  </si>
  <si>
    <t>http://www.vill.rusutsu.lg.jp/hotnews/detail,00000195.html</t>
  </si>
  <si>
    <t>国鉄胆振線代替輸送確保基金</t>
  </si>
  <si>
    <t>水の郷きもべつまちづくり基金</t>
  </si>
  <si>
    <t>http://www.town.kimobetsu.hokkaido.jp/machi/zaiseijokyo/sicyousonnzaisei.html</t>
  </si>
  <si>
    <t>http://town-kyogoku.jp/file/contents/49/10971/2019.xlsx</t>
  </si>
  <si>
    <t>宿泊税基金</t>
    <rPh sb="0" eb="2">
      <t>シュクハク</t>
    </rPh>
    <rPh sb="2" eb="3">
      <t>ゼイ</t>
    </rPh>
    <rPh sb="3" eb="5">
      <t>キキン</t>
    </rPh>
    <phoneticPr fontId="3"/>
  </si>
  <si>
    <t>https://www.town.kutchan.hokkaido.jp/town_administration/zaiseijyokyo/zaise_bunsekihyo/</t>
  </si>
  <si>
    <t>地域整備事業推進基金</t>
    <rPh sb="0" eb="2">
      <t>チイキ</t>
    </rPh>
    <rPh sb="2" eb="4">
      <t>セイビ</t>
    </rPh>
    <rPh sb="4" eb="6">
      <t>ジギョウ</t>
    </rPh>
    <rPh sb="6" eb="8">
      <t>スイシン</t>
    </rPh>
    <rPh sb="8" eb="10">
      <t>キキン</t>
    </rPh>
    <phoneticPr fontId="3"/>
  </si>
  <si>
    <t>ふるさとづくり推進基金</t>
    <rPh sb="7" eb="9">
      <t>スイシン</t>
    </rPh>
    <rPh sb="9" eb="11">
      <t>キキン</t>
    </rPh>
    <phoneticPr fontId="3"/>
  </si>
  <si>
    <t>電源立地促進促進対策交付金施設維持基金</t>
    <rPh sb="0" eb="2">
      <t>デンゲン</t>
    </rPh>
    <rPh sb="2" eb="4">
      <t>リッチ</t>
    </rPh>
    <rPh sb="4" eb="6">
      <t>ソクシン</t>
    </rPh>
    <rPh sb="6" eb="8">
      <t>ソクシン</t>
    </rPh>
    <rPh sb="8" eb="10">
      <t>タイサク</t>
    </rPh>
    <rPh sb="10" eb="13">
      <t>コウフキン</t>
    </rPh>
    <rPh sb="13" eb="15">
      <t>シセツ</t>
    </rPh>
    <rPh sb="15" eb="17">
      <t>イジ</t>
    </rPh>
    <rPh sb="17" eb="19">
      <t>キキン</t>
    </rPh>
    <phoneticPr fontId="3"/>
  </si>
  <si>
    <t>http://www.town.kyowa.hokkaido.jp/chousei/zaisei/2013-1023-1111-65.htm</t>
  </si>
  <si>
    <t>岩内町漁業振興基金</t>
    <rPh sb="0" eb="3">
      <t>イワナイチョウ</t>
    </rPh>
    <rPh sb="3" eb="5">
      <t>ギョギョウ</t>
    </rPh>
    <rPh sb="5" eb="7">
      <t>シンコウ</t>
    </rPh>
    <rPh sb="7" eb="9">
      <t>キキン</t>
    </rPh>
    <phoneticPr fontId="3"/>
  </si>
  <si>
    <t>岩地方文化センター維持基金</t>
    <rPh sb="0" eb="1">
      <t>イワ</t>
    </rPh>
    <rPh sb="1" eb="3">
      <t>チホウ</t>
    </rPh>
    <rPh sb="3" eb="5">
      <t>ブンカ</t>
    </rPh>
    <rPh sb="9" eb="11">
      <t>イジ</t>
    </rPh>
    <rPh sb="11" eb="13">
      <t>キキン</t>
    </rPh>
    <phoneticPr fontId="3"/>
  </si>
  <si>
    <t>岩内町地域振興基金</t>
    <rPh sb="0" eb="3">
      <t>イワナイチョウ</t>
    </rPh>
    <rPh sb="3" eb="5">
      <t>チイキ</t>
    </rPh>
    <rPh sb="5" eb="7">
      <t>シンコウ</t>
    </rPh>
    <rPh sb="7" eb="9">
      <t>キキン</t>
    </rPh>
    <phoneticPr fontId="3"/>
  </si>
  <si>
    <t>岩内町ふるさと納税基金</t>
    <rPh sb="0" eb="3">
      <t>イワナイチョウ</t>
    </rPh>
    <rPh sb="7" eb="9">
      <t>ノウゼイ</t>
    </rPh>
    <rPh sb="9" eb="11">
      <t>キキン</t>
    </rPh>
    <phoneticPr fontId="3"/>
  </si>
  <si>
    <t>岩内町社会福祉事業基金</t>
    <rPh sb="0" eb="3">
      <t>イワナイチョウ</t>
    </rPh>
    <rPh sb="3" eb="5">
      <t>シャカイ</t>
    </rPh>
    <rPh sb="5" eb="7">
      <t>フクシ</t>
    </rPh>
    <rPh sb="7" eb="9">
      <t>ジギョウ</t>
    </rPh>
    <rPh sb="9" eb="11">
      <t>キキン</t>
    </rPh>
    <phoneticPr fontId="3"/>
  </si>
  <si>
    <t>https://www.town.iwanai.hokkaido.jp/?p=59619</t>
  </si>
  <si>
    <t>漁業活性化推進基金</t>
    <rPh sb="0" eb="2">
      <t>ギョギョウ</t>
    </rPh>
    <rPh sb="2" eb="5">
      <t>カッセイカ</t>
    </rPh>
    <rPh sb="5" eb="9">
      <t>スイシンキキン</t>
    </rPh>
    <phoneticPr fontId="3"/>
  </si>
  <si>
    <t>公共用施設維持修繕・維持補修基金</t>
    <rPh sb="0" eb="2">
      <t>コウキョウ</t>
    </rPh>
    <rPh sb="2" eb="3">
      <t>ヨウ</t>
    </rPh>
    <rPh sb="3" eb="5">
      <t>シセツ</t>
    </rPh>
    <rPh sb="5" eb="7">
      <t>イジ</t>
    </rPh>
    <rPh sb="7" eb="9">
      <t>シュウゼン</t>
    </rPh>
    <rPh sb="10" eb="12">
      <t>イジ</t>
    </rPh>
    <rPh sb="12" eb="14">
      <t>ホシュウ</t>
    </rPh>
    <rPh sb="14" eb="16">
      <t>キキン</t>
    </rPh>
    <phoneticPr fontId="3"/>
  </si>
  <si>
    <t>スポーツ・文化振興基金</t>
    <rPh sb="5" eb="7">
      <t>ブンカ</t>
    </rPh>
    <rPh sb="7" eb="9">
      <t>シンコウ</t>
    </rPh>
    <rPh sb="9" eb="11">
      <t>キキン</t>
    </rPh>
    <phoneticPr fontId="3"/>
  </si>
  <si>
    <t>http://www.vill.tomari.hokkaido.jp/machizukuri/gyousei/zaisei/</t>
  </si>
  <si>
    <t>役場庁舎建設基金</t>
  </si>
  <si>
    <t>ふるさと環境保全基金</t>
  </si>
  <si>
    <t>公共用施設維持修繕・維持補修基金</t>
  </si>
  <si>
    <t>振興基金</t>
  </si>
  <si>
    <t>電熱線方式ロードヒーティング施設維持運営基金</t>
  </si>
  <si>
    <t>https://www.vill.kamoenai.hokkaido.jp/hotnews/detail/00000455.html</t>
  </si>
  <si>
    <t>公用及び公共用施設整備基金</t>
  </si>
  <si>
    <t>ふるさと振興基金</t>
  </si>
  <si>
    <t>地域情報通信基盤施設整備基金</t>
  </si>
  <si>
    <t>まちづくり活動支援基金</t>
  </si>
  <si>
    <t>http://www.town.shakotan.lg.jp/contents/post-13.html</t>
  </si>
  <si>
    <t>コミュニティセンター建設基金</t>
  </si>
  <si>
    <t>退職手当基金</t>
  </si>
  <si>
    <t>青少年人材育成基金</t>
  </si>
  <si>
    <t>http://www.town.furubira.lg.jp/town/detail.php?id=98</t>
  </si>
  <si>
    <t>http://www.town.niki.hokkaido.jp/section/zaiseika/irv97600000002je.html</t>
  </si>
  <si>
    <t>余市町ふるさと応援寄附金基金</t>
    <rPh sb="0" eb="3">
      <t>ヨイチチョウ</t>
    </rPh>
    <rPh sb="7" eb="9">
      <t>オウエン</t>
    </rPh>
    <rPh sb="9" eb="12">
      <t>キフキン</t>
    </rPh>
    <rPh sb="12" eb="14">
      <t>キキン</t>
    </rPh>
    <phoneticPr fontId="3"/>
  </si>
  <si>
    <t>余市町公共施設
建設整備基金</t>
    <rPh sb="0" eb="3">
      <t>ヨイチチョウ</t>
    </rPh>
    <rPh sb="3" eb="5">
      <t>コウキョウ</t>
    </rPh>
    <rPh sb="5" eb="7">
      <t>シセツ</t>
    </rPh>
    <rPh sb="8" eb="10">
      <t>ケンセツ</t>
    </rPh>
    <rPh sb="10" eb="12">
      <t>セイビ</t>
    </rPh>
    <rPh sb="12" eb="14">
      <t>キキン</t>
    </rPh>
    <phoneticPr fontId="3"/>
  </si>
  <si>
    <t>余市町社会福祉
施設等建設基金</t>
    <rPh sb="0" eb="3">
      <t>ヨイチチョウ</t>
    </rPh>
    <rPh sb="3" eb="5">
      <t>シャカイ</t>
    </rPh>
    <rPh sb="5" eb="7">
      <t>フクシ</t>
    </rPh>
    <rPh sb="8" eb="10">
      <t>シセツ</t>
    </rPh>
    <rPh sb="10" eb="11">
      <t>トウ</t>
    </rPh>
    <rPh sb="11" eb="13">
      <t>ケンセツ</t>
    </rPh>
    <rPh sb="13" eb="15">
      <t>キキン</t>
    </rPh>
    <phoneticPr fontId="3"/>
  </si>
  <si>
    <t>余市町教育施設
建設整備基金</t>
    <rPh sb="0" eb="3">
      <t>ヨイチチョウ</t>
    </rPh>
    <rPh sb="3" eb="5">
      <t>キョウイク</t>
    </rPh>
    <rPh sb="5" eb="7">
      <t>シセツ</t>
    </rPh>
    <rPh sb="8" eb="10">
      <t>ケンセツ</t>
    </rPh>
    <rPh sb="10" eb="12">
      <t>セイビ</t>
    </rPh>
    <rPh sb="12" eb="14">
      <t>キキン</t>
    </rPh>
    <phoneticPr fontId="3"/>
  </si>
  <si>
    <t>余市町職員等退職手当基金負担金基金</t>
    <rPh sb="0" eb="3">
      <t>ヨイチチョウ</t>
    </rPh>
    <rPh sb="3" eb="5">
      <t>ショクイン</t>
    </rPh>
    <rPh sb="5" eb="6">
      <t>トウ</t>
    </rPh>
    <rPh sb="6" eb="8">
      <t>タイショク</t>
    </rPh>
    <rPh sb="8" eb="10">
      <t>テアテ</t>
    </rPh>
    <rPh sb="10" eb="12">
      <t>キキン</t>
    </rPh>
    <rPh sb="12" eb="15">
      <t>フタンキン</t>
    </rPh>
    <rPh sb="15" eb="17">
      <t>キキン</t>
    </rPh>
    <phoneticPr fontId="3"/>
  </si>
  <si>
    <t>http://www.town.yoichi.hokkaido.jp/chousei/jouhou/zaisei/zaiseizyoukyousiryousyu.html</t>
  </si>
  <si>
    <t>敬老福祉基金</t>
    <rPh sb="0" eb="2">
      <t>ケイロウ</t>
    </rPh>
    <rPh sb="2" eb="4">
      <t>フクシ</t>
    </rPh>
    <rPh sb="4" eb="6">
      <t>キキン</t>
    </rPh>
    <phoneticPr fontId="3"/>
  </si>
  <si>
    <t>農産物価格安定基金</t>
    <rPh sb="0" eb="3">
      <t>ノウサンブツ</t>
    </rPh>
    <rPh sb="3" eb="5">
      <t>カカク</t>
    </rPh>
    <rPh sb="5" eb="7">
      <t>アンテイ</t>
    </rPh>
    <rPh sb="7" eb="9">
      <t>キキン</t>
    </rPh>
    <phoneticPr fontId="3"/>
  </si>
  <si>
    <t>さくら・もみじ基金</t>
    <rPh sb="7" eb="9">
      <t>キキン</t>
    </rPh>
    <phoneticPr fontId="3"/>
  </si>
  <si>
    <t>https://www.akaigawa.com/kurashi/soumu/post_9.html</t>
  </si>
  <si>
    <t>南幌温泉ハート＆ハート基金</t>
  </si>
  <si>
    <t>地域福祉振興基金</t>
  </si>
  <si>
    <t>中山間ふるさと水と土保全基金</t>
  </si>
  <si>
    <t xml:space="preserve">http://www.town.nanporo.hokkaido.jp/seisaku/zaisei/zaisei_005/#paragraph19463
</t>
  </si>
  <si>
    <t>奈井江町役場庁舎整備基金</t>
  </si>
  <si>
    <t>森林環境譲与税基金</t>
  </si>
  <si>
    <t>http://www.town.naie.hokkaido.jp/town/zaisei</t>
  </si>
  <si>
    <t>産業振興基金</t>
  </si>
  <si>
    <t>振興公社事業開発基金</t>
  </si>
  <si>
    <t>http://town.kamisunagawa.hokkaido.jp/machitop/zaisei/財政状況資料集</t>
  </si>
  <si>
    <t>過疎地域自立促進基金</t>
  </si>
  <si>
    <t>文化スポーツ振興基金</t>
  </si>
  <si>
    <t>がんばれ子ども応援基金</t>
  </si>
  <si>
    <t>http://www.town.yuni.lg.jp/01020101somu_syomu02_zaisei.html</t>
  </si>
  <si>
    <t>公共施設整備基金</t>
    <rPh sb="0" eb="8">
      <t>コウキョウシセツセイビキキン</t>
    </rPh>
    <phoneticPr fontId="3"/>
  </si>
  <si>
    <t>農業振興基金</t>
    <rPh sb="0" eb="6">
      <t>ノウギョウシンコウキキン</t>
    </rPh>
    <phoneticPr fontId="3"/>
  </si>
  <si>
    <t>未来をひらく人づくり基金</t>
    <rPh sb="0" eb="2">
      <t>ミライ</t>
    </rPh>
    <rPh sb="6" eb="7">
      <t>ヒト</t>
    </rPh>
    <rPh sb="10" eb="12">
      <t>キキン</t>
    </rPh>
    <phoneticPr fontId="3"/>
  </si>
  <si>
    <t>基本基金</t>
    <rPh sb="0" eb="4">
      <t>キホンキキン</t>
    </rPh>
    <phoneticPr fontId="3"/>
  </si>
  <si>
    <t>緑のまちづくり基金</t>
    <rPh sb="0" eb="1">
      <t>ミドリ</t>
    </rPh>
    <rPh sb="7" eb="9">
      <t>キキン</t>
    </rPh>
    <phoneticPr fontId="3"/>
  </si>
  <si>
    <t>https://www.maoi-net.jp/gyosei/zaisei.htm</t>
  </si>
  <si>
    <t>文化振興基金</t>
  </si>
  <si>
    <t>農業教育振興基金</t>
  </si>
  <si>
    <t>ふるさと福祉基金</t>
  </si>
  <si>
    <t>https://www.town.kuriyama.hokkaido.jp/soshiki/32/597.html</t>
  </si>
  <si>
    <t>公有財産整備基金</t>
  </si>
  <si>
    <t>札沼線代替輸送事業等基金</t>
  </si>
  <si>
    <t>ふるさと納税基金</t>
  </si>
  <si>
    <t>ふるさと活性化基金</t>
  </si>
  <si>
    <t>http://www.town.tsukigata.hokkaido.jp/2697.htm</t>
  </si>
  <si>
    <t>ふるさと浦臼応援基金</t>
  </si>
  <si>
    <t>公共施設建設基金</t>
  </si>
  <si>
    <t>https://www.town.urausu.hokkaido.jp/soshiki/zaisei/index.html</t>
  </si>
  <si>
    <t>子ども夢基金</t>
  </si>
  <si>
    <t>http://www.town.shintotsukawa.lg.jp/hotnews/detail/00001408.html</t>
  </si>
  <si>
    <t>ふるさと妹背牛応援基金</t>
  </si>
  <si>
    <t>国営土地改良事業費償還基金</t>
  </si>
  <si>
    <t>ｶｰﾘﾝｸﾞﾎｰﾙｻﾎﾟｰﾀｰｽﾞ基金</t>
  </si>
  <si>
    <t>https://www.town.moseushi.hokkaido.jp/gyousei/documents/r1zaiseijokyo.html</t>
  </si>
  <si>
    <t>観光施設整備基金</t>
  </si>
  <si>
    <t>定住促進基金</t>
  </si>
  <si>
    <t>https://www.town.chippubetsu.hokkaido.jp/category/detail.html?category=town&amp;content=87</t>
  </si>
  <si>
    <t>土地改良整備事業償還金基金</t>
  </si>
  <si>
    <t>ライスコンビナート事業基金</t>
  </si>
  <si>
    <t>公共施設改修費等積立基金</t>
  </si>
  <si>
    <t>https://www.town.uryu.hokkaido.jp/soshiki/kikakuzaisei/zaiseijoukyoushiryousyuu.html</t>
  </si>
  <si>
    <t>農地保有合理化促進事業基金</t>
  </si>
  <si>
    <t>http://www.town.hokuryu.hokkaido.jp/content/hokuryu-town6.php</t>
  </si>
  <si>
    <t>養護老人ホーム基金</t>
  </si>
  <si>
    <t>地域医療確保安定化基金</t>
  </si>
  <si>
    <t>学校教育振興基金</t>
  </si>
  <si>
    <t>https://www.town.numata.hokkaido.jp/section/soumu/ujj7s3000000006ct.html</t>
  </si>
  <si>
    <t>公共施設修繕等基金</t>
  </si>
  <si>
    <t>ふるさとまちづくり応援基金</t>
  </si>
  <si>
    <t>文化事業振興基金</t>
  </si>
  <si>
    <t>ふれあい基金</t>
  </si>
  <si>
    <t>https://www.town.takasu.hokkaido.jp/chousei/keikaku/gyouzaisei.html</t>
  </si>
  <si>
    <t>大雪霊園管理基金</t>
    <rPh sb="0" eb="2">
      <t>タイセツ</t>
    </rPh>
    <rPh sb="2" eb="4">
      <t>レイエン</t>
    </rPh>
    <rPh sb="4" eb="6">
      <t>カンリ</t>
    </rPh>
    <rPh sb="6" eb="8">
      <t>キキン</t>
    </rPh>
    <phoneticPr fontId="3"/>
  </si>
  <si>
    <t>子ども基金</t>
    <rPh sb="0" eb="1">
      <t>コ</t>
    </rPh>
    <rPh sb="3" eb="5">
      <t>キキン</t>
    </rPh>
    <phoneticPr fontId="3"/>
  </si>
  <si>
    <t>https://www.town.higashikagura.lg.jp/docs/655.html</t>
  </si>
  <si>
    <t>http://town.tohma.hokkaido.jp/chousei-jouhou/zaisei/zaiseijyoukyou/</t>
  </si>
  <si>
    <t>庁舎等整備基金</t>
    <rPh sb="0" eb="2">
      <t>チョウシャ</t>
    </rPh>
    <rPh sb="2" eb="3">
      <t>トウ</t>
    </rPh>
    <rPh sb="3" eb="5">
      <t>セイビ</t>
    </rPh>
    <rPh sb="5" eb="7">
      <t>キキン</t>
    </rPh>
    <phoneticPr fontId="3"/>
  </si>
  <si>
    <t>こころの豊かさ基金</t>
    <rPh sb="4" eb="5">
      <t>ユタ</t>
    </rPh>
    <rPh sb="7" eb="9">
      <t>キキン</t>
    </rPh>
    <phoneticPr fontId="3"/>
  </si>
  <si>
    <t>http://www.town.pippu.hokkaido.jp/cms/section/soumu/p1rhin0000000f12.html</t>
  </si>
  <si>
    <t>研修派遣事業基金</t>
  </si>
  <si>
    <t>http://www.town.aibetsu.hokkaido.jp/administration/finances1/index.html</t>
  </si>
  <si>
    <t>https://www.town.hokkaido-kamikawa.lg.jp/section/kikakusoumu/d57c9r0000005xf5.html</t>
  </si>
  <si>
    <t>「写真の町」ひがしかわ株主基金</t>
  </si>
  <si>
    <t>写真の町文化基金</t>
  </si>
  <si>
    <t>https://town.higashikawa.hokkaido.jp/administration/information/</t>
  </si>
  <si>
    <t>人づくり育成基金</t>
    <rPh sb="0" eb="1">
      <t>ヒト</t>
    </rPh>
    <rPh sb="4" eb="6">
      <t>イクセイ</t>
    </rPh>
    <rPh sb="6" eb="8">
      <t>キキン</t>
    </rPh>
    <phoneticPr fontId="3"/>
  </si>
  <si>
    <t>丘のまちびえいまちづくり基金</t>
    <rPh sb="0" eb="1">
      <t>オカ</t>
    </rPh>
    <rPh sb="12" eb="14">
      <t>キキン</t>
    </rPh>
    <phoneticPr fontId="3"/>
  </si>
  <si>
    <t>http://town.biei.hokkaido.jp/administration/finance/</t>
  </si>
  <si>
    <t>十勝岳と共生するまちづくり応援基金</t>
    <rPh sb="0" eb="2">
      <t>トカチ</t>
    </rPh>
    <rPh sb="2" eb="3">
      <t>ダケ</t>
    </rPh>
    <rPh sb="4" eb="6">
      <t>キョウセイ</t>
    </rPh>
    <rPh sb="13" eb="15">
      <t>オウエン</t>
    </rPh>
    <rPh sb="15" eb="17">
      <t>キキン</t>
    </rPh>
    <phoneticPr fontId="3"/>
  </si>
  <si>
    <t>http://www.town.kamifurano.hokkaido.jp/index.php?id=81</t>
  </si>
  <si>
    <t>地域間交流人材育成基金</t>
  </si>
  <si>
    <t>http://www.town.nakafurano.lg.jp/hotnews/detail/00000118.html</t>
  </si>
  <si>
    <t>公共施設等整備基金</t>
    <rPh sb="0" eb="2">
      <t>コウキョウ</t>
    </rPh>
    <rPh sb="2" eb="4">
      <t>シセツ</t>
    </rPh>
    <rPh sb="4" eb="5">
      <t>ナド</t>
    </rPh>
    <rPh sb="5" eb="7">
      <t>セイビ</t>
    </rPh>
    <rPh sb="7" eb="9">
      <t>キキン</t>
    </rPh>
    <phoneticPr fontId="3"/>
  </si>
  <si>
    <t>まちづくり応援基金</t>
    <rPh sb="5" eb="9">
      <t>オウエンキキン</t>
    </rPh>
    <phoneticPr fontId="3"/>
  </si>
  <si>
    <t>https://www.town.minamifurano.hokkaido.jp/kurashi-info/%e8%b2%a1%e6%94%bf/%e8%b2%a1%e6%94%bf%e7%8a%b6%e6%b3%81%e7%ad%89%e4%b8%80%e8%a6%a7%e8%a1%a8/</t>
  </si>
  <si>
    <t>占冠村福祉基金</t>
  </si>
  <si>
    <t>占冠村公共施設等維持管理基金</t>
  </si>
  <si>
    <t>林業振興基金</t>
  </si>
  <si>
    <t>国際交流基金</t>
  </si>
  <si>
    <t>公共施設建設基金</t>
    <rPh sb="0" eb="2">
      <t>コウキョウ</t>
    </rPh>
    <rPh sb="2" eb="4">
      <t>シセツ</t>
    </rPh>
    <rPh sb="4" eb="6">
      <t>ケンセツ</t>
    </rPh>
    <rPh sb="6" eb="8">
      <t>キキン</t>
    </rPh>
    <phoneticPr fontId="3"/>
  </si>
  <si>
    <t>総合体育施設建設基金</t>
    <rPh sb="0" eb="2">
      <t>ソウゴウ</t>
    </rPh>
    <rPh sb="2" eb="4">
      <t>タイイク</t>
    </rPh>
    <rPh sb="4" eb="6">
      <t>シセツ</t>
    </rPh>
    <rPh sb="6" eb="8">
      <t>ケンセツ</t>
    </rPh>
    <rPh sb="8" eb="10">
      <t>キキン</t>
    </rPh>
    <phoneticPr fontId="3"/>
  </si>
  <si>
    <t>南宗谷線地区米穀類乾燥調製所増施設基金</t>
    <rPh sb="0" eb="1">
      <t>ミナミ</t>
    </rPh>
    <rPh sb="1" eb="3">
      <t>ソウヤ</t>
    </rPh>
    <rPh sb="3" eb="4">
      <t>セン</t>
    </rPh>
    <rPh sb="4" eb="6">
      <t>チク</t>
    </rPh>
    <rPh sb="6" eb="8">
      <t>ベイコク</t>
    </rPh>
    <rPh sb="8" eb="9">
      <t>ルイ</t>
    </rPh>
    <rPh sb="9" eb="11">
      <t>カンソウ</t>
    </rPh>
    <rPh sb="11" eb="13">
      <t>チョウセイ</t>
    </rPh>
    <rPh sb="13" eb="14">
      <t>ジョ</t>
    </rPh>
    <rPh sb="14" eb="15">
      <t>ゾウ</t>
    </rPh>
    <rPh sb="15" eb="17">
      <t>シセツ</t>
    </rPh>
    <rPh sb="17" eb="19">
      <t>キキン</t>
    </rPh>
    <phoneticPr fontId="3"/>
  </si>
  <si>
    <t>https://www.town.wassamu.hokkaido.jp/affairs/finance/published-financial/</t>
  </si>
  <si>
    <t>一般廃棄物処理施設整備事業</t>
    <rPh sb="0" eb="2">
      <t>イッパン</t>
    </rPh>
    <rPh sb="2" eb="5">
      <t>ハイキブツ</t>
    </rPh>
    <rPh sb="5" eb="7">
      <t>ショリ</t>
    </rPh>
    <rPh sb="7" eb="9">
      <t>シセツ</t>
    </rPh>
    <rPh sb="9" eb="11">
      <t>セイビ</t>
    </rPh>
    <rPh sb="11" eb="13">
      <t>ジギョウ</t>
    </rPh>
    <phoneticPr fontId="19"/>
  </si>
  <si>
    <t>観光施設整備基金</t>
    <rPh sb="0" eb="2">
      <t>カンコウ</t>
    </rPh>
    <rPh sb="2" eb="4">
      <t>シセツ</t>
    </rPh>
    <rPh sb="4" eb="6">
      <t>セイビ</t>
    </rPh>
    <rPh sb="6" eb="8">
      <t>キキン</t>
    </rPh>
    <phoneticPr fontId="19"/>
  </si>
  <si>
    <t>教育施設整備基金</t>
    <rPh sb="0" eb="2">
      <t>キョウイク</t>
    </rPh>
    <rPh sb="2" eb="4">
      <t>シセツ</t>
    </rPh>
    <rPh sb="4" eb="6">
      <t>セイビ</t>
    </rPh>
    <rPh sb="6" eb="8">
      <t>キキン</t>
    </rPh>
    <phoneticPr fontId="19"/>
  </si>
  <si>
    <t>地域福祉基金</t>
    <rPh sb="0" eb="2">
      <t>チイキ</t>
    </rPh>
    <rPh sb="2" eb="4">
      <t>フクシ</t>
    </rPh>
    <rPh sb="4" eb="6">
      <t>キキン</t>
    </rPh>
    <phoneticPr fontId="19"/>
  </si>
  <si>
    <t>https://www.town.kembuchi.hokkaido.jo/guide/gyozaiseijoho/zaiseikouhyo/</t>
  </si>
  <si>
    <t>サンルダム建設対策基金</t>
  </si>
  <si>
    <t>木質原料製造施設基金</t>
  </si>
  <si>
    <t>木質バイオマス削減効果活用基金</t>
  </si>
  <si>
    <t>森林づくり基金</t>
  </si>
  <si>
    <t>https://www.town.shimokawa.hokkaido.jp/gyousei/2019/12/hikakubunseki.html</t>
  </si>
  <si>
    <t>国鉄美幸線
代替輸送確保基金</t>
    <rPh sb="0" eb="2">
      <t>コクテツ</t>
    </rPh>
    <rPh sb="2" eb="3">
      <t>ビ</t>
    </rPh>
    <rPh sb="3" eb="4">
      <t>コウ</t>
    </rPh>
    <rPh sb="4" eb="5">
      <t>セン</t>
    </rPh>
    <rPh sb="6" eb="8">
      <t>ダイタイ</t>
    </rPh>
    <rPh sb="8" eb="10">
      <t>ユソウ</t>
    </rPh>
    <rPh sb="10" eb="12">
      <t>カクホ</t>
    </rPh>
    <rPh sb="12" eb="14">
      <t>キキン</t>
    </rPh>
    <phoneticPr fontId="3"/>
  </si>
  <si>
    <t>チョウザメ産業
振興基金</t>
    <rPh sb="5" eb="7">
      <t>サンギョウ</t>
    </rPh>
    <rPh sb="8" eb="10">
      <t>シンコウ</t>
    </rPh>
    <rPh sb="10" eb="12">
      <t>キキン</t>
    </rPh>
    <phoneticPr fontId="3"/>
  </si>
  <si>
    <t>文化会館COM100
運営基金</t>
    <rPh sb="0" eb="2">
      <t>ブンカ</t>
    </rPh>
    <rPh sb="2" eb="4">
      <t>カイカン</t>
    </rPh>
    <rPh sb="11" eb="13">
      <t>ウンエイ</t>
    </rPh>
    <rPh sb="13" eb="15">
      <t>キキン</t>
    </rPh>
    <phoneticPr fontId="3"/>
  </si>
  <si>
    <t>http://www.town.bifuka.hokkaido.jp/cms/section/soumu/nuv41p00000006bt.html</t>
  </si>
  <si>
    <t>高等学校振興基金</t>
  </si>
  <si>
    <t>ＪＲ天北線代替輸送確保基金</t>
  </si>
  <si>
    <t>人づくり振興基金</t>
  </si>
  <si>
    <t>http://www.vill.otoineppu.hokkaido.jp/gyousei/gyouzaisei/gyouzaiseihoukoku.html</t>
  </si>
  <si>
    <t>人づくり研修基金</t>
    <rPh sb="0" eb="1">
      <t>ヒト</t>
    </rPh>
    <rPh sb="4" eb="6">
      <t>ケンシュウ</t>
    </rPh>
    <rPh sb="6" eb="8">
      <t>キキン</t>
    </rPh>
    <phoneticPr fontId="3"/>
  </si>
  <si>
    <t>ふるさと基金</t>
    <rPh sb="4" eb="6">
      <t>キキン</t>
    </rPh>
    <phoneticPr fontId="3"/>
  </si>
  <si>
    <t>中山間ふるさと基金</t>
    <rPh sb="0" eb="3">
      <t>チュウサンカン</t>
    </rPh>
    <rPh sb="7" eb="9">
      <t>キキン</t>
    </rPh>
    <phoneticPr fontId="3"/>
  </si>
  <si>
    <t>http://www.town.nakagawa.hokkaido.jo/category/jouhou/index.html</t>
  </si>
  <si>
    <t>総合振興基金</t>
    <rPh sb="0" eb="2">
      <t>ソウゴウ</t>
    </rPh>
    <rPh sb="2" eb="4">
      <t>シンコウ</t>
    </rPh>
    <rPh sb="4" eb="6">
      <t>キキン</t>
    </rPh>
    <phoneticPr fontId="3"/>
  </si>
  <si>
    <t>JR深名線バス転換対策基金</t>
    <rPh sb="2" eb="5">
      <t>シンメイセン</t>
    </rPh>
    <rPh sb="7" eb="9">
      <t>テンカン</t>
    </rPh>
    <rPh sb="9" eb="11">
      <t>タイサク</t>
    </rPh>
    <rPh sb="11" eb="13">
      <t>キキン</t>
    </rPh>
    <phoneticPr fontId="3"/>
  </si>
  <si>
    <t>夢・人・郷づくり基金</t>
    <rPh sb="0" eb="1">
      <t>ユメ</t>
    </rPh>
    <rPh sb="2" eb="3">
      <t>ヒト</t>
    </rPh>
    <rPh sb="4" eb="5">
      <t>ゴウ</t>
    </rPh>
    <rPh sb="8" eb="10">
      <t>キキン</t>
    </rPh>
    <phoneticPr fontId="3"/>
  </si>
  <si>
    <t>www.town.horokanai.hokkaido.jp/information/zaisei</t>
  </si>
  <si>
    <t>頑張れ増毛応援基金</t>
    <rPh sb="0" eb="2">
      <t>ガンバ</t>
    </rPh>
    <rPh sb="3" eb="5">
      <t>マシケ</t>
    </rPh>
    <rPh sb="5" eb="7">
      <t>オウエン</t>
    </rPh>
    <rPh sb="7" eb="9">
      <t>キキン</t>
    </rPh>
    <phoneticPr fontId="3"/>
  </si>
  <si>
    <t>公共施設整備等基金</t>
    <rPh sb="0" eb="2">
      <t>コウキョウ</t>
    </rPh>
    <rPh sb="2" eb="4">
      <t>シセツ</t>
    </rPh>
    <rPh sb="4" eb="6">
      <t>セイビ</t>
    </rPh>
    <rPh sb="7" eb="9">
      <t>キキン</t>
    </rPh>
    <phoneticPr fontId="3"/>
  </si>
  <si>
    <t>JR留萌線代替輸送確保基金</t>
    <rPh sb="2" eb="4">
      <t>ルモイ</t>
    </rPh>
    <rPh sb="4" eb="5">
      <t>セン</t>
    </rPh>
    <rPh sb="5" eb="7">
      <t>ダイタイ</t>
    </rPh>
    <rPh sb="7" eb="9">
      <t>ユソウ</t>
    </rPh>
    <rPh sb="9" eb="11">
      <t>カクホ</t>
    </rPh>
    <rPh sb="11" eb="13">
      <t>キキン</t>
    </rPh>
    <phoneticPr fontId="3"/>
  </si>
  <si>
    <t>https://www.town.mashike.hokkaido.jp/division/kikakuka/zaiseijokyo_shiryoshu/index.html</t>
  </si>
  <si>
    <t>国鉄羽幌線代替輸送確保基金</t>
    <rPh sb="0" eb="9">
      <t>コクテツハボロセンダイタイユソウ</t>
    </rPh>
    <rPh sb="9" eb="11">
      <t>カクホ</t>
    </rPh>
    <rPh sb="11" eb="13">
      <t>キキン</t>
    </rPh>
    <phoneticPr fontId="3"/>
  </si>
  <si>
    <t>過疎地域自立促進特別対策基金</t>
    <rPh sb="0" eb="2">
      <t>カソ</t>
    </rPh>
    <rPh sb="2" eb="4">
      <t>チイキ</t>
    </rPh>
    <rPh sb="4" eb="6">
      <t>ジリツ</t>
    </rPh>
    <rPh sb="6" eb="8">
      <t>ソクシン</t>
    </rPh>
    <rPh sb="8" eb="10">
      <t>トクベツ</t>
    </rPh>
    <rPh sb="10" eb="12">
      <t>タイサク</t>
    </rPh>
    <rPh sb="12" eb="14">
      <t>キキン</t>
    </rPh>
    <phoneticPr fontId="3"/>
  </si>
  <si>
    <t>http://www.town.obira.hokkaido.jp/hotnews/category/303.html</t>
  </si>
  <si>
    <t>公共施設等整備基金</t>
    <rPh sb="0" eb="2">
      <t>コウキョウ</t>
    </rPh>
    <rPh sb="2" eb="4">
      <t>シセツ</t>
    </rPh>
    <rPh sb="4" eb="5">
      <t>トウ</t>
    </rPh>
    <rPh sb="5" eb="9">
      <t>セイビキキン</t>
    </rPh>
    <phoneticPr fontId="3"/>
  </si>
  <si>
    <t>羽幌線国鉄代替輸送確保基金</t>
    <rPh sb="0" eb="2">
      <t>ハボロ</t>
    </rPh>
    <rPh sb="2" eb="3">
      <t>セン</t>
    </rPh>
    <rPh sb="3" eb="5">
      <t>コクテツ</t>
    </rPh>
    <rPh sb="5" eb="7">
      <t>ダイタイ</t>
    </rPh>
    <rPh sb="7" eb="9">
      <t>ユソウ</t>
    </rPh>
    <rPh sb="9" eb="11">
      <t>カクホ</t>
    </rPh>
    <rPh sb="11" eb="13">
      <t>キキン</t>
    </rPh>
    <phoneticPr fontId="3"/>
  </si>
  <si>
    <t>地域福祉基金</t>
    <rPh sb="0" eb="6">
      <t>チイキフクシキキン</t>
    </rPh>
    <phoneticPr fontId="3"/>
  </si>
  <si>
    <t>まちおこし基金</t>
    <rPh sb="5" eb="7">
      <t>キキン</t>
    </rPh>
    <phoneticPr fontId="3"/>
  </si>
  <si>
    <t>http://www.town.tomamae.lg.jp/mobile/section/somu/lg6iib0000000283.html</t>
  </si>
  <si>
    <t>教育整備基金</t>
    <rPh sb="0" eb="2">
      <t>キョウイク</t>
    </rPh>
    <rPh sb="2" eb="4">
      <t>セイビ</t>
    </rPh>
    <rPh sb="4" eb="6">
      <t>キキン</t>
    </rPh>
    <phoneticPr fontId="3"/>
  </si>
  <si>
    <t>まちづくり事業基金</t>
    <rPh sb="5" eb="7">
      <t>ジギョウ</t>
    </rPh>
    <rPh sb="7" eb="9">
      <t>キキン</t>
    </rPh>
    <phoneticPr fontId="3"/>
  </si>
  <si>
    <t>役場庁舎等整備基金</t>
    <rPh sb="0" eb="2">
      <t>ヤクバ</t>
    </rPh>
    <rPh sb="2" eb="4">
      <t>チョウシャ</t>
    </rPh>
    <rPh sb="4" eb="5">
      <t>ナド</t>
    </rPh>
    <rPh sb="5" eb="7">
      <t>セイビ</t>
    </rPh>
    <rPh sb="7" eb="9">
      <t>キキン</t>
    </rPh>
    <phoneticPr fontId="3"/>
  </si>
  <si>
    <t>町営住宅等整備基金</t>
    <rPh sb="0" eb="2">
      <t>チョウエイ</t>
    </rPh>
    <rPh sb="2" eb="4">
      <t>ジュウタク</t>
    </rPh>
    <rPh sb="4" eb="5">
      <t>ナド</t>
    </rPh>
    <rPh sb="5" eb="7">
      <t>セイビ</t>
    </rPh>
    <rPh sb="7" eb="9">
      <t>キキン</t>
    </rPh>
    <phoneticPr fontId="3"/>
  </si>
  <si>
    <t>https://www.town.haboro.lg.jp/gyousei/zaisei/zaiseisiryousyu.html</t>
  </si>
  <si>
    <t>国鉄羽幌線代替輸送確保基金</t>
    <rPh sb="0" eb="13">
      <t>コクテツハボロセンダイタイユソウカクホキキン</t>
    </rPh>
    <phoneticPr fontId="3"/>
  </si>
  <si>
    <t>農業振興事業基金</t>
    <rPh sb="0" eb="2">
      <t>ノウギョウ</t>
    </rPh>
    <rPh sb="2" eb="4">
      <t>シンコウ</t>
    </rPh>
    <rPh sb="4" eb="6">
      <t>ジギョウ</t>
    </rPh>
    <rPh sb="6" eb="8">
      <t>キキン</t>
    </rPh>
    <phoneticPr fontId="3"/>
  </si>
  <si>
    <t>http://www.vill.shosanbetsu.lg.jp/shosanbetsu/?page_id=393</t>
  </si>
  <si>
    <t>まちづくり応援基金</t>
    <rPh sb="5" eb="7">
      <t>オウエン</t>
    </rPh>
    <rPh sb="7" eb="9">
      <t>キキン</t>
    </rPh>
    <phoneticPr fontId="3"/>
  </si>
  <si>
    <t>遠別町・キャッスルガー市国際交流基金</t>
    <rPh sb="0" eb="3">
      <t>エンベツチョウ</t>
    </rPh>
    <rPh sb="11" eb="12">
      <t>シ</t>
    </rPh>
    <rPh sb="12" eb="14">
      <t>コクサイ</t>
    </rPh>
    <rPh sb="14" eb="16">
      <t>コウリュウ</t>
    </rPh>
    <rPh sb="16" eb="18">
      <t>キキン</t>
    </rPh>
    <phoneticPr fontId="3"/>
  </si>
  <si>
    <t>http://www.town.embetsu.hokkaido.jp/docs/2013081600135/</t>
  </si>
  <si>
    <t>振興基金</t>
    <rPh sb="0" eb="2">
      <t>シンコウ</t>
    </rPh>
    <rPh sb="2" eb="4">
      <t>キキン</t>
    </rPh>
    <phoneticPr fontId="3"/>
  </si>
  <si>
    <t>国鉄羽幌線代替輸送確保基金</t>
    <rPh sb="0" eb="2">
      <t>コクテツ</t>
    </rPh>
    <rPh sb="2" eb="4">
      <t>ハボロ</t>
    </rPh>
    <rPh sb="4" eb="5">
      <t>セン</t>
    </rPh>
    <rPh sb="5" eb="7">
      <t>ダイタイ</t>
    </rPh>
    <rPh sb="7" eb="9">
      <t>ユソウ</t>
    </rPh>
    <rPh sb="9" eb="11">
      <t>カクホ</t>
    </rPh>
    <rPh sb="11" eb="13">
      <t>キキン</t>
    </rPh>
    <phoneticPr fontId="3"/>
  </si>
  <si>
    <t>町営草地基金</t>
    <rPh sb="0" eb="1">
      <t>チョウ</t>
    </rPh>
    <rPh sb="1" eb="2">
      <t>エイ</t>
    </rPh>
    <rPh sb="2" eb="4">
      <t>ソウチ</t>
    </rPh>
    <rPh sb="4" eb="6">
      <t>キキン</t>
    </rPh>
    <phoneticPr fontId="3"/>
  </si>
  <si>
    <t>http://www.teshiotown.hokkaido.jp/?page_id=317</t>
  </si>
  <si>
    <t>公共用施設維持補修基金</t>
    <rPh sb="0" eb="3">
      <t>コウキョウヨウ</t>
    </rPh>
    <rPh sb="3" eb="5">
      <t>シセツ</t>
    </rPh>
    <rPh sb="5" eb="7">
      <t>イジ</t>
    </rPh>
    <rPh sb="7" eb="9">
      <t>ホシュウ</t>
    </rPh>
    <rPh sb="9" eb="11">
      <t>キキン</t>
    </rPh>
    <phoneticPr fontId="3"/>
  </si>
  <si>
    <t>福祉のまちづくり基金</t>
    <rPh sb="0" eb="2">
      <t>フクシ</t>
    </rPh>
    <rPh sb="8" eb="10">
      <t>キキン</t>
    </rPh>
    <phoneticPr fontId="3"/>
  </si>
  <si>
    <t>JR天北線代替輸送確保基金</t>
    <rPh sb="2" eb="4">
      <t>テンポク</t>
    </rPh>
    <rPh sb="4" eb="5">
      <t>セン</t>
    </rPh>
    <rPh sb="5" eb="7">
      <t>ダイガエ</t>
    </rPh>
    <rPh sb="7" eb="9">
      <t>ユソウ</t>
    </rPh>
    <rPh sb="9" eb="11">
      <t>カクホ</t>
    </rPh>
    <rPh sb="11" eb="13">
      <t>キキン</t>
    </rPh>
    <phoneticPr fontId="3"/>
  </si>
  <si>
    <t>水産振興基金</t>
    <rPh sb="0" eb="2">
      <t>スイサン</t>
    </rPh>
    <rPh sb="2" eb="4">
      <t>シンコウ</t>
    </rPh>
    <rPh sb="4" eb="6">
      <t>キキン</t>
    </rPh>
    <phoneticPr fontId="3"/>
  </si>
  <si>
    <t>https://www.vill.sarufutsu.hokkaido.jp/hotnews/detail/00000456.html</t>
  </si>
  <si>
    <t>国鉄興浜北線代替輸送確保基金</t>
    <rPh sb="0" eb="2">
      <t>コクテツ</t>
    </rPh>
    <rPh sb="2" eb="3">
      <t>コウ</t>
    </rPh>
    <rPh sb="3" eb="4">
      <t>ハマ</t>
    </rPh>
    <rPh sb="4" eb="5">
      <t>キタ</t>
    </rPh>
    <rPh sb="5" eb="6">
      <t>セン</t>
    </rPh>
    <rPh sb="6" eb="8">
      <t>ダイガ</t>
    </rPh>
    <rPh sb="8" eb="10">
      <t>ユソウ</t>
    </rPh>
    <rPh sb="10" eb="12">
      <t>カクホ</t>
    </rPh>
    <rPh sb="12" eb="14">
      <t>キキン</t>
    </rPh>
    <phoneticPr fontId="3"/>
  </si>
  <si>
    <t>ＪＲ天北線代替輸送確保基金</t>
    <rPh sb="2" eb="4">
      <t>テンポク</t>
    </rPh>
    <rPh sb="4" eb="5">
      <t>セン</t>
    </rPh>
    <rPh sb="5" eb="7">
      <t>ダイタイ</t>
    </rPh>
    <rPh sb="7" eb="9">
      <t>ユソウ</t>
    </rPh>
    <rPh sb="9" eb="11">
      <t>カクホ</t>
    </rPh>
    <rPh sb="11" eb="13">
      <t>キキン</t>
    </rPh>
    <phoneticPr fontId="3"/>
  </si>
  <si>
    <t>http://www.town.hamatonbetsu.hokkaido.jp/docs/2014103000544/</t>
  </si>
  <si>
    <t>公共施設整備等基金</t>
    <rPh sb="0" eb="2">
      <t>コウキョウ</t>
    </rPh>
    <rPh sb="2" eb="4">
      <t>シセツ</t>
    </rPh>
    <rPh sb="4" eb="6">
      <t>セイビ</t>
    </rPh>
    <rPh sb="6" eb="7">
      <t>トウ</t>
    </rPh>
    <rPh sb="7" eb="9">
      <t>キキン</t>
    </rPh>
    <phoneticPr fontId="20"/>
  </si>
  <si>
    <t>地域活性化基金</t>
    <rPh sb="0" eb="2">
      <t>チイキ</t>
    </rPh>
    <rPh sb="2" eb="5">
      <t>カッセイカ</t>
    </rPh>
    <rPh sb="5" eb="7">
      <t>キキン</t>
    </rPh>
    <phoneticPr fontId="20"/>
  </si>
  <si>
    <t>長寿園改修拡張事業基金</t>
    <rPh sb="0" eb="3">
      <t>チョウジュエン</t>
    </rPh>
    <rPh sb="3" eb="5">
      <t>カイシュウ</t>
    </rPh>
    <rPh sb="5" eb="7">
      <t>カクチョウ</t>
    </rPh>
    <rPh sb="7" eb="9">
      <t>ジギョウ</t>
    </rPh>
    <rPh sb="9" eb="11">
      <t>キキン</t>
    </rPh>
    <phoneticPr fontId="20"/>
  </si>
  <si>
    <t>JR代替輸送確保基金</t>
    <rPh sb="2" eb="4">
      <t>ダイタイ</t>
    </rPh>
    <rPh sb="4" eb="6">
      <t>ユソウ</t>
    </rPh>
    <rPh sb="6" eb="8">
      <t>カクホ</t>
    </rPh>
    <rPh sb="8" eb="10">
      <t>キキン</t>
    </rPh>
    <phoneticPr fontId="20"/>
  </si>
  <si>
    <t>地方創生基金</t>
    <rPh sb="0" eb="2">
      <t>チホウ</t>
    </rPh>
    <rPh sb="2" eb="4">
      <t>ソウセイ</t>
    </rPh>
    <rPh sb="4" eb="6">
      <t>キキン</t>
    </rPh>
    <phoneticPr fontId="20"/>
  </si>
  <si>
    <t>https://www.town.nakatombetsu.hokkaido.jp/bunya/7443</t>
  </si>
  <si>
    <t>情報通信基盤施設整備基金</t>
  </si>
  <si>
    <t>交通輸送等整備推進基金</t>
  </si>
  <si>
    <t>ふるさと未来応援基金</t>
  </si>
  <si>
    <t>http://www.esashi.jp/town/page.html?id=238</t>
  </si>
  <si>
    <t>豊富町ふるさと応援基金</t>
    <rPh sb="0" eb="3">
      <t>トヨトミチョウ</t>
    </rPh>
    <rPh sb="7" eb="9">
      <t>オウエン</t>
    </rPh>
    <rPh sb="9" eb="11">
      <t>キキン</t>
    </rPh>
    <phoneticPr fontId="3"/>
  </si>
  <si>
    <t>豊富町医療機器等整備基金</t>
    <rPh sb="0" eb="3">
      <t>トヨトミチョウ</t>
    </rPh>
    <rPh sb="3" eb="5">
      <t>イリョウ</t>
    </rPh>
    <rPh sb="5" eb="7">
      <t>キキ</t>
    </rPh>
    <rPh sb="7" eb="8">
      <t>トウ</t>
    </rPh>
    <rPh sb="8" eb="10">
      <t>セイビ</t>
    </rPh>
    <rPh sb="10" eb="12">
      <t>キキン</t>
    </rPh>
    <phoneticPr fontId="3"/>
  </si>
  <si>
    <t>https://www.town.toyotomi.hokkaido.jp/section/a7cug60000001hdz.html</t>
  </si>
  <si>
    <t>中山秀雄（流石）奨学基金</t>
    <rPh sb="0" eb="2">
      <t>ナカヤマ</t>
    </rPh>
    <rPh sb="2" eb="4">
      <t>ヒデオ</t>
    </rPh>
    <rPh sb="5" eb="7">
      <t>リュウセキ</t>
    </rPh>
    <rPh sb="8" eb="10">
      <t>ショウガク</t>
    </rPh>
    <rPh sb="10" eb="12">
      <t>キキン</t>
    </rPh>
    <phoneticPr fontId="3"/>
  </si>
  <si>
    <t>保健医療福祉施設整備基金</t>
    <rPh sb="0" eb="2">
      <t>ホケン</t>
    </rPh>
    <rPh sb="2" eb="4">
      <t>イリョウ</t>
    </rPh>
    <rPh sb="4" eb="6">
      <t>フクシ</t>
    </rPh>
    <rPh sb="6" eb="8">
      <t>シセツ</t>
    </rPh>
    <rPh sb="8" eb="10">
      <t>セイビ</t>
    </rPh>
    <rPh sb="10" eb="12">
      <t>キキン</t>
    </rPh>
    <phoneticPr fontId="3"/>
  </si>
  <si>
    <t>島おこし基金</t>
    <rPh sb="0" eb="1">
      <t>シマ</t>
    </rPh>
    <rPh sb="4" eb="6">
      <t>キキン</t>
    </rPh>
    <phoneticPr fontId="3"/>
  </si>
  <si>
    <t>温泉開発基金</t>
    <rPh sb="0" eb="2">
      <t>オンセン</t>
    </rPh>
    <rPh sb="2" eb="4">
      <t>カイハツ</t>
    </rPh>
    <rPh sb="4" eb="6">
      <t>キキン</t>
    </rPh>
    <phoneticPr fontId="3"/>
  </si>
  <si>
    <t>https://www.town.rebun.hokkaido.jp/hotnews/detail/00000151.html</t>
  </si>
  <si>
    <t>土地開発基金</t>
    <rPh sb="0" eb="2">
      <t>トチ</t>
    </rPh>
    <rPh sb="2" eb="4">
      <t>カイハツ</t>
    </rPh>
    <rPh sb="4" eb="6">
      <t>キキン</t>
    </rPh>
    <phoneticPr fontId="3"/>
  </si>
  <si>
    <t>学校教育施設整備基金</t>
    <rPh sb="0" eb="2">
      <t>ガッコウ</t>
    </rPh>
    <rPh sb="2" eb="4">
      <t>キョウイク</t>
    </rPh>
    <rPh sb="4" eb="6">
      <t>シセツ</t>
    </rPh>
    <rPh sb="6" eb="8">
      <t>セイビ</t>
    </rPh>
    <rPh sb="8" eb="10">
      <t>キキン</t>
    </rPh>
    <phoneticPr fontId="3"/>
  </si>
  <si>
    <t>http://www.town.rishiri.hokkaido.jp/rishiri/1153.htm</t>
  </si>
  <si>
    <t>ふるさと利尻富士応援基金</t>
    <rPh sb="4" eb="8">
      <t>リシリフジ</t>
    </rPh>
    <rPh sb="8" eb="10">
      <t>オウエン</t>
    </rPh>
    <rPh sb="10" eb="12">
      <t>キキン</t>
    </rPh>
    <phoneticPr fontId="3"/>
  </si>
  <si>
    <t>子ども・子育て応援基金</t>
    <rPh sb="0" eb="1">
      <t>コ</t>
    </rPh>
    <rPh sb="4" eb="6">
      <t>コソダ</t>
    </rPh>
    <rPh sb="7" eb="9">
      <t>オウエン</t>
    </rPh>
    <rPh sb="9" eb="11">
      <t>キキン</t>
    </rPh>
    <phoneticPr fontId="3"/>
  </si>
  <si>
    <t>社会福祉事業基金</t>
    <rPh sb="0" eb="2">
      <t>シャカイ</t>
    </rPh>
    <rPh sb="2" eb="4">
      <t>フクシ</t>
    </rPh>
    <rPh sb="4" eb="6">
      <t>ジギョウ</t>
    </rPh>
    <rPh sb="6" eb="8">
      <t>キキン</t>
    </rPh>
    <phoneticPr fontId="3"/>
  </si>
  <si>
    <t>https://www.town.rishirifuji.hokkaido.jp/rishirifuji/1144.htm</t>
  </si>
  <si>
    <t>エネルギー施策等振興基金</t>
    <rPh sb="5" eb="7">
      <t>セサク</t>
    </rPh>
    <rPh sb="7" eb="8">
      <t>トウ</t>
    </rPh>
    <rPh sb="8" eb="10">
      <t>シンコウ</t>
    </rPh>
    <rPh sb="10" eb="12">
      <t>キキン</t>
    </rPh>
    <phoneticPr fontId="3"/>
  </si>
  <si>
    <t>中山間農業地域環境保全基金</t>
    <rPh sb="0" eb="1">
      <t>ナカ</t>
    </rPh>
    <rPh sb="1" eb="2">
      <t>ヤマ</t>
    </rPh>
    <rPh sb="2" eb="3">
      <t>アイダ</t>
    </rPh>
    <rPh sb="3" eb="5">
      <t>ノウギョウ</t>
    </rPh>
    <rPh sb="5" eb="7">
      <t>チイキ</t>
    </rPh>
    <rPh sb="7" eb="9">
      <t>カンキョウ</t>
    </rPh>
    <rPh sb="9" eb="11">
      <t>ホゼン</t>
    </rPh>
    <rPh sb="11" eb="13">
      <t>キキン</t>
    </rPh>
    <phoneticPr fontId="3"/>
  </si>
  <si>
    <t>https://www.town.horonobe.lg.jp/www4/section/soumu/le009f0000005uaz.html</t>
  </si>
  <si>
    <t>役場庁舎改築基金</t>
    <rPh sb="0" eb="2">
      <t>ヤクバ</t>
    </rPh>
    <rPh sb="2" eb="4">
      <t>チョウシャ</t>
    </rPh>
    <rPh sb="4" eb="6">
      <t>カイチク</t>
    </rPh>
    <rPh sb="6" eb="8">
      <t>キキン</t>
    </rPh>
    <phoneticPr fontId="3"/>
  </si>
  <si>
    <t>屋内多目的運動場
整備基金</t>
    <rPh sb="0" eb="2">
      <t>オクナイ</t>
    </rPh>
    <rPh sb="2" eb="5">
      <t>タモクテキ</t>
    </rPh>
    <rPh sb="5" eb="8">
      <t>ウンドウジョウ</t>
    </rPh>
    <rPh sb="9" eb="11">
      <t>セイビ</t>
    </rPh>
    <rPh sb="11" eb="13">
      <t>キキン</t>
    </rPh>
    <phoneticPr fontId="3"/>
  </si>
  <si>
    <t>http://www.town.bihoro.hokkaido.jp/docs/2012092400017/</t>
  </si>
  <si>
    <t>公共交通確保対策事業基金</t>
    <rPh sb="0" eb="2">
      <t>コウキョウ</t>
    </rPh>
    <rPh sb="2" eb="4">
      <t>コウツウ</t>
    </rPh>
    <rPh sb="4" eb="6">
      <t>カクホ</t>
    </rPh>
    <rPh sb="6" eb="8">
      <t>タイサク</t>
    </rPh>
    <rPh sb="8" eb="10">
      <t>ジギョウ</t>
    </rPh>
    <rPh sb="10" eb="12">
      <t>キキン</t>
    </rPh>
    <phoneticPr fontId="3"/>
  </si>
  <si>
    <t>国営農地再編整備事業負担金支払基金</t>
    <rPh sb="0" eb="2">
      <t>コクエイ</t>
    </rPh>
    <rPh sb="2" eb="4">
      <t>ノウチ</t>
    </rPh>
    <rPh sb="4" eb="6">
      <t>サイヘン</t>
    </rPh>
    <rPh sb="6" eb="8">
      <t>セイビ</t>
    </rPh>
    <rPh sb="8" eb="10">
      <t>ジギョウ</t>
    </rPh>
    <rPh sb="10" eb="13">
      <t>フタンキン</t>
    </rPh>
    <rPh sb="13" eb="15">
      <t>シハラ</t>
    </rPh>
    <rPh sb="15" eb="17">
      <t>キキン</t>
    </rPh>
    <phoneticPr fontId="3"/>
  </si>
  <si>
    <t>ふるさとつべつ応援基金</t>
    <rPh sb="7" eb="9">
      <t>オウエン</t>
    </rPh>
    <rPh sb="9" eb="11">
      <t>キキン</t>
    </rPh>
    <phoneticPr fontId="3"/>
  </si>
  <si>
    <t>http://www.town.tsubetsu.hokkaido.jp/04syokai/index.html</t>
  </si>
  <si>
    <t>町営住宅整備基金</t>
    <rPh sb="0" eb="2">
      <t>チョウエイ</t>
    </rPh>
    <rPh sb="2" eb="4">
      <t>ジュウタク</t>
    </rPh>
    <rPh sb="4" eb="6">
      <t>セイビ</t>
    </rPh>
    <rPh sb="6" eb="8">
      <t>キキン</t>
    </rPh>
    <phoneticPr fontId="3"/>
  </si>
  <si>
    <t>国立公園内森林保全基金</t>
    <rPh sb="0" eb="2">
      <t>コクリツ</t>
    </rPh>
    <rPh sb="2" eb="5">
      <t>コウエンナイ</t>
    </rPh>
    <rPh sb="5" eb="7">
      <t>シンリン</t>
    </rPh>
    <rPh sb="7" eb="9">
      <t>ホゼン</t>
    </rPh>
    <rPh sb="9" eb="11">
      <t>キキン</t>
    </rPh>
    <phoneticPr fontId="3"/>
  </si>
  <si>
    <t>国営畑総事業負担金等準備基金</t>
    <rPh sb="0" eb="2">
      <t>コクエイ</t>
    </rPh>
    <rPh sb="2" eb="3">
      <t>ハタ</t>
    </rPh>
    <rPh sb="3" eb="4">
      <t>ソウ</t>
    </rPh>
    <rPh sb="4" eb="6">
      <t>ジギョウ</t>
    </rPh>
    <rPh sb="6" eb="9">
      <t>フタンキン</t>
    </rPh>
    <rPh sb="9" eb="10">
      <t>トウ</t>
    </rPh>
    <rPh sb="10" eb="12">
      <t>ジュンビ</t>
    </rPh>
    <rPh sb="12" eb="14">
      <t>キキン</t>
    </rPh>
    <phoneticPr fontId="3"/>
  </si>
  <si>
    <t>http://www.town.shari.hokkaido.jp/03admini/30zaiseijoho/2008-0406-1251-7.html</t>
  </si>
  <si>
    <t>子ども子育て基金</t>
    <rPh sb="0" eb="1">
      <t>コ</t>
    </rPh>
    <rPh sb="3" eb="5">
      <t>コソダ</t>
    </rPh>
    <rPh sb="6" eb="8">
      <t>キキン</t>
    </rPh>
    <phoneticPr fontId="3"/>
  </si>
  <si>
    <t>林野基金</t>
    <rPh sb="0" eb="2">
      <t>リンヤ</t>
    </rPh>
    <rPh sb="2" eb="4">
      <t>キキン</t>
    </rPh>
    <phoneticPr fontId="3"/>
  </si>
  <si>
    <t>https://www.town.kiyosato.hokkaido.jp/gyousei/zaisei/index.html</t>
  </si>
  <si>
    <t>農畜産振興基金</t>
    <rPh sb="0" eb="3">
      <t>ノウチクサン</t>
    </rPh>
    <rPh sb="3" eb="5">
      <t>シンコウ</t>
    </rPh>
    <rPh sb="5" eb="7">
      <t>キキン</t>
    </rPh>
    <phoneticPr fontId="3"/>
  </si>
  <si>
    <t>ふるさと事業基金</t>
    <rPh sb="4" eb="6">
      <t>ジギョウ</t>
    </rPh>
    <rPh sb="6" eb="8">
      <t>キキン</t>
    </rPh>
    <phoneticPr fontId="3"/>
  </si>
  <si>
    <t>福祉振興基金</t>
    <rPh sb="0" eb="2">
      <t>フクシ</t>
    </rPh>
    <rPh sb="2" eb="4">
      <t>シンコウ</t>
    </rPh>
    <rPh sb="4" eb="6">
      <t>キキン</t>
    </rPh>
    <phoneticPr fontId="3"/>
  </si>
  <si>
    <t>https://www.town.koshimizu.hokkaido.jp/hotnews/detail/00002855.html</t>
  </si>
  <si>
    <t>社会資本整備基金</t>
  </si>
  <si>
    <t>地域活性化基金</t>
  </si>
  <si>
    <t>鉄道跡地整備等基金</t>
  </si>
  <si>
    <t>ふるさとおもいやり基金</t>
  </si>
  <si>
    <t>産業後継者育成基金</t>
  </si>
  <si>
    <t>https://www.town.kunneppu.hokkaido.jp/life/kikaku/zaiseijyoukyou.html</t>
  </si>
  <si>
    <t>ふるさと銀河線跡地活用等振興基金</t>
    <rPh sb="4" eb="7">
      <t>ギンガセン</t>
    </rPh>
    <rPh sb="7" eb="9">
      <t>アトチ</t>
    </rPh>
    <rPh sb="9" eb="11">
      <t>カツヨウ</t>
    </rPh>
    <rPh sb="11" eb="12">
      <t>トウ</t>
    </rPh>
    <rPh sb="12" eb="14">
      <t>シンコウ</t>
    </rPh>
    <rPh sb="14" eb="16">
      <t>キキン</t>
    </rPh>
    <phoneticPr fontId="3"/>
  </si>
  <si>
    <t>老人ホーム施設整備基金</t>
    <rPh sb="0" eb="2">
      <t>ロウジン</t>
    </rPh>
    <rPh sb="5" eb="7">
      <t>シセツ</t>
    </rPh>
    <rPh sb="7" eb="9">
      <t>セイビ</t>
    </rPh>
    <rPh sb="9" eb="11">
      <t>キキン</t>
    </rPh>
    <phoneticPr fontId="3"/>
  </si>
  <si>
    <t>社会福祉施設充実基金</t>
    <rPh sb="0" eb="2">
      <t>シャカイ</t>
    </rPh>
    <rPh sb="2" eb="4">
      <t>フクシ</t>
    </rPh>
    <rPh sb="4" eb="6">
      <t>シセツ</t>
    </rPh>
    <rPh sb="6" eb="8">
      <t>ジュウジツ</t>
    </rPh>
    <rPh sb="8" eb="10">
      <t>キキン</t>
    </rPh>
    <phoneticPr fontId="3"/>
  </si>
  <si>
    <t>未来の森づくり基金</t>
    <rPh sb="0" eb="2">
      <t>ミライ</t>
    </rPh>
    <rPh sb="3" eb="4">
      <t>モリ</t>
    </rPh>
    <rPh sb="7" eb="9">
      <t>キキン</t>
    </rPh>
    <phoneticPr fontId="3"/>
  </si>
  <si>
    <t>http://www.town.oketo.hokkaido.jp/chosei/zaisei/zaishiryou</t>
  </si>
  <si>
    <t>各公共施設整備基金</t>
    <rPh sb="0" eb="1">
      <t>カク</t>
    </rPh>
    <rPh sb="1" eb="3">
      <t>コウキョウ</t>
    </rPh>
    <rPh sb="3" eb="5">
      <t>シセツ</t>
    </rPh>
    <rPh sb="5" eb="7">
      <t>セイビ</t>
    </rPh>
    <rPh sb="7" eb="9">
      <t>キキン</t>
    </rPh>
    <phoneticPr fontId="3"/>
  </si>
  <si>
    <t>ふれあい交通網整備事業基金</t>
    <rPh sb="4" eb="7">
      <t>コウツウモウ</t>
    </rPh>
    <rPh sb="7" eb="9">
      <t>セイビ</t>
    </rPh>
    <rPh sb="9" eb="11">
      <t>ジギョウ</t>
    </rPh>
    <rPh sb="11" eb="13">
      <t>キキン</t>
    </rPh>
    <phoneticPr fontId="3"/>
  </si>
  <si>
    <t>福祉事業基金</t>
    <rPh sb="0" eb="2">
      <t>フクシ</t>
    </rPh>
    <rPh sb="2" eb="4">
      <t>ジギョウ</t>
    </rPh>
    <rPh sb="4" eb="6">
      <t>キキン</t>
    </rPh>
    <phoneticPr fontId="3"/>
  </si>
  <si>
    <t>ふるさとまちづくり振興基金</t>
    <rPh sb="9" eb="11">
      <t>シンコウ</t>
    </rPh>
    <rPh sb="11" eb="13">
      <t>キキン</t>
    </rPh>
    <phoneticPr fontId="3"/>
  </si>
  <si>
    <t>ふるさと応援事業基金</t>
    <rPh sb="4" eb="6">
      <t>オウエン</t>
    </rPh>
    <rPh sb="6" eb="8">
      <t>ジギョウ</t>
    </rPh>
    <rPh sb="8" eb="10">
      <t>キキン</t>
    </rPh>
    <phoneticPr fontId="3"/>
  </si>
  <si>
    <t>http://www.town.saroma.hokkaido.jp/shoukai/zaisei/index.html</t>
  </si>
  <si>
    <t>名寄線代替輸送確保基金</t>
    <rPh sb="0" eb="2">
      <t>ナヨロ</t>
    </rPh>
    <rPh sb="2" eb="3">
      <t>セン</t>
    </rPh>
    <rPh sb="3" eb="5">
      <t>ダイガエ</t>
    </rPh>
    <rPh sb="5" eb="7">
      <t>ユソウ</t>
    </rPh>
    <rPh sb="7" eb="9">
      <t>カクホ</t>
    </rPh>
    <rPh sb="9" eb="11">
      <t>キキン</t>
    </rPh>
    <phoneticPr fontId="3"/>
  </si>
  <si>
    <t>町有林野事業資金基金</t>
    <rPh sb="0" eb="2">
      <t>チョウユウ</t>
    </rPh>
    <rPh sb="2" eb="3">
      <t>リン</t>
    </rPh>
    <rPh sb="3" eb="4">
      <t>ヤ</t>
    </rPh>
    <rPh sb="4" eb="6">
      <t>ジギョウ</t>
    </rPh>
    <rPh sb="6" eb="8">
      <t>シキン</t>
    </rPh>
    <rPh sb="8" eb="10">
      <t>キキン</t>
    </rPh>
    <phoneticPr fontId="3"/>
  </si>
  <si>
    <t>https://engaru.jp/information/page.php?id=296</t>
  </si>
  <si>
    <t>旧国鉄代替輸送確保基金</t>
    <rPh sb="0" eb="1">
      <t>キュウ</t>
    </rPh>
    <rPh sb="1" eb="3">
      <t>コクテツ</t>
    </rPh>
    <rPh sb="3" eb="5">
      <t>ダイタイ</t>
    </rPh>
    <rPh sb="5" eb="7">
      <t>ユソウ</t>
    </rPh>
    <rPh sb="7" eb="9">
      <t>カクホ</t>
    </rPh>
    <rPh sb="9" eb="11">
      <t>キキン</t>
    </rPh>
    <phoneticPr fontId="3"/>
  </si>
  <si>
    <t>畑地かんがい排水施設整備基金</t>
    <rPh sb="0" eb="2">
      <t>ハタチ</t>
    </rPh>
    <rPh sb="6" eb="8">
      <t>ハイスイ</t>
    </rPh>
    <rPh sb="8" eb="10">
      <t>シセツ</t>
    </rPh>
    <rPh sb="10" eb="12">
      <t>セイビ</t>
    </rPh>
    <rPh sb="12" eb="14">
      <t>キキン</t>
    </rPh>
    <phoneticPr fontId="3"/>
  </si>
  <si>
    <t>https://www.town.yubetsu.lg.jp/administration/town/detail.html?content=24</t>
  </si>
  <si>
    <t>交通対策運営基金</t>
    <rPh sb="0" eb="2">
      <t>コウツウ</t>
    </rPh>
    <rPh sb="2" eb="4">
      <t>タイサク</t>
    </rPh>
    <rPh sb="4" eb="6">
      <t>ウンエイ</t>
    </rPh>
    <rPh sb="6" eb="8">
      <t>キキン</t>
    </rPh>
    <phoneticPr fontId="3"/>
  </si>
  <si>
    <t>緑と森林振興基金</t>
    <rPh sb="0" eb="1">
      <t>ミドリ</t>
    </rPh>
    <rPh sb="2" eb="4">
      <t>シンリン</t>
    </rPh>
    <rPh sb="4" eb="6">
      <t>シンコウ</t>
    </rPh>
    <rPh sb="6" eb="8">
      <t>キキン</t>
    </rPh>
    <phoneticPr fontId="3"/>
  </si>
  <si>
    <t>雑用水施設整備基金</t>
    <rPh sb="0" eb="3">
      <t>ザツヨウスイ</t>
    </rPh>
    <rPh sb="3" eb="5">
      <t>シセツ</t>
    </rPh>
    <rPh sb="5" eb="7">
      <t>セイビ</t>
    </rPh>
    <rPh sb="7" eb="9">
      <t>キキン</t>
    </rPh>
    <phoneticPr fontId="3"/>
  </si>
  <si>
    <t>酪農振興基金</t>
    <rPh sb="0" eb="2">
      <t>ラクノウ</t>
    </rPh>
    <rPh sb="2" eb="4">
      <t>シンコウ</t>
    </rPh>
    <rPh sb="4" eb="6">
      <t>キキン</t>
    </rPh>
    <phoneticPr fontId="3"/>
  </si>
  <si>
    <t>http://www.town.takinoue.hokkaido.jp/shokai/takinouechonitsuite/zaisei.html</t>
  </si>
  <si>
    <t>興浜南線及び名寄線代替輸送確保基金</t>
    <rPh sb="0" eb="1">
      <t>キョウ</t>
    </rPh>
    <rPh sb="1" eb="2">
      <t>ハマ</t>
    </rPh>
    <rPh sb="2" eb="4">
      <t>ナンセン</t>
    </rPh>
    <rPh sb="4" eb="5">
      <t>オヨ</t>
    </rPh>
    <rPh sb="6" eb="8">
      <t>ナヨロ</t>
    </rPh>
    <rPh sb="8" eb="9">
      <t>セン</t>
    </rPh>
    <rPh sb="9" eb="11">
      <t>ダイタイ</t>
    </rPh>
    <rPh sb="11" eb="13">
      <t>ユソウ</t>
    </rPh>
    <rPh sb="13" eb="15">
      <t>カクホ</t>
    </rPh>
    <rPh sb="15" eb="17">
      <t>キキン</t>
    </rPh>
    <phoneticPr fontId="3"/>
  </si>
  <si>
    <t>農業後継者育成基金</t>
    <rPh sb="0" eb="2">
      <t>ノウギョウ</t>
    </rPh>
    <rPh sb="2" eb="5">
      <t>コウケイシャ</t>
    </rPh>
    <rPh sb="5" eb="7">
      <t>イクセイ</t>
    </rPh>
    <rPh sb="7" eb="9">
      <t>キキン</t>
    </rPh>
    <phoneticPr fontId="3"/>
  </si>
  <si>
    <t>バイオマス事業振興基金</t>
    <rPh sb="5" eb="7">
      <t>ジギョウ</t>
    </rPh>
    <rPh sb="7" eb="9">
      <t>シンコウ</t>
    </rPh>
    <rPh sb="9" eb="11">
      <t>キキン</t>
    </rPh>
    <phoneticPr fontId="3"/>
  </si>
  <si>
    <t>https://www.town.okoppe.lg.jp/cms/section/kikaku/nbm3tm00000003s6.html</t>
  </si>
  <si>
    <t>名寄線代替輸送確保基金</t>
    <rPh sb="0" eb="2">
      <t>ナヨロ</t>
    </rPh>
    <rPh sb="2" eb="3">
      <t>セン</t>
    </rPh>
    <rPh sb="3" eb="5">
      <t>ダイタイ</t>
    </rPh>
    <rPh sb="5" eb="7">
      <t>ユソウ</t>
    </rPh>
    <rPh sb="7" eb="9">
      <t>カクホ</t>
    </rPh>
    <rPh sb="9" eb="11">
      <t>キキン</t>
    </rPh>
    <phoneticPr fontId="3"/>
  </si>
  <si>
    <t>義務教育施設整備基金</t>
    <rPh sb="0" eb="2">
      <t>ギム</t>
    </rPh>
    <rPh sb="2" eb="4">
      <t>キョウイク</t>
    </rPh>
    <rPh sb="4" eb="6">
      <t>シセツ</t>
    </rPh>
    <rPh sb="6" eb="8">
      <t>セイビ</t>
    </rPh>
    <rPh sb="8" eb="10">
      <t>キキン</t>
    </rPh>
    <phoneticPr fontId="3"/>
  </si>
  <si>
    <t>ふるさと振興事業基金</t>
    <rPh sb="4" eb="6">
      <t>シンコウ</t>
    </rPh>
    <rPh sb="6" eb="8">
      <t>ジギョウ</t>
    </rPh>
    <rPh sb="8" eb="10">
      <t>キキン</t>
    </rPh>
    <phoneticPr fontId="3"/>
  </si>
  <si>
    <t>https://www.vill.nishiokoppe.lg.jp/section/kikaku/feeuub0000002hgc.html</t>
  </si>
  <si>
    <t>ホテル日の出岬施設整備基金</t>
    <rPh sb="3" eb="4">
      <t>ヒ</t>
    </rPh>
    <rPh sb="5" eb="7">
      <t>デミサキ</t>
    </rPh>
    <rPh sb="7" eb="9">
      <t>シセツ</t>
    </rPh>
    <rPh sb="9" eb="11">
      <t>セイビ</t>
    </rPh>
    <rPh sb="11" eb="13">
      <t>キキン</t>
    </rPh>
    <phoneticPr fontId="3"/>
  </si>
  <si>
    <t>雄武高等学校卒業生奨学基金</t>
    <rPh sb="0" eb="9">
      <t>オウムコウトウガッコウソツギョウセイ</t>
    </rPh>
    <rPh sb="9" eb="11">
      <t>ショウガク</t>
    </rPh>
    <rPh sb="11" eb="13">
      <t>キキン</t>
    </rPh>
    <phoneticPr fontId="3"/>
  </si>
  <si>
    <t>http://www.town.oumu.hokkaido.jp/hotnews/detail/00002190.html</t>
  </si>
  <si>
    <t>地域振興基金</t>
    <rPh sb="0" eb="6">
      <t>チイキシンコウキキン</t>
    </rPh>
    <phoneticPr fontId="3"/>
  </si>
  <si>
    <t>地域福祉・医療基金</t>
    <rPh sb="0" eb="2">
      <t>チイキ</t>
    </rPh>
    <rPh sb="2" eb="4">
      <t>フクシ</t>
    </rPh>
    <rPh sb="5" eb="7">
      <t>イリョウ</t>
    </rPh>
    <rPh sb="7" eb="9">
      <t>キキン</t>
    </rPh>
    <phoneticPr fontId="3"/>
  </si>
  <si>
    <t>学校教育施設建設基金</t>
    <rPh sb="0" eb="4">
      <t>ガッコウキョウイク</t>
    </rPh>
    <rPh sb="4" eb="6">
      <t>シセツ</t>
    </rPh>
    <rPh sb="6" eb="10">
      <t>ケンセツキキン</t>
    </rPh>
    <phoneticPr fontId="3"/>
  </si>
  <si>
    <t>女満別空港活性化基金</t>
    <rPh sb="0" eb="10">
      <t>メマンベツクウコウカッセイカキキン</t>
    </rPh>
    <phoneticPr fontId="3"/>
  </si>
  <si>
    <t>http://www.town.ozora.hokkaido.jp/docs/2014111800051/</t>
  </si>
  <si>
    <t>教育、文化及びスポーツ振興基金</t>
    <rPh sb="0" eb="2">
      <t>キョウイク</t>
    </rPh>
    <rPh sb="3" eb="5">
      <t>ブンカ</t>
    </rPh>
    <rPh sb="5" eb="6">
      <t>オヨ</t>
    </rPh>
    <rPh sb="11" eb="13">
      <t>シンコウ</t>
    </rPh>
    <rPh sb="13" eb="15">
      <t>キキン</t>
    </rPh>
    <phoneticPr fontId="3"/>
  </si>
  <si>
    <t>小幌応援基金</t>
    <rPh sb="0" eb="2">
      <t>コボロ</t>
    </rPh>
    <rPh sb="2" eb="4">
      <t>オウエン</t>
    </rPh>
    <rPh sb="4" eb="6">
      <t>キキン</t>
    </rPh>
    <phoneticPr fontId="3"/>
  </si>
  <si>
    <t>公共下水道事業基金</t>
    <rPh sb="0" eb="2">
      <t>コウキョウ</t>
    </rPh>
    <rPh sb="2" eb="5">
      <t>ゲスイドウ</t>
    </rPh>
    <rPh sb="5" eb="7">
      <t>ジギョウ</t>
    </rPh>
    <rPh sb="7" eb="9">
      <t>キキン</t>
    </rPh>
    <phoneticPr fontId="3"/>
  </si>
  <si>
    <t>http://www.town.toyoura.hokkaido.jp/hotnews/detail/00003760.html</t>
  </si>
  <si>
    <t>国鉄胆振線代替輸送確保基金</t>
    <rPh sb="0" eb="2">
      <t>コクテツ</t>
    </rPh>
    <rPh sb="2" eb="4">
      <t>イブリ</t>
    </rPh>
    <rPh sb="4" eb="5">
      <t>セン</t>
    </rPh>
    <rPh sb="5" eb="13">
      <t>ダイタイユソウカクホキキン</t>
    </rPh>
    <phoneticPr fontId="3"/>
  </si>
  <si>
    <t>農林漁業振興基金</t>
    <rPh sb="0" eb="8">
      <t>ノウリンギョギョウシンコウキキン</t>
    </rPh>
    <phoneticPr fontId="3"/>
  </si>
  <si>
    <t>https://www.town.sobetsu.lg.jp/chosei/gyosei/zaiseiunei.html</t>
  </si>
  <si>
    <t>役場庁舎建設基金</t>
    <rPh sb="0" eb="2">
      <t>ヤクバ</t>
    </rPh>
    <rPh sb="2" eb="4">
      <t>チョウシャ</t>
    </rPh>
    <rPh sb="4" eb="6">
      <t>ケンセツ</t>
    </rPh>
    <rPh sb="6" eb="8">
      <t>キキン</t>
    </rPh>
    <phoneticPr fontId="3"/>
  </si>
  <si>
    <t>ふるさとＧＥＮＫＩ応援寄附基金</t>
    <rPh sb="9" eb="11">
      <t>オウエン</t>
    </rPh>
    <rPh sb="11" eb="13">
      <t>キフ</t>
    </rPh>
    <rPh sb="13" eb="15">
      <t>キキン</t>
    </rPh>
    <phoneticPr fontId="3"/>
  </si>
  <si>
    <t>みんなの基金</t>
    <rPh sb="4" eb="6">
      <t>キキン</t>
    </rPh>
    <phoneticPr fontId="3"/>
  </si>
  <si>
    <t>退職手当追加負担金積立基金</t>
    <rPh sb="0" eb="2">
      <t>タイショク</t>
    </rPh>
    <rPh sb="2" eb="4">
      <t>テアテ</t>
    </rPh>
    <rPh sb="4" eb="6">
      <t>ツイカ</t>
    </rPh>
    <rPh sb="6" eb="8">
      <t>フタン</t>
    </rPh>
    <rPh sb="8" eb="9">
      <t>キン</t>
    </rPh>
    <rPh sb="9" eb="11">
      <t>ツミタテ</t>
    </rPh>
    <rPh sb="11" eb="13">
      <t>キキン</t>
    </rPh>
    <phoneticPr fontId="3"/>
  </si>
  <si>
    <t>http://www.town.shiraoi.hokkaido.jp/docs/2021031900013/</t>
  </si>
  <si>
    <t>水基金</t>
    <rPh sb="0" eb="1">
      <t>ミズ</t>
    </rPh>
    <rPh sb="1" eb="3">
      <t>キキン</t>
    </rPh>
    <phoneticPr fontId="3"/>
  </si>
  <si>
    <t>復旧・復興基金</t>
    <rPh sb="0" eb="2">
      <t>フッキュウ</t>
    </rPh>
    <rPh sb="3" eb="5">
      <t>フッコウ</t>
    </rPh>
    <rPh sb="5" eb="7">
      <t>キキン</t>
    </rPh>
    <phoneticPr fontId="3"/>
  </si>
  <si>
    <t>http://www.town.atsuma.lg.jp/office/politics/plan/finance/book/</t>
  </si>
  <si>
    <t>合併地域振興基金</t>
    <rPh sb="0" eb="2">
      <t>ガッペイ</t>
    </rPh>
    <rPh sb="2" eb="4">
      <t>チイキ</t>
    </rPh>
    <rPh sb="4" eb="6">
      <t>シンコウ</t>
    </rPh>
    <rPh sb="6" eb="8">
      <t>キキン</t>
    </rPh>
    <phoneticPr fontId="3"/>
  </si>
  <si>
    <t>国営畑地かんがい排水事業振興基金</t>
    <rPh sb="0" eb="2">
      <t>コクエイ</t>
    </rPh>
    <rPh sb="2" eb="4">
      <t>ハタチ</t>
    </rPh>
    <rPh sb="8" eb="10">
      <t>ハイスイ</t>
    </rPh>
    <rPh sb="10" eb="12">
      <t>ジギョウ</t>
    </rPh>
    <rPh sb="12" eb="14">
      <t>シンコウ</t>
    </rPh>
    <rPh sb="14" eb="16">
      <t>キキン</t>
    </rPh>
    <phoneticPr fontId="3"/>
  </si>
  <si>
    <t>観光開発基金</t>
    <rPh sb="0" eb="2">
      <t>カンコウ</t>
    </rPh>
    <rPh sb="2" eb="4">
      <t>カイハツ</t>
    </rPh>
    <rPh sb="4" eb="6">
      <t>キキン</t>
    </rPh>
    <phoneticPr fontId="3"/>
  </si>
  <si>
    <t>http://www.town.toyako.hokkaido.jp/town_administration/finance/fin001/p001/</t>
  </si>
  <si>
    <t>ふれあい基金</t>
    <rPh sb="4" eb="6">
      <t>キキン</t>
    </rPh>
    <phoneticPr fontId="3"/>
  </si>
  <si>
    <t>まちづくりファンド基金</t>
    <rPh sb="9" eb="11">
      <t>キキン</t>
    </rPh>
    <phoneticPr fontId="3"/>
  </si>
  <si>
    <t>産業づくり基金</t>
    <rPh sb="0" eb="2">
      <t>サンギョウ</t>
    </rPh>
    <rPh sb="5" eb="7">
      <t>キキン</t>
    </rPh>
    <phoneticPr fontId="3"/>
  </si>
  <si>
    <t>ひとづくり基金</t>
    <rPh sb="5" eb="7">
      <t>キキン</t>
    </rPh>
    <phoneticPr fontId="3"/>
  </si>
  <si>
    <t>https://www.town.abira.lg.jp/gyosei/data</t>
  </si>
  <si>
    <t>公共施設長寿命化推進基金</t>
    <rPh sb="0" eb="2">
      <t>コウキョウ</t>
    </rPh>
    <rPh sb="2" eb="4">
      <t>シセツ</t>
    </rPh>
    <rPh sb="4" eb="7">
      <t>チョウジュミョウ</t>
    </rPh>
    <rPh sb="7" eb="8">
      <t>カ</t>
    </rPh>
    <rPh sb="8" eb="10">
      <t>スイシン</t>
    </rPh>
    <rPh sb="10" eb="12">
      <t>キキン</t>
    </rPh>
    <phoneticPr fontId="3"/>
  </si>
  <si>
    <t>農業基盤整備事業基金</t>
    <rPh sb="0" eb="2">
      <t>ノウギョウ</t>
    </rPh>
    <rPh sb="2" eb="4">
      <t>キバン</t>
    </rPh>
    <rPh sb="4" eb="6">
      <t>セイビ</t>
    </rPh>
    <rPh sb="6" eb="8">
      <t>ジギョウ</t>
    </rPh>
    <rPh sb="8" eb="10">
      <t>キキン</t>
    </rPh>
    <phoneticPr fontId="3"/>
  </si>
  <si>
    <t>胆振東部地震対策基金</t>
    <rPh sb="0" eb="2">
      <t>イブリ</t>
    </rPh>
    <rPh sb="2" eb="4">
      <t>トウブ</t>
    </rPh>
    <rPh sb="4" eb="6">
      <t>ジシン</t>
    </rPh>
    <rPh sb="6" eb="8">
      <t>タイサク</t>
    </rPh>
    <rPh sb="8" eb="10">
      <t>キキン</t>
    </rPh>
    <phoneticPr fontId="3"/>
  </si>
  <si>
    <t>基本基金</t>
    <rPh sb="0" eb="2">
      <t>キホン</t>
    </rPh>
    <rPh sb="2" eb="4">
      <t>キキン</t>
    </rPh>
    <phoneticPr fontId="3"/>
  </si>
  <si>
    <t>http://www.town.mukawa.lg.jp/3050.htm</t>
  </si>
  <si>
    <t>まちづくり推進事業基金</t>
    <rPh sb="5" eb="7">
      <t>スイシン</t>
    </rPh>
    <rPh sb="7" eb="9">
      <t>ジギョウ</t>
    </rPh>
    <rPh sb="9" eb="11">
      <t>キキン</t>
    </rPh>
    <phoneticPr fontId="3"/>
  </si>
  <si>
    <t>ふるさと日高応援基金</t>
    <rPh sb="4" eb="6">
      <t>ヒダカ</t>
    </rPh>
    <rPh sb="6" eb="8">
      <t>オウエン</t>
    </rPh>
    <rPh sb="8" eb="10">
      <t>キキン</t>
    </rPh>
    <phoneticPr fontId="3"/>
  </si>
  <si>
    <t>温泉施設運営基金</t>
    <rPh sb="0" eb="2">
      <t>オンセン</t>
    </rPh>
    <rPh sb="2" eb="4">
      <t>シセツ</t>
    </rPh>
    <rPh sb="4" eb="6">
      <t>ウンエイ</t>
    </rPh>
    <rPh sb="6" eb="8">
      <t>キキン</t>
    </rPh>
    <phoneticPr fontId="3"/>
  </si>
  <si>
    <t>https://www.town.hidaka.hokkaido.jp/soshiki/kikaku/zaisei-zaiseizyoukyou.html</t>
  </si>
  <si>
    <t>沙流川ダム
地域振興基金</t>
    <rPh sb="0" eb="2">
      <t>サル</t>
    </rPh>
    <rPh sb="2" eb="3">
      <t>ガワ</t>
    </rPh>
    <rPh sb="6" eb="8">
      <t>チイキ</t>
    </rPh>
    <rPh sb="8" eb="10">
      <t>シンコウ</t>
    </rPh>
    <rPh sb="10" eb="12">
      <t>キキン</t>
    </rPh>
    <phoneticPr fontId="3"/>
  </si>
  <si>
    <t>津川基金</t>
    <rPh sb="0" eb="2">
      <t>ツガワ</t>
    </rPh>
    <rPh sb="2" eb="4">
      <t>キキン</t>
    </rPh>
    <phoneticPr fontId="3"/>
  </si>
  <si>
    <t>地域雇用創出基金</t>
    <rPh sb="0" eb="2">
      <t>チイキ</t>
    </rPh>
    <rPh sb="2" eb="4">
      <t>コヨウ</t>
    </rPh>
    <rPh sb="4" eb="6">
      <t>ソウシュツ</t>
    </rPh>
    <rPh sb="6" eb="8">
      <t>キキン</t>
    </rPh>
    <phoneticPr fontId="3"/>
  </si>
  <si>
    <t>www.town.biratori.hokkaido.jp/machi/soumu_zaimu/zaimu/</t>
  </si>
  <si>
    <t>http://www.niikappu.jp/gyose/zaise/jokyo.html</t>
  </si>
  <si>
    <t>公共設備整備基金</t>
    <rPh sb="0" eb="2">
      <t>コウキョウ</t>
    </rPh>
    <rPh sb="2" eb="4">
      <t>セツビ</t>
    </rPh>
    <rPh sb="4" eb="6">
      <t>セイビ</t>
    </rPh>
    <rPh sb="6" eb="8">
      <t>キキン</t>
    </rPh>
    <phoneticPr fontId="3"/>
  </si>
  <si>
    <t>ふるさと浦河応援基金</t>
    <rPh sb="4" eb="6">
      <t>ウラカワ</t>
    </rPh>
    <rPh sb="6" eb="8">
      <t>オウエン</t>
    </rPh>
    <rPh sb="8" eb="10">
      <t>キキン</t>
    </rPh>
    <phoneticPr fontId="3"/>
  </si>
  <si>
    <t>災害救助基金</t>
    <rPh sb="0" eb="2">
      <t>サイガイ</t>
    </rPh>
    <rPh sb="2" eb="4">
      <t>キュウジョ</t>
    </rPh>
    <rPh sb="4" eb="6">
      <t>キキン</t>
    </rPh>
    <phoneticPr fontId="3"/>
  </si>
  <si>
    <t>https://www.town.urakawa.hokkaido.jp/chousei/yosan-zaisei/zaisaei/zaiseijyoukyou.html</t>
  </si>
  <si>
    <t>健やかチャイルド基金</t>
    <rPh sb="0" eb="1">
      <t>スコ</t>
    </rPh>
    <rPh sb="8" eb="10">
      <t>キキン</t>
    </rPh>
    <phoneticPr fontId="3"/>
  </si>
  <si>
    <t>ふるさと様似応援基金</t>
    <rPh sb="4" eb="6">
      <t>サマニ</t>
    </rPh>
    <rPh sb="6" eb="8">
      <t>オウエン</t>
    </rPh>
    <rPh sb="8" eb="10">
      <t>キキン</t>
    </rPh>
    <phoneticPr fontId="3"/>
  </si>
  <si>
    <t>公営住宅等建設準備基金</t>
    <rPh sb="0" eb="2">
      <t>コウエイ</t>
    </rPh>
    <rPh sb="2" eb="4">
      <t>ジュウタク</t>
    </rPh>
    <rPh sb="4" eb="5">
      <t>トウ</t>
    </rPh>
    <rPh sb="5" eb="7">
      <t>ケンセツ</t>
    </rPh>
    <rPh sb="7" eb="9">
      <t>ジュンビ</t>
    </rPh>
    <rPh sb="9" eb="11">
      <t>キキン</t>
    </rPh>
    <phoneticPr fontId="3"/>
  </si>
  <si>
    <t>地域活性化生活対策基金</t>
    <rPh sb="0" eb="2">
      <t>チイキ</t>
    </rPh>
    <rPh sb="2" eb="5">
      <t>カッセイカ</t>
    </rPh>
    <rPh sb="5" eb="7">
      <t>セイカツ</t>
    </rPh>
    <rPh sb="7" eb="9">
      <t>タイサク</t>
    </rPh>
    <rPh sb="9" eb="11">
      <t>キキン</t>
    </rPh>
    <phoneticPr fontId="3"/>
  </si>
  <si>
    <t>社会福祉及び教育基金</t>
    <rPh sb="0" eb="2">
      <t>シャカイ</t>
    </rPh>
    <rPh sb="2" eb="4">
      <t>フクシ</t>
    </rPh>
    <rPh sb="4" eb="5">
      <t>オヨ</t>
    </rPh>
    <rPh sb="6" eb="8">
      <t>キョウイク</t>
    </rPh>
    <rPh sb="8" eb="10">
      <t>キキン</t>
    </rPh>
    <phoneticPr fontId="3"/>
  </si>
  <si>
    <t>http://www.samani.jp/sesaku/index1.html</t>
  </si>
  <si>
    <t>えりも町公共施設等総合管理基金</t>
    <rPh sb="3" eb="4">
      <t>チョウ</t>
    </rPh>
    <rPh sb="4" eb="6">
      <t>コウキョウ</t>
    </rPh>
    <rPh sb="6" eb="8">
      <t>シセツ</t>
    </rPh>
    <rPh sb="8" eb="9">
      <t>トウ</t>
    </rPh>
    <rPh sb="9" eb="11">
      <t>ソウゴウ</t>
    </rPh>
    <rPh sb="11" eb="13">
      <t>カンリ</t>
    </rPh>
    <rPh sb="13" eb="15">
      <t>キキン</t>
    </rPh>
    <phoneticPr fontId="3"/>
  </si>
  <si>
    <t>えりも町社会福祉基金</t>
    <rPh sb="3" eb="4">
      <t>チョウ</t>
    </rPh>
    <rPh sb="4" eb="6">
      <t>シャカイ</t>
    </rPh>
    <rPh sb="6" eb="8">
      <t>フクシ</t>
    </rPh>
    <rPh sb="8" eb="10">
      <t>キキン</t>
    </rPh>
    <phoneticPr fontId="3"/>
  </si>
  <si>
    <t>えりも町漁業集落排水事業償還基金</t>
    <rPh sb="3" eb="4">
      <t>チョウ</t>
    </rPh>
    <rPh sb="4" eb="6">
      <t>ギョギョウ</t>
    </rPh>
    <rPh sb="6" eb="8">
      <t>シュウラク</t>
    </rPh>
    <rPh sb="8" eb="10">
      <t>ハイスイ</t>
    </rPh>
    <rPh sb="10" eb="12">
      <t>ジギョウ</t>
    </rPh>
    <rPh sb="12" eb="14">
      <t>ショウカン</t>
    </rPh>
    <rPh sb="14" eb="16">
      <t>キキン</t>
    </rPh>
    <phoneticPr fontId="3"/>
  </si>
  <si>
    <t>えりも町中山間ふるさと・水と土保全基金</t>
    <rPh sb="3" eb="4">
      <t>チョウ</t>
    </rPh>
    <rPh sb="4" eb="5">
      <t>チュウ</t>
    </rPh>
    <rPh sb="5" eb="7">
      <t>サンカン</t>
    </rPh>
    <rPh sb="12" eb="13">
      <t>ミズ</t>
    </rPh>
    <rPh sb="14" eb="15">
      <t>ツチ</t>
    </rPh>
    <rPh sb="15" eb="17">
      <t>ホゼン</t>
    </rPh>
    <rPh sb="17" eb="19">
      <t>キキン</t>
    </rPh>
    <phoneticPr fontId="3"/>
  </si>
  <si>
    <t>えりも町社会教育振興基金</t>
    <rPh sb="3" eb="4">
      <t>チョウ</t>
    </rPh>
    <rPh sb="4" eb="6">
      <t>シャカイ</t>
    </rPh>
    <rPh sb="6" eb="8">
      <t>キョウイク</t>
    </rPh>
    <rPh sb="8" eb="10">
      <t>シンコウ</t>
    </rPh>
    <rPh sb="10" eb="12">
      <t>キキン</t>
    </rPh>
    <phoneticPr fontId="3"/>
  </si>
  <si>
    <t>http://www.town.erimo.lg.jp/section/soumu/u9c3nn000000043t.html</t>
  </si>
  <si>
    <t>さくら基金</t>
    <rPh sb="3" eb="5">
      <t>キキン</t>
    </rPh>
    <phoneticPr fontId="3"/>
  </si>
  <si>
    <t>http://www.shinhidaka-hokkaido.jp/hotnews/detail/00003722.html</t>
  </si>
  <si>
    <t>商工業振興基金</t>
  </si>
  <si>
    <t>役場庁舎耐震改修等基金</t>
  </si>
  <si>
    <t>社会教育施設建設基金</t>
  </si>
  <si>
    <t>愛のまち建設基金</t>
  </si>
  <si>
    <t>酪農振興基金</t>
  </si>
  <si>
    <t>農地利用集積円滑化事業基金</t>
  </si>
  <si>
    <t>http://www.shihoro.jp/about/finance/</t>
  </si>
  <si>
    <t>上士幌町公共施設整備基金</t>
  </si>
  <si>
    <t>上士幌町ふるさと納税・子育て少子化対策夢基金</t>
  </si>
  <si>
    <t>上士幌町旧国鉄士幌線コンクリートアート橋保存基金</t>
  </si>
  <si>
    <t>上士幌町ふるさと納税・生涯活躍いきがい基金</t>
  </si>
  <si>
    <t>上士幌町社会福祉基金</t>
  </si>
  <si>
    <t>https://www.kamishihoro.jp/page/00000065</t>
  </si>
  <si>
    <t>(環境保全センター基金(令和元年度末現在))</t>
  </si>
  <si>
    <t>(鹿追高等学校看護科誘致支援基金(令和元年度末現在))</t>
  </si>
  <si>
    <t>(町づくり基金(令和元年度末現在))</t>
  </si>
  <si>
    <t>(商工業振興基金(令和元年度末現在))</t>
  </si>
  <si>
    <t>(鹿追町ふるさと寄附金基金(令和元年度末現在))</t>
  </si>
  <si>
    <t>https://www.town.shikaoi.lg.jp/gyosei/zaisei_jokyo/</t>
  </si>
  <si>
    <t>学校施設等整備基金</t>
  </si>
  <si>
    <t>保健・医療・福祉基金</t>
  </si>
  <si>
    <t>夢基金</t>
  </si>
  <si>
    <t>ふるさと思いやり基金</t>
  </si>
  <si>
    <t>http://shintoku-town.jp/chousei/zaisei/</t>
  </si>
  <si>
    <t>公共施設建設等基金</t>
  </si>
  <si>
    <t>いきいきふるさとづくり基金</t>
  </si>
  <si>
    <t>老人福祉基金</t>
  </si>
  <si>
    <t>農業後継者育成基金</t>
  </si>
  <si>
    <t>教育基金</t>
  </si>
  <si>
    <t>http://www.town.shimizu.hokkaido.jp/town/situation.html</t>
  </si>
  <si>
    <t>寄附金管理基金</t>
  </si>
  <si>
    <t>https://www.memuro.net/administration/soshiki/kikakuzaisei/yosan/kessan/2021-0317-1745-19.html</t>
  </si>
  <si>
    <t>食と農業農村振興基金</t>
  </si>
  <si>
    <t>https://www.vill.nakasatsunai.hokkaido.jp/sonsei/gyousei/zaisei/zaiseihikaku/</t>
  </si>
  <si>
    <t>公共施設等整備基金(R01年度末現在))</t>
  </si>
  <si>
    <t>農業振興基金(R01年度末現在))</t>
  </si>
  <si>
    <t>福祉基金(R01年度末現在))</t>
  </si>
  <si>
    <t>村有林野基金(R01年度末現在))</t>
  </si>
  <si>
    <t>協働のまちづくり基金(R01年度末現在))</t>
  </si>
  <si>
    <t>http://www.sarabetsu.jp/gyosei/zaisei/</t>
  </si>
  <si>
    <t>魅力あるまちづくり推進基金</t>
  </si>
  <si>
    <t>航空宇宙産業基地誘致対策基金</t>
  </si>
  <si>
    <t>http://www.town.taiki.hokkaido.jp/soshiki/soumu/zaisei/kessan.html</t>
  </si>
  <si>
    <t>まちづくり基金</t>
  </si>
  <si>
    <t>農山漁村ふるさと事業基金</t>
  </si>
  <si>
    <t>老人福祉施設振興基金</t>
  </si>
  <si>
    <t>https://www.town.hiroo.lg.jp/gyousei/zaisei/zaiseibunnsekihyou/</t>
  </si>
  <si>
    <t>http://www.town.makubetsu.lg.jp/chosei/zaisei/zaisei_info.html</t>
  </si>
  <si>
    <t>ふるさと寄附金基金</t>
  </si>
  <si>
    <t>ふるさと銀河線跡地活用等振興基金</t>
  </si>
  <si>
    <t>町有林野振興基金</t>
  </si>
  <si>
    <t>https://www.town.hokkaido-ikeda.lg.jp/gyoseijoho/zaisei/hikaku/</t>
  </si>
  <si>
    <t>行政情報化推進基金</t>
  </si>
  <si>
    <t>http://www.toyokoro.jp/docs/2013030800241/</t>
  </si>
  <si>
    <t>個性あるふるさとづくり基金</t>
  </si>
  <si>
    <t>職員退職手当基金</t>
  </si>
  <si>
    <t>https://www.town.honbetsu.hokkaido.jp/web/administration/details/post_64.html</t>
  </si>
  <si>
    <t>子育て安心基金</t>
  </si>
  <si>
    <t>ふるさと足寄応援基金</t>
  </si>
  <si>
    <t>https://www.town.ashoro.hokkaido.jp/kurashi/about-town/gyosei/zaisei/z_siryou.html</t>
  </si>
  <si>
    <t>陸別町ふるさと整備基金</t>
  </si>
  <si>
    <t>陸別町いきいき産業支援基金</t>
  </si>
  <si>
    <t>陸別町ふるさと銀河線跡地活用等振興基金</t>
  </si>
  <si>
    <t>陸別町地域福祉基金</t>
  </si>
  <si>
    <t>陸別町公共施設等維持管理基金</t>
  </si>
  <si>
    <t>https://www.rikubetsu.jp/chosei/zaisei/zaisei_ichiran/</t>
  </si>
  <si>
    <t>町有林野事業基金</t>
  </si>
  <si>
    <t>酪農振興対策事業基金</t>
  </si>
  <si>
    <t>http://www.urahoro.jp/chosei/zaiseijokyo/index.html</t>
  </si>
  <si>
    <t>公共施設等整備基金</t>
    <rPh sb="0" eb="5">
      <t>コウキョウシセツトウ</t>
    </rPh>
    <rPh sb="5" eb="9">
      <t>セイビキキン</t>
    </rPh>
    <phoneticPr fontId="3"/>
  </si>
  <si>
    <t>未来応援基金</t>
    <rPh sb="0" eb="2">
      <t>ミライ</t>
    </rPh>
    <rPh sb="2" eb="4">
      <t>オウエン</t>
    </rPh>
    <rPh sb="4" eb="6">
      <t>キキン</t>
    </rPh>
    <phoneticPr fontId="3"/>
  </si>
  <si>
    <t>http://www.town.kushiro.lg.jp/</t>
  </si>
  <si>
    <t>防衛調整交付金事業基金</t>
    <rPh sb="0" eb="2">
      <t>ボウエイ</t>
    </rPh>
    <rPh sb="2" eb="4">
      <t>チョウセイ</t>
    </rPh>
    <rPh sb="4" eb="7">
      <t>コウフキン</t>
    </rPh>
    <rPh sb="7" eb="9">
      <t>ジギョウ</t>
    </rPh>
    <rPh sb="9" eb="11">
      <t>キキン</t>
    </rPh>
    <phoneticPr fontId="3"/>
  </si>
  <si>
    <t>環境保全基金</t>
    <rPh sb="0" eb="2">
      <t>カンキョウ</t>
    </rPh>
    <rPh sb="2" eb="4">
      <t>ホゼン</t>
    </rPh>
    <rPh sb="4" eb="6">
      <t>キキン</t>
    </rPh>
    <phoneticPr fontId="3"/>
  </si>
  <si>
    <t>老人福祉基金</t>
    <rPh sb="0" eb="2">
      <t>ロウジン</t>
    </rPh>
    <rPh sb="2" eb="4">
      <t>フクシ</t>
    </rPh>
    <rPh sb="4" eb="6">
      <t>キキン</t>
    </rPh>
    <phoneticPr fontId="3"/>
  </si>
  <si>
    <t>http://www.akkeshi-town.jp/gyosei/zaisei/zaisei</t>
  </si>
  <si>
    <t>育英事業基金</t>
    <rPh sb="0" eb="2">
      <t>イクエイ</t>
    </rPh>
    <rPh sb="2" eb="4">
      <t>ジギョウ</t>
    </rPh>
    <rPh sb="4" eb="6">
      <t>キキン</t>
    </rPh>
    <phoneticPr fontId="3"/>
  </si>
  <si>
    <t>https://www.townhamanaka.jp/profile/2017-0308-zaisei.html</t>
  </si>
  <si>
    <t>町有施設整備基金</t>
    <rPh sb="0" eb="2">
      <t>チョウユウ</t>
    </rPh>
    <rPh sb="2" eb="4">
      <t>シセツ</t>
    </rPh>
    <rPh sb="4" eb="6">
      <t>セイビ</t>
    </rPh>
    <rPh sb="6" eb="8">
      <t>キキン</t>
    </rPh>
    <phoneticPr fontId="3"/>
  </si>
  <si>
    <t>地域交通対策基金</t>
    <rPh sb="0" eb="2">
      <t>チイキ</t>
    </rPh>
    <rPh sb="2" eb="4">
      <t>コウツウ</t>
    </rPh>
    <rPh sb="4" eb="6">
      <t>タイサク</t>
    </rPh>
    <rPh sb="6" eb="8">
      <t>キキン</t>
    </rPh>
    <phoneticPr fontId="3"/>
  </si>
  <si>
    <t>https://town.shibecha.hokkaido.jp/gyousei/sesaku_keikaku_kouhyoushiryou/zaisei/zaiseijoukyou.htm</t>
  </si>
  <si>
    <t>社会福祉整備基金</t>
  </si>
  <si>
    <t>地域産業振興基金</t>
  </si>
  <si>
    <t>社会教育振興基金</t>
  </si>
  <si>
    <t>環境にやさしい町づくり基金</t>
  </si>
  <si>
    <t xml:space="preserve">https://www.town.teshikaga.hokkaido.jp/kurashi/machizukurijoho/z
</t>
  </si>
  <si>
    <t>笑顔が輝く移住定住応援基金</t>
    <rPh sb="0" eb="2">
      <t>エガオ</t>
    </rPh>
    <rPh sb="3" eb="4">
      <t>カガヤ</t>
    </rPh>
    <rPh sb="5" eb="7">
      <t>イジュウ</t>
    </rPh>
    <rPh sb="7" eb="9">
      <t>テイジュウ</t>
    </rPh>
    <rPh sb="9" eb="11">
      <t>オウエン</t>
    </rPh>
    <rPh sb="11" eb="13">
      <t>キキン</t>
    </rPh>
    <phoneticPr fontId="3"/>
  </si>
  <si>
    <t>鶴の居る村基金</t>
    <rPh sb="0" eb="1">
      <t>ツル</t>
    </rPh>
    <rPh sb="2" eb="3">
      <t>イ</t>
    </rPh>
    <rPh sb="4" eb="5">
      <t>ムラ</t>
    </rPh>
    <rPh sb="5" eb="7">
      <t>キキン</t>
    </rPh>
    <phoneticPr fontId="3"/>
  </si>
  <si>
    <t>http://www.vill.tsurui.lg.jp/sonsei/gyosei/zaisei/zaisei_01.html</t>
  </si>
  <si>
    <t>太陽の手子育て基金</t>
    <rPh sb="0" eb="2">
      <t>タイヨウ</t>
    </rPh>
    <rPh sb="3" eb="4">
      <t>テ</t>
    </rPh>
    <rPh sb="4" eb="6">
      <t>コソダ</t>
    </rPh>
    <rPh sb="7" eb="9">
      <t>キキン</t>
    </rPh>
    <phoneticPr fontId="3"/>
  </si>
  <si>
    <t>産業基金</t>
    <rPh sb="0" eb="2">
      <t>サンギョウ</t>
    </rPh>
    <rPh sb="2" eb="4">
      <t>キキン</t>
    </rPh>
    <phoneticPr fontId="3"/>
  </si>
  <si>
    <t>https://www.town.shiranuka.lg.jp/section/kikaku/nfml63000000069s.html</t>
  </si>
  <si>
    <t>別海町生涯学習振興基金</t>
    <rPh sb="0" eb="3">
      <t>ベツカイチョウ</t>
    </rPh>
    <rPh sb="3" eb="5">
      <t>ショウガイ</t>
    </rPh>
    <rPh sb="5" eb="7">
      <t>ガクシュウ</t>
    </rPh>
    <rPh sb="7" eb="9">
      <t>シンコウ</t>
    </rPh>
    <rPh sb="9" eb="11">
      <t>キキン</t>
    </rPh>
    <phoneticPr fontId="3"/>
  </si>
  <si>
    <t>別海町標津線代替輸送確保基金</t>
    <rPh sb="0" eb="3">
      <t>ベツカイチョウ</t>
    </rPh>
    <rPh sb="3" eb="5">
      <t>シベツ</t>
    </rPh>
    <rPh sb="5" eb="6">
      <t>セン</t>
    </rPh>
    <rPh sb="6" eb="8">
      <t>ダイタイ</t>
    </rPh>
    <rPh sb="8" eb="10">
      <t>ユソウ</t>
    </rPh>
    <rPh sb="10" eb="12">
      <t>カクホ</t>
    </rPh>
    <rPh sb="12" eb="14">
      <t>キキン</t>
    </rPh>
    <phoneticPr fontId="3"/>
  </si>
  <si>
    <t>別海町ふるさと応援基金</t>
    <rPh sb="0" eb="3">
      <t>ベツカイチョウ</t>
    </rPh>
    <rPh sb="7" eb="9">
      <t>オウエン</t>
    </rPh>
    <rPh sb="9" eb="11">
      <t>キキン</t>
    </rPh>
    <phoneticPr fontId="3"/>
  </si>
  <si>
    <t>別海町地域福祉基金</t>
    <rPh sb="0" eb="3">
      <t>ベツカイチョウ</t>
    </rPh>
    <rPh sb="3" eb="5">
      <t>チイキ</t>
    </rPh>
    <rPh sb="5" eb="7">
      <t>フクシ</t>
    </rPh>
    <rPh sb="7" eb="9">
      <t>キキン</t>
    </rPh>
    <phoneticPr fontId="3"/>
  </si>
  <si>
    <t>特定防衛施設周辺整備調整交付金基金</t>
    <rPh sb="0" eb="2">
      <t>トクテイ</t>
    </rPh>
    <rPh sb="2" eb="4">
      <t>ボウエイ</t>
    </rPh>
    <rPh sb="4" eb="6">
      <t>シセツ</t>
    </rPh>
    <rPh sb="6" eb="8">
      <t>シュウヘン</t>
    </rPh>
    <rPh sb="8" eb="10">
      <t>セイビ</t>
    </rPh>
    <rPh sb="10" eb="12">
      <t>チョウセイ</t>
    </rPh>
    <rPh sb="12" eb="14">
      <t>コウフ</t>
    </rPh>
    <rPh sb="14" eb="15">
      <t>キン</t>
    </rPh>
    <rPh sb="15" eb="17">
      <t>キキン</t>
    </rPh>
    <phoneticPr fontId="3"/>
  </si>
  <si>
    <t>http://betsukai.jp./gyosei/seisaku/zaisei/jokyo/</t>
  </si>
  <si>
    <t>総合体育館建設基金</t>
    <rPh sb="0" eb="2">
      <t>ソウゴウ</t>
    </rPh>
    <rPh sb="2" eb="5">
      <t>タイイクカン</t>
    </rPh>
    <rPh sb="5" eb="7">
      <t>ケンセツ</t>
    </rPh>
    <rPh sb="7" eb="9">
      <t>キキン</t>
    </rPh>
    <phoneticPr fontId="3"/>
  </si>
  <si>
    <t>特定地方交通線標津線代替輸送確保基金</t>
    <rPh sb="0" eb="2">
      <t>トクテイ</t>
    </rPh>
    <rPh sb="2" eb="4">
      <t>チホウ</t>
    </rPh>
    <rPh sb="4" eb="6">
      <t>コウツウ</t>
    </rPh>
    <rPh sb="6" eb="7">
      <t>セン</t>
    </rPh>
    <rPh sb="7" eb="9">
      <t>シベツ</t>
    </rPh>
    <rPh sb="9" eb="10">
      <t>セン</t>
    </rPh>
    <rPh sb="10" eb="12">
      <t>ダイタイ</t>
    </rPh>
    <rPh sb="12" eb="14">
      <t>ユソウ</t>
    </rPh>
    <rPh sb="14" eb="16">
      <t>カクホ</t>
    </rPh>
    <rPh sb="16" eb="18">
      <t>キキン</t>
    </rPh>
    <phoneticPr fontId="3"/>
  </si>
  <si>
    <t>https://www.nakashibetsu.jp/chousei/zaisei/</t>
  </si>
  <si>
    <t>標津町公共施設協働営繕基金</t>
    <rPh sb="0" eb="2">
      <t>シベツ</t>
    </rPh>
    <rPh sb="2" eb="3">
      <t>チョウ</t>
    </rPh>
    <rPh sb="3" eb="5">
      <t>コウキョウ</t>
    </rPh>
    <rPh sb="5" eb="7">
      <t>シセツ</t>
    </rPh>
    <rPh sb="7" eb="9">
      <t>キョウドウ</t>
    </rPh>
    <rPh sb="9" eb="11">
      <t>エイゼン</t>
    </rPh>
    <rPh sb="11" eb="13">
      <t>キキン</t>
    </rPh>
    <phoneticPr fontId="3"/>
  </si>
  <si>
    <t>標津町水産振興基金</t>
    <rPh sb="0" eb="3">
      <t>シベツチョウ</t>
    </rPh>
    <rPh sb="3" eb="5">
      <t>スイサン</t>
    </rPh>
    <rPh sb="5" eb="7">
      <t>シンコウ</t>
    </rPh>
    <rPh sb="7" eb="9">
      <t>キキン</t>
    </rPh>
    <phoneticPr fontId="3"/>
  </si>
  <si>
    <t>標津町酪肉振興対策基金</t>
    <rPh sb="0" eb="3">
      <t>シベツチョウ</t>
    </rPh>
    <rPh sb="3" eb="4">
      <t>ラク</t>
    </rPh>
    <rPh sb="4" eb="5">
      <t>ニク</t>
    </rPh>
    <rPh sb="5" eb="7">
      <t>シンコウ</t>
    </rPh>
    <rPh sb="7" eb="9">
      <t>タイサク</t>
    </rPh>
    <rPh sb="9" eb="11">
      <t>キキン</t>
    </rPh>
    <phoneticPr fontId="3"/>
  </si>
  <si>
    <t>萌える海と大地・さわやか交流郷創生基金</t>
    <rPh sb="0" eb="1">
      <t>モ</t>
    </rPh>
    <rPh sb="3" eb="4">
      <t>ウミ</t>
    </rPh>
    <rPh sb="5" eb="7">
      <t>ダイチ</t>
    </rPh>
    <rPh sb="12" eb="14">
      <t>コウリュウ</t>
    </rPh>
    <rPh sb="14" eb="15">
      <t>キョウ</t>
    </rPh>
    <rPh sb="15" eb="17">
      <t>ソウセイ</t>
    </rPh>
    <rPh sb="17" eb="19">
      <t>キキン</t>
    </rPh>
    <phoneticPr fontId="3"/>
  </si>
  <si>
    <t>標津線代替輸送確保基金</t>
    <rPh sb="0" eb="2">
      <t>シベツ</t>
    </rPh>
    <rPh sb="2" eb="3">
      <t>セン</t>
    </rPh>
    <rPh sb="3" eb="5">
      <t>ダイタイ</t>
    </rPh>
    <rPh sb="5" eb="7">
      <t>ユソウ</t>
    </rPh>
    <rPh sb="7" eb="9">
      <t>カクホ</t>
    </rPh>
    <rPh sb="9" eb="11">
      <t>キキン</t>
    </rPh>
    <phoneticPr fontId="3"/>
  </si>
  <si>
    <t>http://www.shibetsutown.jp/gyosei/zaisei/bunseki/</t>
  </si>
  <si>
    <t>知床・羅臼まちづくり基金</t>
    <rPh sb="0" eb="2">
      <t>シレトコ</t>
    </rPh>
    <rPh sb="3" eb="5">
      <t>ラウス</t>
    </rPh>
    <rPh sb="10" eb="12">
      <t>キキン</t>
    </rPh>
    <phoneticPr fontId="3"/>
  </si>
  <si>
    <t>https://www.rausu-town.jp/pages/view/115</t>
  </si>
  <si>
    <t>備荒基金</t>
    <rPh sb="0" eb="2">
      <t>ビコウ</t>
    </rPh>
    <rPh sb="2" eb="4">
      <t>キキン</t>
    </rPh>
    <phoneticPr fontId="3"/>
  </si>
  <si>
    <t>国債等債券運用調整基金</t>
    <rPh sb="0" eb="2">
      <t>コクサイ</t>
    </rPh>
    <rPh sb="2" eb="3">
      <t>トウ</t>
    </rPh>
    <rPh sb="3" eb="5">
      <t>サイケン</t>
    </rPh>
    <rPh sb="5" eb="7">
      <t>ウンヨウ</t>
    </rPh>
    <rPh sb="7" eb="9">
      <t>チョウセイ</t>
    </rPh>
    <rPh sb="9" eb="11">
      <t>キキン</t>
    </rPh>
    <phoneticPr fontId="3"/>
  </si>
  <si>
    <t>給付準備基金</t>
    <rPh sb="0" eb="2">
      <t>キュウフ</t>
    </rPh>
    <rPh sb="2" eb="4">
      <t>ジュンビ</t>
    </rPh>
    <rPh sb="4" eb="6">
      <t>キキン</t>
    </rPh>
    <phoneticPr fontId="3"/>
  </si>
  <si>
    <t>施設整備基金</t>
    <rPh sb="0" eb="2">
      <t>シセツ</t>
    </rPh>
    <rPh sb="2" eb="4">
      <t>セイビ</t>
    </rPh>
    <rPh sb="4" eb="6">
      <t>キキン</t>
    </rPh>
    <phoneticPr fontId="3"/>
  </si>
  <si>
    <t>一般廃棄物施設維持基金</t>
  </si>
  <si>
    <t>北空知葬斎場改築準備基金</t>
  </si>
  <si>
    <t>北しりべし廃棄物処理広域連合運営資金基金</t>
  </si>
  <si>
    <t>組合基金</t>
    <rPh sb="0" eb="2">
      <t>クミアイ</t>
    </rPh>
    <rPh sb="2" eb="4">
      <t>キキン</t>
    </rPh>
    <phoneticPr fontId="3"/>
  </si>
  <si>
    <t>羊蹄山麓環境衛生組合事業基金</t>
    <rPh sb="0" eb="10">
      <t>ヨウテイザンフモトカンキョウエイセイクミアイ</t>
    </rPh>
    <rPh sb="10" eb="12">
      <t>ジギョウ</t>
    </rPh>
    <rPh sb="12" eb="14">
      <t>キキン</t>
    </rPh>
    <phoneticPr fontId="3"/>
  </si>
  <si>
    <t>ごみ処理施設基金</t>
    <rPh sb="2" eb="4">
      <t>ショリ</t>
    </rPh>
    <rPh sb="4" eb="6">
      <t>シセツ</t>
    </rPh>
    <rPh sb="6" eb="8">
      <t>キキン</t>
    </rPh>
    <phoneticPr fontId="3"/>
  </si>
  <si>
    <t>退職手当支払準備基金</t>
    <rPh sb="0" eb="2">
      <t>タイショク</t>
    </rPh>
    <rPh sb="2" eb="4">
      <t>テアテ</t>
    </rPh>
    <rPh sb="4" eb="6">
      <t>シハラ</t>
    </rPh>
    <rPh sb="6" eb="8">
      <t>ジュンビ</t>
    </rPh>
    <rPh sb="8" eb="10">
      <t>キキン</t>
    </rPh>
    <phoneticPr fontId="3"/>
  </si>
  <si>
    <t>施設整備基金</t>
    <rPh sb="0" eb="6">
      <t>シセツセイビキキン</t>
    </rPh>
    <phoneticPr fontId="3"/>
  </si>
  <si>
    <t>施設維持基金</t>
  </si>
  <si>
    <t>公立はこだて未来大学教育振興基金</t>
    <rPh sb="0" eb="2">
      <t>コウリツ</t>
    </rPh>
    <rPh sb="6" eb="8">
      <t>ミライ</t>
    </rPh>
    <rPh sb="8" eb="10">
      <t>ダイガク</t>
    </rPh>
    <rPh sb="10" eb="12">
      <t>キョウイク</t>
    </rPh>
    <rPh sb="12" eb="14">
      <t>シンコウ</t>
    </rPh>
    <rPh sb="14" eb="16">
      <t>キキン</t>
    </rPh>
    <phoneticPr fontId="3"/>
  </si>
  <si>
    <t>消防施設整備基金
積立金
（消防団員用防火衣）</t>
    <rPh sb="0" eb="4">
      <t>ショウボウシセツ</t>
    </rPh>
    <rPh sb="4" eb="8">
      <t>セイビキキン</t>
    </rPh>
    <rPh sb="9" eb="12">
      <t>ツミタテキン</t>
    </rPh>
    <rPh sb="14" eb="19">
      <t>ショウボウダンインヨウ</t>
    </rPh>
    <rPh sb="19" eb="22">
      <t>ボウカイ</t>
    </rPh>
    <phoneticPr fontId="3"/>
  </si>
  <si>
    <t>消防施設整備基金
積立金
（伊達指揮車）</t>
    <rPh sb="0" eb="4">
      <t>ショウボウシセツ</t>
    </rPh>
    <rPh sb="4" eb="8">
      <t>セイビキキン</t>
    </rPh>
    <rPh sb="9" eb="12">
      <t>ツミタテキン</t>
    </rPh>
    <rPh sb="14" eb="18">
      <t>ダテシキ</t>
    </rPh>
    <rPh sb="18" eb="19">
      <t>クルマ</t>
    </rPh>
    <phoneticPr fontId="3"/>
  </si>
  <si>
    <t>消防施設整備基金
積立金
（第1分団積載車）</t>
    <rPh sb="0" eb="4">
      <t>ショウボウシセツ</t>
    </rPh>
    <rPh sb="4" eb="8">
      <t>セイビキキン</t>
    </rPh>
    <rPh sb="9" eb="12">
      <t>ツミタテキン</t>
    </rPh>
    <rPh sb="14" eb="15">
      <t>ダイ</t>
    </rPh>
    <rPh sb="16" eb="20">
      <t>ブンダンセキサイ</t>
    </rPh>
    <rPh sb="20" eb="21">
      <t>クルマ</t>
    </rPh>
    <phoneticPr fontId="3"/>
  </si>
  <si>
    <t>渡島・檜山地方税滞納整理機構基金</t>
    <rPh sb="0" eb="2">
      <t>オシマ</t>
    </rPh>
    <rPh sb="3" eb="14">
      <t>ヒヤマチホウゼイタイノウセイリキコウ</t>
    </rPh>
    <rPh sb="14" eb="16">
      <t>キキン</t>
    </rPh>
    <phoneticPr fontId="3"/>
  </si>
  <si>
    <t>石油貯蔵施設立地対策等交付金事業</t>
    <rPh sb="0" eb="14">
      <t>セキユチョゾウシセツリッチタイサクトウコウフキン</t>
    </rPh>
    <rPh sb="14" eb="16">
      <t>ジギョウ</t>
    </rPh>
    <phoneticPr fontId="3"/>
  </si>
  <si>
    <t>渡島西部衛生センター施設整備基金</t>
    <rPh sb="0" eb="2">
      <t>オシマ</t>
    </rPh>
    <rPh sb="2" eb="4">
      <t>セイブ</t>
    </rPh>
    <rPh sb="4" eb="6">
      <t>エイセイ</t>
    </rPh>
    <rPh sb="10" eb="12">
      <t>シセツ</t>
    </rPh>
    <rPh sb="12" eb="14">
      <t>セイビ</t>
    </rPh>
    <rPh sb="14" eb="16">
      <t>キキン</t>
    </rPh>
    <phoneticPr fontId="3"/>
  </si>
  <si>
    <t>中空知ふるさと市町村圏基金</t>
  </si>
  <si>
    <t>日高東部消防組合指令車等購入資金積立</t>
    <rPh sb="0" eb="8">
      <t>ヒダカトウブショウボウクミアイ</t>
    </rPh>
    <rPh sb="8" eb="10">
      <t>シレイ</t>
    </rPh>
    <rPh sb="10" eb="11">
      <t>シャ</t>
    </rPh>
    <rPh sb="11" eb="12">
      <t>トウ</t>
    </rPh>
    <rPh sb="12" eb="14">
      <t>コウニュウ</t>
    </rPh>
    <rPh sb="14" eb="16">
      <t>シキン</t>
    </rPh>
    <rPh sb="16" eb="18">
      <t>ツミタテ</t>
    </rPh>
    <phoneticPr fontId="3"/>
  </si>
  <si>
    <t>石油交付金基金</t>
    <rPh sb="0" eb="2">
      <t>セキユ</t>
    </rPh>
    <rPh sb="2" eb="5">
      <t>コウフキン</t>
    </rPh>
    <rPh sb="5" eb="7">
      <t>キキン</t>
    </rPh>
    <phoneticPr fontId="3"/>
  </si>
  <si>
    <t>消防施設整備基金</t>
    <rPh sb="0" eb="2">
      <t>ショウボウ</t>
    </rPh>
    <rPh sb="2" eb="4">
      <t>シセツ</t>
    </rPh>
    <rPh sb="4" eb="6">
      <t>セイビ</t>
    </rPh>
    <rPh sb="6" eb="8">
      <t>キキン</t>
    </rPh>
    <phoneticPr fontId="3"/>
  </si>
  <si>
    <t>消防団育成推進基金</t>
    <rPh sb="0" eb="3">
      <t>ショウボウダン</t>
    </rPh>
    <rPh sb="3" eb="5">
      <t>イクセイ</t>
    </rPh>
    <rPh sb="5" eb="7">
      <t>スイシン</t>
    </rPh>
    <rPh sb="7" eb="9">
      <t>キキン</t>
    </rPh>
    <phoneticPr fontId="3"/>
  </si>
  <si>
    <t>防火普及事業推進基金</t>
    <rPh sb="0" eb="2">
      <t>ボウカ</t>
    </rPh>
    <rPh sb="2" eb="4">
      <t>フキュウ</t>
    </rPh>
    <rPh sb="4" eb="6">
      <t>ジギョウ</t>
    </rPh>
    <rPh sb="6" eb="8">
      <t>スイシン</t>
    </rPh>
    <rPh sb="8" eb="10">
      <t>キキン</t>
    </rPh>
    <phoneticPr fontId="3"/>
  </si>
  <si>
    <t>消防施設整備基金</t>
  </si>
  <si>
    <t>防火普及事業推進基金</t>
  </si>
  <si>
    <t>南後志清掃センター建設基金</t>
    <rPh sb="0" eb="1">
      <t>ミナミ</t>
    </rPh>
    <rPh sb="1" eb="5">
      <t>シリベシセイソウ</t>
    </rPh>
    <rPh sb="9" eb="11">
      <t>ケンセツ</t>
    </rPh>
    <rPh sb="11" eb="13">
      <t>キキン</t>
    </rPh>
    <phoneticPr fontId="3"/>
  </si>
  <si>
    <t>施設整備基金</t>
    <rPh sb="0" eb="4">
      <t>シセツセイビ</t>
    </rPh>
    <rPh sb="4" eb="6">
      <t>キキン</t>
    </rPh>
    <phoneticPr fontId="3"/>
  </si>
  <si>
    <t>北留萌消防組合
賞じゅつ金基金</t>
    <rPh sb="0" eb="7">
      <t>キタ</t>
    </rPh>
    <rPh sb="8" eb="9">
      <t>ショウ</t>
    </rPh>
    <rPh sb="12" eb="13">
      <t>キン</t>
    </rPh>
    <rPh sb="13" eb="15">
      <t>キキン</t>
    </rPh>
    <phoneticPr fontId="3"/>
  </si>
  <si>
    <t>施設維持運営基金</t>
    <rPh sb="0" eb="2">
      <t>シセツ</t>
    </rPh>
    <rPh sb="2" eb="4">
      <t>イジ</t>
    </rPh>
    <rPh sb="4" eb="6">
      <t>ウンエイ</t>
    </rPh>
    <rPh sb="6" eb="8">
      <t>キキン</t>
    </rPh>
    <phoneticPr fontId="3"/>
  </si>
  <si>
    <t>檜山広域行政組合公共用施設整備基金</t>
  </si>
  <si>
    <t>石狩教育研修センター組合施設営繕基金</t>
    <rPh sb="0" eb="2">
      <t>イシカリ</t>
    </rPh>
    <rPh sb="2" eb="4">
      <t>キョウイク</t>
    </rPh>
    <rPh sb="4" eb="6">
      <t>ケンシュウ</t>
    </rPh>
    <rPh sb="10" eb="12">
      <t>クミアイ</t>
    </rPh>
    <rPh sb="12" eb="14">
      <t>シセツ</t>
    </rPh>
    <rPh sb="14" eb="16">
      <t>エイゼン</t>
    </rPh>
    <rPh sb="16" eb="18">
      <t>キキン</t>
    </rPh>
    <phoneticPr fontId="3"/>
  </si>
  <si>
    <t>西紋別地区環境衛生センター施設整備基金</t>
    <rPh sb="0" eb="5">
      <t>ニシモンベツチク</t>
    </rPh>
    <rPh sb="5" eb="7">
      <t>カンキョウ</t>
    </rPh>
    <rPh sb="7" eb="9">
      <t>エイセイ</t>
    </rPh>
    <rPh sb="13" eb="15">
      <t>シセツ</t>
    </rPh>
    <rPh sb="15" eb="17">
      <t>セイビ</t>
    </rPh>
    <rPh sb="17" eb="19">
      <t>キキン</t>
    </rPh>
    <phoneticPr fontId="3"/>
  </si>
  <si>
    <t>施設設備整備基金</t>
  </si>
  <si>
    <t>学校給食費基金</t>
  </si>
  <si>
    <t>教育振興基金</t>
    <rPh sb="0" eb="4">
      <t>キョウイクシンコウ</t>
    </rPh>
    <rPh sb="4" eb="6">
      <t>キキン</t>
    </rPh>
    <phoneticPr fontId="3"/>
  </si>
  <si>
    <t>退職手当基金</t>
    <rPh sb="0" eb="2">
      <t>タイショク</t>
    </rPh>
    <rPh sb="2" eb="4">
      <t>テアテ</t>
    </rPh>
    <rPh sb="4" eb="6">
      <t>キキン</t>
    </rPh>
    <phoneticPr fontId="3"/>
  </si>
  <si>
    <t>南空知ふるさと市町村圏基金</t>
  </si>
  <si>
    <t>青森市地域振興基金</t>
  </si>
  <si>
    <t>青森市次世代健康・スポーツ振興基金</t>
  </si>
  <si>
    <t>青森市元気都市あおもり応援基金</t>
  </si>
  <si>
    <t>青森市社会福祉事業基金</t>
  </si>
  <si>
    <t>青森市大井青少年育成事業基金</t>
  </si>
  <si>
    <t>https://www.city.aomori.aomori.jp/zaisei/shiseijouhou/matidukuri/gyouseiunei/zaiseijokyo.html</t>
  </si>
  <si>
    <t>まちづくり振興基金</t>
  </si>
  <si>
    <t>地域経済活性化基金</t>
  </si>
  <si>
    <t>子ども未来基金</t>
  </si>
  <si>
    <t>弘前公園お城とさくら基金</t>
  </si>
  <si>
    <t>http://www.city.hirosaki.aomori.jp/jouhou/keikaku/yosan/jyokyo.html</t>
  </si>
  <si>
    <t>屋内スケート場建設基金</t>
  </si>
  <si>
    <t>南郷地域活性化基金</t>
  </si>
  <si>
    <t>奨学ゆめ基金</t>
  </si>
  <si>
    <t>https://www.city.hachinohe.aomori.jp/gyoseijoho/tokeijoho/zaisei/9985.html</t>
  </si>
  <si>
    <t>市民文化会館運営基金</t>
  </si>
  <si>
    <t>図書館建設基金</t>
  </si>
  <si>
    <t>歴史的景観保存基金</t>
  </si>
  <si>
    <t>ちとせ住宅団地定住促進基金</t>
  </si>
  <si>
    <t>http://www.city.kuroishi.aomori.jp/shisei/keikaku/zai_zaisei_jokyo.html</t>
  </si>
  <si>
    <t>http://www.city.goshogawara.lg.jp/jouhou/sosiki/zaisei.html</t>
  </si>
  <si>
    <t>電源立地地域対策事業基金</t>
  </si>
  <si>
    <t>http://www.city.towada.lg.jp/docs/2019032900071/</t>
  </si>
  <si>
    <t>駐留軍等再編対策事業基金</t>
  </si>
  <si>
    <t>特定防衛施設周辺整備調整交付金事業基金</t>
  </si>
  <si>
    <t>東日本大震災復興推進基金</t>
  </si>
  <si>
    <t>再生可能エネルギー導入促進基金</t>
  </si>
  <si>
    <t>地域基盤安定化基金</t>
  </si>
  <si>
    <t>関根浜沿岸漁業振興基金</t>
  </si>
  <si>
    <t>新希望のまち基金</t>
  </si>
  <si>
    <t>http://www.city.mutsu.lg.jp/</t>
  </si>
  <si>
    <t>合併振興基金</t>
  </si>
  <si>
    <t>公共施設等整備保全基金</t>
  </si>
  <si>
    <t>市民特別検診事業基金</t>
  </si>
  <si>
    <t>胃がん撲滅検診事業基金</t>
  </si>
  <si>
    <t>https://www.city.tsugaru.aomori.jp/soshiki/zaisei/zaisei/siryou/3661.html</t>
  </si>
  <si>
    <t>温泉管理基金</t>
  </si>
  <si>
    <t>地域づくり特別事業基金</t>
  </si>
  <si>
    <t>森林環境基金</t>
  </si>
  <si>
    <t>-</t>
    <phoneticPr fontId="3"/>
  </si>
  <si>
    <t>下水道事業債償還基金</t>
  </si>
  <si>
    <t>http://www.town.hiranai.aomori.jp/index.cfm/11,0,86,286,html</t>
  </si>
  <si>
    <t>町ふるさと基金</t>
  </si>
  <si>
    <t>町営住宅建設等基金</t>
  </si>
  <si>
    <t>https://www.town.imabetsu.lg.jp/gyousei/koukai/zaisei.html</t>
  </si>
  <si>
    <t>公共用施設整備基金</t>
  </si>
  <si>
    <t>http://www.vill.yomogita.lg.jp/sonsei/sonsei_2.html</t>
  </si>
  <si>
    <t>病院支援基金</t>
  </si>
  <si>
    <t>あじがさわ未来応援基金</t>
  </si>
  <si>
    <t>公共施設等総合管理基金</t>
  </si>
  <si>
    <t>地域医療対策基金</t>
  </si>
  <si>
    <t>ふるさと納税寄附金基金</t>
  </si>
  <si>
    <t>霊園整備基金</t>
  </si>
  <si>
    <t>https://www.town.fukaura.lg.jp</t>
  </si>
  <si>
    <t>健康で心豊かな村づくり基金</t>
  </si>
  <si>
    <t>好きです西目屋応援基金</t>
  </si>
  <si>
    <t>ふたば施設管理基金</t>
  </si>
  <si>
    <t>https://www.nishimeya.jp/sonsei/gyouzaisei/zaisei/post-26.html</t>
  </si>
  <si>
    <t>ふじさき応援基金</t>
  </si>
  <si>
    <t>農業災害基金</t>
  </si>
  <si>
    <t>http://www.town.fujisaki.lg.jp/</t>
  </si>
  <si>
    <t>スポーツ振興基金</t>
  </si>
  <si>
    <t>ふるさと活性化対策基金</t>
  </si>
  <si>
    <t>http://www.town.owani.lg.jp/index.cfm/9,7238,49,html</t>
  </si>
  <si>
    <t>学校教育施設整備基金</t>
  </si>
  <si>
    <t>－</t>
    <phoneticPr fontId="3"/>
  </si>
  <si>
    <t>www.vill.inakadate.lg.jp</t>
  </si>
  <si>
    <t>学校施設整備基金</t>
  </si>
  <si>
    <t>https://www.town.itayanagi.aomori.jp//info/info-details.php?id=2996</t>
  </si>
  <si>
    <t>公営住宅建設基金</t>
  </si>
  <si>
    <t>鶴の舞橋改修基金</t>
  </si>
  <si>
    <t>公共施設等管理処分基金</t>
  </si>
  <si>
    <t>http://www.town.tsuruta.lg.jp/syoukai/syoukai-gyousei/post-170.html</t>
  </si>
  <si>
    <t xml:space="preserve">http://www.town.nakadomari.lg.jp/index.cfm/8,4535,19,html </t>
  </si>
  <si>
    <t>学校建設基金</t>
  </si>
  <si>
    <t>みちのく丸地域活性化基金</t>
  </si>
  <si>
    <t>www.town.noheji.aomori.jp/life/chosei/zaisei/zaisei-shiryo</t>
  </si>
  <si>
    <t>教育福祉援助基金</t>
  </si>
  <si>
    <t>霊園財政調整基金</t>
  </si>
  <si>
    <t>http://www.town.shichinohe.lg.jp/gyosei/zaisei/zaisei/post-107.html</t>
  </si>
  <si>
    <t>ふるさと水と土保全対策基金</t>
  </si>
  <si>
    <t>http://www.town.rokunohe.aomori.jp/chousei_yosan_zaiseijokyoichiran.html</t>
  </si>
  <si>
    <t>公共施設等維持補修基金</t>
  </si>
  <si>
    <t>公共施設等解体撤去基金</t>
  </si>
  <si>
    <t>児童・保健センター建設基金</t>
  </si>
  <si>
    <t>ひとづくり基金</t>
  </si>
  <si>
    <t>電源立地地域対策交付金事業
学校給食センター維持運営基金</t>
  </si>
  <si>
    <t>http://www.town.yokohama.lg.jp/index.cfm/9,4394,27,150,html</t>
  </si>
  <si>
    <t>がん検診基金</t>
  </si>
  <si>
    <t>学校給食費給付金交付事業基金</t>
    <rPh sb="2" eb="4">
      <t>キュウショク</t>
    </rPh>
    <rPh sb="4" eb="5">
      <t>ヒ</t>
    </rPh>
    <rPh sb="5" eb="7">
      <t>キュウフ</t>
    </rPh>
    <rPh sb="7" eb="8">
      <t>キン</t>
    </rPh>
    <rPh sb="8" eb="10">
      <t>コウフ</t>
    </rPh>
    <rPh sb="10" eb="12">
      <t>ジギョウ</t>
    </rPh>
    <rPh sb="12" eb="14">
      <t>キキン</t>
    </rPh>
    <phoneticPr fontId="3"/>
  </si>
  <si>
    <t>http://www.town.tohoku.lg.jp/chousei/zaisei/zaisei_list01.html</t>
  </si>
  <si>
    <t>新庁舎建設準備基金</t>
  </si>
  <si>
    <t>電源立地地域対策交付金事業基金</t>
  </si>
  <si>
    <t>公共用施設維持補修基金</t>
  </si>
  <si>
    <t>http://www.rokkasho.jp/index.cfm/11,0,31,122,html</t>
  </si>
  <si>
    <t>ハートピア基金</t>
  </si>
  <si>
    <t>まちづくり推進基金</t>
  </si>
  <si>
    <t>https://www.town.oirase.aomori.jp/soshiki/1240/kenzenka.html</t>
  </si>
  <si>
    <t>水産振興基金</t>
  </si>
  <si>
    <t>公共用施設維持運営基金</t>
  </si>
  <si>
    <t>文教施設整備基金</t>
  </si>
  <si>
    <t>https://www.town.ooma.lg.jp/life/news/news-67</t>
  </si>
  <si>
    <t>漁業振興基金</t>
  </si>
  <si>
    <t>磯資源等倍増基金</t>
  </si>
  <si>
    <t>津軽海峡地区漁業振興基金</t>
  </si>
  <si>
    <t>定住促進及び子育て支援基金</t>
  </si>
  <si>
    <t>http://www.vill.higashidoori.lg.jp/sub05/cat500061.html</t>
  </si>
  <si>
    <t>水産業振興基金</t>
  </si>
  <si>
    <t>過疎地域自立促進特別基金</t>
  </si>
  <si>
    <t>https://www.kazamaura.jp/category/soumu/sub-cat111/</t>
  </si>
  <si>
    <t>公共施設維持補修基金</t>
  </si>
  <si>
    <t>ふるさと佐井村応援基金</t>
  </si>
  <si>
    <t>http://www.vill.sai.lg.jp/gyousei/gyousei.html?id=22</t>
  </si>
  <si>
    <t>三戸町地域医療特別対策基金</t>
  </si>
  <si>
    <t>三戸町地域福祉基金</t>
  </si>
  <si>
    <t>ふるさと三戸応援基金</t>
  </si>
  <si>
    <t>三戸町総合行政システム円滑導入基金</t>
  </si>
  <si>
    <t>三戸町教育振興基金</t>
  </si>
  <si>
    <t>https://www.town.sannohe.aomori.jp/choseijoho/3_1/724.html</t>
  </si>
  <si>
    <t>ケーブルテレビ事業基金</t>
  </si>
  <si>
    <t>http://www.town.gonohe.aomori.jp/chosei/zaisei.html</t>
  </si>
  <si>
    <t>にんにく活性化促進事業基金</t>
  </si>
  <si>
    <t>http://www.town.takko.lg.jp/index.cfm/13,3171,75,html</t>
  </si>
  <si>
    <t>http://www.town.aomori-nanbu.lg.jp/index.cfm/12,598,57,230,html</t>
  </si>
  <si>
    <t>‐</t>
    <phoneticPr fontId="3"/>
  </si>
  <si>
    <t>公共用地取得基金</t>
  </si>
  <si>
    <t>東日本大震災復興基金</t>
  </si>
  <si>
    <t>公共下水道事業債償還基金</t>
  </si>
  <si>
    <t>http://www.town.hashikami.lg.jp/index.cfm/9,0,117,347,html</t>
  </si>
  <si>
    <t>いきいき新郷むらづくり基金</t>
  </si>
  <si>
    <t>しんごうふるさと活性化対策基金</t>
  </si>
  <si>
    <t>農林業振興基金</t>
  </si>
  <si>
    <t>定住促進住宅基金</t>
  </si>
  <si>
    <t>http://www.vill.shingo.aomori.jp/public/ogani/info_main/</t>
  </si>
  <si>
    <t>西北五環境整備事務組合損害補償等基金</t>
    <rPh sb="0" eb="11">
      <t>セイホクゴカンキョウセイビジムクミアイ</t>
    </rPh>
    <rPh sb="11" eb="18">
      <t>ソンガイホショウトウキキン</t>
    </rPh>
    <phoneticPr fontId="3"/>
  </si>
  <si>
    <t>消防施設整備費等基金</t>
    <rPh sb="0" eb="2">
      <t>ショウボウ</t>
    </rPh>
    <rPh sb="2" eb="4">
      <t>シセツ</t>
    </rPh>
    <rPh sb="4" eb="7">
      <t>セイビヒ</t>
    </rPh>
    <rPh sb="7" eb="8">
      <t>トウ</t>
    </rPh>
    <rPh sb="8" eb="10">
      <t>キキン</t>
    </rPh>
    <phoneticPr fontId="3"/>
  </si>
  <si>
    <t>学校給食センター厨房施設整備基金</t>
    <rPh sb="0" eb="2">
      <t>ガッコウ</t>
    </rPh>
    <rPh sb="2" eb="4">
      <t>キュウショク</t>
    </rPh>
    <rPh sb="8" eb="10">
      <t>チュウボウ</t>
    </rPh>
    <rPh sb="10" eb="12">
      <t>シセツ</t>
    </rPh>
    <rPh sb="12" eb="14">
      <t>セイビ</t>
    </rPh>
    <rPh sb="14" eb="16">
      <t>キキン</t>
    </rPh>
    <phoneticPr fontId="3"/>
  </si>
  <si>
    <t>青森県管理組合基金</t>
    <rPh sb="0" eb="3">
      <t>アオモリケン</t>
    </rPh>
    <rPh sb="3" eb="7">
      <t>カンリクミアイ</t>
    </rPh>
    <rPh sb="7" eb="9">
      <t>キキン</t>
    </rPh>
    <phoneticPr fontId="3"/>
  </si>
  <si>
    <t>石油貯蔵施設立地対策等交付金事業基金</t>
  </si>
  <si>
    <t>津軽広域活動推進基金</t>
    <rPh sb="0" eb="2">
      <t>ツガル</t>
    </rPh>
    <rPh sb="2" eb="4">
      <t>コウイキ</t>
    </rPh>
    <rPh sb="4" eb="6">
      <t>カツドウ</t>
    </rPh>
    <rPh sb="6" eb="8">
      <t>スイシン</t>
    </rPh>
    <rPh sb="8" eb="10">
      <t>キキン</t>
    </rPh>
    <phoneticPr fontId="3"/>
  </si>
  <si>
    <t>つがる西北五広域ふるさと市町村圏基金</t>
  </si>
  <si>
    <t>市庁舎整備基金</t>
    <rPh sb="0" eb="1">
      <t>シ</t>
    </rPh>
    <rPh sb="1" eb="3">
      <t>チョウシャ</t>
    </rPh>
    <rPh sb="3" eb="5">
      <t>セイビ</t>
    </rPh>
    <rPh sb="5" eb="7">
      <t>キキン</t>
    </rPh>
    <phoneticPr fontId="3"/>
  </si>
  <si>
    <t>子ども未来基金</t>
    <rPh sb="0" eb="1">
      <t>コ</t>
    </rPh>
    <rPh sb="3" eb="5">
      <t>ミライ</t>
    </rPh>
    <rPh sb="5" eb="7">
      <t>キキン</t>
    </rPh>
    <phoneticPr fontId="3"/>
  </si>
  <si>
    <t>東日本大震災復興交付金基金</t>
    <phoneticPr fontId="3"/>
  </si>
  <si>
    <t>東日本大震災復興基金</t>
    <phoneticPr fontId="3"/>
  </si>
  <si>
    <t>公共施設等総合管理基金</t>
    <phoneticPr fontId="3"/>
  </si>
  <si>
    <t>東日本大震災復興交付金基金</t>
    <rPh sb="0" eb="6">
      <t>ヒガシニホンダイシンサイ</t>
    </rPh>
    <rPh sb="6" eb="8">
      <t>フッコウ</t>
    </rPh>
    <rPh sb="8" eb="11">
      <t>コウフキン</t>
    </rPh>
    <rPh sb="11" eb="13">
      <t>キキン</t>
    </rPh>
    <phoneticPr fontId="3"/>
  </si>
  <si>
    <t>ふるさと大船渡水と土保全基金</t>
    <rPh sb="4" eb="7">
      <t>オオフナト</t>
    </rPh>
    <rPh sb="7" eb="8">
      <t>ミズ</t>
    </rPh>
    <rPh sb="9" eb="10">
      <t>ツチ</t>
    </rPh>
    <rPh sb="10" eb="12">
      <t>ホゼン</t>
    </rPh>
    <rPh sb="12" eb="14">
      <t>キキン</t>
    </rPh>
    <phoneticPr fontId="3"/>
  </si>
  <si>
    <t>福祉対策基金</t>
    <rPh sb="0" eb="2">
      <t>フクシ</t>
    </rPh>
    <rPh sb="2" eb="4">
      <t>タイサク</t>
    </rPh>
    <rPh sb="4" eb="6">
      <t>キキン</t>
    </rPh>
    <phoneticPr fontId="3"/>
  </si>
  <si>
    <t>国営土地改良事業償還基金</t>
    <rPh sb="0" eb="2">
      <t>コクエイ</t>
    </rPh>
    <rPh sb="2" eb="4">
      <t>トチ</t>
    </rPh>
    <rPh sb="4" eb="6">
      <t>カイリョウ</t>
    </rPh>
    <rPh sb="6" eb="8">
      <t>ジギョウ</t>
    </rPh>
    <rPh sb="8" eb="10">
      <t>ショウカン</t>
    </rPh>
    <rPh sb="10" eb="12">
      <t>キキン</t>
    </rPh>
    <phoneticPr fontId="3"/>
  </si>
  <si>
    <t>地域振興基金積立金</t>
    <rPh sb="0" eb="6">
      <t>チイキシンコウキキン</t>
    </rPh>
    <rPh sb="6" eb="9">
      <t>ツミタテキン</t>
    </rPh>
    <phoneticPr fontId="3"/>
  </si>
  <si>
    <t>庁舎建設基金</t>
    <rPh sb="0" eb="2">
      <t>チョウシャ</t>
    </rPh>
    <rPh sb="2" eb="6">
      <t>ケンセツキキン</t>
    </rPh>
    <phoneticPr fontId="3"/>
  </si>
  <si>
    <t>日本現代詩歌文学基金</t>
    <rPh sb="0" eb="4">
      <t>ニホンゲンダイ</t>
    </rPh>
    <rPh sb="4" eb="6">
      <t>シイカ</t>
    </rPh>
    <rPh sb="6" eb="8">
      <t>ブンガク</t>
    </rPh>
    <rPh sb="8" eb="10">
      <t>キキン</t>
    </rPh>
    <phoneticPr fontId="3"/>
  </si>
  <si>
    <t>がん対策基金</t>
    <rPh sb="2" eb="6">
      <t>タイサクキキン</t>
    </rPh>
    <phoneticPr fontId="3"/>
  </si>
  <si>
    <t>教育施設整備基金</t>
    <rPh sb="0" eb="4">
      <t>キョウイクシセツ</t>
    </rPh>
    <rPh sb="4" eb="8">
      <t>セイビキキン</t>
    </rPh>
    <phoneticPr fontId="3"/>
  </si>
  <si>
    <t>公共施設整備基金</t>
    <phoneticPr fontId="3"/>
  </si>
  <si>
    <t>永遠の日本のふるさと遠野基金</t>
    <rPh sb="0" eb="2">
      <t>エイエン</t>
    </rPh>
    <rPh sb="3" eb="5">
      <t>ニホン</t>
    </rPh>
    <rPh sb="10" eb="12">
      <t>トオノ</t>
    </rPh>
    <rPh sb="12" eb="14">
      <t>キキン</t>
    </rPh>
    <phoneticPr fontId="3"/>
  </si>
  <si>
    <t>遠野市公共施設等整備基金</t>
    <rPh sb="0" eb="3">
      <t>トオノシ</t>
    </rPh>
    <rPh sb="3" eb="5">
      <t>コウキョウ</t>
    </rPh>
    <rPh sb="5" eb="7">
      <t>シセツ</t>
    </rPh>
    <rPh sb="7" eb="8">
      <t>トウ</t>
    </rPh>
    <rPh sb="8" eb="10">
      <t>セイビ</t>
    </rPh>
    <rPh sb="10" eb="12">
      <t>キキン</t>
    </rPh>
    <phoneticPr fontId="3"/>
  </si>
  <si>
    <t>遠野市市有林造成基金</t>
    <rPh sb="0" eb="3">
      <t>トオノシ</t>
    </rPh>
    <rPh sb="3" eb="6">
      <t>シユウリン</t>
    </rPh>
    <rPh sb="6" eb="8">
      <t>ゾウセイ</t>
    </rPh>
    <rPh sb="8" eb="10">
      <t>キキン</t>
    </rPh>
    <phoneticPr fontId="3"/>
  </si>
  <si>
    <t>遠野市産業振興基金</t>
    <rPh sb="0" eb="3">
      <t>トオノシ</t>
    </rPh>
    <rPh sb="3" eb="5">
      <t>サンギョウ</t>
    </rPh>
    <rPh sb="5" eb="7">
      <t>シンコウ</t>
    </rPh>
    <rPh sb="7" eb="9">
      <t>キキン</t>
    </rPh>
    <phoneticPr fontId="3"/>
  </si>
  <si>
    <t>遠野市中高生海外派遣基金</t>
    <rPh sb="0" eb="3">
      <t>トオノシ</t>
    </rPh>
    <rPh sb="3" eb="6">
      <t>チュウコウセイ</t>
    </rPh>
    <rPh sb="6" eb="8">
      <t>カイガイ</t>
    </rPh>
    <rPh sb="8" eb="10">
      <t>ハケン</t>
    </rPh>
    <rPh sb="10" eb="12">
      <t>キキン</t>
    </rPh>
    <phoneticPr fontId="3"/>
  </si>
  <si>
    <t>過疎地域自立促進基金</t>
    <rPh sb="0" eb="2">
      <t>カソ</t>
    </rPh>
    <rPh sb="2" eb="4">
      <t>チイキ</t>
    </rPh>
    <rPh sb="4" eb="6">
      <t>ジリツ</t>
    </rPh>
    <rPh sb="6" eb="8">
      <t>ソクシン</t>
    </rPh>
    <rPh sb="8" eb="10">
      <t>キキン</t>
    </rPh>
    <phoneticPr fontId="3"/>
  </si>
  <si>
    <t>学校施設財産処分積立基金</t>
    <rPh sb="0" eb="2">
      <t>ガッコウ</t>
    </rPh>
    <rPh sb="2" eb="4">
      <t>シセツ</t>
    </rPh>
    <rPh sb="4" eb="6">
      <t>ザイサン</t>
    </rPh>
    <rPh sb="6" eb="8">
      <t>ショブン</t>
    </rPh>
    <rPh sb="8" eb="10">
      <t>ツミタテ</t>
    </rPh>
    <rPh sb="10" eb="12">
      <t>キキン</t>
    </rPh>
    <phoneticPr fontId="3"/>
  </si>
  <si>
    <t>東日本大震災復興基金</t>
    <rPh sb="0" eb="1">
      <t>ヒガシ</t>
    </rPh>
    <rPh sb="1" eb="3">
      <t>ニホン</t>
    </rPh>
    <rPh sb="3" eb="6">
      <t>ダイシンサイ</t>
    </rPh>
    <rPh sb="6" eb="8">
      <t>フッコウ</t>
    </rPh>
    <rPh sb="8" eb="10">
      <t>キキン</t>
    </rPh>
    <phoneticPr fontId="22"/>
  </si>
  <si>
    <t>東日本大震災絆基金</t>
  </si>
  <si>
    <t>陸前高田がんばっぺし応援基金</t>
    <rPh sb="0" eb="4">
      <t>リクゼンタカタ</t>
    </rPh>
    <phoneticPr fontId="22"/>
  </si>
  <si>
    <t>http://www.city.rikuzentakata.iwate.jp/kategorie/gaiyou/zaisei.zaisei.html</t>
  </si>
  <si>
    <t>東日本大震災復興交付金基金</t>
    <rPh sb="0" eb="1">
      <t>ヒガシ</t>
    </rPh>
    <rPh sb="1" eb="3">
      <t>ニホン</t>
    </rPh>
    <rPh sb="3" eb="6">
      <t>ダイシンサイ</t>
    </rPh>
    <rPh sb="6" eb="8">
      <t>フッコウ</t>
    </rPh>
    <rPh sb="8" eb="11">
      <t>コウフキン</t>
    </rPh>
    <rPh sb="11" eb="13">
      <t>キキン</t>
    </rPh>
    <phoneticPr fontId="3"/>
  </si>
  <si>
    <t>復興まちづくり基金</t>
    <rPh sb="0" eb="2">
      <t>フッコウ</t>
    </rPh>
    <rPh sb="7" eb="9">
      <t>キキン</t>
    </rPh>
    <phoneticPr fontId="3"/>
  </si>
  <si>
    <t>ラグビーこども未来基金</t>
    <rPh sb="7" eb="9">
      <t>ミライ</t>
    </rPh>
    <rPh sb="9" eb="11">
      <t>キキン</t>
    </rPh>
    <phoneticPr fontId="3"/>
  </si>
  <si>
    <t>教育振興基金</t>
    <phoneticPr fontId="3"/>
  </si>
  <si>
    <t>市有財産整備基金</t>
    <rPh sb="0" eb="2">
      <t>シユウ</t>
    </rPh>
    <rPh sb="2" eb="4">
      <t>ザイサン</t>
    </rPh>
    <rPh sb="4" eb="6">
      <t>セイビ</t>
    </rPh>
    <rPh sb="6" eb="8">
      <t>キキン</t>
    </rPh>
    <phoneticPr fontId="3"/>
  </si>
  <si>
    <t>合併市町村振興基金</t>
    <rPh sb="0" eb="2">
      <t>ガッペイ</t>
    </rPh>
    <rPh sb="2" eb="5">
      <t>シチョウソン</t>
    </rPh>
    <rPh sb="5" eb="7">
      <t>シンコウ</t>
    </rPh>
    <rPh sb="7" eb="9">
      <t>キキン</t>
    </rPh>
    <phoneticPr fontId="3"/>
  </si>
  <si>
    <t>農と輝の大地基金</t>
    <rPh sb="0" eb="1">
      <t>ノウ</t>
    </rPh>
    <rPh sb="2" eb="3">
      <t>ヒカリ</t>
    </rPh>
    <rPh sb="4" eb="6">
      <t>ダイチ</t>
    </rPh>
    <rPh sb="6" eb="8">
      <t>キキン</t>
    </rPh>
    <phoneticPr fontId="3"/>
  </si>
  <si>
    <t>協働のまちづくり基金</t>
    <rPh sb="0" eb="2">
      <t>キョウドウ</t>
    </rPh>
    <rPh sb="8" eb="10">
      <t>キキン</t>
    </rPh>
    <phoneticPr fontId="3"/>
  </si>
  <si>
    <t>ふるさと水と土保全基金</t>
    <rPh sb="4" eb="5">
      <t>ミズ</t>
    </rPh>
    <rPh sb="6" eb="7">
      <t>ツチ</t>
    </rPh>
    <rPh sb="7" eb="9">
      <t>ホゼン</t>
    </rPh>
    <rPh sb="9" eb="11">
      <t>キキン</t>
    </rPh>
    <phoneticPr fontId="3"/>
  </si>
  <si>
    <t>文化振興基金</t>
    <rPh sb="0" eb="2">
      <t>ブンカ</t>
    </rPh>
    <rPh sb="2" eb="4">
      <t>シンコウ</t>
    </rPh>
    <rPh sb="4" eb="6">
      <t>キキン</t>
    </rPh>
    <phoneticPr fontId="3"/>
  </si>
  <si>
    <t>地域整備特別対策事業基金</t>
    <rPh sb="0" eb="2">
      <t>チイキ</t>
    </rPh>
    <rPh sb="2" eb="4">
      <t>セイビ</t>
    </rPh>
    <rPh sb="4" eb="6">
      <t>トクベツ</t>
    </rPh>
    <rPh sb="6" eb="8">
      <t>タイサク</t>
    </rPh>
    <rPh sb="8" eb="10">
      <t>ジギョウ</t>
    </rPh>
    <rPh sb="10" eb="12">
      <t>キキン</t>
    </rPh>
    <phoneticPr fontId="3"/>
  </si>
  <si>
    <t>特定防衛施設周辺整備調整交付金事業基金</t>
    <rPh sb="0" eb="2">
      <t>トクテイ</t>
    </rPh>
    <rPh sb="2" eb="4">
      <t>ボウエイ</t>
    </rPh>
    <rPh sb="4" eb="6">
      <t>シセツ</t>
    </rPh>
    <rPh sb="6" eb="8">
      <t>シュウヘン</t>
    </rPh>
    <rPh sb="8" eb="10">
      <t>セイビ</t>
    </rPh>
    <rPh sb="10" eb="12">
      <t>チョウセイ</t>
    </rPh>
    <rPh sb="12" eb="15">
      <t>コウフキン</t>
    </rPh>
    <rPh sb="15" eb="17">
      <t>ジギョウ</t>
    </rPh>
    <rPh sb="17" eb="19">
      <t>キキン</t>
    </rPh>
    <phoneticPr fontId="3"/>
  </si>
  <si>
    <t>情報通信産業集積振興基金</t>
    <rPh sb="0" eb="12">
      <t>ジョウホウツウシンサンギョウシュウセキシンコウキキン</t>
    </rPh>
    <phoneticPr fontId="3"/>
  </si>
  <si>
    <t>町営住宅建替推進基金</t>
  </si>
  <si>
    <t>公共施設等整備基金</t>
    <phoneticPr fontId="3"/>
  </si>
  <si>
    <t>地域づくり振興基金</t>
    <rPh sb="0" eb="2">
      <t>チイキ</t>
    </rPh>
    <rPh sb="5" eb="7">
      <t>シンコウ</t>
    </rPh>
    <rPh sb="7" eb="9">
      <t>キキン</t>
    </rPh>
    <phoneticPr fontId="3"/>
  </si>
  <si>
    <t>生きがい長寿基金</t>
    <rPh sb="0" eb="1">
      <t>イ</t>
    </rPh>
    <rPh sb="4" eb="6">
      <t>チョウジュ</t>
    </rPh>
    <rPh sb="6" eb="8">
      <t>キキン</t>
    </rPh>
    <phoneticPr fontId="3"/>
  </si>
  <si>
    <t>葛巻町ふるさとづくり基金</t>
    <rPh sb="0" eb="3">
      <t>クズマキマチ</t>
    </rPh>
    <rPh sb="10" eb="12">
      <t>キキン</t>
    </rPh>
    <phoneticPr fontId="3"/>
  </si>
  <si>
    <t>彫刻のまちづくり推進基金</t>
    <rPh sb="0" eb="2">
      <t>チョウコク</t>
    </rPh>
    <rPh sb="8" eb="10">
      <t>スイシン</t>
    </rPh>
    <rPh sb="10" eb="12">
      <t>キキン</t>
    </rPh>
    <phoneticPr fontId="3"/>
  </si>
  <si>
    <t>一方井地域振興基金</t>
    <rPh sb="0" eb="3">
      <t>イッカタイ</t>
    </rPh>
    <rPh sb="3" eb="5">
      <t>チイキ</t>
    </rPh>
    <rPh sb="5" eb="7">
      <t>シンコウ</t>
    </rPh>
    <rPh sb="7" eb="9">
      <t>キキン</t>
    </rPh>
    <phoneticPr fontId="3"/>
  </si>
  <si>
    <t>森林環境基金</t>
    <rPh sb="0" eb="2">
      <t>シンリン</t>
    </rPh>
    <rPh sb="2" eb="4">
      <t>カンキョウ</t>
    </rPh>
    <rPh sb="4" eb="6">
      <t>キキン</t>
    </rPh>
    <phoneticPr fontId="3"/>
  </si>
  <si>
    <t>―</t>
    <phoneticPr fontId="3"/>
  </si>
  <si>
    <t>社会福祉事業基金</t>
    <rPh sb="0" eb="8">
      <t>シャカイフクシジギョウキキン</t>
    </rPh>
    <phoneticPr fontId="3"/>
  </si>
  <si>
    <t>公共施設等整備基金</t>
    <rPh sb="0" eb="9">
      <t>コウキョウシセツトウセイビキキン</t>
    </rPh>
    <phoneticPr fontId="3"/>
  </si>
  <si>
    <t>国際交流基金</t>
    <rPh sb="0" eb="6">
      <t>コクサイコウリュウキキン</t>
    </rPh>
    <phoneticPr fontId="3"/>
  </si>
  <si>
    <t>教育振興基金</t>
    <rPh sb="0" eb="6">
      <t>キョウイクシンコウキキン</t>
    </rPh>
    <phoneticPr fontId="3"/>
  </si>
  <si>
    <t>公共施設等総合管理基金</t>
    <rPh sb="0" eb="2">
      <t>コウキョウ</t>
    </rPh>
    <rPh sb="2" eb="4">
      <t>シセツ</t>
    </rPh>
    <rPh sb="4" eb="5">
      <t>トウ</t>
    </rPh>
    <rPh sb="5" eb="7">
      <t>ソウゴウ</t>
    </rPh>
    <rPh sb="7" eb="9">
      <t>カンリ</t>
    </rPh>
    <rPh sb="9" eb="11">
      <t>キキン</t>
    </rPh>
    <phoneticPr fontId="3"/>
  </si>
  <si>
    <t>畜産振興基金</t>
    <rPh sb="0" eb="2">
      <t>チクサン</t>
    </rPh>
    <rPh sb="2" eb="4">
      <t>シンコウ</t>
    </rPh>
    <rPh sb="4" eb="6">
      <t>キキン</t>
    </rPh>
    <phoneticPr fontId="3"/>
  </si>
  <si>
    <t>がんばる西和賀応援基金</t>
    <rPh sb="4" eb="9">
      <t>ニシワガオウエン</t>
    </rPh>
    <rPh sb="9" eb="11">
      <t>キキン</t>
    </rPh>
    <phoneticPr fontId="3"/>
  </si>
  <si>
    <t>医師養成対策基金</t>
    <rPh sb="0" eb="6">
      <t>イシヨウセイタイサク</t>
    </rPh>
    <rPh sb="6" eb="8">
      <t>キキン</t>
    </rPh>
    <phoneticPr fontId="3"/>
  </si>
  <si>
    <t>公共施設維持整備基金</t>
    <rPh sb="0" eb="2">
      <t>コウキョウ</t>
    </rPh>
    <rPh sb="2" eb="4">
      <t>シセツ</t>
    </rPh>
    <rPh sb="4" eb="6">
      <t>イジ</t>
    </rPh>
    <rPh sb="6" eb="8">
      <t>セイビ</t>
    </rPh>
    <rPh sb="8" eb="10">
      <t>キキン</t>
    </rPh>
    <phoneticPr fontId="3"/>
  </si>
  <si>
    <t>すこやか子ども基金</t>
    <rPh sb="4" eb="5">
      <t>コ</t>
    </rPh>
    <rPh sb="7" eb="9">
      <t>キキン</t>
    </rPh>
    <phoneticPr fontId="3"/>
  </si>
  <si>
    <t>肉用牛貸付事業基金</t>
    <rPh sb="0" eb="3">
      <t>ニクヨウギュウ</t>
    </rPh>
    <rPh sb="3" eb="5">
      <t>カシツケ</t>
    </rPh>
    <rPh sb="5" eb="7">
      <t>ジギョウ</t>
    </rPh>
    <rPh sb="7" eb="9">
      <t>キキン</t>
    </rPh>
    <phoneticPr fontId="3"/>
  </si>
  <si>
    <t>ふるさと応援寄附基金</t>
    <rPh sb="4" eb="6">
      <t>オウエン</t>
    </rPh>
    <rPh sb="6" eb="8">
      <t>キフ</t>
    </rPh>
    <rPh sb="8" eb="10">
      <t>キキン</t>
    </rPh>
    <phoneticPr fontId="3"/>
  </si>
  <si>
    <t>世界遺産推進基金</t>
    <rPh sb="0" eb="2">
      <t>セカイ</t>
    </rPh>
    <rPh sb="2" eb="4">
      <t>イサン</t>
    </rPh>
    <rPh sb="4" eb="6">
      <t>スイシン</t>
    </rPh>
    <rPh sb="6" eb="8">
      <t>キキン</t>
    </rPh>
    <phoneticPr fontId="3"/>
  </si>
  <si>
    <t>世界遺産林育成基金</t>
    <rPh sb="0" eb="2">
      <t>セカイ</t>
    </rPh>
    <rPh sb="2" eb="4">
      <t>イサン</t>
    </rPh>
    <rPh sb="4" eb="5">
      <t>リン</t>
    </rPh>
    <rPh sb="5" eb="7">
      <t>イクセイ</t>
    </rPh>
    <rPh sb="7" eb="9">
      <t>キキン</t>
    </rPh>
    <phoneticPr fontId="3"/>
  </si>
  <si>
    <t>https://www.town.hiraizumi.iwate.jp/index.cfm/27,1289,141,319,html</t>
  </si>
  <si>
    <t>地域情報通信基盤施設整備基金</t>
    <rPh sb="0" eb="2">
      <t>チイキ</t>
    </rPh>
    <rPh sb="2" eb="4">
      <t>ジョウホウ</t>
    </rPh>
    <rPh sb="4" eb="6">
      <t>ツウシン</t>
    </rPh>
    <rPh sb="6" eb="8">
      <t>キバン</t>
    </rPh>
    <rPh sb="8" eb="10">
      <t>シセツ</t>
    </rPh>
    <rPh sb="10" eb="12">
      <t>セイビ</t>
    </rPh>
    <rPh sb="12" eb="14">
      <t>キキン</t>
    </rPh>
    <phoneticPr fontId="3"/>
  </si>
  <si>
    <t>東日本大震災復興基金</t>
    <rPh sb="0" eb="1">
      <t>ヒガシ</t>
    </rPh>
    <rPh sb="1" eb="3">
      <t>ニホン</t>
    </rPh>
    <rPh sb="3" eb="6">
      <t>ダイシンサイ</t>
    </rPh>
    <rPh sb="6" eb="10">
      <t>フッコウキキン</t>
    </rPh>
    <phoneticPr fontId="3"/>
  </si>
  <si>
    <t>地域活性化基金</t>
    <rPh sb="0" eb="2">
      <t>チイキ</t>
    </rPh>
    <rPh sb="2" eb="5">
      <t>カッセイカ</t>
    </rPh>
    <rPh sb="5" eb="7">
      <t>キキン</t>
    </rPh>
    <phoneticPr fontId="3"/>
  </si>
  <si>
    <t>大槌町町営住宅基金</t>
    <rPh sb="0" eb="3">
      <t>オオツチチョウ</t>
    </rPh>
    <rPh sb="3" eb="5">
      <t>チョウエイ</t>
    </rPh>
    <rPh sb="5" eb="7">
      <t>ジュウタク</t>
    </rPh>
    <rPh sb="7" eb="9">
      <t>キキン</t>
    </rPh>
    <phoneticPr fontId="3"/>
  </si>
  <si>
    <t>斎場建設基金</t>
    <rPh sb="0" eb="2">
      <t>サイジョウ</t>
    </rPh>
    <rPh sb="2" eb="4">
      <t>ケンセツ</t>
    </rPh>
    <rPh sb="4" eb="6">
      <t>キキン</t>
    </rPh>
    <phoneticPr fontId="3"/>
  </si>
  <si>
    <t>災害の記憶を風化させない事業基金</t>
    <rPh sb="0" eb="2">
      <t>サイガイ</t>
    </rPh>
    <rPh sb="3" eb="5">
      <t>キオク</t>
    </rPh>
    <rPh sb="6" eb="8">
      <t>フウカ</t>
    </rPh>
    <rPh sb="12" eb="14">
      <t>ジギョウ</t>
    </rPh>
    <rPh sb="14" eb="16">
      <t>キキン</t>
    </rPh>
    <phoneticPr fontId="3"/>
  </si>
  <si>
    <t>復興交付金管理運営基金</t>
    <rPh sb="0" eb="2">
      <t>フッコウ</t>
    </rPh>
    <rPh sb="2" eb="5">
      <t>コウフキン</t>
    </rPh>
    <rPh sb="5" eb="7">
      <t>カンリ</t>
    </rPh>
    <rPh sb="7" eb="9">
      <t>ウンエイ</t>
    </rPh>
    <rPh sb="9" eb="11">
      <t>キキン</t>
    </rPh>
    <phoneticPr fontId="3"/>
  </si>
  <si>
    <t>https://www.town.yamada.iwate.jp/docs/102.html</t>
  </si>
  <si>
    <t>高齢者福祉基金</t>
    <rPh sb="0" eb="3">
      <t>コウレイシャ</t>
    </rPh>
    <rPh sb="3" eb="5">
      <t>フクシ</t>
    </rPh>
    <rPh sb="5" eb="7">
      <t>キキン</t>
    </rPh>
    <phoneticPr fontId="3"/>
  </si>
  <si>
    <t>日本短角種肥育素牛導入資金貸付基金</t>
    <rPh sb="0" eb="2">
      <t>ニホン</t>
    </rPh>
    <rPh sb="2" eb="4">
      <t>タンカク</t>
    </rPh>
    <rPh sb="4" eb="5">
      <t>シュ</t>
    </rPh>
    <rPh sb="5" eb="7">
      <t>ヒイク</t>
    </rPh>
    <rPh sb="7" eb="8">
      <t>モト</t>
    </rPh>
    <rPh sb="8" eb="9">
      <t>ウシ</t>
    </rPh>
    <rPh sb="9" eb="11">
      <t>ドウニュウ</t>
    </rPh>
    <rPh sb="11" eb="13">
      <t>シキン</t>
    </rPh>
    <rPh sb="13" eb="15">
      <t>カシツケ</t>
    </rPh>
    <rPh sb="15" eb="17">
      <t>キキン</t>
    </rPh>
    <phoneticPr fontId="3"/>
  </si>
  <si>
    <t>復興交付金基金</t>
    <rPh sb="0" eb="2">
      <t>フッコウ</t>
    </rPh>
    <rPh sb="2" eb="5">
      <t>コウフキン</t>
    </rPh>
    <rPh sb="5" eb="7">
      <t>キキン</t>
    </rPh>
    <phoneticPr fontId="3"/>
  </si>
  <si>
    <t>庁舎及び公共施設整備基金</t>
    <rPh sb="0" eb="2">
      <t>チョウシャ</t>
    </rPh>
    <rPh sb="2" eb="3">
      <t>オヨ</t>
    </rPh>
    <rPh sb="4" eb="6">
      <t>コウキョウ</t>
    </rPh>
    <rPh sb="6" eb="8">
      <t>シセツ</t>
    </rPh>
    <rPh sb="8" eb="10">
      <t>セイビ</t>
    </rPh>
    <rPh sb="10" eb="12">
      <t>キキン</t>
    </rPh>
    <phoneticPr fontId="3"/>
  </si>
  <si>
    <t>東日本大震災災害復興基金</t>
    <rPh sb="0" eb="1">
      <t>ヒガシ</t>
    </rPh>
    <rPh sb="1" eb="3">
      <t>ニホン</t>
    </rPh>
    <rPh sb="3" eb="6">
      <t>ダイシンサイ</t>
    </rPh>
    <rPh sb="6" eb="8">
      <t>サイガイ</t>
    </rPh>
    <rPh sb="8" eb="10">
      <t>フッコウ</t>
    </rPh>
    <rPh sb="10" eb="12">
      <t>キキン</t>
    </rPh>
    <phoneticPr fontId="3"/>
  </si>
  <si>
    <t>田野畑むらづくり基金</t>
    <rPh sb="0" eb="3">
      <t>タノハタ</t>
    </rPh>
    <rPh sb="8" eb="10">
      <t>キキン</t>
    </rPh>
    <phoneticPr fontId="3"/>
  </si>
  <si>
    <t>教育施設等整備基金</t>
    <rPh sb="0" eb="2">
      <t>キョウイク</t>
    </rPh>
    <rPh sb="2" eb="4">
      <t>シセツ</t>
    </rPh>
    <rPh sb="4" eb="5">
      <t>トウ</t>
    </rPh>
    <rPh sb="5" eb="7">
      <t>セイビ</t>
    </rPh>
    <rPh sb="7" eb="9">
      <t>キキン</t>
    </rPh>
    <phoneticPr fontId="3"/>
  </si>
  <si>
    <t>ラブ地球村グローアップ基金</t>
    <rPh sb="2" eb="4">
      <t>チキュウ</t>
    </rPh>
    <rPh sb="4" eb="5">
      <t>ムラ</t>
    </rPh>
    <rPh sb="11" eb="13">
      <t>キキン</t>
    </rPh>
    <phoneticPr fontId="3"/>
  </si>
  <si>
    <t>ふるさとづくり振興基金</t>
    <rPh sb="7" eb="9">
      <t>シンコウ</t>
    </rPh>
    <rPh sb="9" eb="11">
      <t>キキン</t>
    </rPh>
    <phoneticPr fontId="3"/>
  </si>
  <si>
    <t>地域福祉振興基金</t>
    <rPh sb="0" eb="2">
      <t>チイキ</t>
    </rPh>
    <rPh sb="2" eb="4">
      <t>フクシ</t>
    </rPh>
    <rPh sb="4" eb="6">
      <t>シンコウ</t>
    </rPh>
    <rPh sb="6" eb="8">
      <t>キキン</t>
    </rPh>
    <phoneticPr fontId="3"/>
  </si>
  <si>
    <t>軽米町ふるさと支援基金</t>
    <rPh sb="0" eb="2">
      <t>カルマイ</t>
    </rPh>
    <rPh sb="2" eb="3">
      <t>マチ</t>
    </rPh>
    <rPh sb="7" eb="9">
      <t>シエン</t>
    </rPh>
    <rPh sb="9" eb="11">
      <t>キキン</t>
    </rPh>
    <phoneticPr fontId="3"/>
  </si>
  <si>
    <t>農山村地域活性化基金</t>
    <rPh sb="0" eb="3">
      <t>ノウサンソン</t>
    </rPh>
    <rPh sb="3" eb="5">
      <t>チイキ</t>
    </rPh>
    <rPh sb="5" eb="8">
      <t>カッセイカ</t>
    </rPh>
    <rPh sb="8" eb="10">
      <t>キキン</t>
    </rPh>
    <phoneticPr fontId="3"/>
  </si>
  <si>
    <t>軽米町森林環境整備基金</t>
    <rPh sb="0" eb="2">
      <t>カルマイ</t>
    </rPh>
    <rPh sb="2" eb="3">
      <t>マチ</t>
    </rPh>
    <rPh sb="3" eb="5">
      <t>シンリン</t>
    </rPh>
    <rPh sb="5" eb="7">
      <t>カンキョウ</t>
    </rPh>
    <rPh sb="7" eb="9">
      <t>セイビ</t>
    </rPh>
    <rPh sb="9" eb="11">
      <t>キキン</t>
    </rPh>
    <phoneticPr fontId="3"/>
  </si>
  <si>
    <t>東日本大震災津波復興基金</t>
    <rPh sb="0" eb="1">
      <t>ヒガシ</t>
    </rPh>
    <rPh sb="1" eb="3">
      <t>ニホン</t>
    </rPh>
    <rPh sb="3" eb="6">
      <t>ダイシンサイ</t>
    </rPh>
    <rPh sb="6" eb="8">
      <t>ツナミ</t>
    </rPh>
    <rPh sb="8" eb="10">
      <t>フッコウ</t>
    </rPh>
    <rPh sb="10" eb="12">
      <t>キキン</t>
    </rPh>
    <phoneticPr fontId="3"/>
  </si>
  <si>
    <t>東日本大震災津波復興交付金基金</t>
    <rPh sb="0" eb="1">
      <t>ヒガシ</t>
    </rPh>
    <rPh sb="1" eb="3">
      <t>ニホン</t>
    </rPh>
    <rPh sb="3" eb="6">
      <t>ダイシンサイ</t>
    </rPh>
    <rPh sb="6" eb="8">
      <t>ツナミ</t>
    </rPh>
    <rPh sb="8" eb="10">
      <t>フッコウ</t>
    </rPh>
    <rPh sb="10" eb="13">
      <t>コウフキン</t>
    </rPh>
    <rPh sb="13" eb="15">
      <t>キキン</t>
    </rPh>
    <phoneticPr fontId="3"/>
  </si>
  <si>
    <t>村営住宅整備等基金</t>
    <rPh sb="0" eb="2">
      <t>ソンエイ</t>
    </rPh>
    <rPh sb="2" eb="4">
      <t>ジュウタク</t>
    </rPh>
    <rPh sb="4" eb="6">
      <t>セイビ</t>
    </rPh>
    <rPh sb="6" eb="7">
      <t>ナド</t>
    </rPh>
    <rPh sb="7" eb="9">
      <t>キキン</t>
    </rPh>
    <phoneticPr fontId="3"/>
  </si>
  <si>
    <t>地域振興基金</t>
    <phoneticPr fontId="3"/>
  </si>
  <si>
    <t>人材育成基金</t>
    <phoneticPr fontId="3"/>
  </si>
  <si>
    <t>http://www.town.hirono.iwate.jp/bunya/zaisei/</t>
  </si>
  <si>
    <t>公用公共用施設改修等基金</t>
    <rPh sb="0" eb="2">
      <t>コウヨウ</t>
    </rPh>
    <rPh sb="2" eb="5">
      <t>コウキョウヨウ</t>
    </rPh>
    <rPh sb="5" eb="7">
      <t>シセツ</t>
    </rPh>
    <rPh sb="7" eb="9">
      <t>カイシュウ</t>
    </rPh>
    <rPh sb="9" eb="10">
      <t>ナド</t>
    </rPh>
    <rPh sb="10" eb="12">
      <t>キキン</t>
    </rPh>
    <phoneticPr fontId="3"/>
  </si>
  <si>
    <t>災害に強いまちづくり基金</t>
    <rPh sb="0" eb="2">
      <t>サイガイ</t>
    </rPh>
    <rPh sb="3" eb="4">
      <t>ツヨ</t>
    </rPh>
    <rPh sb="10" eb="12">
      <t>キキン</t>
    </rPh>
    <phoneticPr fontId="3"/>
  </si>
  <si>
    <t>職員退職手当基金</t>
    <rPh sb="0" eb="8">
      <t>ショクインタイショクテアテキキン</t>
    </rPh>
    <phoneticPr fontId="3"/>
  </si>
  <si>
    <t>非常勤職員災害補償基金</t>
    <rPh sb="0" eb="11">
      <t>ヒジョウキンショクインサイガイホショウキキン</t>
    </rPh>
    <phoneticPr fontId="3"/>
  </si>
  <si>
    <t>消防賞じゅつ金基金</t>
    <rPh sb="0" eb="3">
      <t>ショウボウショウ</t>
    </rPh>
    <rPh sb="6" eb="9">
      <t>キンキキン</t>
    </rPh>
    <phoneticPr fontId="3"/>
  </si>
  <si>
    <t>消防団員損害補償等基金</t>
    <rPh sb="0" eb="9">
      <t>ショウボウダンインソンガイホショウトウ</t>
    </rPh>
    <rPh sb="9" eb="11">
      <t>キキン</t>
    </rPh>
    <phoneticPr fontId="3"/>
  </si>
  <si>
    <t>地域づくり支援基金</t>
    <rPh sb="0" eb="2">
      <t>チイキ</t>
    </rPh>
    <rPh sb="5" eb="7">
      <t>シエン</t>
    </rPh>
    <rPh sb="7" eb="9">
      <t>キキン</t>
    </rPh>
    <phoneticPr fontId="3"/>
  </si>
  <si>
    <t>ごみ処理施設改良補修基金</t>
    <rPh sb="2" eb="4">
      <t>ショリ</t>
    </rPh>
    <rPh sb="4" eb="6">
      <t>シセツ</t>
    </rPh>
    <rPh sb="6" eb="8">
      <t>カイリョウ</t>
    </rPh>
    <rPh sb="8" eb="10">
      <t>ホシュウ</t>
    </rPh>
    <rPh sb="10" eb="12">
      <t>キキン</t>
    </rPh>
    <phoneticPr fontId="3"/>
  </si>
  <si>
    <t>はまゆり学園財政調整基金</t>
    <rPh sb="4" eb="6">
      <t>ガクエン</t>
    </rPh>
    <rPh sb="6" eb="12">
      <t>ザイセイチョウセイキキン</t>
    </rPh>
    <phoneticPr fontId="3"/>
  </si>
  <si>
    <t>市営住宅管理運営基金</t>
    <phoneticPr fontId="3"/>
  </si>
  <si>
    <t>震災復興基金</t>
    <phoneticPr fontId="3"/>
  </si>
  <si>
    <t>地域づくり基金</t>
    <phoneticPr fontId="3"/>
  </si>
  <si>
    <t>https://www.pref.miyagi.jp/soshiki/sichouson/mieruka.html</t>
    <phoneticPr fontId="3"/>
  </si>
  <si>
    <t>塩竈市東日本大震災復興交付金基金</t>
    <phoneticPr fontId="3"/>
  </si>
  <si>
    <t>ふるさとしおがま復興基金</t>
    <phoneticPr fontId="3"/>
  </si>
  <si>
    <t>塩竈市庁舎建設基金</t>
    <phoneticPr fontId="3"/>
  </si>
  <si>
    <t>ミナト塩竈まちづくり基金</t>
    <phoneticPr fontId="3"/>
  </si>
  <si>
    <t>塩竈市災害救助支援基金</t>
    <phoneticPr fontId="3"/>
  </si>
  <si>
    <t>東日本大震災復興交付金事業基金</t>
    <phoneticPr fontId="3"/>
  </si>
  <si>
    <t>市営住宅基金</t>
    <phoneticPr fontId="3"/>
  </si>
  <si>
    <t>庁舎建設基金</t>
    <phoneticPr fontId="3"/>
  </si>
  <si>
    <t>都市整備基金</t>
    <phoneticPr fontId="3"/>
  </si>
  <si>
    <t>国際交流基金</t>
    <phoneticPr fontId="3"/>
  </si>
  <si>
    <t>長寿社会対策基金</t>
    <phoneticPr fontId="3"/>
  </si>
  <si>
    <t>郷土資料館建設基金</t>
    <phoneticPr fontId="3"/>
  </si>
  <si>
    <t>災害復興基金</t>
    <phoneticPr fontId="3"/>
  </si>
  <si>
    <t>市営住宅建設基金</t>
    <phoneticPr fontId="3"/>
  </si>
  <si>
    <t>ふるさと寄附基金</t>
    <phoneticPr fontId="3"/>
  </si>
  <si>
    <t>ふるさと振興基金</t>
    <phoneticPr fontId="3"/>
  </si>
  <si>
    <t>公共施設強靭化対策基金</t>
    <phoneticPr fontId="3"/>
  </si>
  <si>
    <t>皆増</t>
    <rPh sb="0" eb="2">
      <t>カイゾウ</t>
    </rPh>
    <phoneticPr fontId="3"/>
  </si>
  <si>
    <t>明日を拓く人材育成基金</t>
    <phoneticPr fontId="3"/>
  </si>
  <si>
    <t>角田市育英会奨学金基金</t>
    <phoneticPr fontId="3"/>
  </si>
  <si>
    <t>ふるさと・多賀城応援基金</t>
    <phoneticPr fontId="3"/>
  </si>
  <si>
    <t>庁舎耐震対策等事業基金</t>
    <phoneticPr fontId="3"/>
  </si>
  <si>
    <t>史跡のまち基金</t>
    <phoneticPr fontId="3"/>
  </si>
  <si>
    <t>施設保全整備基金</t>
    <phoneticPr fontId="3"/>
  </si>
  <si>
    <t>福祉基金</t>
    <phoneticPr fontId="3"/>
  </si>
  <si>
    <t>空港周辺地域環境整備基金</t>
    <phoneticPr fontId="3"/>
  </si>
  <si>
    <t>未来のまちづくり推進基金</t>
    <phoneticPr fontId="3"/>
  </si>
  <si>
    <t>地域福祉基金</t>
    <phoneticPr fontId="3"/>
  </si>
  <si>
    <t>公共施設等維持補修基金</t>
    <phoneticPr fontId="3"/>
  </si>
  <si>
    <t>ふるさと基金</t>
    <phoneticPr fontId="3"/>
  </si>
  <si>
    <t>ふるさと応援基金</t>
    <phoneticPr fontId="3"/>
  </si>
  <si>
    <t>まちづくり基金</t>
    <phoneticPr fontId="3"/>
  </si>
  <si>
    <t>公共施設整備等基金</t>
    <phoneticPr fontId="3"/>
  </si>
  <si>
    <t>地域医療整備基金</t>
    <phoneticPr fontId="3"/>
  </si>
  <si>
    <t>公共施設整備及び大規模改修基金</t>
    <phoneticPr fontId="3"/>
  </si>
  <si>
    <t>防災基金</t>
    <phoneticPr fontId="3"/>
  </si>
  <si>
    <t>地域自治組織支援基金</t>
    <phoneticPr fontId="3"/>
  </si>
  <si>
    <t>賀家地区排水処理施設維持管理基金</t>
    <phoneticPr fontId="3"/>
  </si>
  <si>
    <t>災害公営住宅維持管理基金</t>
    <phoneticPr fontId="3"/>
  </si>
  <si>
    <t>奨学資金貸与基金</t>
    <phoneticPr fontId="3"/>
  </si>
  <si>
    <t>ユーマイタウン施設整備基金</t>
    <phoneticPr fontId="3"/>
  </si>
  <si>
    <t>庁舎整備基金</t>
    <phoneticPr fontId="3"/>
  </si>
  <si>
    <t>ふるさと富谷創造基金</t>
    <phoneticPr fontId="3"/>
  </si>
  <si>
    <t>長寿社会福祉基金</t>
    <phoneticPr fontId="3"/>
  </si>
  <si>
    <t>伊藤一・イヨ奨学基金</t>
    <phoneticPr fontId="3"/>
  </si>
  <si>
    <t>義務教育施設整備基金</t>
    <phoneticPr fontId="3"/>
  </si>
  <si>
    <t>ふるさと応援寄附基金</t>
    <phoneticPr fontId="3"/>
  </si>
  <si>
    <t>老人憩いの家施設整備基金</t>
    <phoneticPr fontId="3"/>
  </si>
  <si>
    <t>21世紀の田園文化創造基金</t>
    <phoneticPr fontId="3"/>
  </si>
  <si>
    <t>振興基金</t>
    <phoneticPr fontId="3"/>
  </si>
  <si>
    <t>七ヶ宿ダム自然公園基金</t>
    <phoneticPr fontId="3"/>
  </si>
  <si>
    <t>世代間交流対策基金</t>
    <phoneticPr fontId="3"/>
  </si>
  <si>
    <t>２１世紀田園文化創造基金</t>
    <phoneticPr fontId="3"/>
  </si>
  <si>
    <t>担い手づくり基金</t>
    <phoneticPr fontId="3"/>
  </si>
  <si>
    <t>教育振興慈愛基金</t>
    <phoneticPr fontId="3"/>
  </si>
  <si>
    <t>田園文化創造基金</t>
    <phoneticPr fontId="3"/>
  </si>
  <si>
    <t>文化振興基金</t>
    <phoneticPr fontId="3"/>
  </si>
  <si>
    <t>役場庁舎建設基金</t>
    <phoneticPr fontId="3"/>
  </si>
  <si>
    <t>公共施設建設等基金</t>
    <phoneticPr fontId="3"/>
  </si>
  <si>
    <t>ふるさと柴田応援基金</t>
    <phoneticPr fontId="3"/>
  </si>
  <si>
    <t>学校給食センター建設等整備基金</t>
    <phoneticPr fontId="3"/>
  </si>
  <si>
    <t>図書館建設基金</t>
    <phoneticPr fontId="3"/>
  </si>
  <si>
    <t>健康つながり基金</t>
    <phoneticPr fontId="3"/>
  </si>
  <si>
    <t>商工観光対策基金</t>
    <phoneticPr fontId="3"/>
  </si>
  <si>
    <t>農業振興対策基金</t>
    <phoneticPr fontId="3"/>
  </si>
  <si>
    <t>定住促進住宅基金</t>
    <phoneticPr fontId="3"/>
  </si>
  <si>
    <t>子育て支援対策推進基金</t>
    <phoneticPr fontId="3"/>
  </si>
  <si>
    <t>みどりの森創生基金</t>
    <phoneticPr fontId="3"/>
  </si>
  <si>
    <t>東日本大震災復興交付金基金</t>
  </si>
  <si>
    <t>町営住宅管理運営基金</t>
  </si>
  <si>
    <t>震災復興基金</t>
  </si>
  <si>
    <t>長寿社会対策基金</t>
  </si>
  <si>
    <t>町営住宅基金</t>
    <phoneticPr fontId="3"/>
  </si>
  <si>
    <t>地域振興整備基金</t>
    <phoneticPr fontId="3"/>
  </si>
  <si>
    <t>ふるさと納税基金</t>
    <phoneticPr fontId="3"/>
  </si>
  <si>
    <t>公共施設管理基金</t>
    <phoneticPr fontId="3"/>
  </si>
  <si>
    <t>町営霊園等管理運営基金</t>
    <phoneticPr fontId="3"/>
  </si>
  <si>
    <t>社会福祉基金</t>
    <phoneticPr fontId="3"/>
  </si>
  <si>
    <t>学校校舎建設基金</t>
    <phoneticPr fontId="3"/>
  </si>
  <si>
    <t>特定防衛施設周辺整備調整交付金事業基金</t>
    <phoneticPr fontId="3"/>
  </si>
  <si>
    <t>未来づくり基金</t>
    <phoneticPr fontId="3"/>
  </si>
  <si>
    <t>農業振興基金</t>
    <phoneticPr fontId="3"/>
  </si>
  <si>
    <t>ふるさと創生基金</t>
    <phoneticPr fontId="3"/>
  </si>
  <si>
    <t>大衡村長寿社会対策基金</t>
    <phoneticPr fontId="3"/>
  </si>
  <si>
    <t>大衡村特定防衛施設周辺整備調整交付金事業基金</t>
    <phoneticPr fontId="3"/>
  </si>
  <si>
    <t>大衡村企業立地促進基金</t>
    <phoneticPr fontId="3"/>
  </si>
  <si>
    <t>奨学資金貸付基金</t>
    <phoneticPr fontId="3"/>
  </si>
  <si>
    <t>ふるさとまちづくり基金</t>
    <phoneticPr fontId="3"/>
  </si>
  <si>
    <t>森林環境整備基金</t>
    <phoneticPr fontId="3"/>
  </si>
  <si>
    <t>合併振興基金</t>
    <phoneticPr fontId="3"/>
  </si>
  <si>
    <t>交流資源利活用推進基金</t>
    <phoneticPr fontId="3"/>
  </si>
  <si>
    <t>ふるさと涌谷創生基金</t>
    <phoneticPr fontId="3"/>
  </si>
  <si>
    <t>公営住宅用地取得基金</t>
    <phoneticPr fontId="3"/>
  </si>
  <si>
    <t>ふるさと水と土保全基金</t>
    <phoneticPr fontId="3"/>
  </si>
  <si>
    <t>歴史文化基金</t>
    <phoneticPr fontId="3"/>
  </si>
  <si>
    <t>美里町合併振興基金</t>
    <phoneticPr fontId="3"/>
  </si>
  <si>
    <t>美里町公共施設整備基金</t>
    <phoneticPr fontId="3"/>
  </si>
  <si>
    <t>美里町福祉基金</t>
    <phoneticPr fontId="3"/>
  </si>
  <si>
    <t>美里町ふるさと応援基金</t>
    <phoneticPr fontId="3"/>
  </si>
  <si>
    <t>美里町まちづくり人材育成基金</t>
    <phoneticPr fontId="3"/>
  </si>
  <si>
    <t>復興まちづくり基金</t>
    <phoneticPr fontId="3"/>
  </si>
  <si>
    <t>電源立地地域対策交付金事業基金</t>
    <phoneticPr fontId="3"/>
  </si>
  <si>
    <t>カタールフレンド基金</t>
    <phoneticPr fontId="3"/>
  </si>
  <si>
    <t>復興交付金基金</t>
    <phoneticPr fontId="3"/>
  </si>
  <si>
    <t>公共施設維持管理基金</t>
    <phoneticPr fontId="3"/>
  </si>
  <si>
    <t>被災市街地復興土地区画整理事業基金</t>
    <phoneticPr fontId="3"/>
  </si>
  <si>
    <t>嘉太神溜池補修基金</t>
    <phoneticPr fontId="3"/>
  </si>
  <si>
    <t>一般廃棄物処理施設整備基金</t>
    <phoneticPr fontId="3"/>
  </si>
  <si>
    <t>賞じゅつ金資金積立金</t>
    <phoneticPr fontId="3"/>
  </si>
  <si>
    <t>ふるさと市町村圏基金</t>
    <phoneticPr fontId="3"/>
  </si>
  <si>
    <t>火葬場建設基金</t>
    <phoneticPr fontId="3"/>
  </si>
  <si>
    <t>消防施設整備基金</t>
    <phoneticPr fontId="3"/>
  </si>
  <si>
    <t>衛生施設整備基金</t>
    <phoneticPr fontId="3"/>
  </si>
  <si>
    <t>大崎ふるさとづくり基金</t>
    <phoneticPr fontId="3"/>
  </si>
  <si>
    <t>リアス・アーク美術館収蔵品購入基金</t>
    <phoneticPr fontId="3"/>
  </si>
  <si>
    <t>市庁舎整備基金</t>
    <rPh sb="0" eb="3">
      <t>シチョウシャ</t>
    </rPh>
    <rPh sb="3" eb="5">
      <t>セイビ</t>
    </rPh>
    <rPh sb="5" eb="7">
      <t>キキン</t>
    </rPh>
    <phoneticPr fontId="3"/>
  </si>
  <si>
    <t>震災復興基金</t>
    <rPh sb="0" eb="4">
      <t>シンサイフッコウ</t>
    </rPh>
    <rPh sb="4" eb="6">
      <t>キキン</t>
    </rPh>
    <phoneticPr fontId="3"/>
  </si>
  <si>
    <t>公共施設保全整備基金</t>
    <rPh sb="0" eb="4">
      <t>コウキョウシセツ</t>
    </rPh>
    <rPh sb="4" eb="10">
      <t>ホゼンセイビキキン</t>
    </rPh>
    <phoneticPr fontId="3"/>
  </si>
  <si>
    <t>東日本大震災復興交付金基金</t>
    <rPh sb="0" eb="13">
      <t>ヒガシニホンダイシンサイフッコウコウフキンキキン</t>
    </rPh>
    <phoneticPr fontId="3"/>
  </si>
  <si>
    <t>高速鉄道建設基金</t>
    <rPh sb="0" eb="8">
      <t>コウソクテツドウケンセツキキン</t>
    </rPh>
    <phoneticPr fontId="3"/>
  </si>
  <si>
    <t>公共施設等整備基金</t>
    <rPh sb="0" eb="2">
      <t>コウキョウ</t>
    </rPh>
    <rPh sb="2" eb="4">
      <t>シセツ</t>
    </rPh>
    <rPh sb="4" eb="5">
      <t>トウ</t>
    </rPh>
    <rPh sb="5" eb="7">
      <t>セイビ</t>
    </rPh>
    <rPh sb="7" eb="9">
      <t>キキン</t>
    </rPh>
    <phoneticPr fontId="5"/>
  </si>
  <si>
    <t>一般廃棄物処理施設整備基金</t>
    <rPh sb="0" eb="2">
      <t>イッパン</t>
    </rPh>
    <rPh sb="2" eb="5">
      <t>ハイキブツ</t>
    </rPh>
    <rPh sb="5" eb="7">
      <t>ショリ</t>
    </rPh>
    <rPh sb="7" eb="9">
      <t>シセツ</t>
    </rPh>
    <rPh sb="9" eb="11">
      <t>セイビ</t>
    </rPh>
    <rPh sb="11" eb="13">
      <t>キキン</t>
    </rPh>
    <phoneticPr fontId="2"/>
  </si>
  <si>
    <t>子ども福祉医療基金</t>
    <rPh sb="0" eb="1">
      <t>コ</t>
    </rPh>
    <rPh sb="3" eb="5">
      <t>フクシ</t>
    </rPh>
    <rPh sb="5" eb="7">
      <t>イリョウ</t>
    </rPh>
    <rPh sb="7" eb="9">
      <t>キキン</t>
    </rPh>
    <phoneticPr fontId="2"/>
  </si>
  <si>
    <t>緑あふれるまちづくり基金</t>
    <rPh sb="0" eb="1">
      <t>ミドリ</t>
    </rPh>
    <rPh sb="10" eb="12">
      <t>キキン</t>
    </rPh>
    <phoneticPr fontId="2"/>
  </si>
  <si>
    <t>地域振興基金</t>
    <rPh sb="0" eb="2">
      <t>チイキ</t>
    </rPh>
    <rPh sb="2" eb="4">
      <t>シンコウ</t>
    </rPh>
    <rPh sb="4" eb="6">
      <t>キキン</t>
    </rPh>
    <phoneticPr fontId="2"/>
  </si>
  <si>
    <t>https://www.pref.akita.lg.jp/pages/archive/55843</t>
  </si>
  <si>
    <t>公共施設等総合管理推進基金</t>
    <rPh sb="0" eb="7">
      <t>コウキョウシセツトウソウゴウ</t>
    </rPh>
    <rPh sb="7" eb="9">
      <t>カンリ</t>
    </rPh>
    <rPh sb="9" eb="11">
      <t>スイシン</t>
    </rPh>
    <rPh sb="11" eb="13">
      <t>キキン</t>
    </rPh>
    <phoneticPr fontId="3"/>
  </si>
  <si>
    <t>ふるさと応援寄附基金</t>
    <rPh sb="4" eb="10">
      <t>オウエンキフキキン</t>
    </rPh>
    <phoneticPr fontId="3"/>
  </si>
  <si>
    <t>社会福祉環境整備基金</t>
    <rPh sb="0" eb="2">
      <t>シャカイ</t>
    </rPh>
    <rPh sb="2" eb="4">
      <t>フクシ</t>
    </rPh>
    <rPh sb="4" eb="6">
      <t>カンキョウ</t>
    </rPh>
    <rPh sb="6" eb="8">
      <t>セイビ</t>
    </rPh>
    <rPh sb="8" eb="10">
      <t>キキン</t>
    </rPh>
    <phoneticPr fontId="3"/>
  </si>
  <si>
    <t>観光施設基金</t>
    <rPh sb="0" eb="2">
      <t>カンコウ</t>
    </rPh>
    <rPh sb="2" eb="4">
      <t>シセツ</t>
    </rPh>
    <rPh sb="4" eb="6">
      <t>キキン</t>
    </rPh>
    <phoneticPr fontId="3"/>
  </si>
  <si>
    <t>ふるさと輝き基金</t>
    <rPh sb="6" eb="8">
      <t>キキン</t>
    </rPh>
    <phoneticPr fontId="3"/>
  </si>
  <si>
    <t>公共施設解体基金</t>
    <rPh sb="0" eb="2">
      <t>コウキョウ</t>
    </rPh>
    <rPh sb="2" eb="4">
      <t>シセツ</t>
    </rPh>
    <rPh sb="4" eb="6">
      <t>カイタイ</t>
    </rPh>
    <rPh sb="6" eb="8">
      <t>キキン</t>
    </rPh>
    <phoneticPr fontId="3"/>
  </si>
  <si>
    <t>チャレンジ基金</t>
    <rPh sb="5" eb="7">
      <t>キキン</t>
    </rPh>
    <phoneticPr fontId="3"/>
  </si>
  <si>
    <t>森林環境譲与税基金</t>
    <rPh sb="0" eb="7">
      <t>シンリンカンキョウジョウヨゼイ</t>
    </rPh>
    <rPh sb="7" eb="9">
      <t>キキン</t>
    </rPh>
    <phoneticPr fontId="3"/>
  </si>
  <si>
    <t>企業立地促進基金</t>
  </si>
  <si>
    <t>ふるさと鹿角応援基金</t>
  </si>
  <si>
    <t>地域雇用創出推進基金</t>
    <rPh sb="0" eb="2">
      <t>チイキ</t>
    </rPh>
    <rPh sb="2" eb="4">
      <t>コヨウ</t>
    </rPh>
    <rPh sb="4" eb="6">
      <t>ソウシュツ</t>
    </rPh>
    <rPh sb="6" eb="8">
      <t>スイシン</t>
    </rPh>
    <rPh sb="8" eb="10">
      <t>キキン</t>
    </rPh>
    <phoneticPr fontId="3"/>
  </si>
  <si>
    <t>公共施設等総合管理基金</t>
    <rPh sb="0" eb="2">
      <t>コウキョウ</t>
    </rPh>
    <rPh sb="2" eb="5">
      <t>シセツトウ</t>
    </rPh>
    <rPh sb="5" eb="7">
      <t>ソウゴウ</t>
    </rPh>
    <rPh sb="7" eb="9">
      <t>カンリ</t>
    </rPh>
    <rPh sb="9" eb="11">
      <t>キキン</t>
    </rPh>
    <phoneticPr fontId="3"/>
  </si>
  <si>
    <t>合併市町振興基金</t>
    <rPh sb="0" eb="2">
      <t>ガッペイ</t>
    </rPh>
    <rPh sb="2" eb="4">
      <t>シチョウ</t>
    </rPh>
    <rPh sb="4" eb="6">
      <t>シンコウ</t>
    </rPh>
    <rPh sb="6" eb="8">
      <t>キキン</t>
    </rPh>
    <phoneticPr fontId="3"/>
  </si>
  <si>
    <t>行政改革に伴う人件費平準化基金</t>
    <rPh sb="0" eb="2">
      <t>ギョウセイ</t>
    </rPh>
    <rPh sb="2" eb="4">
      <t>カイカク</t>
    </rPh>
    <rPh sb="5" eb="6">
      <t>トモナ</t>
    </rPh>
    <rPh sb="7" eb="10">
      <t>ジンケンヒ</t>
    </rPh>
    <rPh sb="10" eb="13">
      <t>ヘイジュンカ</t>
    </rPh>
    <rPh sb="13" eb="15">
      <t>キキン</t>
    </rPh>
    <phoneticPr fontId="3"/>
  </si>
  <si>
    <t>合併振興基金</t>
    <rPh sb="0" eb="2">
      <t>ガッペイ</t>
    </rPh>
    <rPh sb="2" eb="4">
      <t>シンコウ</t>
    </rPh>
    <rPh sb="4" eb="6">
      <t>キキン</t>
    </rPh>
    <phoneticPr fontId="1"/>
  </si>
  <si>
    <t>ふるさと応援基金</t>
    <rPh sb="4" eb="6">
      <t>オウエン</t>
    </rPh>
    <rPh sb="6" eb="8">
      <t>キキン</t>
    </rPh>
    <phoneticPr fontId="1"/>
  </si>
  <si>
    <t>森林環境譲与税基金</t>
    <rPh sb="0" eb="2">
      <t>シンリン</t>
    </rPh>
    <rPh sb="2" eb="4">
      <t>カンキョウ</t>
    </rPh>
    <rPh sb="4" eb="7">
      <t>ジョウヨゼイ</t>
    </rPh>
    <rPh sb="7" eb="9">
      <t>キキン</t>
    </rPh>
    <phoneticPr fontId="1"/>
  </si>
  <si>
    <t>公共施設修繕引当基金</t>
    <rPh sb="0" eb="2">
      <t>コウキョウ</t>
    </rPh>
    <rPh sb="2" eb="4">
      <t>シセツ</t>
    </rPh>
    <rPh sb="4" eb="6">
      <t>シュウゼン</t>
    </rPh>
    <rPh sb="6" eb="8">
      <t>ヒキアテ</t>
    </rPh>
    <rPh sb="8" eb="10">
      <t>キキン</t>
    </rPh>
    <phoneticPr fontId="3"/>
  </si>
  <si>
    <t>地域雇用基金</t>
    <rPh sb="0" eb="2">
      <t>チイキ</t>
    </rPh>
    <rPh sb="2" eb="4">
      <t>コヨウ</t>
    </rPh>
    <rPh sb="4" eb="6">
      <t>キキン</t>
    </rPh>
    <phoneticPr fontId="3"/>
  </si>
  <si>
    <t>学校施設整備基金</t>
    <rPh sb="0" eb="2">
      <t>ガッコウ</t>
    </rPh>
    <rPh sb="2" eb="4">
      <t>シセツ</t>
    </rPh>
    <rPh sb="4" eb="6">
      <t>セイビ</t>
    </rPh>
    <rPh sb="6" eb="8">
      <t>キキン</t>
    </rPh>
    <phoneticPr fontId="3"/>
  </si>
  <si>
    <t>森林経営管理基金</t>
    <rPh sb="0" eb="2">
      <t>シンリン</t>
    </rPh>
    <rPh sb="2" eb="4">
      <t>ケイエイ</t>
    </rPh>
    <rPh sb="4" eb="6">
      <t>カンリ</t>
    </rPh>
    <rPh sb="6" eb="8">
      <t>キキン</t>
    </rPh>
    <phoneticPr fontId="3"/>
  </si>
  <si>
    <t>社会教育施設
整備基金</t>
    <rPh sb="0" eb="2">
      <t>シャカイ</t>
    </rPh>
    <rPh sb="2" eb="4">
      <t>キョウイク</t>
    </rPh>
    <rPh sb="4" eb="6">
      <t>シセツ</t>
    </rPh>
    <rPh sb="7" eb="9">
      <t>セイビ</t>
    </rPh>
    <rPh sb="9" eb="11">
      <t>キキン</t>
    </rPh>
    <phoneticPr fontId="3"/>
  </si>
  <si>
    <t>みらい創造基金</t>
    <rPh sb="3" eb="5">
      <t>ソウゾウ</t>
    </rPh>
    <rPh sb="5" eb="7">
      <t>キキン</t>
    </rPh>
    <phoneticPr fontId="3"/>
  </si>
  <si>
    <t>山﨑科学教育
振興基金</t>
    <rPh sb="0" eb="2">
      <t>ヤマザキ</t>
    </rPh>
    <rPh sb="2" eb="4">
      <t>カガク</t>
    </rPh>
    <rPh sb="4" eb="6">
      <t>キョウイク</t>
    </rPh>
    <rPh sb="7" eb="9">
      <t>シンコウ</t>
    </rPh>
    <rPh sb="9" eb="11">
      <t>キキン</t>
    </rPh>
    <phoneticPr fontId="3"/>
  </si>
  <si>
    <t>白瀬南極探検隊記念館
施設整備基金</t>
    <rPh sb="0" eb="2">
      <t>シラセ</t>
    </rPh>
    <rPh sb="2" eb="4">
      <t>ナンキョク</t>
    </rPh>
    <rPh sb="4" eb="6">
      <t>タンケン</t>
    </rPh>
    <rPh sb="6" eb="7">
      <t>タイ</t>
    </rPh>
    <rPh sb="7" eb="9">
      <t>キネン</t>
    </rPh>
    <rPh sb="9" eb="10">
      <t>カン</t>
    </rPh>
    <rPh sb="11" eb="13">
      <t>シセツ</t>
    </rPh>
    <rPh sb="13" eb="15">
      <t>セイビ</t>
    </rPh>
    <rPh sb="15" eb="17">
      <t>キキン</t>
    </rPh>
    <phoneticPr fontId="3"/>
  </si>
  <si>
    <t>仙北市ふるさと振興基金</t>
    <rPh sb="0" eb="3">
      <t>センボクシ</t>
    </rPh>
    <rPh sb="7" eb="9">
      <t>シンコウ</t>
    </rPh>
    <rPh sb="9" eb="11">
      <t>キキン</t>
    </rPh>
    <phoneticPr fontId="3"/>
  </si>
  <si>
    <t>ふるさと仙北応援基金</t>
    <rPh sb="4" eb="6">
      <t>センボク</t>
    </rPh>
    <rPh sb="6" eb="8">
      <t>オウエン</t>
    </rPh>
    <rPh sb="8" eb="10">
      <t>キキン</t>
    </rPh>
    <phoneticPr fontId="3"/>
  </si>
  <si>
    <t>仙北市公共施設等総合管理基金</t>
    <rPh sb="0" eb="3">
      <t>センボクシ</t>
    </rPh>
    <rPh sb="3" eb="5">
      <t>コウキョウ</t>
    </rPh>
    <rPh sb="5" eb="7">
      <t>シセツ</t>
    </rPh>
    <rPh sb="7" eb="8">
      <t>トウ</t>
    </rPh>
    <rPh sb="8" eb="14">
      <t>ソウゴウカンリキキン</t>
    </rPh>
    <phoneticPr fontId="3"/>
  </si>
  <si>
    <t>仙北市温泉事業施設整備基金</t>
    <rPh sb="0" eb="3">
      <t>センボクシ</t>
    </rPh>
    <rPh sb="3" eb="5">
      <t>オンセン</t>
    </rPh>
    <rPh sb="5" eb="7">
      <t>ジギョウ</t>
    </rPh>
    <rPh sb="7" eb="9">
      <t>シセツ</t>
    </rPh>
    <rPh sb="9" eb="11">
      <t>セイビ</t>
    </rPh>
    <rPh sb="11" eb="13">
      <t>キキン</t>
    </rPh>
    <phoneticPr fontId="3"/>
  </si>
  <si>
    <t>仙北市森林環境譲与税基金</t>
    <rPh sb="0" eb="3">
      <t>センボクシ</t>
    </rPh>
    <rPh sb="3" eb="5">
      <t>シンリン</t>
    </rPh>
    <rPh sb="5" eb="7">
      <t>カンキョウ</t>
    </rPh>
    <rPh sb="7" eb="10">
      <t>ジョウヨゼイ</t>
    </rPh>
    <rPh sb="10" eb="12">
      <t>キキン</t>
    </rPh>
    <phoneticPr fontId="3"/>
  </si>
  <si>
    <t>康楽館運営基金</t>
    <rPh sb="0" eb="3">
      <t>コウラクカン</t>
    </rPh>
    <rPh sb="3" eb="5">
      <t>ウンエイ</t>
    </rPh>
    <rPh sb="5" eb="7">
      <t>キキン</t>
    </rPh>
    <phoneticPr fontId="3"/>
  </si>
  <si>
    <t>未来創生基金</t>
    <rPh sb="0" eb="2">
      <t>ミライ</t>
    </rPh>
    <rPh sb="2" eb="4">
      <t>ソウセイ</t>
    </rPh>
    <rPh sb="4" eb="6">
      <t>キキン</t>
    </rPh>
    <phoneticPr fontId="3"/>
  </si>
  <si>
    <t>新総合教育エリア     振興基金</t>
    <rPh sb="0" eb="1">
      <t>シン</t>
    </rPh>
    <rPh sb="1" eb="3">
      <t>ソウゴウ</t>
    </rPh>
    <rPh sb="3" eb="5">
      <t>キョウイク</t>
    </rPh>
    <rPh sb="13" eb="15">
      <t>シンコウ</t>
    </rPh>
    <rPh sb="15" eb="17">
      <t>キキン</t>
    </rPh>
    <phoneticPr fontId="3"/>
  </si>
  <si>
    <t>中小企業従業員　　　退職金等共済基金</t>
    <rPh sb="0" eb="2">
      <t>チュウショウ</t>
    </rPh>
    <rPh sb="2" eb="4">
      <t>キギョウ</t>
    </rPh>
    <rPh sb="4" eb="7">
      <t>ジュウギョウイン</t>
    </rPh>
    <rPh sb="10" eb="12">
      <t>タイショク</t>
    </rPh>
    <rPh sb="12" eb="13">
      <t>キン</t>
    </rPh>
    <rPh sb="13" eb="14">
      <t>トウ</t>
    </rPh>
    <rPh sb="14" eb="16">
      <t>キョウサイ</t>
    </rPh>
    <rPh sb="16" eb="18">
      <t>キキン</t>
    </rPh>
    <phoneticPr fontId="3"/>
  </si>
  <si>
    <t>菅原ヤヱ奨学基金</t>
    <rPh sb="0" eb="2">
      <t>スガワラ</t>
    </rPh>
    <rPh sb="4" eb="6">
      <t>ショウガク</t>
    </rPh>
    <rPh sb="6" eb="8">
      <t>キキン</t>
    </rPh>
    <phoneticPr fontId="3"/>
  </si>
  <si>
    <t>い樹い樹かみこあに応援基金</t>
    <rPh sb="1" eb="2">
      <t>ジュ</t>
    </rPh>
    <rPh sb="3" eb="4">
      <t>ジュ</t>
    </rPh>
    <rPh sb="9" eb="13">
      <t>オウエンキキン</t>
    </rPh>
    <phoneticPr fontId="3"/>
  </si>
  <si>
    <t>姉妹都市交流基金</t>
    <rPh sb="0" eb="2">
      <t>シマイ</t>
    </rPh>
    <rPh sb="2" eb="4">
      <t>トシ</t>
    </rPh>
    <rPh sb="4" eb="6">
      <t>コウリュウ</t>
    </rPh>
    <rPh sb="6" eb="8">
      <t>キキン</t>
    </rPh>
    <phoneticPr fontId="3"/>
  </si>
  <si>
    <t>町有林有効活用基金</t>
    <rPh sb="0" eb="1">
      <t>チョウ</t>
    </rPh>
    <rPh sb="1" eb="2">
      <t>ユウ</t>
    </rPh>
    <rPh sb="2" eb="3">
      <t>リン</t>
    </rPh>
    <rPh sb="3" eb="5">
      <t>ユウコウ</t>
    </rPh>
    <rPh sb="5" eb="7">
      <t>カツヨウ</t>
    </rPh>
    <rPh sb="7" eb="9">
      <t>キキン</t>
    </rPh>
    <phoneticPr fontId="3"/>
  </si>
  <si>
    <t>ふるさとづくり推進基金</t>
    <rPh sb="7" eb="11">
      <t>スイシンキキン</t>
    </rPh>
    <phoneticPr fontId="3"/>
  </si>
  <si>
    <t>公共施設等維持整備基金</t>
    <rPh sb="0" eb="2">
      <t>コウキョウ</t>
    </rPh>
    <rPh sb="2" eb="4">
      <t>シセツ</t>
    </rPh>
    <rPh sb="4" eb="5">
      <t>トウ</t>
    </rPh>
    <rPh sb="5" eb="7">
      <t>イジ</t>
    </rPh>
    <rPh sb="7" eb="9">
      <t>セイビ</t>
    </rPh>
    <rPh sb="9" eb="11">
      <t>キキン</t>
    </rPh>
    <phoneticPr fontId="3"/>
  </si>
  <si>
    <t>温泉利用施設基金</t>
    <rPh sb="0" eb="4">
      <t>オンセンリヨウ</t>
    </rPh>
    <rPh sb="4" eb="6">
      <t>シセツ</t>
    </rPh>
    <rPh sb="6" eb="8">
      <t>キキン</t>
    </rPh>
    <phoneticPr fontId="3"/>
  </si>
  <si>
    <t>ふるさと元気づくり基金</t>
    <rPh sb="4" eb="6">
      <t>ゲンキ</t>
    </rPh>
    <rPh sb="9" eb="11">
      <t>キキン</t>
    </rPh>
    <phoneticPr fontId="3"/>
  </si>
  <si>
    <t>合併町村振興基金</t>
    <rPh sb="0" eb="2">
      <t>ガッペイ</t>
    </rPh>
    <rPh sb="2" eb="4">
      <t>チョウソン</t>
    </rPh>
    <rPh sb="4" eb="6">
      <t>シンコウ</t>
    </rPh>
    <rPh sb="6" eb="8">
      <t>キキン</t>
    </rPh>
    <phoneticPr fontId="3"/>
  </si>
  <si>
    <t>雇用創出基金</t>
    <rPh sb="0" eb="2">
      <t>コヨウ</t>
    </rPh>
    <rPh sb="2" eb="4">
      <t>ソウシュツ</t>
    </rPh>
    <rPh sb="4" eb="6">
      <t>キキン</t>
    </rPh>
    <phoneticPr fontId="3"/>
  </si>
  <si>
    <t>企業立地推進基金</t>
    <rPh sb="0" eb="2">
      <t>キギョウ</t>
    </rPh>
    <rPh sb="2" eb="4">
      <t>リッチ</t>
    </rPh>
    <rPh sb="4" eb="6">
      <t>スイシン</t>
    </rPh>
    <rPh sb="6" eb="8">
      <t>キキン</t>
    </rPh>
    <phoneticPr fontId="3"/>
  </si>
  <si>
    <t>ふるさと愛郷基金</t>
    <rPh sb="4" eb="8">
      <t>アイキョウキキン</t>
    </rPh>
    <phoneticPr fontId="3"/>
  </si>
  <si>
    <t>地域振興施設整備基金</t>
    <rPh sb="0" eb="2">
      <t>チイキ</t>
    </rPh>
    <rPh sb="2" eb="4">
      <t>シンコウ</t>
    </rPh>
    <rPh sb="4" eb="6">
      <t>シセツ</t>
    </rPh>
    <rPh sb="6" eb="8">
      <t>セイビ</t>
    </rPh>
    <rPh sb="8" eb="10">
      <t>キキン</t>
    </rPh>
    <phoneticPr fontId="3"/>
  </si>
  <si>
    <t>がんばれふるさと基金</t>
    <rPh sb="8" eb="10">
      <t>キキン</t>
    </rPh>
    <phoneticPr fontId="3"/>
  </si>
  <si>
    <t>ふるさと保全対策基金</t>
    <rPh sb="4" eb="6">
      <t>ホゼン</t>
    </rPh>
    <rPh sb="6" eb="8">
      <t>タイサク</t>
    </rPh>
    <rPh sb="8" eb="10">
      <t>キキン</t>
    </rPh>
    <phoneticPr fontId="3"/>
  </si>
  <si>
    <t>まちづくり人材育成基金</t>
    <rPh sb="5" eb="7">
      <t>ジンザイ</t>
    </rPh>
    <rPh sb="7" eb="9">
      <t>イクセイ</t>
    </rPh>
    <rPh sb="9" eb="11">
      <t>キキン</t>
    </rPh>
    <phoneticPr fontId="3"/>
  </si>
  <si>
    <t>地域雇用推進対策基金</t>
    <rPh sb="0" eb="2">
      <t>チイキ</t>
    </rPh>
    <rPh sb="2" eb="4">
      <t>コヨウ</t>
    </rPh>
    <rPh sb="4" eb="6">
      <t>スイシン</t>
    </rPh>
    <rPh sb="6" eb="8">
      <t>タイサク</t>
    </rPh>
    <rPh sb="8" eb="10">
      <t>キキン</t>
    </rPh>
    <phoneticPr fontId="3"/>
  </si>
  <si>
    <t>安心子育て支援基金</t>
    <rPh sb="0" eb="2">
      <t>アンシン</t>
    </rPh>
    <rPh sb="2" eb="4">
      <t>コソダ</t>
    </rPh>
    <rPh sb="5" eb="7">
      <t>シエン</t>
    </rPh>
    <rPh sb="7" eb="9">
      <t>キキン</t>
    </rPh>
    <phoneticPr fontId="3"/>
  </si>
  <si>
    <t>井川っ子教育推進基金</t>
    <rPh sb="0" eb="2">
      <t>イカワ</t>
    </rPh>
    <rPh sb="3" eb="4">
      <t>コ</t>
    </rPh>
    <rPh sb="4" eb="6">
      <t>キョウイク</t>
    </rPh>
    <rPh sb="6" eb="8">
      <t>スイシン</t>
    </rPh>
    <rPh sb="8" eb="10">
      <t>キキン</t>
    </rPh>
    <phoneticPr fontId="3"/>
  </si>
  <si>
    <t>保健施設整備基金</t>
    <rPh sb="0" eb="2">
      <t>ホケン</t>
    </rPh>
    <rPh sb="2" eb="4">
      <t>シセツ</t>
    </rPh>
    <rPh sb="4" eb="6">
      <t>セイビ</t>
    </rPh>
    <rPh sb="6" eb="8">
      <t>キキン</t>
    </rPh>
    <phoneticPr fontId="3"/>
  </si>
  <si>
    <t>かんがい排水施設整備基金</t>
  </si>
  <si>
    <t>道路維持管理基金</t>
  </si>
  <si>
    <t>観光振興基金</t>
  </si>
  <si>
    <t>石油貯蔵施設立地対策等基金</t>
  </si>
  <si>
    <t>百目木一般廃棄物最終処分場閉鎖整備基金</t>
    <rPh sb="0" eb="3">
      <t>ドメキ</t>
    </rPh>
    <rPh sb="3" eb="5">
      <t>イッパン</t>
    </rPh>
    <rPh sb="5" eb="8">
      <t>ハイキブツ</t>
    </rPh>
    <rPh sb="8" eb="10">
      <t>サイシュウ</t>
    </rPh>
    <rPh sb="10" eb="13">
      <t>ショブンジョウ</t>
    </rPh>
    <rPh sb="13" eb="15">
      <t>ヘイサ</t>
    </rPh>
    <rPh sb="15" eb="17">
      <t>セイビ</t>
    </rPh>
    <rPh sb="17" eb="19">
      <t>キキン</t>
    </rPh>
    <phoneticPr fontId="3"/>
  </si>
  <si>
    <t>中山間ふるさと水と土保全基金</t>
    <rPh sb="0" eb="1">
      <t>チュウ</t>
    </rPh>
    <rPh sb="1" eb="3">
      <t>サンカン</t>
    </rPh>
    <rPh sb="7" eb="8">
      <t>ミズ</t>
    </rPh>
    <rPh sb="9" eb="10">
      <t>ツチ</t>
    </rPh>
    <rPh sb="10" eb="12">
      <t>ホゼン</t>
    </rPh>
    <rPh sb="12" eb="14">
      <t>キキン</t>
    </rPh>
    <phoneticPr fontId="3"/>
  </si>
  <si>
    <t>公共施設解体基金</t>
  </si>
  <si>
    <t>財政基金</t>
  </si>
  <si>
    <t>さわやかなるせ仙人の郷基金</t>
    <rPh sb="7" eb="9">
      <t>センニン</t>
    </rPh>
    <rPh sb="10" eb="11">
      <t>サト</t>
    </rPh>
    <rPh sb="11" eb="13">
      <t>キキン</t>
    </rPh>
    <phoneticPr fontId="3"/>
  </si>
  <si>
    <t>非常勤職員災害補償基金</t>
    <rPh sb="0" eb="3">
      <t>ヒジョウキン</t>
    </rPh>
    <rPh sb="3" eb="5">
      <t>ショクイン</t>
    </rPh>
    <rPh sb="5" eb="7">
      <t>サイガイ</t>
    </rPh>
    <rPh sb="7" eb="9">
      <t>ホショウ</t>
    </rPh>
    <rPh sb="9" eb="11">
      <t>キキン</t>
    </rPh>
    <phoneticPr fontId="3"/>
  </si>
  <si>
    <t>消防賞じゅつ金基金</t>
  </si>
  <si>
    <t>消防団員災害補償基金</t>
    <rPh sb="0" eb="3">
      <t>ショウボウダン</t>
    </rPh>
    <rPh sb="3" eb="4">
      <t>イン</t>
    </rPh>
    <rPh sb="4" eb="6">
      <t>サイガイ</t>
    </rPh>
    <rPh sb="6" eb="8">
      <t>ホショウ</t>
    </rPh>
    <rPh sb="8" eb="10">
      <t>キキン</t>
    </rPh>
    <phoneticPr fontId="3"/>
  </si>
  <si>
    <t>湯沢雄勝ふるさと市町村圏基金</t>
    <rPh sb="0" eb="2">
      <t>ユザワ</t>
    </rPh>
    <rPh sb="2" eb="4">
      <t>オガチ</t>
    </rPh>
    <rPh sb="8" eb="11">
      <t>シチョウソン</t>
    </rPh>
    <rPh sb="11" eb="12">
      <t>ケン</t>
    </rPh>
    <rPh sb="12" eb="14">
      <t>キキン</t>
    </rPh>
    <phoneticPr fontId="3"/>
  </si>
  <si>
    <t>老人福祉施設財政調整基金</t>
    <rPh sb="0" eb="6">
      <t>ロウジンフクシシセツ</t>
    </rPh>
    <rPh sb="6" eb="12">
      <t>ザイセイチョウセイキキン</t>
    </rPh>
    <phoneticPr fontId="3"/>
  </si>
  <si>
    <t>ふるさと市町村圏基金</t>
    <rPh sb="4" eb="7">
      <t>シチョウソン</t>
    </rPh>
    <rPh sb="7" eb="8">
      <t>ケン</t>
    </rPh>
    <rPh sb="8" eb="10">
      <t>キキン</t>
    </rPh>
    <phoneticPr fontId="3"/>
  </si>
  <si>
    <t>鹿角地域ふるさと市町村圏基金</t>
    <rPh sb="0" eb="2">
      <t>カヅノ</t>
    </rPh>
    <rPh sb="2" eb="4">
      <t>チイキ</t>
    </rPh>
    <rPh sb="8" eb="11">
      <t>シチョウソン</t>
    </rPh>
    <rPh sb="11" eb="12">
      <t>ケン</t>
    </rPh>
    <rPh sb="12" eb="14">
      <t>キキン</t>
    </rPh>
    <phoneticPr fontId="3"/>
  </si>
  <si>
    <t>秋田県市町村会館管理組合会館改装基金</t>
    <rPh sb="0" eb="3">
      <t>アキタケン</t>
    </rPh>
    <rPh sb="3" eb="6">
      <t>シチョウソン</t>
    </rPh>
    <rPh sb="6" eb="8">
      <t>カイカン</t>
    </rPh>
    <rPh sb="8" eb="10">
      <t>カンリ</t>
    </rPh>
    <rPh sb="10" eb="12">
      <t>クミアイ</t>
    </rPh>
    <rPh sb="12" eb="14">
      <t>カイカン</t>
    </rPh>
    <rPh sb="14" eb="16">
      <t>カイソウ</t>
    </rPh>
    <rPh sb="16" eb="18">
      <t>キキン</t>
    </rPh>
    <phoneticPr fontId="3"/>
  </si>
  <si>
    <t>体育施設整備基金</t>
    <rPh sb="0" eb="2">
      <t>タイイク</t>
    </rPh>
    <rPh sb="2" eb="4">
      <t>シセツ</t>
    </rPh>
    <rPh sb="4" eb="6">
      <t>セイビ</t>
    </rPh>
    <rPh sb="6" eb="8">
      <t>キキン</t>
    </rPh>
    <phoneticPr fontId="3"/>
  </si>
  <si>
    <t>農業戦略推進基金</t>
    <rPh sb="0" eb="2">
      <t>ノウギョウ</t>
    </rPh>
    <rPh sb="2" eb="4">
      <t>センリャク</t>
    </rPh>
    <rPh sb="4" eb="6">
      <t>スイシン</t>
    </rPh>
    <rPh sb="6" eb="8">
      <t>キキン</t>
    </rPh>
    <phoneticPr fontId="3"/>
  </si>
  <si>
    <t>地球温暖化対策等推進基金</t>
    <rPh sb="0" eb="2">
      <t>チキュウ</t>
    </rPh>
    <rPh sb="2" eb="5">
      <t>オンダンカ</t>
    </rPh>
    <rPh sb="5" eb="7">
      <t>タイサク</t>
    </rPh>
    <rPh sb="7" eb="8">
      <t>トウ</t>
    </rPh>
    <rPh sb="8" eb="10">
      <t>スイシン</t>
    </rPh>
    <rPh sb="10" eb="12">
      <t>キキン</t>
    </rPh>
    <phoneticPr fontId="3"/>
  </si>
  <si>
    <t>http://www.city.yamagata-yamagata.lg.jp/kakuka/zaisei/zaisei/sogo/zaiseijijyou.html</t>
  </si>
  <si>
    <t>市基金</t>
    <rPh sb="0" eb="1">
      <t>シ</t>
    </rPh>
    <rPh sb="1" eb="3">
      <t>キキン</t>
    </rPh>
    <phoneticPr fontId="3"/>
  </si>
  <si>
    <t>http://www.city.yonezawa.yamagata.jp/1519.html</t>
  </si>
  <si>
    <t>加茂水族館整備基金</t>
    <rPh sb="0" eb="2">
      <t>カモ</t>
    </rPh>
    <rPh sb="2" eb="5">
      <t>スイゾクカン</t>
    </rPh>
    <rPh sb="5" eb="7">
      <t>セイビ</t>
    </rPh>
    <rPh sb="7" eb="9">
      <t>キキン</t>
    </rPh>
    <phoneticPr fontId="3"/>
  </si>
  <si>
    <t>地域まちづくり未来基金</t>
    <rPh sb="0" eb="2">
      <t>チイキ</t>
    </rPh>
    <rPh sb="7" eb="9">
      <t>ミライ</t>
    </rPh>
    <rPh sb="9" eb="11">
      <t>キキン</t>
    </rPh>
    <phoneticPr fontId="3"/>
  </si>
  <si>
    <t>中央工業団地内財産整備基金</t>
  </si>
  <si>
    <t>https://www.city.tsuruoka.lg.jp/shisei/shiyakusyo/zaisei/zaiseizyoukyousiryou.html</t>
  </si>
  <si>
    <t>地域づくり基金</t>
  </si>
  <si>
    <t>さかた応援基金</t>
  </si>
  <si>
    <t>駐車場整備基金</t>
  </si>
  <si>
    <t>公益活動支援基金</t>
  </si>
  <si>
    <t>http://www.city.sakata.lg.jp/shisei/zaisei/kessan.html</t>
  </si>
  <si>
    <t>市有施設整備基金</t>
  </si>
  <si>
    <t>まちづくり応援基金</t>
  </si>
  <si>
    <t>まつり振興基金</t>
  </si>
  <si>
    <t>ふるさと水と土保全基金</t>
  </si>
  <si>
    <t>市有施設整備基金</t>
    <rPh sb="0" eb="2">
      <t>シユウ</t>
    </rPh>
    <rPh sb="2" eb="4">
      <t>シセツ</t>
    </rPh>
    <rPh sb="4" eb="6">
      <t>セイビ</t>
    </rPh>
    <rPh sb="6" eb="8">
      <t>キキン</t>
    </rPh>
    <phoneticPr fontId="3"/>
  </si>
  <si>
    <t>若者定着支援未来創成基金</t>
    <rPh sb="0" eb="2">
      <t>ワカモノ</t>
    </rPh>
    <rPh sb="2" eb="4">
      <t>テイチャク</t>
    </rPh>
    <rPh sb="4" eb="6">
      <t>シエン</t>
    </rPh>
    <rPh sb="6" eb="8">
      <t>ミライ</t>
    </rPh>
    <rPh sb="8" eb="10">
      <t>ソウセイ</t>
    </rPh>
    <rPh sb="10" eb="12">
      <t>キキン</t>
    </rPh>
    <phoneticPr fontId="3"/>
  </si>
  <si>
    <t>図書購入基金</t>
    <rPh sb="0" eb="2">
      <t>トショ</t>
    </rPh>
    <rPh sb="2" eb="4">
      <t>コウニュウ</t>
    </rPh>
    <rPh sb="4" eb="6">
      <t>キキン</t>
    </rPh>
    <phoneticPr fontId="3"/>
  </si>
  <si>
    <t>http://www.city.sagae.yamagata.jp/shisei/zaisei/zaiseijoukyou.html</t>
  </si>
  <si>
    <t>企業立地促進基金</t>
    <rPh sb="0" eb="2">
      <t>キギョウ</t>
    </rPh>
    <rPh sb="2" eb="4">
      <t>リッチ</t>
    </rPh>
    <rPh sb="4" eb="6">
      <t>ソクシン</t>
    </rPh>
    <rPh sb="6" eb="8">
      <t>キキン</t>
    </rPh>
    <phoneticPr fontId="3"/>
  </si>
  <si>
    <t>公共施設等保全整備基金</t>
    <rPh sb="0" eb="2">
      <t>コウキョウ</t>
    </rPh>
    <rPh sb="2" eb="4">
      <t>シセツ</t>
    </rPh>
    <rPh sb="4" eb="5">
      <t>トウ</t>
    </rPh>
    <rPh sb="5" eb="7">
      <t>ホゼン</t>
    </rPh>
    <rPh sb="7" eb="9">
      <t>セイビ</t>
    </rPh>
    <rPh sb="9" eb="11">
      <t>キキン</t>
    </rPh>
    <phoneticPr fontId="3"/>
  </si>
  <si>
    <t>長寿社会福祉基金</t>
    <rPh sb="0" eb="2">
      <t>チョウジュ</t>
    </rPh>
    <rPh sb="2" eb="4">
      <t>シャカイ</t>
    </rPh>
    <rPh sb="4" eb="6">
      <t>フクシ</t>
    </rPh>
    <rPh sb="6" eb="8">
      <t>キキン</t>
    </rPh>
    <phoneticPr fontId="3"/>
  </si>
  <si>
    <t>https://www.city.kaminoyama.yamagata.jp/soshiki/4/zaiseisiryou.html</t>
  </si>
  <si>
    <t>夢応援奨学基金</t>
    <rPh sb="0" eb="1">
      <t>ユメ</t>
    </rPh>
    <rPh sb="1" eb="3">
      <t>オウエン</t>
    </rPh>
    <rPh sb="3" eb="5">
      <t>ショウガク</t>
    </rPh>
    <rPh sb="5" eb="7">
      <t>キキン</t>
    </rPh>
    <phoneticPr fontId="3"/>
  </si>
  <si>
    <t>阿部厚生基金</t>
    <rPh sb="0" eb="2">
      <t>アベ</t>
    </rPh>
    <rPh sb="2" eb="4">
      <t>コウセイ</t>
    </rPh>
    <rPh sb="4" eb="6">
      <t>キキン</t>
    </rPh>
    <phoneticPr fontId="3"/>
  </si>
  <si>
    <t>余暇活動施設整備基金</t>
    <rPh sb="0" eb="2">
      <t>ヨカ</t>
    </rPh>
    <rPh sb="2" eb="4">
      <t>カツドウ</t>
    </rPh>
    <rPh sb="4" eb="6">
      <t>シセツ</t>
    </rPh>
    <rPh sb="6" eb="8">
      <t>セイビ</t>
    </rPh>
    <rPh sb="8" eb="10">
      <t>キキン</t>
    </rPh>
    <phoneticPr fontId="3"/>
  </si>
  <si>
    <t>https://www.city.murayama.lg.jp/shisei/zaisei/zaiseijokyo.html</t>
  </si>
  <si>
    <t>心のまちづくり基金</t>
    <rPh sb="0" eb="1">
      <t>ココロ</t>
    </rPh>
    <rPh sb="7" eb="9">
      <t>キキン</t>
    </rPh>
    <phoneticPr fontId="3"/>
  </si>
  <si>
    <t>山形鉄道運営助成基金</t>
    <rPh sb="0" eb="2">
      <t>ヤマガタ</t>
    </rPh>
    <rPh sb="2" eb="4">
      <t>テツドウ</t>
    </rPh>
    <rPh sb="4" eb="6">
      <t>ウンエイ</t>
    </rPh>
    <rPh sb="6" eb="8">
      <t>ジョセイ</t>
    </rPh>
    <rPh sb="8" eb="10">
      <t>キキン</t>
    </rPh>
    <phoneticPr fontId="3"/>
  </si>
  <si>
    <t>文教の杜運営基金</t>
    <rPh sb="0" eb="2">
      <t>ブンキョウ</t>
    </rPh>
    <rPh sb="3" eb="4">
      <t>モリ</t>
    </rPh>
    <rPh sb="4" eb="6">
      <t>ウンエイ</t>
    </rPh>
    <rPh sb="6" eb="8">
      <t>キキン</t>
    </rPh>
    <phoneticPr fontId="3"/>
  </si>
  <si>
    <t>https://www.city.nagai.yamagata.jp/soshiki/zaisei/1/1/1/2/9542.html</t>
  </si>
  <si>
    <t>スポーツ施設整備基金</t>
  </si>
  <si>
    <t>福祉振興基金</t>
  </si>
  <si>
    <t>https://www.city.tendo.yamagata.jp/municipal/shisaku/zaisei_zaisei.html</t>
  </si>
  <si>
    <t>市立小中学校建設基金</t>
    <rPh sb="0" eb="2">
      <t>シリツ</t>
    </rPh>
    <rPh sb="2" eb="6">
      <t>ショウチュウガッコウ</t>
    </rPh>
    <rPh sb="6" eb="8">
      <t>ケンセツ</t>
    </rPh>
    <rPh sb="8" eb="10">
      <t>キキン</t>
    </rPh>
    <phoneticPr fontId="3"/>
  </si>
  <si>
    <t>公立文化施設整備基金</t>
    <rPh sb="0" eb="2">
      <t>コウリツ</t>
    </rPh>
    <rPh sb="2" eb="4">
      <t>ブンカ</t>
    </rPh>
    <rPh sb="4" eb="6">
      <t>シセツ</t>
    </rPh>
    <rPh sb="6" eb="8">
      <t>セイビ</t>
    </rPh>
    <rPh sb="8" eb="10">
      <t>キキン</t>
    </rPh>
    <phoneticPr fontId="3"/>
  </si>
  <si>
    <t>アイジー基金</t>
    <rPh sb="4" eb="6">
      <t>キキン</t>
    </rPh>
    <phoneticPr fontId="3"/>
  </si>
  <si>
    <t>https://www.city.higashine.yamagata.jp/files/20210322095935.xlsx</t>
  </si>
  <si>
    <t>「雪とスイカと花笠のまち」ふるさと尾花沢応援基金</t>
    <rPh sb="1" eb="2">
      <t>ユキ</t>
    </rPh>
    <rPh sb="7" eb="9">
      <t>ハナガサ</t>
    </rPh>
    <rPh sb="17" eb="20">
      <t>オバナザワ</t>
    </rPh>
    <rPh sb="20" eb="22">
      <t>オウエン</t>
    </rPh>
    <rPh sb="22" eb="24">
      <t>キキン</t>
    </rPh>
    <phoneticPr fontId="3"/>
  </si>
  <si>
    <t>公共施設維持管理基金</t>
    <rPh sb="0" eb="8">
      <t>コウキョウシセツイジカンリ</t>
    </rPh>
    <rPh sb="8" eb="10">
      <t>キキン</t>
    </rPh>
    <phoneticPr fontId="3"/>
  </si>
  <si>
    <t>川崎勇・艶香基金</t>
    <rPh sb="0" eb="3">
      <t>カワサキイサム</t>
    </rPh>
    <rPh sb="4" eb="5">
      <t>ツヤ</t>
    </rPh>
    <rPh sb="5" eb="6">
      <t>カ</t>
    </rPh>
    <rPh sb="6" eb="8">
      <t>キキン</t>
    </rPh>
    <phoneticPr fontId="3"/>
  </si>
  <si>
    <t>皆川健次菊まつり振興基金</t>
    <rPh sb="0" eb="2">
      <t>ミナガワ</t>
    </rPh>
    <rPh sb="2" eb="4">
      <t>ケンジ</t>
    </rPh>
    <rPh sb="4" eb="5">
      <t>キク</t>
    </rPh>
    <rPh sb="8" eb="10">
      <t>シンコウ</t>
    </rPh>
    <rPh sb="10" eb="12">
      <t>キキン</t>
    </rPh>
    <phoneticPr fontId="3"/>
  </si>
  <si>
    <t>http://www.city.nanyo.yamagata.jp/topiks/253</t>
  </si>
  <si>
    <t>山辺町公共施設等再生整備基金</t>
  </si>
  <si>
    <t>山辺温泉基金</t>
  </si>
  <si>
    <t>https://www.town.yamanobe.yamagata.jp/soshiki/4/zaiseijoukyou.html</t>
  </si>
  <si>
    <t>消防施設等整備基金</t>
    <rPh sb="0" eb="2">
      <t>ショウボウ</t>
    </rPh>
    <rPh sb="2" eb="4">
      <t>シセツ</t>
    </rPh>
    <rPh sb="4" eb="5">
      <t>トウ</t>
    </rPh>
    <rPh sb="5" eb="7">
      <t>セイビ</t>
    </rPh>
    <rPh sb="7" eb="9">
      <t>キキン</t>
    </rPh>
    <phoneticPr fontId="3"/>
  </si>
  <si>
    <t>小・中学校施設等整備基金</t>
    <rPh sb="0" eb="1">
      <t>ショウ</t>
    </rPh>
    <rPh sb="2" eb="5">
      <t>チュウガッコウ</t>
    </rPh>
    <rPh sb="5" eb="7">
      <t>シセツ</t>
    </rPh>
    <rPh sb="7" eb="8">
      <t>トウ</t>
    </rPh>
    <rPh sb="8" eb="10">
      <t>セイビ</t>
    </rPh>
    <rPh sb="10" eb="12">
      <t>キキン</t>
    </rPh>
    <phoneticPr fontId="3"/>
  </si>
  <si>
    <t>ひまわり温泉整備基金</t>
    <rPh sb="4" eb="6">
      <t>オンセン</t>
    </rPh>
    <rPh sb="6" eb="8">
      <t>セイビ</t>
    </rPh>
    <rPh sb="8" eb="10">
      <t>キキン</t>
    </rPh>
    <phoneticPr fontId="3"/>
  </si>
  <si>
    <t>https://www.town.nakayama.yamagata.jp/soshiki/3/zaiseijyoukyou.html</t>
  </si>
  <si>
    <t>人材育成及び起業支援基金</t>
  </si>
  <si>
    <t>https://www.town.kahoku.yamagata.jp/193.html</t>
  </si>
  <si>
    <t>町有施設整備基金</t>
    <rPh sb="0" eb="1">
      <t>チョウ</t>
    </rPh>
    <rPh sb="1" eb="2">
      <t>ユウ</t>
    </rPh>
    <rPh sb="2" eb="4">
      <t>シセツ</t>
    </rPh>
    <rPh sb="4" eb="6">
      <t>セイビ</t>
    </rPh>
    <rPh sb="6" eb="8">
      <t>キキン</t>
    </rPh>
    <phoneticPr fontId="3"/>
  </si>
  <si>
    <t>西川町ふるさとづくり基金</t>
    <rPh sb="0" eb="3">
      <t>ニシカワマチ</t>
    </rPh>
    <rPh sb="10" eb="12">
      <t>キキン</t>
    </rPh>
    <phoneticPr fontId="3"/>
  </si>
  <si>
    <t>賃貸集合住宅維持管理基金</t>
    <rPh sb="0" eb="2">
      <t>チンタイ</t>
    </rPh>
    <rPh sb="2" eb="4">
      <t>シュウゴウ</t>
    </rPh>
    <rPh sb="4" eb="6">
      <t>ジュウタク</t>
    </rPh>
    <rPh sb="6" eb="8">
      <t>イジ</t>
    </rPh>
    <rPh sb="8" eb="10">
      <t>カンリ</t>
    </rPh>
    <rPh sb="10" eb="12">
      <t>キキン</t>
    </rPh>
    <phoneticPr fontId="3"/>
  </si>
  <si>
    <t>http://www.town.nishikawa.yamagata.jp/chosei/01/zaiseijhokyo.html</t>
  </si>
  <si>
    <t>町有施設整備管理基金</t>
    <rPh sb="0" eb="2">
      <t>チョウユウ</t>
    </rPh>
    <rPh sb="2" eb="4">
      <t>シセツ</t>
    </rPh>
    <rPh sb="4" eb="6">
      <t>セイビ</t>
    </rPh>
    <rPh sb="6" eb="8">
      <t>カンリ</t>
    </rPh>
    <rPh sb="8" eb="10">
      <t>キキン</t>
    </rPh>
    <phoneticPr fontId="3"/>
  </si>
  <si>
    <t>日本一りんごのふるさとづくり基金</t>
    <rPh sb="0" eb="3">
      <t>ニホンイチ</t>
    </rPh>
    <rPh sb="14" eb="16">
      <t>キキン</t>
    </rPh>
    <phoneticPr fontId="3"/>
  </si>
  <si>
    <t>町営住宅維持管理基金</t>
    <rPh sb="0" eb="2">
      <t>チョウエイ</t>
    </rPh>
    <rPh sb="2" eb="4">
      <t>ジュウタク</t>
    </rPh>
    <rPh sb="4" eb="6">
      <t>イジ</t>
    </rPh>
    <rPh sb="6" eb="8">
      <t>カンリ</t>
    </rPh>
    <rPh sb="8" eb="10">
      <t>キキン</t>
    </rPh>
    <phoneticPr fontId="3"/>
  </si>
  <si>
    <t>ふれあい福祉基金</t>
    <rPh sb="4" eb="6">
      <t>フクシ</t>
    </rPh>
    <rPh sb="6" eb="8">
      <t>キキン</t>
    </rPh>
    <phoneticPr fontId="3"/>
  </si>
  <si>
    <t>https://www.town.asahi.yamagata.jp/portal/soshikinogoannai/somuka/zaiseikakari/3/1/1/734.html</t>
  </si>
  <si>
    <t>ふるさとまちづくり寄附基金</t>
    <rPh sb="9" eb="11">
      <t>キフ</t>
    </rPh>
    <rPh sb="11" eb="13">
      <t>キキン</t>
    </rPh>
    <phoneticPr fontId="3"/>
  </si>
  <si>
    <t>ふるさと奨学基金</t>
    <rPh sb="4" eb="6">
      <t>ショウガク</t>
    </rPh>
    <rPh sb="6" eb="8">
      <t>キキン</t>
    </rPh>
    <phoneticPr fontId="3"/>
  </si>
  <si>
    <t>起業支援基金</t>
    <rPh sb="0" eb="2">
      <t>キギョウ</t>
    </rPh>
    <rPh sb="2" eb="4">
      <t>シエン</t>
    </rPh>
    <rPh sb="4" eb="6">
      <t>キキン</t>
    </rPh>
    <phoneticPr fontId="3"/>
  </si>
  <si>
    <t>景観づくり基金</t>
    <rPh sb="0" eb="2">
      <t>ケイカン</t>
    </rPh>
    <rPh sb="5" eb="7">
      <t>キキン</t>
    </rPh>
    <phoneticPr fontId="3"/>
  </si>
  <si>
    <t>http://www.town.oe.yamagata.jp/basis/S-page/006-chousei/zaiseijoukyou.html</t>
  </si>
  <si>
    <t>大石田町水と緑のふるさと応援基金</t>
    <rPh sb="0" eb="4">
      <t>オオイシダマチ</t>
    </rPh>
    <rPh sb="4" eb="5">
      <t>ミズ</t>
    </rPh>
    <rPh sb="6" eb="7">
      <t>ミドリ</t>
    </rPh>
    <rPh sb="12" eb="14">
      <t>オウエン</t>
    </rPh>
    <rPh sb="14" eb="16">
      <t>キキン</t>
    </rPh>
    <phoneticPr fontId="3"/>
  </si>
  <si>
    <t>学校建設基金</t>
    <rPh sb="0" eb="2">
      <t>ガッコウ</t>
    </rPh>
    <rPh sb="2" eb="4">
      <t>ケンセツ</t>
    </rPh>
    <rPh sb="4" eb="6">
      <t>キキン</t>
    </rPh>
    <phoneticPr fontId="3"/>
  </si>
  <si>
    <t>温泉施設整備基金</t>
    <rPh sb="0" eb="2">
      <t>オンセン</t>
    </rPh>
    <rPh sb="2" eb="4">
      <t>シセツ</t>
    </rPh>
    <rPh sb="4" eb="6">
      <t>セイビ</t>
    </rPh>
    <rPh sb="6" eb="8">
      <t>キキン</t>
    </rPh>
    <phoneticPr fontId="3"/>
  </si>
  <si>
    <t>https://www.town.oishida.yamagata.jp/chousei/chousa/zaisei.html</t>
  </si>
  <si>
    <t>資産活性基金</t>
    <rPh sb="0" eb="2">
      <t>シサン</t>
    </rPh>
    <rPh sb="2" eb="4">
      <t>カッセイ</t>
    </rPh>
    <rPh sb="4" eb="6">
      <t>キキン</t>
    </rPh>
    <phoneticPr fontId="3"/>
  </si>
  <si>
    <t>かねやま応援基金</t>
    <rPh sb="4" eb="6">
      <t>オウエン</t>
    </rPh>
    <rPh sb="6" eb="8">
      <t>キキン</t>
    </rPh>
    <phoneticPr fontId="3"/>
  </si>
  <si>
    <t>農林業振興基金</t>
    <rPh sb="0" eb="3">
      <t>ノウリンギョウ</t>
    </rPh>
    <rPh sb="3" eb="5">
      <t>シンコウ</t>
    </rPh>
    <rPh sb="5" eb="7">
      <t>キキン</t>
    </rPh>
    <phoneticPr fontId="3"/>
  </si>
  <si>
    <t>かねやま清い心の町創造基金</t>
    <rPh sb="4" eb="5">
      <t>キヨ</t>
    </rPh>
    <rPh sb="6" eb="7">
      <t>ココロ</t>
    </rPh>
    <rPh sb="8" eb="9">
      <t>マチ</t>
    </rPh>
    <rPh sb="9" eb="11">
      <t>ソウゾウ</t>
    </rPh>
    <rPh sb="11" eb="13">
      <t>キキン</t>
    </rPh>
    <phoneticPr fontId="3"/>
  </si>
  <si>
    <t>すこやか基金</t>
    <rPh sb="4" eb="6">
      <t>キキン</t>
    </rPh>
    <phoneticPr fontId="3"/>
  </si>
  <si>
    <t>ふるさともがみ応援基金</t>
  </si>
  <si>
    <t>再生可能エネルギー供給施設整備基金</t>
  </si>
  <si>
    <t>過疎対策子育て応援基金</t>
  </si>
  <si>
    <t>https://mogami.tv/common/php/news-view.php?p=soumuka&amp;d=20210318103425</t>
  </si>
  <si>
    <t>元気・舟形ふるさとづくり応援基金</t>
    <rPh sb="0" eb="2">
      <t>ゲンキ</t>
    </rPh>
    <rPh sb="3" eb="5">
      <t>フナガタ</t>
    </rPh>
    <rPh sb="12" eb="16">
      <t>オウエンキキン</t>
    </rPh>
    <phoneticPr fontId="3"/>
  </si>
  <si>
    <t>伊藤茂未来を拓く基金</t>
    <rPh sb="0" eb="2">
      <t>イトウ</t>
    </rPh>
    <rPh sb="2" eb="3">
      <t>シゲル</t>
    </rPh>
    <rPh sb="3" eb="5">
      <t>ミライ</t>
    </rPh>
    <rPh sb="6" eb="7">
      <t>ヒラ</t>
    </rPh>
    <rPh sb="8" eb="10">
      <t>キキン</t>
    </rPh>
    <phoneticPr fontId="3"/>
  </si>
  <si>
    <t>町民で支える森づくり基金</t>
    <rPh sb="0" eb="2">
      <t>チョウミン</t>
    </rPh>
    <rPh sb="3" eb="4">
      <t>ササ</t>
    </rPh>
    <rPh sb="6" eb="7">
      <t>モリ</t>
    </rPh>
    <rPh sb="10" eb="12">
      <t>キキン</t>
    </rPh>
    <phoneticPr fontId="3"/>
  </si>
  <si>
    <t>http://www.town.funagata.yamagata.jp/docs/2013022700153/</t>
  </si>
  <si>
    <t>青木推奨基金</t>
    <rPh sb="0" eb="2">
      <t>アオキ</t>
    </rPh>
    <rPh sb="2" eb="4">
      <t>スイショウ</t>
    </rPh>
    <rPh sb="4" eb="6">
      <t>キキン</t>
    </rPh>
    <phoneticPr fontId="3"/>
  </si>
  <si>
    <t>http://www.town.mamurogawa.yamagata.jp/docs/2021032300010/</t>
  </si>
  <si>
    <t>公共施設等整備振興基金</t>
  </si>
  <si>
    <t>再生可能エネルギー導入促進事業基金</t>
  </si>
  <si>
    <t>ふるさと活性化事業基金</t>
  </si>
  <si>
    <t>ふるさと創生振興基金</t>
  </si>
  <si>
    <t>http://www.vill.ohkura.yamagata.jp/ohkura/gaiyou/zaiseijokyoshiryoshu/</t>
  </si>
  <si>
    <t>森林環境譲与税基金</t>
    <rPh sb="0" eb="9">
      <t>シンリンカンキョウジョウヨゼイキキン</t>
    </rPh>
    <phoneticPr fontId="3"/>
  </si>
  <si>
    <t>村営住宅建設基金</t>
    <rPh sb="0" eb="4">
      <t>ソンエイジュウタク</t>
    </rPh>
    <rPh sb="4" eb="6">
      <t>ケンセツ</t>
    </rPh>
    <rPh sb="6" eb="8">
      <t>キキン</t>
    </rPh>
    <phoneticPr fontId="3"/>
  </si>
  <si>
    <t>http://www.vill.sakegawa.yamagata.jp/government/zaisei/932</t>
  </si>
  <si>
    <t>村有施設整備基金</t>
    <rPh sb="0" eb="1">
      <t>ムラ</t>
    </rPh>
    <rPh sb="1" eb="2">
      <t>ユウ</t>
    </rPh>
    <rPh sb="2" eb="4">
      <t>シセツ</t>
    </rPh>
    <rPh sb="4" eb="6">
      <t>セイビ</t>
    </rPh>
    <rPh sb="6" eb="8">
      <t>キキン</t>
    </rPh>
    <phoneticPr fontId="3"/>
  </si>
  <si>
    <t>地域振興拠点施設基盤強化基金</t>
    <rPh sb="0" eb="2">
      <t>チイキ</t>
    </rPh>
    <rPh sb="2" eb="4">
      <t>シンコウ</t>
    </rPh>
    <rPh sb="4" eb="6">
      <t>キョテン</t>
    </rPh>
    <rPh sb="6" eb="8">
      <t>シセツ</t>
    </rPh>
    <rPh sb="8" eb="10">
      <t>キバン</t>
    </rPh>
    <rPh sb="10" eb="12">
      <t>キョウカ</t>
    </rPh>
    <rPh sb="12" eb="14">
      <t>キキン</t>
    </rPh>
    <phoneticPr fontId="3"/>
  </si>
  <si>
    <t>文教施設等整備基金</t>
    <rPh sb="0" eb="2">
      <t>ブンキョウ</t>
    </rPh>
    <rPh sb="2" eb="4">
      <t>シセツ</t>
    </rPh>
    <rPh sb="4" eb="5">
      <t>ナド</t>
    </rPh>
    <rPh sb="5" eb="7">
      <t>セイビ</t>
    </rPh>
    <rPh sb="7" eb="9">
      <t>キキン</t>
    </rPh>
    <phoneticPr fontId="3"/>
  </si>
  <si>
    <t>http://www.vill.tozawa.yamagata.jp/gyoseijoho/gyozaisei_tokei/zaisei/</t>
  </si>
  <si>
    <t>人材養成基金</t>
    <rPh sb="0" eb="2">
      <t>ジンザイ</t>
    </rPh>
    <rPh sb="2" eb="4">
      <t>ヨウセイ</t>
    </rPh>
    <rPh sb="4" eb="6">
      <t>キキン</t>
    </rPh>
    <phoneticPr fontId="3"/>
  </si>
  <si>
    <t>https://www.town.takahata.yamagata.jp/soshikiichiran/kikakuzaiseika/1/6/249.html</t>
  </si>
  <si>
    <t>人材育成交流基金</t>
    <rPh sb="0" eb="2">
      <t>ジンザイ</t>
    </rPh>
    <rPh sb="2" eb="4">
      <t>イクセイ</t>
    </rPh>
    <rPh sb="4" eb="6">
      <t>コウリュウ</t>
    </rPh>
    <rPh sb="6" eb="8">
      <t>キキン</t>
    </rPh>
    <phoneticPr fontId="3"/>
  </si>
  <si>
    <t>本間喜一顕彰基金</t>
    <rPh sb="0" eb="2">
      <t>ホンマ</t>
    </rPh>
    <rPh sb="2" eb="4">
      <t>キイチ</t>
    </rPh>
    <rPh sb="4" eb="6">
      <t>ケンショウ</t>
    </rPh>
    <rPh sb="6" eb="8">
      <t>キキン</t>
    </rPh>
    <phoneticPr fontId="3"/>
  </si>
  <si>
    <t>https://www.town.kawanishi.yamagata.jp/machinojoho/zaisei/dantaihikaku.html</t>
  </si>
  <si>
    <t>教育環境等整備基金</t>
    <rPh sb="0" eb="2">
      <t>キョウイク</t>
    </rPh>
    <rPh sb="2" eb="4">
      <t>カンキョウ</t>
    </rPh>
    <rPh sb="4" eb="5">
      <t>トウ</t>
    </rPh>
    <rPh sb="5" eb="7">
      <t>セイビ</t>
    </rPh>
    <rPh sb="7" eb="9">
      <t>キキン</t>
    </rPh>
    <phoneticPr fontId="3"/>
  </si>
  <si>
    <t>除雪対策基金</t>
    <rPh sb="0" eb="2">
      <t>ジョセツ</t>
    </rPh>
    <rPh sb="2" eb="4">
      <t>タイサク</t>
    </rPh>
    <rPh sb="4" eb="6">
      <t>キキン</t>
    </rPh>
    <phoneticPr fontId="3"/>
  </si>
  <si>
    <t>健康・スポーツ基金</t>
    <rPh sb="0" eb="2">
      <t>ケンコウ</t>
    </rPh>
    <rPh sb="7" eb="9">
      <t>キキン</t>
    </rPh>
    <phoneticPr fontId="3"/>
  </si>
  <si>
    <t>http://www.town.oguni.yamagata.jp/data/financial/situation/situation.html</t>
  </si>
  <si>
    <t>スポーツセンター整備基金</t>
    <rPh sb="8" eb="10">
      <t>セイビ</t>
    </rPh>
    <rPh sb="10" eb="12">
      <t>キキン</t>
    </rPh>
    <phoneticPr fontId="3"/>
  </si>
  <si>
    <t>http://www.town.shirataka.lg.jp/dd.aspx?menuid=1289</t>
  </si>
  <si>
    <t>公共施設整備基金</t>
    <rPh sb="0" eb="4">
      <t>コウキョウシセツ</t>
    </rPh>
    <rPh sb="4" eb="8">
      <t>セイビキキン</t>
    </rPh>
    <phoneticPr fontId="3"/>
  </si>
  <si>
    <t>地域福祉振興基金</t>
    <rPh sb="0" eb="8">
      <t>チイキフクシシンコウキキン</t>
    </rPh>
    <phoneticPr fontId="3"/>
  </si>
  <si>
    <t>めざみの里応援寄附基金</t>
    <rPh sb="4" eb="5">
      <t>サト</t>
    </rPh>
    <rPh sb="5" eb="9">
      <t>オウエンキフ</t>
    </rPh>
    <rPh sb="9" eb="11">
      <t>キキン</t>
    </rPh>
    <phoneticPr fontId="3"/>
  </si>
  <si>
    <t>https://www.town.iide.yamagata.jp/013/zaiseijoukyou.html</t>
  </si>
  <si>
    <t>温泉施設基金</t>
    <rPh sb="0" eb="4">
      <t>オンセンシセツ</t>
    </rPh>
    <rPh sb="4" eb="6">
      <t>キキン</t>
    </rPh>
    <phoneticPr fontId="3"/>
  </si>
  <si>
    <t>リーディングファーマーズ銀行基金</t>
    <rPh sb="12" eb="14">
      <t>ギンコウ</t>
    </rPh>
    <rPh sb="14" eb="16">
      <t>キキン</t>
    </rPh>
    <phoneticPr fontId="3"/>
  </si>
  <si>
    <t>http://www.town.mikawa.yamagata.jp/town/gyouzaisei/kanri/joukyou.html</t>
  </si>
  <si>
    <t>国営最上川下流左岸
土地改良事業基金</t>
    <rPh sb="0" eb="2">
      <t>コクエイ</t>
    </rPh>
    <rPh sb="2" eb="4">
      <t>モガミ</t>
    </rPh>
    <rPh sb="4" eb="5">
      <t>ガワ</t>
    </rPh>
    <rPh sb="5" eb="7">
      <t>カリュウ</t>
    </rPh>
    <rPh sb="7" eb="9">
      <t>サガン</t>
    </rPh>
    <rPh sb="10" eb="12">
      <t>トチ</t>
    </rPh>
    <rPh sb="12" eb="14">
      <t>カイリョウ</t>
    </rPh>
    <rPh sb="14" eb="16">
      <t>ジギョウ</t>
    </rPh>
    <rPh sb="16" eb="18">
      <t>キキン</t>
    </rPh>
    <phoneticPr fontId="3"/>
  </si>
  <si>
    <t>ゆとり都山形未来の
まちづくり基金</t>
    <rPh sb="3" eb="4">
      <t>ミヤコ</t>
    </rPh>
    <rPh sb="4" eb="6">
      <t>ヤマガタ</t>
    </rPh>
    <rPh sb="6" eb="8">
      <t>ミライ</t>
    </rPh>
    <rPh sb="15" eb="17">
      <t>キキン</t>
    </rPh>
    <phoneticPr fontId="3"/>
  </si>
  <si>
    <t>河川環境整備基金</t>
    <rPh sb="0" eb="2">
      <t>カセン</t>
    </rPh>
    <rPh sb="2" eb="4">
      <t>カンキョウ</t>
    </rPh>
    <rPh sb="4" eb="6">
      <t>セイビ</t>
    </rPh>
    <rPh sb="6" eb="8">
      <t>キキン</t>
    </rPh>
    <phoneticPr fontId="3"/>
  </si>
  <si>
    <t>http://www.town.shonai.lg.jp/gyousei/zaisei/zaiseizyoukyou/zaiseizyoukyoshiryo.html</t>
  </si>
  <si>
    <t>庁舎等建設基金</t>
    <rPh sb="0" eb="2">
      <t>チョウシャ</t>
    </rPh>
    <rPh sb="2" eb="3">
      <t>トウ</t>
    </rPh>
    <rPh sb="3" eb="5">
      <t>ケンセツ</t>
    </rPh>
    <rPh sb="5" eb="7">
      <t>キキン</t>
    </rPh>
    <phoneticPr fontId="3"/>
  </si>
  <si>
    <t>観光施設整備基金</t>
    <rPh sb="0" eb="2">
      <t>カンコウ</t>
    </rPh>
    <rPh sb="2" eb="4">
      <t>シセツ</t>
    </rPh>
    <rPh sb="4" eb="6">
      <t>セイビ</t>
    </rPh>
    <rPh sb="6" eb="8">
      <t>キキン</t>
    </rPh>
    <phoneticPr fontId="3"/>
  </si>
  <si>
    <t>http://www.town.yuza.yamagata.jp/ou/somu/zaisei/zaisei/3146.html</t>
  </si>
  <si>
    <t>減価償却引当基金</t>
    <rPh sb="0" eb="4">
      <t>ゲンカショウキャク</t>
    </rPh>
    <rPh sb="4" eb="6">
      <t>ヒキアテ</t>
    </rPh>
    <rPh sb="6" eb="8">
      <t>キキン</t>
    </rPh>
    <phoneticPr fontId="3"/>
  </si>
  <si>
    <t>庄内地域振興基金</t>
    <rPh sb="0" eb="2">
      <t>ショウナイ</t>
    </rPh>
    <rPh sb="2" eb="4">
      <t>チイキ</t>
    </rPh>
    <rPh sb="4" eb="6">
      <t>シンコウ</t>
    </rPh>
    <rPh sb="6" eb="8">
      <t>キキン</t>
    </rPh>
    <phoneticPr fontId="3"/>
  </si>
  <si>
    <t>最上広域ふるさと市町村圏基金</t>
    <rPh sb="0" eb="2">
      <t>モガミ</t>
    </rPh>
    <rPh sb="2" eb="4">
      <t>コウイキ</t>
    </rPh>
    <rPh sb="8" eb="11">
      <t>シチョウソン</t>
    </rPh>
    <rPh sb="11" eb="12">
      <t>ケン</t>
    </rPh>
    <rPh sb="12" eb="14">
      <t>キキン</t>
    </rPh>
    <phoneticPr fontId="3"/>
  </si>
  <si>
    <t>余熱利用施設等整備基金</t>
    <rPh sb="0" eb="6">
      <t>ヨネツリヨウシセツ</t>
    </rPh>
    <rPh sb="6" eb="7">
      <t>トウ</t>
    </rPh>
    <rPh sb="7" eb="9">
      <t>セイビ</t>
    </rPh>
    <rPh sb="9" eb="11">
      <t>キキン</t>
    </rPh>
    <phoneticPr fontId="3"/>
  </si>
  <si>
    <t>組合庁舎修繕基金</t>
    <rPh sb="0" eb="4">
      <t>クミアイチョウシャ</t>
    </rPh>
    <rPh sb="4" eb="8">
      <t>シュウゼンキキン</t>
    </rPh>
    <phoneticPr fontId="3"/>
  </si>
  <si>
    <t>指定ごみ袋子育て支援基金</t>
    <rPh sb="0" eb="2">
      <t>シテイ</t>
    </rPh>
    <rPh sb="4" eb="5">
      <t>ブクロ</t>
    </rPh>
    <rPh sb="5" eb="7">
      <t>コソダ</t>
    </rPh>
    <rPh sb="8" eb="12">
      <t>シエンキキン</t>
    </rPh>
    <phoneticPr fontId="3"/>
  </si>
  <si>
    <t>南陽やすらぎ荘基金</t>
    <rPh sb="0" eb="2">
      <t>ナンヨウ</t>
    </rPh>
    <rPh sb="6" eb="7">
      <t>ソウ</t>
    </rPh>
    <rPh sb="7" eb="9">
      <t>キキン</t>
    </rPh>
    <phoneticPr fontId="3"/>
  </si>
  <si>
    <t>寒河江地区クリーン
センター、斎場
特別会計基金</t>
    <rPh sb="0" eb="5">
      <t>サガエチク</t>
    </rPh>
    <rPh sb="15" eb="17">
      <t>サイジョウ</t>
    </rPh>
    <rPh sb="18" eb="22">
      <t>トクベツカイケイ</t>
    </rPh>
    <rPh sb="22" eb="24">
      <t>キキン</t>
    </rPh>
    <phoneticPr fontId="3"/>
  </si>
  <si>
    <t>養護老人ホーム
明鏡荘基金</t>
    <rPh sb="0" eb="4">
      <t>ヨウゴロウジン</t>
    </rPh>
    <rPh sb="8" eb="10">
      <t>メイキョウ</t>
    </rPh>
    <rPh sb="10" eb="11">
      <t>ソウ</t>
    </rPh>
    <rPh sb="11" eb="13">
      <t>キキン</t>
    </rPh>
    <phoneticPr fontId="3"/>
  </si>
  <si>
    <t>北村山教育会基金</t>
    <rPh sb="0" eb="6">
      <t>キタムラヤマキョウイクカイ</t>
    </rPh>
    <rPh sb="6" eb="8">
      <t>キキン</t>
    </rPh>
    <phoneticPr fontId="3"/>
  </si>
  <si>
    <t>シルバーライフ基金</t>
    <rPh sb="7" eb="9">
      <t>キキン</t>
    </rPh>
    <phoneticPr fontId="3"/>
  </si>
  <si>
    <t>環境基金</t>
    <rPh sb="0" eb="2">
      <t>カンキョウ</t>
    </rPh>
    <rPh sb="2" eb="4">
      <t>キキン</t>
    </rPh>
    <phoneticPr fontId="3"/>
  </si>
  <si>
    <t>まちの拠点整備等基金</t>
    <rPh sb="3" eb="5">
      <t>キョテン</t>
    </rPh>
    <rPh sb="5" eb="7">
      <t>セイビ</t>
    </rPh>
    <rPh sb="7" eb="8">
      <t>トウ</t>
    </rPh>
    <rPh sb="8" eb="10">
      <t>キキン</t>
    </rPh>
    <phoneticPr fontId="3"/>
  </si>
  <si>
    <t>公共施設維持整備等基金</t>
    <rPh sb="0" eb="2">
      <t>コウキョウ</t>
    </rPh>
    <rPh sb="2" eb="4">
      <t>シセツ</t>
    </rPh>
    <rPh sb="4" eb="6">
      <t>イジ</t>
    </rPh>
    <rPh sb="6" eb="8">
      <t>セイビ</t>
    </rPh>
    <rPh sb="8" eb="9">
      <t>トウ</t>
    </rPh>
    <rPh sb="9" eb="11">
      <t>キキン</t>
    </rPh>
    <phoneticPr fontId="3"/>
  </si>
  <si>
    <t>国際的ふるさと会津創生基金</t>
    <rPh sb="0" eb="3">
      <t>コクサイテキ</t>
    </rPh>
    <rPh sb="7" eb="9">
      <t>アイヅ</t>
    </rPh>
    <rPh sb="9" eb="11">
      <t>ソウセイ</t>
    </rPh>
    <rPh sb="11" eb="13">
      <t>キキン</t>
    </rPh>
    <phoneticPr fontId="3"/>
  </si>
  <si>
    <t>http://www.city.aizuwakamatsu.fukushima.jp/docs/2012113000011/</t>
  </si>
  <si>
    <t>保健衛生施設整備基金</t>
    <rPh sb="0" eb="2">
      <t>ホケン</t>
    </rPh>
    <rPh sb="2" eb="4">
      <t>エイセイ</t>
    </rPh>
    <rPh sb="4" eb="6">
      <t>シセツ</t>
    </rPh>
    <rPh sb="6" eb="8">
      <t>セイビ</t>
    </rPh>
    <rPh sb="8" eb="10">
      <t>キキン</t>
    </rPh>
    <phoneticPr fontId="3"/>
  </si>
  <si>
    <t>農業水利施設等保全再生事業基金</t>
    <rPh sb="0" eb="2">
      <t>ノウギョウ</t>
    </rPh>
    <rPh sb="2" eb="4">
      <t>スイリ</t>
    </rPh>
    <rPh sb="4" eb="6">
      <t>シセツ</t>
    </rPh>
    <rPh sb="6" eb="7">
      <t>ナド</t>
    </rPh>
    <rPh sb="7" eb="9">
      <t>ホゼン</t>
    </rPh>
    <rPh sb="9" eb="11">
      <t>サイセイ</t>
    </rPh>
    <rPh sb="11" eb="13">
      <t>ジギョウ</t>
    </rPh>
    <rPh sb="13" eb="15">
      <t>キキン</t>
    </rPh>
    <phoneticPr fontId="3"/>
  </si>
  <si>
    <t>東山霊園管理基金</t>
    <rPh sb="0" eb="2">
      <t>ヒガシヤマ</t>
    </rPh>
    <rPh sb="2" eb="4">
      <t>レイエン</t>
    </rPh>
    <rPh sb="4" eb="6">
      <t>カンリ</t>
    </rPh>
    <rPh sb="6" eb="8">
      <t>キキン</t>
    </rPh>
    <phoneticPr fontId="3"/>
  </si>
  <si>
    <t>水と緑のまちづくり基金</t>
    <rPh sb="0" eb="1">
      <t>ミズ</t>
    </rPh>
    <rPh sb="2" eb="3">
      <t>ミドリ</t>
    </rPh>
    <rPh sb="9" eb="11">
      <t>キキン</t>
    </rPh>
    <phoneticPr fontId="3"/>
  </si>
  <si>
    <t>https://www.city.koriyama.lg.jp/shiseijoho/yosan_zaisei/8969.html</t>
  </si>
  <si>
    <t>復興基金</t>
    <rPh sb="0" eb="2">
      <t>フッコウ</t>
    </rPh>
    <rPh sb="2" eb="4">
      <t>キキン</t>
    </rPh>
    <phoneticPr fontId="3"/>
  </si>
  <si>
    <t>市営住宅管理基金</t>
    <rPh sb="0" eb="2">
      <t>シエイ</t>
    </rPh>
    <rPh sb="2" eb="4">
      <t>ジュウタク</t>
    </rPh>
    <rPh sb="4" eb="6">
      <t>カンリ</t>
    </rPh>
    <rPh sb="6" eb="8">
      <t>キキン</t>
    </rPh>
    <phoneticPr fontId="3"/>
  </si>
  <si>
    <t>東日本大震災復興交付金基金</t>
    <rPh sb="0" eb="1">
      <t>ヒガシ</t>
    </rPh>
    <rPh sb="1" eb="3">
      <t>ニホン</t>
    </rPh>
    <rPh sb="3" eb="4">
      <t>ダイ</t>
    </rPh>
    <rPh sb="4" eb="13">
      <t>シンサイフッコウコウフキンキキン</t>
    </rPh>
    <phoneticPr fontId="3"/>
  </si>
  <si>
    <t>水源保全基金</t>
    <rPh sb="0" eb="2">
      <t>スイゲン</t>
    </rPh>
    <rPh sb="2" eb="4">
      <t>ホゼン</t>
    </rPh>
    <rPh sb="4" eb="6">
      <t>キキン</t>
    </rPh>
    <phoneticPr fontId="3"/>
  </si>
  <si>
    <t>http://www.city.iwaki.lg.jp/www/contents/1001000003470/index.html</t>
  </si>
  <si>
    <t>小峰城城郭復元基金</t>
    <rPh sb="0" eb="2">
      <t>コミネ</t>
    </rPh>
    <rPh sb="2" eb="3">
      <t>シロ</t>
    </rPh>
    <rPh sb="3" eb="5">
      <t>ジョウカク</t>
    </rPh>
    <rPh sb="5" eb="7">
      <t>フクゲン</t>
    </rPh>
    <rPh sb="7" eb="9">
      <t>キキン</t>
    </rPh>
    <phoneticPr fontId="3"/>
  </si>
  <si>
    <t>愛の基金</t>
    <rPh sb="0" eb="1">
      <t>アイ</t>
    </rPh>
    <rPh sb="2" eb="4">
      <t>キキン</t>
    </rPh>
    <phoneticPr fontId="3"/>
  </si>
  <si>
    <t>ふるさと文化振興基金</t>
    <rPh sb="4" eb="6">
      <t>ブンカ</t>
    </rPh>
    <rPh sb="6" eb="8">
      <t>シンコウ</t>
    </rPh>
    <rPh sb="8" eb="10">
      <t>キキン</t>
    </rPh>
    <phoneticPr fontId="3"/>
  </si>
  <si>
    <t>http://www.city.shirakawa.fukushima.jp/page/page001000.html</t>
  </si>
  <si>
    <t>奨学資金基金</t>
    <rPh sb="0" eb="2">
      <t>ショウガク</t>
    </rPh>
    <rPh sb="2" eb="4">
      <t>シキン</t>
    </rPh>
    <rPh sb="4" eb="6">
      <t>キキン</t>
    </rPh>
    <phoneticPr fontId="3"/>
  </si>
  <si>
    <t>明るい長寿社会を築く市民基金</t>
    <rPh sb="0" eb="1">
      <t>アカ</t>
    </rPh>
    <rPh sb="3" eb="5">
      <t>チョウジュ</t>
    </rPh>
    <rPh sb="5" eb="7">
      <t>シャカイ</t>
    </rPh>
    <rPh sb="8" eb="9">
      <t>キズ</t>
    </rPh>
    <rPh sb="10" eb="12">
      <t>シミン</t>
    </rPh>
    <rPh sb="12" eb="14">
      <t>キキン</t>
    </rPh>
    <phoneticPr fontId="3"/>
  </si>
  <si>
    <t>好きですすかがわガンバレ基金</t>
    <rPh sb="0" eb="1">
      <t>ス</t>
    </rPh>
    <rPh sb="12" eb="14">
      <t>キキン</t>
    </rPh>
    <phoneticPr fontId="3"/>
  </si>
  <si>
    <t>https://www.city.sukagawa.fukushima.jp/shisei/zaisei/1002634.html</t>
  </si>
  <si>
    <t>国営会津北部農業水利事業基金</t>
    <rPh sb="0" eb="2">
      <t>コクエイ</t>
    </rPh>
    <rPh sb="2" eb="4">
      <t>アイヅ</t>
    </rPh>
    <rPh sb="4" eb="6">
      <t>ホクブ</t>
    </rPh>
    <rPh sb="6" eb="8">
      <t>ノウギョウ</t>
    </rPh>
    <rPh sb="8" eb="10">
      <t>スイリ</t>
    </rPh>
    <rPh sb="10" eb="12">
      <t>ジギョウ</t>
    </rPh>
    <rPh sb="12" eb="14">
      <t>キキン</t>
    </rPh>
    <phoneticPr fontId="3"/>
  </si>
  <si>
    <t>http://www.city.kitakata.fukushima.jp/soshiki/zaisei/350.html</t>
  </si>
  <si>
    <t>福島県市町村復興支援交付金基金</t>
    <rPh sb="0" eb="3">
      <t>フクシマケン</t>
    </rPh>
    <rPh sb="3" eb="6">
      <t>シチョウソン</t>
    </rPh>
    <rPh sb="6" eb="8">
      <t>フッコウ</t>
    </rPh>
    <rPh sb="8" eb="10">
      <t>シエン</t>
    </rPh>
    <rPh sb="10" eb="13">
      <t>コウフキン</t>
    </rPh>
    <rPh sb="13" eb="15">
      <t>キキン</t>
    </rPh>
    <phoneticPr fontId="3"/>
  </si>
  <si>
    <t>復興住宅被災者取得支援基金</t>
    <rPh sb="0" eb="2">
      <t>フッコウ</t>
    </rPh>
    <rPh sb="2" eb="4">
      <t>ジュウタク</t>
    </rPh>
    <rPh sb="4" eb="7">
      <t>ヒサイシャ</t>
    </rPh>
    <rPh sb="7" eb="9">
      <t>シュトク</t>
    </rPh>
    <rPh sb="9" eb="11">
      <t>シエン</t>
    </rPh>
    <rPh sb="11" eb="13">
      <t>キキン</t>
    </rPh>
    <phoneticPr fontId="3"/>
  </si>
  <si>
    <t>https://www.city.soma.fukushima.jp/shiseijoho/zaisei/zaiseijokyo/4111.html</t>
  </si>
  <si>
    <t>地域振興整備基金</t>
    <rPh sb="0" eb="8">
      <t>チイキシンコウセイビキキン</t>
    </rPh>
    <phoneticPr fontId="3"/>
  </si>
  <si>
    <t>過疎地域自立促進特別事業基金</t>
    <rPh sb="0" eb="14">
      <t>カソチイキジリツソクシントクベツジギョウキキン</t>
    </rPh>
    <phoneticPr fontId="3"/>
  </si>
  <si>
    <t>都市公園施設整備基金</t>
    <rPh sb="0" eb="2">
      <t>トシ</t>
    </rPh>
    <rPh sb="2" eb="4">
      <t>コウエン</t>
    </rPh>
    <rPh sb="4" eb="6">
      <t>シセツ</t>
    </rPh>
    <rPh sb="6" eb="8">
      <t>セイビ</t>
    </rPh>
    <rPh sb="8" eb="10">
      <t>キキン</t>
    </rPh>
    <phoneticPr fontId="3"/>
  </si>
  <si>
    <t>https://www.city.nihonmatsu.lg.jp/page/page001747.html</t>
  </si>
  <si>
    <t>帰還環境整備交付金基金</t>
    <rPh sb="0" eb="4">
      <t>キカンカンキョウ</t>
    </rPh>
    <rPh sb="4" eb="6">
      <t>セイビ</t>
    </rPh>
    <rPh sb="6" eb="9">
      <t>コウフキン</t>
    </rPh>
    <rPh sb="9" eb="11">
      <t>キキン</t>
    </rPh>
    <phoneticPr fontId="3"/>
  </si>
  <si>
    <t>田村市公共施設等整備基金</t>
    <rPh sb="0" eb="3">
      <t>タムラシ</t>
    </rPh>
    <rPh sb="3" eb="5">
      <t>コウキョウ</t>
    </rPh>
    <rPh sb="5" eb="7">
      <t>シセツ</t>
    </rPh>
    <rPh sb="7" eb="8">
      <t>トウ</t>
    </rPh>
    <rPh sb="8" eb="10">
      <t>セイビ</t>
    </rPh>
    <rPh sb="10" eb="12">
      <t>キキン</t>
    </rPh>
    <phoneticPr fontId="3"/>
  </si>
  <si>
    <t>田村市民病院建設基金</t>
    <rPh sb="0" eb="2">
      <t>タムラ</t>
    </rPh>
    <rPh sb="2" eb="4">
      <t>シミン</t>
    </rPh>
    <rPh sb="4" eb="6">
      <t>ビョウイン</t>
    </rPh>
    <rPh sb="6" eb="8">
      <t>ケンセツ</t>
    </rPh>
    <rPh sb="8" eb="10">
      <t>キキン</t>
    </rPh>
    <phoneticPr fontId="3"/>
  </si>
  <si>
    <t>子育て応援基金</t>
    <rPh sb="0" eb="2">
      <t>コソダ</t>
    </rPh>
    <rPh sb="3" eb="5">
      <t>オウエン</t>
    </rPh>
    <rPh sb="5" eb="7">
      <t>キキン</t>
    </rPh>
    <phoneticPr fontId="3"/>
  </si>
  <si>
    <t>https://www.city.tamura.lg.jp/soshiki/3/zaiseijokyo.html</t>
  </si>
  <si>
    <t>東日本大震災復旧・復興基金</t>
    <rPh sb="0" eb="6">
      <t>ヒガシニホンダイシンサイ</t>
    </rPh>
    <rPh sb="6" eb="8">
      <t>フッキュウ</t>
    </rPh>
    <rPh sb="9" eb="13">
      <t>フッコウキキン</t>
    </rPh>
    <phoneticPr fontId="3"/>
  </si>
  <si>
    <t>みらいへつなぐ復興基金</t>
    <rPh sb="7" eb="11">
      <t>フッコウキキン</t>
    </rPh>
    <phoneticPr fontId="3"/>
  </si>
  <si>
    <t>―</t>
  </si>
  <si>
    <t>帰還環境整備交付金基金</t>
    <rPh sb="0" eb="2">
      <t>キカン</t>
    </rPh>
    <rPh sb="2" eb="4">
      <t>カンキョウ</t>
    </rPh>
    <rPh sb="4" eb="6">
      <t>セイビ</t>
    </rPh>
    <rPh sb="6" eb="9">
      <t>コウフキン</t>
    </rPh>
    <rPh sb="9" eb="11">
      <t>キキン</t>
    </rPh>
    <phoneticPr fontId="3"/>
  </si>
  <si>
    <t>市有建物等維持補修基金</t>
    <rPh sb="0" eb="9">
      <t>シユウタテモノトウイジホシュウ</t>
    </rPh>
    <rPh sb="9" eb="11">
      <t>キキン</t>
    </rPh>
    <phoneticPr fontId="3"/>
  </si>
  <si>
    <t>https://www.city.minamisoma.lg.jp/portal/admin/gyosei_zaisei/2/4049.html</t>
  </si>
  <si>
    <t>地域創造基金</t>
    <rPh sb="0" eb="2">
      <t>チイキ</t>
    </rPh>
    <rPh sb="2" eb="4">
      <t>ソウゾウ</t>
    </rPh>
    <rPh sb="4" eb="6">
      <t>キキン</t>
    </rPh>
    <phoneticPr fontId="3"/>
  </si>
  <si>
    <t>地域雇用創出・産業活性化基金</t>
    <rPh sb="0" eb="2">
      <t>チイキ</t>
    </rPh>
    <rPh sb="2" eb="4">
      <t>コヨウ</t>
    </rPh>
    <rPh sb="4" eb="6">
      <t>ソウシュツ</t>
    </rPh>
    <rPh sb="7" eb="9">
      <t>サンギョウ</t>
    </rPh>
    <rPh sb="9" eb="12">
      <t>カッセイカ</t>
    </rPh>
    <rPh sb="12" eb="14">
      <t>キキン</t>
    </rPh>
    <phoneticPr fontId="3"/>
  </si>
  <si>
    <t>さわやか現道整備基金</t>
    <rPh sb="4" eb="6">
      <t>ゲンドウ</t>
    </rPh>
    <rPh sb="6" eb="8">
      <t>セイビ</t>
    </rPh>
    <rPh sb="8" eb="10">
      <t>キキン</t>
    </rPh>
    <phoneticPr fontId="3"/>
  </si>
  <si>
    <t>https://www.city.fukushima-date.lg.jp/soshiki/6/119.html</t>
  </si>
  <si>
    <t>教育施設等整備事業基金</t>
  </si>
  <si>
    <t>市営住宅等管理基金</t>
  </si>
  <si>
    <t>本宮駅東西自由通
路等整備基金</t>
  </si>
  <si>
    <t>五百川駅前広場等整備基金</t>
  </si>
  <si>
    <t>https://www.city.motomiya.lg.jp/soshiki/43/20210322.html</t>
  </si>
  <si>
    <t>役場庁舎建設基金</t>
    <rPh sb="0" eb="4">
      <t>ヤクバチョウシャ</t>
    </rPh>
    <rPh sb="4" eb="8">
      <t>ケンセツキキン</t>
    </rPh>
    <phoneticPr fontId="3"/>
  </si>
  <si>
    <t>ふれあい福祉基金</t>
    <rPh sb="4" eb="8">
      <t>フクシキキン</t>
    </rPh>
    <phoneticPr fontId="3"/>
  </si>
  <si>
    <t>文教施設建設基金</t>
    <rPh sb="0" eb="4">
      <t>ブンキョウシセツ</t>
    </rPh>
    <rPh sb="4" eb="8">
      <t>ケンセツキキン</t>
    </rPh>
    <phoneticPr fontId="3"/>
  </si>
  <si>
    <t>がんばるふるさと・桑折応援基金</t>
    <rPh sb="9" eb="15">
      <t>コオリオウエンキキン</t>
    </rPh>
    <phoneticPr fontId="3"/>
  </si>
  <si>
    <t>https://www.town.koori.fukushima.jp/soshiki/soumu/4/5/index.html</t>
  </si>
  <si>
    <t>渇水対策施設基金</t>
    <rPh sb="0" eb="2">
      <t>カッスイ</t>
    </rPh>
    <rPh sb="2" eb="4">
      <t>タイサク</t>
    </rPh>
    <rPh sb="4" eb="6">
      <t>シセツ</t>
    </rPh>
    <rPh sb="6" eb="8">
      <t>キキン</t>
    </rPh>
    <phoneticPr fontId="3"/>
  </si>
  <si>
    <t>https://www.town.kunimi.fukushima.jp/soshiki/1/181.html</t>
  </si>
  <si>
    <t>帰還環境整備交付金基金</t>
    <rPh sb="0" eb="11">
      <t>キカンカンキョウセイビコウフキンキキン</t>
    </rPh>
    <phoneticPr fontId="3"/>
  </si>
  <si>
    <t>火葬場建設基金</t>
    <rPh sb="0" eb="7">
      <t>カソウバケンセツキキン</t>
    </rPh>
    <phoneticPr fontId="3"/>
  </si>
  <si>
    <t>生活拠点形成交付金基金</t>
    <rPh sb="0" eb="11">
      <t>セイカツキョテンケイセイコウフキンキキン</t>
    </rPh>
    <phoneticPr fontId="3"/>
  </si>
  <si>
    <t>人材育成基金</t>
    <rPh sb="0" eb="6">
      <t>ジンザイイクセイキキン</t>
    </rPh>
    <phoneticPr fontId="3"/>
  </si>
  <si>
    <t>https://www.town.kawamata.lg.jp/site/chosei-shisetsu/zaiseijyoukyou.html</t>
  </si>
  <si>
    <t>長期避難者生活拠点形成等基金</t>
    <rPh sb="0" eb="2">
      <t>チョウキ</t>
    </rPh>
    <rPh sb="2" eb="5">
      <t>ヒナンシャ</t>
    </rPh>
    <rPh sb="5" eb="14">
      <t>セイカツキョテンケイセイトウキキン</t>
    </rPh>
    <phoneticPr fontId="3"/>
  </si>
  <si>
    <t>災害対策基金</t>
    <rPh sb="0" eb="2">
      <t>サイガイ</t>
    </rPh>
    <rPh sb="2" eb="4">
      <t>タイサク</t>
    </rPh>
    <rPh sb="4" eb="6">
      <t>キキン</t>
    </rPh>
    <phoneticPr fontId="3"/>
  </si>
  <si>
    <t>https://www.vill.otama.fukushima.jp/file/contents/816/15764/r01zaiseijyoukyou.xlsx</t>
  </si>
  <si>
    <t>役場庁舎等新築事業基金</t>
    <rPh sb="0" eb="2">
      <t>ヤクバ</t>
    </rPh>
    <rPh sb="2" eb="5">
      <t>チョウシャトウ</t>
    </rPh>
    <rPh sb="5" eb="11">
      <t>シンチクジギョウキキン</t>
    </rPh>
    <phoneticPr fontId="3"/>
  </si>
  <si>
    <t>福祉基金</t>
    <rPh sb="0" eb="4">
      <t>フクシキキン</t>
    </rPh>
    <phoneticPr fontId="3"/>
  </si>
  <si>
    <t>文教施設維持整備基金</t>
    <rPh sb="0" eb="10">
      <t>ブンキョウシセツイジセイビキキン</t>
    </rPh>
    <phoneticPr fontId="3"/>
  </si>
  <si>
    <t>牧場の朝スポーツ文化振興基金</t>
    <rPh sb="0" eb="2">
      <t>マキバ</t>
    </rPh>
    <rPh sb="3" eb="4">
      <t>アサ</t>
    </rPh>
    <rPh sb="8" eb="14">
      <t>ブンカシンコウキキン</t>
    </rPh>
    <phoneticPr fontId="3"/>
  </si>
  <si>
    <t>定住促進住宅等維持整備基金</t>
    <rPh sb="0" eb="7">
      <t>テイジュウソクシンジュウタクトウ</t>
    </rPh>
    <rPh sb="7" eb="13">
      <t>イジセイビキキン</t>
    </rPh>
    <phoneticPr fontId="3"/>
  </si>
  <si>
    <t>https://www.town.kagamiishi.fukushima.jp/kurashi/chousei/zaisei/008293.html</t>
  </si>
  <si>
    <t>こども未来基金</t>
    <rPh sb="3" eb="5">
      <t>ミライ</t>
    </rPh>
    <rPh sb="5" eb="7">
      <t>キキン</t>
    </rPh>
    <phoneticPr fontId="3"/>
  </si>
  <si>
    <t>がんばれ天栄応援基金</t>
    <rPh sb="4" eb="6">
      <t>テンエイ</t>
    </rPh>
    <rPh sb="6" eb="8">
      <t>オウエン</t>
    </rPh>
    <rPh sb="8" eb="10">
      <t>キキン</t>
    </rPh>
    <phoneticPr fontId="3"/>
  </si>
  <si>
    <t>除雪車整備基金</t>
    <rPh sb="0" eb="3">
      <t>ジョセツシャ</t>
    </rPh>
    <rPh sb="3" eb="5">
      <t>セイビ</t>
    </rPh>
    <rPh sb="5" eb="7">
      <t>キキン</t>
    </rPh>
    <phoneticPr fontId="3"/>
  </si>
  <si>
    <t>https://www.vill.tenei.fukushima.jp/soshiki/2/soumu-14.html</t>
  </si>
  <si>
    <t>橋梁整備基金</t>
    <rPh sb="0" eb="2">
      <t>キョウリョウ</t>
    </rPh>
    <rPh sb="2" eb="4">
      <t>セイビ</t>
    </rPh>
    <rPh sb="4" eb="6">
      <t>キキン</t>
    </rPh>
    <phoneticPr fontId="3"/>
  </si>
  <si>
    <t>下郷町ふるさと創生基金</t>
    <rPh sb="0" eb="3">
      <t>シモゴウマチ</t>
    </rPh>
    <rPh sb="7" eb="9">
      <t>ソウセイ</t>
    </rPh>
    <rPh sb="9" eb="11">
      <t>キキン</t>
    </rPh>
    <phoneticPr fontId="3"/>
  </si>
  <si>
    <t>下郷町ふれあい福祉基金</t>
    <rPh sb="0" eb="3">
      <t>シモゴウマチ</t>
    </rPh>
    <rPh sb="7" eb="9">
      <t>フクシ</t>
    </rPh>
    <rPh sb="9" eb="11">
      <t>キキン</t>
    </rPh>
    <phoneticPr fontId="3"/>
  </si>
  <si>
    <t>下郷町過疎対策基金</t>
    <rPh sb="0" eb="3">
      <t>シモゴウマチ</t>
    </rPh>
    <rPh sb="3" eb="5">
      <t>カソ</t>
    </rPh>
    <rPh sb="5" eb="7">
      <t>タイサク</t>
    </rPh>
    <rPh sb="7" eb="9">
      <t>キキン</t>
    </rPh>
    <phoneticPr fontId="3"/>
  </si>
  <si>
    <t>公共施設減価償却引当基金</t>
    <rPh sb="0" eb="2">
      <t>コウキョウ</t>
    </rPh>
    <rPh sb="2" eb="4">
      <t>シセツ</t>
    </rPh>
    <rPh sb="4" eb="6">
      <t>ゲンカ</t>
    </rPh>
    <rPh sb="6" eb="8">
      <t>ショウキャク</t>
    </rPh>
    <rPh sb="8" eb="10">
      <t>ヒキアテ</t>
    </rPh>
    <rPh sb="10" eb="12">
      <t>キキン</t>
    </rPh>
    <phoneticPr fontId="3"/>
  </si>
  <si>
    <t>過疎対策事業基金</t>
    <rPh sb="0" eb="2">
      <t>カソ</t>
    </rPh>
    <rPh sb="2" eb="4">
      <t>タイサク</t>
    </rPh>
    <rPh sb="4" eb="6">
      <t>ジギョウ</t>
    </rPh>
    <rPh sb="6" eb="8">
      <t>キキン</t>
    </rPh>
    <phoneticPr fontId="3"/>
  </si>
  <si>
    <t>電源立地地域対策交付金基金</t>
  </si>
  <si>
    <t>https://www.vill.hinoemata.lg.jp/soumu/gaiyo/000016.html</t>
  </si>
  <si>
    <t>公共施設等再生整備基金</t>
    <rPh sb="0" eb="2">
      <t>コウキョウ</t>
    </rPh>
    <rPh sb="2" eb="4">
      <t>シセツ</t>
    </rPh>
    <rPh sb="4" eb="5">
      <t>トウ</t>
    </rPh>
    <rPh sb="5" eb="7">
      <t>サイセイ</t>
    </rPh>
    <rPh sb="7" eb="9">
      <t>セイビ</t>
    </rPh>
    <rPh sb="9" eb="11">
      <t>キキン</t>
    </rPh>
    <phoneticPr fontId="5"/>
  </si>
  <si>
    <t>地域振興基金</t>
    <rPh sb="0" eb="2">
      <t>チイキ</t>
    </rPh>
    <rPh sb="2" eb="4">
      <t>シンコウ</t>
    </rPh>
    <rPh sb="4" eb="6">
      <t>キキン</t>
    </rPh>
    <phoneticPr fontId="5"/>
  </si>
  <si>
    <t>https://www.town.tadami.lg.jp/referenceroom/2019/10/003050.html</t>
  </si>
  <si>
    <t>http://www.minamiaizu.org/gyousei/cat11/000738.php</t>
  </si>
  <si>
    <t>森林環境譲与税基金</t>
    <rPh sb="0" eb="4">
      <t>シンリンカンキョウ</t>
    </rPh>
    <rPh sb="4" eb="7">
      <t>ジョウヨゼイ</t>
    </rPh>
    <rPh sb="7" eb="9">
      <t>キキン</t>
    </rPh>
    <phoneticPr fontId="3"/>
  </si>
  <si>
    <t>https://www.vill.kitashiobara.fukushima.jp/docs/2019122300019/</t>
  </si>
  <si>
    <t>みんなで創る未来基金</t>
    <rPh sb="4" eb="5">
      <t>ツク</t>
    </rPh>
    <rPh sb="6" eb="8">
      <t>ミライ</t>
    </rPh>
    <rPh sb="8" eb="10">
      <t>キキン</t>
    </rPh>
    <phoneticPr fontId="3"/>
  </si>
  <si>
    <t>庁舎整備基金</t>
    <rPh sb="0" eb="1">
      <t>チョウ</t>
    </rPh>
    <rPh sb="1" eb="2">
      <t>シャ</t>
    </rPh>
    <rPh sb="2" eb="4">
      <t>セイビ</t>
    </rPh>
    <rPh sb="4" eb="6">
      <t>キキン</t>
    </rPh>
    <phoneticPr fontId="3"/>
  </si>
  <si>
    <t>小・中学校交流基金</t>
    <rPh sb="0" eb="1">
      <t>ショウ</t>
    </rPh>
    <rPh sb="2" eb="5">
      <t>チュウガッコウ</t>
    </rPh>
    <rPh sb="5" eb="7">
      <t>コウリュウ</t>
    </rPh>
    <rPh sb="7" eb="9">
      <t>キキン</t>
    </rPh>
    <phoneticPr fontId="3"/>
  </si>
  <si>
    <t>生きがい福祉基金</t>
    <rPh sb="0" eb="1">
      <t>イ</t>
    </rPh>
    <rPh sb="4" eb="6">
      <t>フクシ</t>
    </rPh>
    <rPh sb="6" eb="8">
      <t>キキン</t>
    </rPh>
    <phoneticPr fontId="3"/>
  </si>
  <si>
    <t>新田正夫教育振興基金</t>
    <rPh sb="0" eb="2">
      <t>ニッタ</t>
    </rPh>
    <rPh sb="2" eb="4">
      <t>マサオ</t>
    </rPh>
    <rPh sb="4" eb="6">
      <t>キョウイク</t>
    </rPh>
    <rPh sb="6" eb="8">
      <t>シンコウ</t>
    </rPh>
    <rPh sb="8" eb="10">
      <t>キキン</t>
    </rPh>
    <phoneticPr fontId="3"/>
  </si>
  <si>
    <t>http://www.town.nishiaizu.fukushima.jp/soshiki/1/6613.html</t>
  </si>
  <si>
    <t>ゆめ夢基金</t>
    <rPh sb="2" eb="3">
      <t>ユメ</t>
    </rPh>
    <rPh sb="3" eb="5">
      <t>キキン</t>
    </rPh>
    <phoneticPr fontId="3"/>
  </si>
  <si>
    <t>保健医療福祉施設等基金</t>
    <rPh sb="0" eb="2">
      <t>ホケン</t>
    </rPh>
    <rPh sb="2" eb="4">
      <t>イリョウ</t>
    </rPh>
    <rPh sb="4" eb="6">
      <t>フクシ</t>
    </rPh>
    <rPh sb="6" eb="9">
      <t>シセツトウ</t>
    </rPh>
    <rPh sb="9" eb="11">
      <t>キキン</t>
    </rPh>
    <phoneticPr fontId="3"/>
  </si>
  <si>
    <t>https://www.town.bandai.fukushima.jp/life/5/24/</t>
  </si>
  <si>
    <t>教育施設整備等基金</t>
    <rPh sb="0" eb="2">
      <t>キョウイク</t>
    </rPh>
    <rPh sb="2" eb="4">
      <t>シセツ</t>
    </rPh>
    <rPh sb="4" eb="6">
      <t>セイビ</t>
    </rPh>
    <rPh sb="6" eb="7">
      <t>トウ</t>
    </rPh>
    <rPh sb="7" eb="9">
      <t>キキン</t>
    </rPh>
    <phoneticPr fontId="3"/>
  </si>
  <si>
    <t>小野弥太郎記念育英基金</t>
    <rPh sb="0" eb="2">
      <t>オノ</t>
    </rPh>
    <rPh sb="2" eb="5">
      <t>ヤタロウ</t>
    </rPh>
    <rPh sb="5" eb="7">
      <t>キネン</t>
    </rPh>
    <rPh sb="7" eb="9">
      <t>イクエイ</t>
    </rPh>
    <rPh sb="9" eb="11">
      <t>キキン</t>
    </rPh>
    <phoneticPr fontId="3"/>
  </si>
  <si>
    <t>そば大豆等刈取機械整備基金</t>
    <rPh sb="2" eb="4">
      <t>ダイズ</t>
    </rPh>
    <rPh sb="4" eb="5">
      <t>トウ</t>
    </rPh>
    <rPh sb="5" eb="7">
      <t>カリトリ</t>
    </rPh>
    <rPh sb="7" eb="9">
      <t>キカイ</t>
    </rPh>
    <rPh sb="9" eb="11">
      <t>セイビ</t>
    </rPh>
    <rPh sb="11" eb="13">
      <t>キキン</t>
    </rPh>
    <phoneticPr fontId="3"/>
  </si>
  <si>
    <t>httpa://www.town.inawashiro.fukushima.jp/cb/hpc/Article-9-3645.html</t>
  </si>
  <si>
    <t>行政センター建設準備基金</t>
    <rPh sb="0" eb="2">
      <t>ギョウセイ</t>
    </rPh>
    <rPh sb="6" eb="8">
      <t>ケンセツ</t>
    </rPh>
    <rPh sb="8" eb="10">
      <t>ジュンビ</t>
    </rPh>
    <rPh sb="10" eb="12">
      <t>キキン</t>
    </rPh>
    <phoneticPr fontId="3"/>
  </si>
  <si>
    <t>https://www.town.aizubange.fukushima.jp/</t>
  </si>
  <si>
    <t>農業振興基金</t>
    <rPh sb="0" eb="2">
      <t>ノウギョウ</t>
    </rPh>
    <phoneticPr fontId="3"/>
  </si>
  <si>
    <t>地域振興開発促進基金</t>
    <rPh sb="0" eb="10">
      <t>チイキシンコウカイハツソクシンキキン</t>
    </rPh>
    <phoneticPr fontId="3"/>
  </si>
  <si>
    <t>https://www.vill.yugawa.fukushima.jp/seisakuzaimu/zaisei.html</t>
  </si>
  <si>
    <t>雇用対策基金</t>
    <rPh sb="0" eb="6">
      <t>コヨウタイサクキキン</t>
    </rPh>
    <phoneticPr fontId="3"/>
  </si>
  <si>
    <t>国際交流基金</t>
    <rPh sb="0" eb="4">
      <t>コクサイコウリュウ</t>
    </rPh>
    <rPh sb="4" eb="6">
      <t>キキン</t>
    </rPh>
    <phoneticPr fontId="3"/>
  </si>
  <si>
    <t>http://www.town.yanaizu.fukushima.jp/docs/2017052400014/</t>
  </si>
  <si>
    <t>生活工芸運動振興基金</t>
    <rPh sb="0" eb="2">
      <t>セイカツ</t>
    </rPh>
    <rPh sb="2" eb="4">
      <t>コウゲイ</t>
    </rPh>
    <rPh sb="4" eb="6">
      <t>ウンドウ</t>
    </rPh>
    <rPh sb="6" eb="8">
      <t>シンコウ</t>
    </rPh>
    <rPh sb="8" eb="10">
      <t>キキン</t>
    </rPh>
    <phoneticPr fontId="3"/>
  </si>
  <si>
    <t>社会教育振興基金</t>
    <rPh sb="0" eb="2">
      <t>シャカイ</t>
    </rPh>
    <rPh sb="2" eb="4">
      <t>キョウイク</t>
    </rPh>
    <rPh sb="4" eb="6">
      <t>シンコウ</t>
    </rPh>
    <rPh sb="6" eb="8">
      <t>キキン</t>
    </rPh>
    <phoneticPr fontId="3"/>
  </si>
  <si>
    <t>http://www.town.mishima.fukushima.jp/soumuka/48723</t>
  </si>
  <si>
    <t>少子化対策基金</t>
    <rPh sb="0" eb="3">
      <t>ショウシカ</t>
    </rPh>
    <rPh sb="3" eb="5">
      <t>タイサク</t>
    </rPh>
    <rPh sb="5" eb="7">
      <t>キキン</t>
    </rPh>
    <phoneticPr fontId="3"/>
  </si>
  <si>
    <t>水産業振興基金</t>
    <rPh sb="0" eb="3">
      <t>スイサンギョウ</t>
    </rPh>
    <rPh sb="3" eb="5">
      <t>シンコウ</t>
    </rPh>
    <rPh sb="5" eb="7">
      <t>キキン</t>
    </rPh>
    <phoneticPr fontId="3"/>
  </si>
  <si>
    <t>https://www.town.kaneyama.fukushima.jp/soshiki/20/zaiseijyoukyou01.html</t>
  </si>
  <si>
    <t>公共施設等維持管理基金</t>
    <rPh sb="0" eb="2">
      <t>コウキョウ</t>
    </rPh>
    <rPh sb="2" eb="4">
      <t>シセツ</t>
    </rPh>
    <rPh sb="4" eb="5">
      <t>トウ</t>
    </rPh>
    <rPh sb="5" eb="7">
      <t>イジ</t>
    </rPh>
    <rPh sb="7" eb="9">
      <t>カンリ</t>
    </rPh>
    <rPh sb="9" eb="11">
      <t>キキン</t>
    </rPh>
    <phoneticPr fontId="3"/>
  </si>
  <si>
    <t>上下水道等維持管理基金</t>
    <rPh sb="0" eb="2">
      <t>ジョウゲ</t>
    </rPh>
    <rPh sb="2" eb="4">
      <t>スイドウ</t>
    </rPh>
    <rPh sb="4" eb="5">
      <t>トウ</t>
    </rPh>
    <rPh sb="5" eb="7">
      <t>イジ</t>
    </rPh>
    <rPh sb="7" eb="9">
      <t>カンリ</t>
    </rPh>
    <rPh sb="9" eb="11">
      <t>キキン</t>
    </rPh>
    <phoneticPr fontId="3"/>
  </si>
  <si>
    <t>土木機械整備基金</t>
    <rPh sb="0" eb="2">
      <t>ドボク</t>
    </rPh>
    <rPh sb="2" eb="4">
      <t>キカイ</t>
    </rPh>
    <rPh sb="4" eb="6">
      <t>セイビ</t>
    </rPh>
    <rPh sb="6" eb="8">
      <t>キキン</t>
    </rPh>
    <phoneticPr fontId="3"/>
  </si>
  <si>
    <t>https://www.vill.showa.fukushima.jp/procedure/1524/</t>
  </si>
  <si>
    <t>公共施設等整備再生基金</t>
    <rPh sb="0" eb="2">
      <t>コウキョウ</t>
    </rPh>
    <rPh sb="2" eb="4">
      <t>シセツ</t>
    </rPh>
    <rPh sb="4" eb="5">
      <t>トウ</t>
    </rPh>
    <rPh sb="5" eb="7">
      <t>セイビ</t>
    </rPh>
    <rPh sb="7" eb="9">
      <t>サイセイ</t>
    </rPh>
    <rPh sb="9" eb="11">
      <t>キキン</t>
    </rPh>
    <phoneticPr fontId="3"/>
  </si>
  <si>
    <t>国営会津宮川土地改良事業基金</t>
    <rPh sb="0" eb="2">
      <t>コクエイ</t>
    </rPh>
    <rPh sb="2" eb="4">
      <t>アイヅ</t>
    </rPh>
    <rPh sb="4" eb="6">
      <t>ミヤカワ</t>
    </rPh>
    <rPh sb="6" eb="8">
      <t>トチ</t>
    </rPh>
    <rPh sb="8" eb="10">
      <t>カイリョウ</t>
    </rPh>
    <rPh sb="10" eb="12">
      <t>ジギョウ</t>
    </rPh>
    <rPh sb="12" eb="14">
      <t>キキン</t>
    </rPh>
    <phoneticPr fontId="3"/>
  </si>
  <si>
    <t>未定</t>
    <rPh sb="0" eb="2">
      <t>ミテイ</t>
    </rPh>
    <phoneticPr fontId="1"/>
  </si>
  <si>
    <t>子育て基金</t>
    <rPh sb="0" eb="2">
      <t>コソダ</t>
    </rPh>
    <rPh sb="3" eb="5">
      <t>キキン</t>
    </rPh>
    <phoneticPr fontId="3"/>
  </si>
  <si>
    <t>https://www.vill.nishigo.fukushima.jp/sonsei/zaisei/zaimukohyo/</t>
  </si>
  <si>
    <t>泉崎駅東口開発事業基金</t>
    <rPh sb="0" eb="3">
      <t>イズミザキエキ</t>
    </rPh>
    <rPh sb="3" eb="5">
      <t>ヒガシグチ</t>
    </rPh>
    <rPh sb="5" eb="7">
      <t>カイハツ</t>
    </rPh>
    <rPh sb="7" eb="9">
      <t>ジギョウ</t>
    </rPh>
    <rPh sb="9" eb="11">
      <t>キキン</t>
    </rPh>
    <phoneticPr fontId="3"/>
  </si>
  <si>
    <t>愛郷基金</t>
    <rPh sb="0" eb="2">
      <t>アイキョウ</t>
    </rPh>
    <rPh sb="2" eb="4">
      <t>キキン</t>
    </rPh>
    <phoneticPr fontId="3"/>
  </si>
  <si>
    <t>学校給食センター建設基金</t>
    <rPh sb="0" eb="4">
      <t>ガッコウキュウショク</t>
    </rPh>
    <rPh sb="8" eb="10">
      <t>ケンセツ</t>
    </rPh>
    <rPh sb="10" eb="12">
      <t>キキン</t>
    </rPh>
    <phoneticPr fontId="3"/>
  </si>
  <si>
    <t>国民健康保険診療所建替事業基金</t>
    <rPh sb="0" eb="2">
      <t>コクミン</t>
    </rPh>
    <rPh sb="2" eb="4">
      <t>ケンコウ</t>
    </rPh>
    <rPh sb="4" eb="6">
      <t>ホケン</t>
    </rPh>
    <rPh sb="6" eb="9">
      <t>シンリョウジョ</t>
    </rPh>
    <rPh sb="9" eb="11">
      <t>タテカ</t>
    </rPh>
    <rPh sb="11" eb="13">
      <t>ジギョウ</t>
    </rPh>
    <rPh sb="13" eb="15">
      <t>キキン</t>
    </rPh>
    <phoneticPr fontId="3"/>
  </si>
  <si>
    <t>http://www.vill.izumizaki.fukushima.jp/</t>
  </si>
  <si>
    <t>http://www.vill-nakajima.jp/page/page000533.html</t>
  </si>
  <si>
    <t>東日本大震災復興
交付金基金</t>
    <rPh sb="0" eb="1">
      <t>ヒガシ</t>
    </rPh>
    <rPh sb="1" eb="3">
      <t>ニホン</t>
    </rPh>
    <rPh sb="3" eb="6">
      <t>ダイシンサイ</t>
    </rPh>
    <rPh sb="6" eb="8">
      <t>フッコウ</t>
    </rPh>
    <rPh sb="9" eb="12">
      <t>コウフキン</t>
    </rPh>
    <rPh sb="12" eb="14">
      <t>キキン</t>
    </rPh>
    <phoneticPr fontId="3"/>
  </si>
  <si>
    <t>ふるさと思いやり基金</t>
    <rPh sb="4" eb="5">
      <t>オモ</t>
    </rPh>
    <rPh sb="8" eb="10">
      <t>キキン</t>
    </rPh>
    <phoneticPr fontId="3"/>
  </si>
  <si>
    <t>震災復興基金</t>
    <rPh sb="0" eb="2">
      <t>シンサイ</t>
    </rPh>
    <rPh sb="2" eb="4">
      <t>フッコウ</t>
    </rPh>
    <rPh sb="4" eb="6">
      <t>キキン</t>
    </rPh>
    <phoneticPr fontId="3"/>
  </si>
  <si>
    <t>http://www.town.yabuki.fukushima.jp/page/page000939.html</t>
  </si>
  <si>
    <t>公共施設整備・補修基金</t>
    <rPh sb="0" eb="2">
      <t>コウキョウ</t>
    </rPh>
    <rPh sb="2" eb="4">
      <t>シセツ</t>
    </rPh>
    <rPh sb="4" eb="6">
      <t>セイビ</t>
    </rPh>
    <rPh sb="7" eb="9">
      <t>ホシュウ</t>
    </rPh>
    <rPh sb="9" eb="11">
      <t>キキン</t>
    </rPh>
    <phoneticPr fontId="3"/>
  </si>
  <si>
    <t>スポーツ・レクリエーション基地整備建設基金</t>
    <rPh sb="13" eb="15">
      <t>キチ</t>
    </rPh>
    <rPh sb="15" eb="17">
      <t>セイビ</t>
    </rPh>
    <rPh sb="17" eb="19">
      <t>ケンセツ</t>
    </rPh>
    <rPh sb="19" eb="21">
      <t>キキン</t>
    </rPh>
    <phoneticPr fontId="3"/>
  </si>
  <si>
    <t>下水道等普及促進基金</t>
    <rPh sb="0" eb="3">
      <t>ゲスイドウ</t>
    </rPh>
    <rPh sb="3" eb="4">
      <t>トウ</t>
    </rPh>
    <rPh sb="4" eb="6">
      <t>フキュウ</t>
    </rPh>
    <rPh sb="6" eb="8">
      <t>ソクシン</t>
    </rPh>
    <rPh sb="8" eb="10">
      <t>キキン</t>
    </rPh>
    <phoneticPr fontId="3"/>
  </si>
  <si>
    <t>http://www.town.tanagura.fukushima.jp/page/page001903.html</t>
  </si>
  <si>
    <t>矢祭町地域産業振興基金</t>
    <rPh sb="0" eb="3">
      <t>ヤマツリマチ</t>
    </rPh>
    <rPh sb="3" eb="5">
      <t>チイキ</t>
    </rPh>
    <rPh sb="5" eb="7">
      <t>サンギョウ</t>
    </rPh>
    <rPh sb="7" eb="9">
      <t>シンコウ</t>
    </rPh>
    <rPh sb="9" eb="11">
      <t>キキン</t>
    </rPh>
    <phoneticPr fontId="3"/>
  </si>
  <si>
    <t>髙田基金</t>
    <rPh sb="0" eb="2">
      <t>タカダ</t>
    </rPh>
    <rPh sb="2" eb="4">
      <t>キキン</t>
    </rPh>
    <phoneticPr fontId="3"/>
  </si>
  <si>
    <t>矢祭町21･ふるさと人づくり基金</t>
    <rPh sb="0" eb="3">
      <t>ヤマツリマチ</t>
    </rPh>
    <rPh sb="10" eb="11">
      <t>ヒト</t>
    </rPh>
    <rPh sb="14" eb="16">
      <t>キキン</t>
    </rPh>
    <phoneticPr fontId="3"/>
  </si>
  <si>
    <t>公有施設等整備基金</t>
    <rPh sb="0" eb="2">
      <t>コウユウ</t>
    </rPh>
    <rPh sb="2" eb="4">
      <t>シセツ</t>
    </rPh>
    <rPh sb="4" eb="5">
      <t>トウ</t>
    </rPh>
    <rPh sb="5" eb="7">
      <t>セイビ</t>
    </rPh>
    <rPh sb="7" eb="9">
      <t>キキン</t>
    </rPh>
    <phoneticPr fontId="3"/>
  </si>
  <si>
    <t>学校基金</t>
    <rPh sb="0" eb="2">
      <t>ガッコウ</t>
    </rPh>
    <rPh sb="2" eb="4">
      <t>キキン</t>
    </rPh>
    <phoneticPr fontId="3"/>
  </si>
  <si>
    <t>http://www.town.hanawa.fukushima.jp/page/page000080.html</t>
  </si>
  <si>
    <t>公有施設整備基金</t>
    <rPh sb="0" eb="2">
      <t>コウユウ</t>
    </rPh>
    <rPh sb="2" eb="4">
      <t>シセツ</t>
    </rPh>
    <rPh sb="4" eb="6">
      <t>セイビ</t>
    </rPh>
    <rPh sb="6" eb="8">
      <t>キキン</t>
    </rPh>
    <phoneticPr fontId="3"/>
  </si>
  <si>
    <t>舘山公園整備推進事業基金</t>
    <rPh sb="0" eb="2">
      <t>タテヤマ</t>
    </rPh>
    <rPh sb="2" eb="4">
      <t>コウエン</t>
    </rPh>
    <rPh sb="4" eb="6">
      <t>セイビ</t>
    </rPh>
    <rPh sb="6" eb="8">
      <t>スイシン</t>
    </rPh>
    <rPh sb="8" eb="10">
      <t>ジギョウ</t>
    </rPh>
    <rPh sb="10" eb="12">
      <t>キキン</t>
    </rPh>
    <phoneticPr fontId="3"/>
  </si>
  <si>
    <t>https://www.vill.samegawa.fukushima.jp/page/page000667.html</t>
  </si>
  <si>
    <t>石川町地域福祉振興基金</t>
    <rPh sb="0" eb="3">
      <t>イシカワマチ</t>
    </rPh>
    <rPh sb="3" eb="5">
      <t>チイキ</t>
    </rPh>
    <rPh sb="5" eb="7">
      <t>フクシ</t>
    </rPh>
    <rPh sb="7" eb="9">
      <t>シンコウ</t>
    </rPh>
    <rPh sb="9" eb="11">
      <t>キキン</t>
    </rPh>
    <phoneticPr fontId="3"/>
  </si>
  <si>
    <t>石川町ふるさとまちづくり応援基金</t>
    <rPh sb="0" eb="3">
      <t>イシカワマチ</t>
    </rPh>
    <rPh sb="12" eb="14">
      <t>オウエン</t>
    </rPh>
    <rPh sb="14" eb="16">
      <t>キキン</t>
    </rPh>
    <phoneticPr fontId="3"/>
  </si>
  <si>
    <t>石川町役場庁舎等建設基金</t>
    <rPh sb="0" eb="3">
      <t>イシカワマチ</t>
    </rPh>
    <rPh sb="3" eb="5">
      <t>ヤクバ</t>
    </rPh>
    <rPh sb="5" eb="7">
      <t>チョウシャ</t>
    </rPh>
    <rPh sb="7" eb="8">
      <t>トウ</t>
    </rPh>
    <rPh sb="8" eb="10">
      <t>ケンセツ</t>
    </rPh>
    <rPh sb="10" eb="12">
      <t>キキン</t>
    </rPh>
    <phoneticPr fontId="3"/>
  </si>
  <si>
    <t>石川町文化振興基金</t>
    <rPh sb="0" eb="3">
      <t>イシカワマチ</t>
    </rPh>
    <rPh sb="3" eb="5">
      <t>ブンカ</t>
    </rPh>
    <rPh sb="5" eb="7">
      <t>シンコウ</t>
    </rPh>
    <rPh sb="7" eb="9">
      <t>キキン</t>
    </rPh>
    <phoneticPr fontId="3"/>
  </si>
  <si>
    <t>石川町ふるさと水と土保全基金</t>
    <rPh sb="0" eb="3">
      <t>イシカワマチ</t>
    </rPh>
    <rPh sb="7" eb="8">
      <t>ミズ</t>
    </rPh>
    <rPh sb="9" eb="10">
      <t>ツチ</t>
    </rPh>
    <rPh sb="10" eb="12">
      <t>ホゼン</t>
    </rPh>
    <rPh sb="12" eb="14">
      <t>キキン</t>
    </rPh>
    <phoneticPr fontId="3"/>
  </si>
  <si>
    <t>http://www.town.ishikawa.fukushima.jp/admin/admin/03/01/</t>
  </si>
  <si>
    <t>学校等建設基金</t>
    <rPh sb="0" eb="2">
      <t>ガッコウ</t>
    </rPh>
    <rPh sb="2" eb="3">
      <t>トウ</t>
    </rPh>
    <rPh sb="3" eb="5">
      <t>ケンセツ</t>
    </rPh>
    <rPh sb="5" eb="7">
      <t>キキン</t>
    </rPh>
    <phoneticPr fontId="3"/>
  </si>
  <si>
    <t>https://www.vill.tamakawa.fukushima.jp/outline/finance.php</t>
  </si>
  <si>
    <t>肝炎撲滅臨時特例基金</t>
    <rPh sb="0" eb="2">
      <t>カンエン</t>
    </rPh>
    <rPh sb="2" eb="4">
      <t>ボクメツ</t>
    </rPh>
    <rPh sb="4" eb="6">
      <t>リンジ</t>
    </rPh>
    <rPh sb="6" eb="8">
      <t>トクレイ</t>
    </rPh>
    <rPh sb="8" eb="10">
      <t>キキン</t>
    </rPh>
    <phoneticPr fontId="3"/>
  </si>
  <si>
    <t>集落営農推進基金</t>
    <rPh sb="0" eb="2">
      <t>シュウラク</t>
    </rPh>
    <rPh sb="2" eb="4">
      <t>エイノウ</t>
    </rPh>
    <rPh sb="4" eb="6">
      <t>スイシン</t>
    </rPh>
    <rPh sb="6" eb="8">
      <t>キキン</t>
    </rPh>
    <phoneticPr fontId="3"/>
  </si>
  <si>
    <t>https://www.vill.hirata.fukushima.jp/sonsei/zyouhou</t>
  </si>
  <si>
    <t>浅川町役場庁舎等建設基金</t>
  </si>
  <si>
    <t>浅川町ふれあい福祉基金</t>
  </si>
  <si>
    <t>浅川町定住促進住宅維持整備基金</t>
  </si>
  <si>
    <t>「ふるさと創生」事業基金</t>
  </si>
  <si>
    <t>浅川町ふるさと応援基金</t>
  </si>
  <si>
    <t>http://www.town.asakawa.fukushima.jp/information/news/001260.html</t>
  </si>
  <si>
    <t>文教厚生施設整備基金</t>
    <rPh sb="0" eb="2">
      <t>ブンキョウ</t>
    </rPh>
    <rPh sb="2" eb="4">
      <t>コウセイ</t>
    </rPh>
    <rPh sb="4" eb="6">
      <t>シセツ</t>
    </rPh>
    <rPh sb="6" eb="8">
      <t>セイビ</t>
    </rPh>
    <rPh sb="8" eb="10">
      <t>キキン</t>
    </rPh>
    <phoneticPr fontId="3"/>
  </si>
  <si>
    <t>さわやか福祉基金</t>
  </si>
  <si>
    <t>https://www.town.furudono.fukushima.jp/chouseijyouhou/zaiseijouhousiryousyuu/2167</t>
  </si>
  <si>
    <t>水道事業経営安定基金</t>
    <rPh sb="0" eb="2">
      <t>スイドウ</t>
    </rPh>
    <rPh sb="2" eb="4">
      <t>ジギョウ</t>
    </rPh>
    <rPh sb="4" eb="6">
      <t>ケイエイ</t>
    </rPh>
    <rPh sb="6" eb="8">
      <t>アンテイ</t>
    </rPh>
    <rPh sb="8" eb="10">
      <t>キキン</t>
    </rPh>
    <phoneticPr fontId="3"/>
  </si>
  <si>
    <t>三春病院事業基金</t>
    <rPh sb="0" eb="2">
      <t>ミハル</t>
    </rPh>
    <rPh sb="2" eb="4">
      <t>ビョウイン</t>
    </rPh>
    <rPh sb="4" eb="6">
      <t>ジギョウ</t>
    </rPh>
    <rPh sb="6" eb="8">
      <t>キキン</t>
    </rPh>
    <phoneticPr fontId="3"/>
  </si>
  <si>
    <t>教育施設整備事業基金</t>
    <rPh sb="0" eb="2">
      <t>キョウイク</t>
    </rPh>
    <rPh sb="2" eb="4">
      <t>シセツ</t>
    </rPh>
    <rPh sb="4" eb="6">
      <t>セイビ</t>
    </rPh>
    <rPh sb="6" eb="8">
      <t>ジギョウ</t>
    </rPh>
    <rPh sb="8" eb="10">
      <t>キキン</t>
    </rPh>
    <phoneticPr fontId="3"/>
  </si>
  <si>
    <t>水と緑とさくらの基金</t>
    <rPh sb="0" eb="1">
      <t>ミズ</t>
    </rPh>
    <rPh sb="2" eb="3">
      <t>ミドリ</t>
    </rPh>
    <rPh sb="8" eb="10">
      <t>キキン</t>
    </rPh>
    <phoneticPr fontId="3"/>
  </si>
  <si>
    <t>公共施設等建設準備基金</t>
    <rPh sb="0" eb="5">
      <t>コウキョウシセツトウ</t>
    </rPh>
    <rPh sb="5" eb="11">
      <t>ケンセツジュンビキキン</t>
    </rPh>
    <phoneticPr fontId="3"/>
  </si>
  <si>
    <t>小野町一般廃棄物最終処分場公害防止及び損害賠償等基金</t>
    <rPh sb="0" eb="3">
      <t>オノマチ</t>
    </rPh>
    <rPh sb="3" eb="8">
      <t>イッパンハイキブツ</t>
    </rPh>
    <rPh sb="8" eb="13">
      <t>サイシュウショブンジョウ</t>
    </rPh>
    <rPh sb="13" eb="18">
      <t>コウガイボウシオヨ</t>
    </rPh>
    <rPh sb="19" eb="23">
      <t>ソンガイバイショウ</t>
    </rPh>
    <rPh sb="23" eb="26">
      <t>トウキキン</t>
    </rPh>
    <phoneticPr fontId="3"/>
  </si>
  <si>
    <t>文化・体育振興基金</t>
    <rPh sb="0" eb="2">
      <t>ブンカ</t>
    </rPh>
    <rPh sb="3" eb="5">
      <t>タイイク</t>
    </rPh>
    <rPh sb="5" eb="9">
      <t>シンコウキキン</t>
    </rPh>
    <phoneticPr fontId="3"/>
  </si>
  <si>
    <t>水道事業資金貸付基金</t>
    <rPh sb="0" eb="4">
      <t>スイドウジギョウ</t>
    </rPh>
    <rPh sb="4" eb="10">
      <t>シキンカシツケキキン</t>
    </rPh>
    <phoneticPr fontId="3"/>
  </si>
  <si>
    <t>https://www.town.ono.fukushima.jp/soshiki/2/zaiseijoukyoushiryousyuu.html</t>
  </si>
  <si>
    <t>広野町広野原団地維持基金</t>
    <rPh sb="0" eb="3">
      <t>ヒロノマチ</t>
    </rPh>
    <rPh sb="3" eb="5">
      <t>ヒロノ</t>
    </rPh>
    <rPh sb="5" eb="6">
      <t>ハラ</t>
    </rPh>
    <rPh sb="6" eb="8">
      <t>ダンチ</t>
    </rPh>
    <rPh sb="8" eb="10">
      <t>イジ</t>
    </rPh>
    <rPh sb="10" eb="12">
      <t>キキン</t>
    </rPh>
    <phoneticPr fontId="3"/>
  </si>
  <si>
    <t>広野町津波被災住宅再建支援基金</t>
  </si>
  <si>
    <t>広野町電源立地促進対策交付金施設維持基金</t>
  </si>
  <si>
    <t>広野町東日本大震災復興交付金基金</t>
  </si>
  <si>
    <t>広野町奨学資金貸与基金</t>
  </si>
  <si>
    <t>https://www.town.hirono.fukushima.jp/soumu/zaiseijokyo_siryoushuu.html</t>
  </si>
  <si>
    <t>特定廃棄物埋立処分事業地域振興交付金基金</t>
    <rPh sb="0" eb="2">
      <t>トクテイ</t>
    </rPh>
    <rPh sb="2" eb="4">
      <t>ハイキ</t>
    </rPh>
    <rPh sb="4" eb="5">
      <t>ブツ</t>
    </rPh>
    <rPh sb="5" eb="7">
      <t>ウメタテ</t>
    </rPh>
    <rPh sb="7" eb="9">
      <t>ショブン</t>
    </rPh>
    <rPh sb="9" eb="11">
      <t>ジギョウ</t>
    </rPh>
    <rPh sb="11" eb="13">
      <t>チイキ</t>
    </rPh>
    <rPh sb="13" eb="15">
      <t>シンコウ</t>
    </rPh>
    <rPh sb="15" eb="18">
      <t>コウフキン</t>
    </rPh>
    <rPh sb="18" eb="20">
      <t>キキン</t>
    </rPh>
    <phoneticPr fontId="3"/>
  </si>
  <si>
    <t>公共用施設維持運営基金</t>
    <rPh sb="0" eb="3">
      <t>コウキョウヨウ</t>
    </rPh>
    <rPh sb="3" eb="5">
      <t>シセツ</t>
    </rPh>
    <rPh sb="5" eb="7">
      <t>イジ</t>
    </rPh>
    <rPh sb="7" eb="9">
      <t>ウンエイ</t>
    </rPh>
    <rPh sb="9" eb="11">
      <t>キキン</t>
    </rPh>
    <phoneticPr fontId="3"/>
  </si>
  <si>
    <t>福島再生加速化交付金（帰還環境整備）基金</t>
    <rPh sb="0" eb="2">
      <t>フクシマ</t>
    </rPh>
    <rPh sb="2" eb="4">
      <t>サイセイ</t>
    </rPh>
    <rPh sb="4" eb="7">
      <t>カソクカ</t>
    </rPh>
    <rPh sb="7" eb="10">
      <t>コウフキン</t>
    </rPh>
    <rPh sb="11" eb="13">
      <t>キカン</t>
    </rPh>
    <rPh sb="13" eb="15">
      <t>カンキョウ</t>
    </rPh>
    <rPh sb="15" eb="17">
      <t>セイビ</t>
    </rPh>
    <rPh sb="18" eb="20">
      <t>キキン</t>
    </rPh>
    <phoneticPr fontId="3"/>
  </si>
  <si>
    <t>https://www.town.naraha.lg.jp/admin/007282.html</t>
  </si>
  <si>
    <t>福島再生加速化交付金基金</t>
  </si>
  <si>
    <t>特定廃棄物埋立処分事業地域振興交付金基金</t>
  </si>
  <si>
    <t>町勢振興基金</t>
  </si>
  <si>
    <t>富岡町電源立地地域対策交付金公共用施設整備基金</t>
  </si>
  <si>
    <t>http://www.tomioka-town.jp/oshirase/sonota/2209.html</t>
  </si>
  <si>
    <t>川内村公共施設建設及び維持管理基金</t>
    <rPh sb="0" eb="2">
      <t>カワウチ</t>
    </rPh>
    <rPh sb="2" eb="3">
      <t>ムラ</t>
    </rPh>
    <rPh sb="3" eb="5">
      <t>コウキョウ</t>
    </rPh>
    <rPh sb="5" eb="7">
      <t>シセツ</t>
    </rPh>
    <rPh sb="7" eb="9">
      <t>ケンセツ</t>
    </rPh>
    <rPh sb="9" eb="10">
      <t>オヨ</t>
    </rPh>
    <rPh sb="11" eb="13">
      <t>イジ</t>
    </rPh>
    <rPh sb="13" eb="15">
      <t>カンリ</t>
    </rPh>
    <rPh sb="15" eb="17">
      <t>キキン</t>
    </rPh>
    <phoneticPr fontId="3"/>
  </si>
  <si>
    <t>川内村帰還環境整備交付金基金</t>
    <rPh sb="0" eb="2">
      <t>カワウチ</t>
    </rPh>
    <rPh sb="2" eb="3">
      <t>ムラ</t>
    </rPh>
    <rPh sb="3" eb="5">
      <t>キカン</t>
    </rPh>
    <rPh sb="5" eb="7">
      <t>カンキョウ</t>
    </rPh>
    <rPh sb="7" eb="9">
      <t>セイビ</t>
    </rPh>
    <rPh sb="9" eb="12">
      <t>コウフキン</t>
    </rPh>
    <rPh sb="12" eb="14">
      <t>キキン</t>
    </rPh>
    <phoneticPr fontId="3"/>
  </si>
  <si>
    <t>川内村復興基金</t>
    <rPh sb="0" eb="2">
      <t>カワウチ</t>
    </rPh>
    <rPh sb="2" eb="3">
      <t>ムラ</t>
    </rPh>
    <rPh sb="3" eb="5">
      <t>フッコウ</t>
    </rPh>
    <rPh sb="5" eb="7">
      <t>キキン</t>
    </rPh>
    <phoneticPr fontId="3"/>
  </si>
  <si>
    <t>川内村地域創造基金</t>
    <rPh sb="0" eb="2">
      <t>カワウチ</t>
    </rPh>
    <rPh sb="2" eb="3">
      <t>ムラ</t>
    </rPh>
    <rPh sb="3" eb="5">
      <t>チイキ</t>
    </rPh>
    <rPh sb="5" eb="7">
      <t>ソウゾウ</t>
    </rPh>
    <rPh sb="7" eb="9">
      <t>キキン</t>
    </rPh>
    <phoneticPr fontId="3"/>
  </si>
  <si>
    <t>過疎地域自立促進対策事業基金</t>
    <rPh sb="0" eb="2">
      <t>カソ</t>
    </rPh>
    <rPh sb="2" eb="4">
      <t>チイキ</t>
    </rPh>
    <rPh sb="4" eb="6">
      <t>ジリツ</t>
    </rPh>
    <rPh sb="6" eb="8">
      <t>ソクシン</t>
    </rPh>
    <rPh sb="8" eb="10">
      <t>タイサク</t>
    </rPh>
    <rPh sb="10" eb="12">
      <t>ジギョウ</t>
    </rPh>
    <rPh sb="12" eb="14">
      <t>キキン</t>
    </rPh>
    <phoneticPr fontId="3"/>
  </si>
  <si>
    <t>http://www.kawauchimura.jp/</t>
  </si>
  <si>
    <t>中間貯蔵施設整備等影響緩和交付金基金</t>
  </si>
  <si>
    <t>特定原子力施設交付金（維持補修）基金</t>
  </si>
  <si>
    <t>電源交付金施設整備事業基金</t>
  </si>
  <si>
    <t>中間貯蔵施設建設に伴う地域振興基金</t>
  </si>
  <si>
    <t>https://www.town.okuma.fukushima.jp/</t>
  </si>
  <si>
    <t>中間貯蔵施設整備等影響緩和交付金基金</t>
    <rPh sb="0" eb="2">
      <t>チュウカン</t>
    </rPh>
    <rPh sb="2" eb="4">
      <t>チョゾウ</t>
    </rPh>
    <rPh sb="4" eb="6">
      <t>シセツ</t>
    </rPh>
    <rPh sb="6" eb="8">
      <t>セイビ</t>
    </rPh>
    <rPh sb="8" eb="9">
      <t>トウ</t>
    </rPh>
    <rPh sb="9" eb="11">
      <t>エイキョウ</t>
    </rPh>
    <rPh sb="11" eb="13">
      <t>カンワ</t>
    </rPh>
    <rPh sb="13" eb="16">
      <t>コウフキン</t>
    </rPh>
    <rPh sb="16" eb="18">
      <t>キキン</t>
    </rPh>
    <phoneticPr fontId="3"/>
  </si>
  <si>
    <t>福島再生加速化交付金基金</t>
    <rPh sb="0" eb="2">
      <t>フクシマ</t>
    </rPh>
    <rPh sb="2" eb="4">
      <t>サイセイ</t>
    </rPh>
    <rPh sb="4" eb="7">
      <t>カソクカ</t>
    </rPh>
    <rPh sb="7" eb="10">
      <t>コウフキン</t>
    </rPh>
    <rPh sb="10" eb="12">
      <t>キキン</t>
    </rPh>
    <phoneticPr fontId="3"/>
  </si>
  <si>
    <t>東日本大震災復興基金</t>
    <rPh sb="0" eb="1">
      <t>ヒガシ</t>
    </rPh>
    <rPh sb="1" eb="3">
      <t>ニホン</t>
    </rPh>
    <rPh sb="3" eb="6">
      <t>ダイシンサイ</t>
    </rPh>
    <rPh sb="6" eb="8">
      <t>フッコウ</t>
    </rPh>
    <rPh sb="8" eb="10">
      <t>キキン</t>
    </rPh>
    <phoneticPr fontId="3"/>
  </si>
  <si>
    <t>特定原子力施設地域振興事業公共用施設事業運営基金</t>
    <rPh sb="0" eb="2">
      <t>トクテイ</t>
    </rPh>
    <rPh sb="2" eb="5">
      <t>ゲンシリョク</t>
    </rPh>
    <rPh sb="5" eb="7">
      <t>シセツ</t>
    </rPh>
    <rPh sb="7" eb="9">
      <t>チイキ</t>
    </rPh>
    <rPh sb="9" eb="11">
      <t>シンコウ</t>
    </rPh>
    <rPh sb="11" eb="13">
      <t>ジギョウ</t>
    </rPh>
    <rPh sb="13" eb="16">
      <t>コウキョウヨウ</t>
    </rPh>
    <rPh sb="16" eb="18">
      <t>シセツ</t>
    </rPh>
    <rPh sb="18" eb="20">
      <t>ジギョウ</t>
    </rPh>
    <rPh sb="20" eb="22">
      <t>ウンエイ</t>
    </rPh>
    <rPh sb="22" eb="24">
      <t>キキン</t>
    </rPh>
    <phoneticPr fontId="3"/>
  </si>
  <si>
    <t>https://www.town.fukushima-futaba.lg.jp/6442.htm</t>
  </si>
  <si>
    <t>浪江町帰還環境整備交付金基金</t>
    <rPh sb="0" eb="3">
      <t>ナミエマチ</t>
    </rPh>
    <rPh sb="3" eb="5">
      <t>キカン</t>
    </rPh>
    <rPh sb="5" eb="7">
      <t>カンキョウ</t>
    </rPh>
    <rPh sb="7" eb="9">
      <t>セイビ</t>
    </rPh>
    <rPh sb="9" eb="12">
      <t>コウフキン</t>
    </rPh>
    <rPh sb="12" eb="14">
      <t>キキン</t>
    </rPh>
    <phoneticPr fontId="3"/>
  </si>
  <si>
    <t>浪江町復旧・復興基金</t>
    <rPh sb="0" eb="3">
      <t>ナミエマチ</t>
    </rPh>
    <rPh sb="3" eb="5">
      <t>フッキュウ</t>
    </rPh>
    <rPh sb="6" eb="8">
      <t>フッコウ</t>
    </rPh>
    <rPh sb="8" eb="10">
      <t>キキン</t>
    </rPh>
    <phoneticPr fontId="3"/>
  </si>
  <si>
    <t>行財政長期安定化基金</t>
    <rPh sb="0" eb="3">
      <t>ギョウザイセイ</t>
    </rPh>
    <rPh sb="3" eb="5">
      <t>チョウキ</t>
    </rPh>
    <rPh sb="5" eb="8">
      <t>アンテイカ</t>
    </rPh>
    <rPh sb="8" eb="10">
      <t>キキン</t>
    </rPh>
    <phoneticPr fontId="3"/>
  </si>
  <si>
    <t>公共用施設維持基金</t>
    <rPh sb="0" eb="3">
      <t>コウキョウヨウ</t>
    </rPh>
    <rPh sb="3" eb="5">
      <t>シセツ</t>
    </rPh>
    <rPh sb="5" eb="7">
      <t>イジ</t>
    </rPh>
    <rPh sb="7" eb="9">
      <t>キキン</t>
    </rPh>
    <phoneticPr fontId="3"/>
  </si>
  <si>
    <t>https://www.town.namie.fukushima.jp/soshiki/2/24242.html</t>
  </si>
  <si>
    <t>再生加速化交付金基金</t>
  </si>
  <si>
    <t>地域づくり推進事業基金</t>
  </si>
  <si>
    <t>公共用施設維持基金</t>
  </si>
  <si>
    <t>広域的減容化事業に伴う地域振興基金</t>
  </si>
  <si>
    <t>https://www.katsurao.org/soshiki/1/zaiseijoukyou.html</t>
  </si>
  <si>
    <t>東日本大震災復興交付金基金</t>
    <rPh sb="0" eb="3">
      <t>ヒガシニホン</t>
    </rPh>
    <rPh sb="3" eb="6">
      <t>ダイシンサイ</t>
    </rPh>
    <rPh sb="6" eb="8">
      <t>フッコウ</t>
    </rPh>
    <rPh sb="8" eb="11">
      <t>コウフキン</t>
    </rPh>
    <rPh sb="11" eb="13">
      <t>キキン</t>
    </rPh>
    <phoneticPr fontId="3"/>
  </si>
  <si>
    <t>東日本大震災復興基金</t>
    <rPh sb="0" eb="3">
      <t>ヒガシニホン</t>
    </rPh>
    <rPh sb="3" eb="6">
      <t>ダイシンサイ</t>
    </rPh>
    <rPh sb="6" eb="8">
      <t>フッコウ</t>
    </rPh>
    <rPh sb="8" eb="10">
      <t>キキン</t>
    </rPh>
    <phoneticPr fontId="3"/>
  </si>
  <si>
    <t>災害町営住宅被災者取得支援等基金</t>
    <rPh sb="0" eb="2">
      <t>サイガイ</t>
    </rPh>
    <rPh sb="2" eb="4">
      <t>チョウエイ</t>
    </rPh>
    <rPh sb="4" eb="6">
      <t>ジュウタク</t>
    </rPh>
    <rPh sb="6" eb="9">
      <t>ヒサイシャ</t>
    </rPh>
    <rPh sb="9" eb="11">
      <t>シュトク</t>
    </rPh>
    <rPh sb="11" eb="13">
      <t>シエン</t>
    </rPh>
    <rPh sb="13" eb="14">
      <t>トウ</t>
    </rPh>
    <rPh sb="14" eb="16">
      <t>キキン</t>
    </rPh>
    <phoneticPr fontId="3"/>
  </si>
  <si>
    <t>帰還環境整備
交付金基金</t>
  </si>
  <si>
    <t>陽はまた昇る基金</t>
    <rPh sb="0" eb="1">
      <t>ヒ</t>
    </rPh>
    <rPh sb="4" eb="5">
      <t>ノボ</t>
    </rPh>
    <rPh sb="6" eb="8">
      <t>キキン</t>
    </rPh>
    <phoneticPr fontId="3"/>
  </si>
  <si>
    <t>農村楽園基金</t>
    <rPh sb="0" eb="6">
      <t>ノウソンラクエンキキン</t>
    </rPh>
    <phoneticPr fontId="3"/>
  </si>
  <si>
    <t>広域的減容化施設
影響緩和基金</t>
    <rPh sb="0" eb="6">
      <t>コウイキテキゲンヨウカ</t>
    </rPh>
    <rPh sb="6" eb="8">
      <t>シセツ</t>
    </rPh>
    <rPh sb="9" eb="11">
      <t>エイキョウ</t>
    </rPh>
    <rPh sb="11" eb="13">
      <t>カンワ</t>
    </rPh>
    <rPh sb="13" eb="15">
      <t>キキン</t>
    </rPh>
    <phoneticPr fontId="3"/>
  </si>
  <si>
    <t>消防賞じゅつ金基金</t>
    <rPh sb="0" eb="2">
      <t>ショウボウ</t>
    </rPh>
    <rPh sb="2" eb="3">
      <t>ショウ</t>
    </rPh>
    <rPh sb="6" eb="7">
      <t>キン</t>
    </rPh>
    <rPh sb="7" eb="9">
      <t>キキン</t>
    </rPh>
    <phoneticPr fontId="3"/>
  </si>
  <si>
    <t>非常勤職員公務
災害補償基金</t>
    <rPh sb="0" eb="3">
      <t>ヒジョウキン</t>
    </rPh>
    <rPh sb="3" eb="5">
      <t>ショクイン</t>
    </rPh>
    <rPh sb="5" eb="7">
      <t>コウム</t>
    </rPh>
    <rPh sb="8" eb="10">
      <t>サイガイ</t>
    </rPh>
    <rPh sb="10" eb="12">
      <t>ホショウ</t>
    </rPh>
    <rPh sb="12" eb="14">
      <t>キキン</t>
    </rPh>
    <phoneticPr fontId="3"/>
  </si>
  <si>
    <t>消防補償等基金</t>
    <rPh sb="0" eb="2">
      <t>ショウボウ</t>
    </rPh>
    <rPh sb="2" eb="4">
      <t>ホショウ</t>
    </rPh>
    <rPh sb="4" eb="5">
      <t>トウ</t>
    </rPh>
    <rPh sb="5" eb="7">
      <t>キキン</t>
    </rPh>
    <phoneticPr fontId="3"/>
  </si>
  <si>
    <t>自治会館管理運営基金</t>
    <rPh sb="0" eb="2">
      <t>ジチ</t>
    </rPh>
    <rPh sb="2" eb="4">
      <t>カイカン</t>
    </rPh>
    <rPh sb="4" eb="6">
      <t>カンリ</t>
    </rPh>
    <rPh sb="6" eb="8">
      <t>ウンエイ</t>
    </rPh>
    <rPh sb="8" eb="10">
      <t>キキン</t>
    </rPh>
    <phoneticPr fontId="3"/>
  </si>
  <si>
    <t>ごみ処理施設整備基金</t>
    <rPh sb="2" eb="4">
      <t>ショリ</t>
    </rPh>
    <rPh sb="4" eb="6">
      <t>シセツ</t>
    </rPh>
    <rPh sb="6" eb="8">
      <t>セイビ</t>
    </rPh>
    <rPh sb="8" eb="10">
      <t>キキン</t>
    </rPh>
    <phoneticPr fontId="3"/>
  </si>
  <si>
    <t>し尿処理施設整備基金</t>
    <rPh sb="1" eb="2">
      <t>ニョウ</t>
    </rPh>
    <rPh sb="2" eb="10">
      <t>ショリシセツセイビキキン</t>
    </rPh>
    <phoneticPr fontId="3"/>
  </si>
  <si>
    <t>ごみ処理施設整備基金</t>
  </si>
  <si>
    <t>　廃棄物処理施設整備基金</t>
  </si>
  <si>
    <t>施設整備等基金</t>
    <rPh sb="0" eb="7">
      <t>シセツセイビトウキキン</t>
    </rPh>
    <phoneticPr fontId="3"/>
  </si>
  <si>
    <t>消防施設整備基金</t>
    <rPh sb="0" eb="8">
      <t>ショウボウシセツセイビキキン</t>
    </rPh>
    <phoneticPr fontId="3"/>
  </si>
  <si>
    <t>廃棄物処理施設基金</t>
    <rPh sb="0" eb="3">
      <t>ハイキブツ</t>
    </rPh>
    <rPh sb="3" eb="5">
      <t>ショリ</t>
    </rPh>
    <rPh sb="5" eb="7">
      <t>シセツ</t>
    </rPh>
    <rPh sb="7" eb="9">
      <t>キキン</t>
    </rPh>
    <phoneticPr fontId="3"/>
  </si>
  <si>
    <t>消防庁舎整備基金</t>
    <rPh sb="0" eb="2">
      <t>ショウボウ</t>
    </rPh>
    <rPh sb="2" eb="4">
      <t>チョウシャ</t>
    </rPh>
    <rPh sb="4" eb="6">
      <t>セイビ</t>
    </rPh>
    <rPh sb="6" eb="8">
      <t>キキン</t>
    </rPh>
    <phoneticPr fontId="3"/>
  </si>
  <si>
    <t>旧高等学校生徒寄宿舎若松寮解体基金</t>
    <rPh sb="0" eb="1">
      <t>キュウ</t>
    </rPh>
    <rPh sb="1" eb="3">
      <t>コウトウ</t>
    </rPh>
    <rPh sb="3" eb="5">
      <t>ガッコウ</t>
    </rPh>
    <rPh sb="5" eb="7">
      <t>セイト</t>
    </rPh>
    <rPh sb="7" eb="10">
      <t>キシュクシャ</t>
    </rPh>
    <rPh sb="10" eb="12">
      <t>ワカマツ</t>
    </rPh>
    <rPh sb="12" eb="13">
      <t>リョウ</t>
    </rPh>
    <rPh sb="13" eb="15">
      <t>カイタイ</t>
    </rPh>
    <rPh sb="15" eb="17">
      <t>キキン</t>
    </rPh>
    <phoneticPr fontId="3"/>
  </si>
  <si>
    <t>復興推進基金</t>
    <rPh sb="0" eb="6">
      <t>フッコウスイシンキキン</t>
    </rPh>
    <phoneticPr fontId="3"/>
  </si>
  <si>
    <t>水戸黄門ふるさと基金</t>
  </si>
  <si>
    <t>交通遺児就学奨励基金</t>
  </si>
  <si>
    <t>芸術振興基金</t>
  </si>
  <si>
    <t>https://www.city.mito.lg.jp/001544/001547/p020118.html</t>
  </si>
  <si>
    <t>日立市公共施設等総合管理基金</t>
  </si>
  <si>
    <t>日立市地域振興基金</t>
  </si>
  <si>
    <t>日立鞍掛山霊園管理基金</t>
  </si>
  <si>
    <t>日立シビックセンター科学館整備基金</t>
  </si>
  <si>
    <t>日立市コモンシティ十王・城の丘みどりの基金</t>
  </si>
  <si>
    <t>https://www.city.hitachi.lg.jp/shisei/004/005/p089137.html</t>
  </si>
  <si>
    <t>協働のまちづくり基金</t>
  </si>
  <si>
    <t>https://www.city.tsuchiura.lg.jp/page/page000168.html</t>
  </si>
  <si>
    <t>自治振興基金</t>
  </si>
  <si>
    <t>新駅設置準備基金</t>
  </si>
  <si>
    <t>https://www.city.ibaraki-koga.lg.jp/lifetop/soshiki/zaisei/1/699.html</t>
  </si>
  <si>
    <t>https://www.city.ishioka.lg.jp/page/page001800.html</t>
  </si>
  <si>
    <t>市庁舎建設事業基金</t>
  </si>
  <si>
    <t>学校建設事業基金</t>
  </si>
  <si>
    <t>公共施設長寿命化等推進基金</t>
  </si>
  <si>
    <t>歴史・民俗資料館建設事業基金</t>
  </si>
  <si>
    <t>https://www.city.yuki.lg.jp/page/page000751.html</t>
    <phoneticPr fontId="3"/>
  </si>
  <si>
    <t>公共施設維持整備基金</t>
  </si>
  <si>
    <t>みらい育成基金</t>
  </si>
  <si>
    <t>http://www.city.ryugasaki.ibaraki.jp/shisei/zaisei/yosankessan/kessan/zaiseijoukyou.html</t>
  </si>
  <si>
    <t>義務教育施設整備事業基金</t>
  </si>
  <si>
    <t>ﾋﾞｱｽﾊﾟｰｸしもつま及び道の駅しもつま維持管理基金</t>
  </si>
  <si>
    <t>https://www.city.shimotsuma.lg.jp/page/page001533.html</t>
    <phoneticPr fontId="3"/>
  </si>
  <si>
    <t>庁舎等建設基金</t>
  </si>
  <si>
    <t>地域交流センター維持補修事業基金</t>
  </si>
  <si>
    <t>http://www.city.joso.lg.jp/soshiki/somu/zaisei/kik05/gyomu/kessan/1521417396645.html</t>
  </si>
  <si>
    <t>都市整備事業基金</t>
  </si>
  <si>
    <t>水府地区観光施設管理基金</t>
  </si>
  <si>
    <t>県北教育旅行推進事業基金</t>
  </si>
  <si>
    <t>http://www.city.hitachiota.ibaraki.jp/page/dir002284.html</t>
    <phoneticPr fontId="3"/>
  </si>
  <si>
    <t>学校施設建設基金</t>
  </si>
  <si>
    <t>https://www.city.takahagi.ibaraki.jp/page/page003354.html</t>
  </si>
  <si>
    <t>北茨城市東日本大震災復興交付金基金</t>
  </si>
  <si>
    <t>北茨城市環境保全
基金</t>
  </si>
  <si>
    <t>北茨城市復興
まちづくり基金</t>
  </si>
  <si>
    <t>北茨城市ふるさと
応援基金</t>
  </si>
  <si>
    <t>北茨城市瓦葺利夫
人材育成基金</t>
  </si>
  <si>
    <t>https://www.city.kitaibaraki.lg.jp/docs/2021031200038/</t>
  </si>
  <si>
    <t>公共建築物長寿命化等対応基金</t>
  </si>
  <si>
    <t>福田地区地域振興整備基金</t>
  </si>
  <si>
    <t>https://www.city.kasama.lg.jp/page/page009189.html</t>
  </si>
  <si>
    <t>ふるさと取手応援基金</t>
  </si>
  <si>
    <t>みどりの基金</t>
  </si>
  <si>
    <t>https://www.city.toride.ibaraki.jp/zaisei/shise/yosan/kessan/zaise-shiryo.html</t>
    <phoneticPr fontId="3"/>
  </si>
  <si>
    <t>借地取得基金</t>
  </si>
  <si>
    <t>企業誘致事業等推進基金</t>
  </si>
  <si>
    <t>生活環境施設整備基金</t>
  </si>
  <si>
    <t>小規模水道維持管理基金</t>
  </si>
  <si>
    <t>http://www.city.ushiku.lg.jp/page/page007050.html</t>
    <phoneticPr fontId="3"/>
  </si>
  <si>
    <t>地域雇用創出推進基金</t>
  </si>
  <si>
    <t>医療環境整備基金</t>
  </si>
  <si>
    <t>https://www.city.tsukuba.lg.jp/shisei/joho/zaisei/1002389.html</t>
  </si>
  <si>
    <t>福祉ふれあい基金</t>
  </si>
  <si>
    <t>https://www.city.hitachinaka.lg.jp/soshiki/3/4/8/1335.html</t>
    <phoneticPr fontId="3"/>
  </si>
  <si>
    <t>衛生処理施設整備基金</t>
  </si>
  <si>
    <t>環境保全基金</t>
  </si>
  <si>
    <t>https://city.kashima.ibaraki.jp/site/zaisei/3502.html</t>
    <phoneticPr fontId="3"/>
  </si>
  <si>
    <t>復興交付金基金</t>
  </si>
  <si>
    <t>一般廃棄物処理施設整備基金</t>
  </si>
  <si>
    <t>https://www.city.itako.lg.jp/page/page003345.html</t>
  </si>
  <si>
    <t>公共公益施設整備基金</t>
  </si>
  <si>
    <t>市営住宅修繕費積立金</t>
  </si>
  <si>
    <t>https://www.city.moriya.ibaraki.jp/shikumi/zaisei/zaiseijyoukyousiryou.html</t>
    <phoneticPr fontId="3"/>
  </si>
  <si>
    <t>都市施設等整備事業基金</t>
  </si>
  <si>
    <t>豊かな自然と調和したまちづくり基金</t>
  </si>
  <si>
    <t>地域創生基金</t>
  </si>
  <si>
    <t>農林振興基金</t>
  </si>
  <si>
    <t>https://www.city.hitachiomiya.lg.jp/page/dir002718.html</t>
  </si>
  <si>
    <t>市民活動基金</t>
  </si>
  <si>
    <t>https://www.city.naka.lg.jp/page/page004321.html</t>
    <phoneticPr fontId="3"/>
  </si>
  <si>
    <t>団地排水建設事業基金</t>
  </si>
  <si>
    <t>地域医療推進事業基金</t>
  </si>
  <si>
    <t>地域づくり振興基金</t>
  </si>
  <si>
    <t>福祉事業基金</t>
  </si>
  <si>
    <t>https://www.city.chikusei.lg.jp/page/page006822.html</t>
  </si>
  <si>
    <t>岩井地域ふるさと振興基金</t>
  </si>
  <si>
    <t>小林孝三郎奨学金等基金</t>
  </si>
  <si>
    <t>http://www.city.bando.lg.jp/page/page000549.html</t>
  </si>
  <si>
    <t>公共公用施設等整備金</t>
  </si>
  <si>
    <t>新庁舎建設基金</t>
  </si>
  <si>
    <t>下水道事業基金</t>
  </si>
  <si>
    <t>https://www.city.inashiki.lg.jp/page/page006586.html</t>
  </si>
  <si>
    <t>霞ヶ浦水質浄化対策基金</t>
  </si>
  <si>
    <t>https://www.city.kasumigaura.lg.jp/page/page002586.html</t>
    <phoneticPr fontId="3"/>
  </si>
  <si>
    <t>http://www.city.sakuragawa.lg.jp/page/page005518.html</t>
  </si>
  <si>
    <t>神栖市公共施設整備基金</t>
  </si>
  <si>
    <t>協働のまちづくり推進基金</t>
  </si>
  <si>
    <t>神栖市ふるさとづくり基金</t>
  </si>
  <si>
    <t>用排水施設維持管理基金</t>
  </si>
  <si>
    <t>学校教育施設建設基金</t>
  </si>
  <si>
    <t>https://www.city.kamisu.ibaraki.jp/shisei/gyozaisei/1003296/1006138.html</t>
    <phoneticPr fontId="3"/>
  </si>
  <si>
    <t>行方市公共交通システム事業基金</t>
  </si>
  <si>
    <t>ふるさと応援寄附金基金</t>
  </si>
  <si>
    <t>なめがた振興基金</t>
  </si>
  <si>
    <t>https://www.city.namegata.ibaraki.jp/page/page006157.html</t>
    <phoneticPr fontId="3"/>
  </si>
  <si>
    <t>ふるさと創生事業基金</t>
  </si>
  <si>
    <t>子育て支援基金</t>
  </si>
  <si>
    <t>https://www.city.hokota.lg.jp/page/page000141.html</t>
  </si>
  <si>
    <t>みらいこども基金</t>
    <rPh sb="6" eb="8">
      <t>キキン</t>
    </rPh>
    <phoneticPr fontId="3"/>
  </si>
  <si>
    <t>https://www.city.tsukubamirai.lg.jp/sp/page/page000795.html</t>
  </si>
  <si>
    <t>再編関連訓練移転等交付金事業基金</t>
  </si>
  <si>
    <t>地域再生交流拠点施設維持管理運営等事業基金</t>
  </si>
  <si>
    <t>https://www.city.omitama.lg.jp/0705/info-0000005558-2.html</t>
    <phoneticPr fontId="3"/>
  </si>
  <si>
    <t>ごみ処理施設建設基金</t>
  </si>
  <si>
    <t>https://www.town.ibaraki.lg.jp/gyousei/news/division1/zaisei/000643.html</t>
  </si>
  <si>
    <t>大洗町漁業振興基金</t>
  </si>
  <si>
    <t>大洗町東日本大震災復興交付金基金</t>
  </si>
  <si>
    <t>町営公園墓地建設改良等準備基金</t>
  </si>
  <si>
    <t>大好きです大洗基金</t>
  </si>
  <si>
    <t>http://www.town.oarai.lg.jp/~machidukuri/cyosei/info-3651-606_3.html</t>
    <phoneticPr fontId="3"/>
  </si>
  <si>
    <t>生活環境整備基金</t>
  </si>
  <si>
    <t>https://www.town.shirosato.lg.jp/page/page002436.html</t>
    <phoneticPr fontId="3"/>
  </si>
  <si>
    <t>（仮称）歴史と未来の交流館建設基金</t>
  </si>
  <si>
    <t>児童福祉施設整備基金</t>
  </si>
  <si>
    <t>電源立地地域整備基金</t>
  </si>
  <si>
    <t>緑化基金</t>
  </si>
  <si>
    <t>https://www.vill.tokai.ibaraki.jp/sonseijoho/zaisei/kessan/2343.html</t>
  </si>
  <si>
    <t>大子町庁舎建設基金</t>
  </si>
  <si>
    <t>大子町観光振興基金</t>
  </si>
  <si>
    <t>大子町森林環境譲与税基金</t>
  </si>
  <si>
    <t>大子町文化振興基金</t>
  </si>
  <si>
    <t>武藤文化福祉基金</t>
  </si>
  <si>
    <t>https://www.town.daigo.ibaraki.jp/page/page004706.html</t>
    <phoneticPr fontId="3"/>
  </si>
  <si>
    <t>陸平基金</t>
  </si>
  <si>
    <t>借地等取得基金</t>
  </si>
  <si>
    <t>町営住宅建替基金</t>
    <phoneticPr fontId="3"/>
  </si>
  <si>
    <t>公民館整備基金</t>
  </si>
  <si>
    <t>https://www.town.ami.lg.jp/category/2-7-0-0-0.html</t>
  </si>
  <si>
    <t>ふるさと寄附基金</t>
  </si>
  <si>
    <t>環境衛生施設整備基金</t>
  </si>
  <si>
    <t>http://www.town.ibaraki-kawachi.lg.jp/page/page000045.html</t>
    <phoneticPr fontId="3"/>
  </si>
  <si>
    <t>http://www.town.ibaraki-yachiyo.lg.jp/page/page004633.html</t>
  </si>
  <si>
    <t>公共用地施設整備基金</t>
  </si>
  <si>
    <t>公共施設等総合管理計画事業準備基金</t>
  </si>
  <si>
    <t>五霞町ふるさと応援基金</t>
  </si>
  <si>
    <t>英語教育基金</t>
  </si>
  <si>
    <t>新利根川治水対策整備基金</t>
  </si>
  <si>
    <t>利根町地域福祉基金</t>
  </si>
  <si>
    <t>利根町営霊園事業特別会計財政調整基金</t>
  </si>
  <si>
    <t>利根町環境施設整備基金</t>
  </si>
  <si>
    <t>利根町都市計画事業基金</t>
  </si>
  <si>
    <t>http://www.town.tone.ibaraki.jp/page/page002852.html</t>
  </si>
  <si>
    <t>施設整備基金</t>
  </si>
  <si>
    <t>公害対策基金</t>
  </si>
  <si>
    <t>清水丘聖地霊園基金</t>
  </si>
  <si>
    <t>し尿処理施設管理運営基金</t>
  </si>
  <si>
    <t>し尿処理施設整備事業基金</t>
  </si>
  <si>
    <t>ごみ処理施設整備事業基金</t>
  </si>
  <si>
    <t>火葬・斎場整備事業基金</t>
  </si>
  <si>
    <t>土木車両等整備事業基金</t>
  </si>
  <si>
    <t>利根老人ホーム整備基金</t>
  </si>
  <si>
    <t>消防事業積立基金</t>
  </si>
  <si>
    <t>養護老人ホーム事業積立基金</t>
  </si>
  <si>
    <t>火葬場事業積立基金</t>
  </si>
  <si>
    <t>審査会事業積立基金</t>
  </si>
  <si>
    <t>消防設備整備基金</t>
  </si>
  <si>
    <t>ごみ固形燃料化施設維持管理基金</t>
  </si>
  <si>
    <t>維持補修事業基金</t>
  </si>
  <si>
    <t>ＬＲＴ整備基金</t>
    <rPh sb="3" eb="5">
      <t>セイビ</t>
    </rPh>
    <rPh sb="5" eb="7">
      <t>キキン</t>
    </rPh>
    <phoneticPr fontId="3"/>
  </si>
  <si>
    <t>都市緑化基金</t>
    <rPh sb="0" eb="2">
      <t>トシ</t>
    </rPh>
    <rPh sb="2" eb="4">
      <t>リョクカ</t>
    </rPh>
    <rPh sb="4" eb="6">
      <t>キキン</t>
    </rPh>
    <phoneticPr fontId="3"/>
  </si>
  <si>
    <t>https://www.pref.tochigi.lg.jp/a02/pref/shichouson/zaisei/1173327077794.html</t>
  </si>
  <si>
    <t>足利市公共施設等整備基金</t>
    <rPh sb="0" eb="3">
      <t>アシカガシ</t>
    </rPh>
    <rPh sb="3" eb="5">
      <t>コウキョウ</t>
    </rPh>
    <rPh sb="5" eb="7">
      <t>シセツ</t>
    </rPh>
    <rPh sb="7" eb="8">
      <t>トウ</t>
    </rPh>
    <rPh sb="8" eb="10">
      <t>セイビ</t>
    </rPh>
    <rPh sb="10" eb="12">
      <t>キキン</t>
    </rPh>
    <phoneticPr fontId="3"/>
  </si>
  <si>
    <t>足利市職員退職手当基金</t>
    <rPh sb="0" eb="3">
      <t>アシカガシ</t>
    </rPh>
    <rPh sb="3" eb="5">
      <t>ショクイン</t>
    </rPh>
    <rPh sb="5" eb="7">
      <t>タイショク</t>
    </rPh>
    <rPh sb="7" eb="9">
      <t>テアテ</t>
    </rPh>
    <rPh sb="9" eb="11">
      <t>キキン</t>
    </rPh>
    <phoneticPr fontId="3"/>
  </si>
  <si>
    <t>足利市社会福祉事業基金</t>
    <rPh sb="0" eb="3">
      <t>アシカガシ</t>
    </rPh>
    <rPh sb="3" eb="5">
      <t>シャカイ</t>
    </rPh>
    <rPh sb="5" eb="7">
      <t>フクシ</t>
    </rPh>
    <rPh sb="7" eb="9">
      <t>ジギョウ</t>
    </rPh>
    <rPh sb="9" eb="11">
      <t>キキン</t>
    </rPh>
    <phoneticPr fontId="3"/>
  </si>
  <si>
    <t>足利市立図書館施設整備基金</t>
    <rPh sb="0" eb="2">
      <t>アシカガ</t>
    </rPh>
    <rPh sb="2" eb="4">
      <t>シリツ</t>
    </rPh>
    <rPh sb="4" eb="7">
      <t>トショカン</t>
    </rPh>
    <rPh sb="7" eb="9">
      <t>シセツ</t>
    </rPh>
    <rPh sb="9" eb="11">
      <t>セイビ</t>
    </rPh>
    <rPh sb="11" eb="13">
      <t>キキン</t>
    </rPh>
    <phoneticPr fontId="3"/>
  </si>
  <si>
    <t>足利市奨学基金</t>
    <rPh sb="0" eb="3">
      <t>アシカガシ</t>
    </rPh>
    <rPh sb="3" eb="5">
      <t>ショウガク</t>
    </rPh>
    <rPh sb="5" eb="7">
      <t>キキン</t>
    </rPh>
    <phoneticPr fontId="3"/>
  </si>
  <si>
    <t>大澤基金</t>
    <rPh sb="0" eb="2">
      <t>オオサワ</t>
    </rPh>
    <rPh sb="2" eb="4">
      <t>キキン</t>
    </rPh>
    <phoneticPr fontId="1"/>
  </si>
  <si>
    <t>庁舎建設基金</t>
    <rPh sb="0" eb="2">
      <t>チョウシャ</t>
    </rPh>
    <rPh sb="2" eb="4">
      <t>ケンセツ</t>
    </rPh>
    <rPh sb="4" eb="6">
      <t>キキン</t>
    </rPh>
    <phoneticPr fontId="1"/>
  </si>
  <si>
    <t>土地総合調整基金</t>
    <rPh sb="0" eb="2">
      <t>トチ</t>
    </rPh>
    <rPh sb="2" eb="4">
      <t>ソウゴウ</t>
    </rPh>
    <rPh sb="4" eb="6">
      <t>チョウセイ</t>
    </rPh>
    <rPh sb="6" eb="8">
      <t>キキン</t>
    </rPh>
    <phoneticPr fontId="1"/>
  </si>
  <si>
    <t>地域福祉基金</t>
    <rPh sb="0" eb="2">
      <t>チイキ</t>
    </rPh>
    <rPh sb="2" eb="4">
      <t>フクシ</t>
    </rPh>
    <rPh sb="4" eb="6">
      <t>キキン</t>
    </rPh>
    <phoneticPr fontId="1"/>
  </si>
  <si>
    <t>墓園管理基金</t>
    <rPh sb="0" eb="2">
      <t>ボエン</t>
    </rPh>
    <rPh sb="2" eb="4">
      <t>カンリ</t>
    </rPh>
    <rPh sb="4" eb="6">
      <t>キキン</t>
    </rPh>
    <phoneticPr fontId="1"/>
  </si>
  <si>
    <t>公共施設整備基金</t>
    <rPh sb="0" eb="2">
      <t>コウキョウ</t>
    </rPh>
    <rPh sb="2" eb="4">
      <t>シセツ</t>
    </rPh>
    <rPh sb="4" eb="6">
      <t>セイビ</t>
    </rPh>
    <rPh sb="6" eb="8">
      <t>キキン</t>
    </rPh>
    <phoneticPr fontId="4"/>
  </si>
  <si>
    <t>地域振興基金</t>
    <rPh sb="0" eb="2">
      <t>チイキ</t>
    </rPh>
    <rPh sb="2" eb="4">
      <t>シンコウ</t>
    </rPh>
    <rPh sb="4" eb="6">
      <t>キキン</t>
    </rPh>
    <phoneticPr fontId="4"/>
  </si>
  <si>
    <t>学校整備基金</t>
    <rPh sb="0" eb="2">
      <t>ガッコウ</t>
    </rPh>
    <rPh sb="2" eb="4">
      <t>セイビ</t>
    </rPh>
    <rPh sb="4" eb="6">
      <t>キキン</t>
    </rPh>
    <phoneticPr fontId="4"/>
  </si>
  <si>
    <t>皆増</t>
    <rPh sb="0" eb="2">
      <t>ミナゾウ</t>
    </rPh>
    <phoneticPr fontId="3"/>
  </si>
  <si>
    <t>水と緑と万葉のまちづくり基金</t>
    <rPh sb="0" eb="1">
      <t>ミズ</t>
    </rPh>
    <rPh sb="2" eb="3">
      <t>ミドリ</t>
    </rPh>
    <rPh sb="4" eb="6">
      <t>マンヨウ</t>
    </rPh>
    <rPh sb="12" eb="14">
      <t>キキン</t>
    </rPh>
    <phoneticPr fontId="4"/>
  </si>
  <si>
    <t>かぬまあわの振興基金</t>
    <rPh sb="6" eb="10">
      <t>シンコウキキン</t>
    </rPh>
    <phoneticPr fontId="1"/>
  </si>
  <si>
    <t>公共施設整備基金</t>
    <rPh sb="0" eb="2">
      <t>コウキョウ</t>
    </rPh>
    <rPh sb="2" eb="4">
      <t>シセツ</t>
    </rPh>
    <rPh sb="4" eb="6">
      <t>セイビ</t>
    </rPh>
    <rPh sb="6" eb="8">
      <t>キキン</t>
    </rPh>
    <phoneticPr fontId="1"/>
  </si>
  <si>
    <t>後継者対策基金</t>
    <rPh sb="0" eb="3">
      <t>コウケイシャ</t>
    </rPh>
    <rPh sb="3" eb="5">
      <t>タイサク</t>
    </rPh>
    <rPh sb="5" eb="7">
      <t>キキン</t>
    </rPh>
    <phoneticPr fontId="1"/>
  </si>
  <si>
    <t>こどもみらい基金</t>
    <rPh sb="6" eb="8">
      <t>キキン</t>
    </rPh>
    <phoneticPr fontId="1"/>
  </si>
  <si>
    <t>ふるさと日光応援基金</t>
    <rPh sb="4" eb="6">
      <t>ニッコウ</t>
    </rPh>
    <rPh sb="6" eb="8">
      <t>オウエン</t>
    </rPh>
    <rPh sb="8" eb="10">
      <t>キキン</t>
    </rPh>
    <phoneticPr fontId="3"/>
  </si>
  <si>
    <t>地域医療整備基金</t>
    <rPh sb="0" eb="2">
      <t>チイキ</t>
    </rPh>
    <rPh sb="2" eb="4">
      <t>イリョウ</t>
    </rPh>
    <rPh sb="4" eb="6">
      <t>セイビ</t>
    </rPh>
    <rPh sb="6" eb="8">
      <t>キキン</t>
    </rPh>
    <phoneticPr fontId="3"/>
  </si>
  <si>
    <t>体育館建設基金</t>
    <rPh sb="0" eb="3">
      <t>タイイクカン</t>
    </rPh>
    <rPh sb="3" eb="5">
      <t>ケンセツ</t>
    </rPh>
    <rPh sb="5" eb="7">
      <t>キキン</t>
    </rPh>
    <phoneticPr fontId="1"/>
  </si>
  <si>
    <t>子ども甲状腺検査基金</t>
    <rPh sb="0" eb="1">
      <t>コ</t>
    </rPh>
    <rPh sb="3" eb="6">
      <t>コウジョウセン</t>
    </rPh>
    <rPh sb="6" eb="8">
      <t>ケンサ</t>
    </rPh>
    <rPh sb="8" eb="10">
      <t>キキン</t>
    </rPh>
    <phoneticPr fontId="1"/>
  </si>
  <si>
    <t>小山評定ふるさと応援基金</t>
    <rPh sb="0" eb="2">
      <t>オヤマ</t>
    </rPh>
    <rPh sb="2" eb="4">
      <t>ヒョウジョウ</t>
    </rPh>
    <rPh sb="8" eb="10">
      <t>オウエン</t>
    </rPh>
    <rPh sb="10" eb="12">
      <t>キキン</t>
    </rPh>
    <phoneticPr fontId="1"/>
  </si>
  <si>
    <t>小野塚記念青少年健全育成基金</t>
    <rPh sb="0" eb="3">
      <t>オノツカ</t>
    </rPh>
    <rPh sb="3" eb="5">
      <t>キネン</t>
    </rPh>
    <rPh sb="5" eb="8">
      <t>セイショウネン</t>
    </rPh>
    <rPh sb="8" eb="10">
      <t>ケンゼン</t>
    </rPh>
    <rPh sb="10" eb="12">
      <t>イクセイ</t>
    </rPh>
    <rPh sb="12" eb="14">
      <t>キキン</t>
    </rPh>
    <phoneticPr fontId="1"/>
  </si>
  <si>
    <t>公共施設整備基金</t>
    <rPh sb="0" eb="8">
      <t>コウキョウシセツセイビキキン</t>
    </rPh>
    <phoneticPr fontId="1"/>
  </si>
  <si>
    <t>工業振興基金</t>
    <rPh sb="0" eb="2">
      <t>コウギョウ</t>
    </rPh>
    <rPh sb="2" eb="4">
      <t>シンコウ</t>
    </rPh>
    <rPh sb="4" eb="6">
      <t>キキン</t>
    </rPh>
    <phoneticPr fontId="1"/>
  </si>
  <si>
    <t>学校施設整備基金</t>
    <rPh sb="0" eb="2">
      <t>ガッコウ</t>
    </rPh>
    <rPh sb="2" eb="4">
      <t>シセツ</t>
    </rPh>
    <rPh sb="4" eb="6">
      <t>セイビ</t>
    </rPh>
    <rPh sb="6" eb="8">
      <t>キキン</t>
    </rPh>
    <phoneticPr fontId="1"/>
  </si>
  <si>
    <t>社会福祉基金</t>
    <rPh sb="0" eb="2">
      <t>シャカイ</t>
    </rPh>
    <rPh sb="2" eb="4">
      <t>フクシ</t>
    </rPh>
    <rPh sb="4" eb="6">
      <t>キキン</t>
    </rPh>
    <phoneticPr fontId="1"/>
  </si>
  <si>
    <t>スクラム基金</t>
    <rPh sb="4" eb="6">
      <t>キキン</t>
    </rPh>
    <phoneticPr fontId="3"/>
  </si>
  <si>
    <t>あすなろ基金</t>
  </si>
  <si>
    <t>交通施設整備基金</t>
    <rPh sb="0" eb="8">
      <t>コウツウシセツセイビキキン</t>
    </rPh>
    <phoneticPr fontId="3"/>
  </si>
  <si>
    <t>ふるさと納税基金</t>
    <rPh sb="4" eb="8">
      <t>ノウゼイキキン</t>
    </rPh>
    <phoneticPr fontId="3"/>
  </si>
  <si>
    <t>子ども未来基金</t>
    <rPh sb="0" eb="1">
      <t>コ</t>
    </rPh>
    <rPh sb="3" eb="7">
      <t>ミライキキン</t>
    </rPh>
    <phoneticPr fontId="3"/>
  </si>
  <si>
    <t>新庁舎整備基金</t>
    <rPh sb="0" eb="3">
      <t>シンチョウシャ</t>
    </rPh>
    <rPh sb="3" eb="5">
      <t>セイビ</t>
    </rPh>
    <rPh sb="5" eb="7">
      <t>キキン</t>
    </rPh>
    <phoneticPr fontId="1"/>
  </si>
  <si>
    <t>公共施設等有効活用基金</t>
    <rPh sb="0" eb="2">
      <t>コウキョウ</t>
    </rPh>
    <rPh sb="2" eb="4">
      <t>シセツ</t>
    </rPh>
    <rPh sb="4" eb="5">
      <t>トウ</t>
    </rPh>
    <rPh sb="5" eb="7">
      <t>ユウコウ</t>
    </rPh>
    <rPh sb="7" eb="9">
      <t>カツヨウ</t>
    </rPh>
    <rPh sb="9" eb="11">
      <t>キキン</t>
    </rPh>
    <phoneticPr fontId="1"/>
  </si>
  <si>
    <t>ふるさと基金</t>
    <rPh sb="4" eb="6">
      <t>キキン</t>
    </rPh>
    <phoneticPr fontId="1"/>
  </si>
  <si>
    <t>塩原地区温泉街活性化推進基金</t>
    <rPh sb="0" eb="2">
      <t>シオバラ</t>
    </rPh>
    <rPh sb="2" eb="4">
      <t>チク</t>
    </rPh>
    <rPh sb="4" eb="6">
      <t>オンセン</t>
    </rPh>
    <rPh sb="6" eb="7">
      <t>ガイ</t>
    </rPh>
    <rPh sb="7" eb="10">
      <t>カッセイカ</t>
    </rPh>
    <rPh sb="10" eb="12">
      <t>スイシン</t>
    </rPh>
    <rPh sb="12" eb="14">
      <t>キキン</t>
    </rPh>
    <phoneticPr fontId="1"/>
  </si>
  <si>
    <t>公共施設等整備基金</t>
    <rPh sb="0" eb="5">
      <t>コウキョウシセツトウ</t>
    </rPh>
    <rPh sb="5" eb="7">
      <t>セイビ</t>
    </rPh>
    <rPh sb="7" eb="9">
      <t>キキン</t>
    </rPh>
    <phoneticPr fontId="1"/>
  </si>
  <si>
    <t>まちづくり基金</t>
    <rPh sb="5" eb="7">
      <t>キキン</t>
    </rPh>
    <phoneticPr fontId="1"/>
  </si>
  <si>
    <t>学校整備基金</t>
    <rPh sb="0" eb="2">
      <t>ガッコウ</t>
    </rPh>
    <rPh sb="2" eb="4">
      <t>セイビ</t>
    </rPh>
    <rPh sb="4" eb="6">
      <t>キキン</t>
    </rPh>
    <phoneticPr fontId="1"/>
  </si>
  <si>
    <t>観光交流施設整備基金</t>
    <rPh sb="0" eb="2">
      <t>カンコウ</t>
    </rPh>
    <rPh sb="2" eb="4">
      <t>コウリュウ</t>
    </rPh>
    <rPh sb="4" eb="6">
      <t>シセツ</t>
    </rPh>
    <rPh sb="6" eb="8">
      <t>セイビ</t>
    </rPh>
    <rPh sb="8" eb="10">
      <t>キキン</t>
    </rPh>
    <phoneticPr fontId="1"/>
  </si>
  <si>
    <t>市有施設整備基金</t>
    <rPh sb="0" eb="8">
      <t>シユウシセツセイビキキン</t>
    </rPh>
    <phoneticPr fontId="3"/>
  </si>
  <si>
    <t>庁舎整備基金</t>
    <rPh sb="0" eb="2">
      <t>チョウシャ</t>
    </rPh>
    <rPh sb="2" eb="6">
      <t>セイビキキン</t>
    </rPh>
    <phoneticPr fontId="3"/>
  </si>
  <si>
    <t>奨学基金</t>
    <rPh sb="0" eb="4">
      <t>ショウガクキキン</t>
    </rPh>
    <phoneticPr fontId="3"/>
  </si>
  <si>
    <t>地域福祉基金</t>
    <rPh sb="0" eb="4">
      <t>チイキフクシ</t>
    </rPh>
    <rPh sb="4" eb="6">
      <t>キキン</t>
    </rPh>
    <phoneticPr fontId="3"/>
  </si>
  <si>
    <t>地域振興基金</t>
    <rPh sb="0" eb="2">
      <t>チイキ</t>
    </rPh>
    <rPh sb="2" eb="4">
      <t>シンコウ</t>
    </rPh>
    <rPh sb="4" eb="6">
      <t>キキン</t>
    </rPh>
    <phoneticPr fontId="1"/>
  </si>
  <si>
    <t>庁舎等整備基金</t>
    <rPh sb="0" eb="2">
      <t>チョウシャ</t>
    </rPh>
    <rPh sb="2" eb="3">
      <t>トウ</t>
    </rPh>
    <rPh sb="3" eb="5">
      <t>セイビ</t>
    </rPh>
    <rPh sb="5" eb="7">
      <t>キキン</t>
    </rPh>
    <phoneticPr fontId="1"/>
  </si>
  <si>
    <t>地域づくり事業推進基金</t>
    <rPh sb="0" eb="2">
      <t>チイキ</t>
    </rPh>
    <rPh sb="5" eb="7">
      <t>ジギョウ</t>
    </rPh>
    <rPh sb="7" eb="9">
      <t>スイシン</t>
    </rPh>
    <rPh sb="9" eb="11">
      <t>キキン</t>
    </rPh>
    <phoneticPr fontId="1"/>
  </si>
  <si>
    <t>公共施設等総合管理基金</t>
    <rPh sb="0" eb="5">
      <t>コウキョウシセツトウ</t>
    </rPh>
    <rPh sb="5" eb="11">
      <t>ソウゴウカンリキキン</t>
    </rPh>
    <phoneticPr fontId="1"/>
  </si>
  <si>
    <t>生涯学習センター整備基金</t>
    <rPh sb="0" eb="2">
      <t>ショウガイ</t>
    </rPh>
    <rPh sb="2" eb="4">
      <t>ガクシュウ</t>
    </rPh>
    <rPh sb="8" eb="12">
      <t>セイビキキン</t>
    </rPh>
    <phoneticPr fontId="1"/>
  </si>
  <si>
    <t>社会福祉基金</t>
    <rPh sb="0" eb="6">
      <t>シャカイフクシキキン</t>
    </rPh>
    <phoneticPr fontId="1"/>
  </si>
  <si>
    <t>義務教育施設整備基金</t>
    <rPh sb="0" eb="10">
      <t>ギムキョウイクシセツセイビキキン</t>
    </rPh>
    <phoneticPr fontId="1"/>
  </si>
  <si>
    <t>町営住宅施設整備基金</t>
    <rPh sb="0" eb="4">
      <t>チョウエイジュウタク</t>
    </rPh>
    <rPh sb="4" eb="10">
      <t>シセツセイビキキン</t>
    </rPh>
    <phoneticPr fontId="1"/>
  </si>
  <si>
    <t>ふるさとづくり基金</t>
    <rPh sb="7" eb="9">
      <t>キキン</t>
    </rPh>
    <phoneticPr fontId="1"/>
  </si>
  <si>
    <t>教育振興基金</t>
    <rPh sb="0" eb="2">
      <t>キョウイク</t>
    </rPh>
    <rPh sb="2" eb="4">
      <t>シンコウ</t>
    </rPh>
    <rPh sb="4" eb="6">
      <t>キキン</t>
    </rPh>
    <phoneticPr fontId="1"/>
  </si>
  <si>
    <t>森林環境整備促進基金</t>
    <rPh sb="0" eb="2">
      <t>シンリン</t>
    </rPh>
    <rPh sb="2" eb="4">
      <t>カンキョウ</t>
    </rPh>
    <rPh sb="4" eb="6">
      <t>セイビ</t>
    </rPh>
    <rPh sb="6" eb="8">
      <t>ソクシン</t>
    </rPh>
    <rPh sb="8" eb="10">
      <t>キキン</t>
    </rPh>
    <phoneticPr fontId="1"/>
  </si>
  <si>
    <t>もてぎ未来・夢基金</t>
    <rPh sb="3" eb="5">
      <t>ミライ</t>
    </rPh>
    <rPh sb="6" eb="7">
      <t>ユメ</t>
    </rPh>
    <rPh sb="7" eb="9">
      <t>キキン</t>
    </rPh>
    <phoneticPr fontId="1"/>
  </si>
  <si>
    <t>まちおこし基金</t>
    <rPh sb="5" eb="7">
      <t>キキン</t>
    </rPh>
    <phoneticPr fontId="1"/>
  </si>
  <si>
    <t>教育施設整備基金</t>
    <rPh sb="0" eb="2">
      <t>キョウイク</t>
    </rPh>
    <rPh sb="2" eb="4">
      <t>シセツ</t>
    </rPh>
    <rPh sb="4" eb="6">
      <t>セイビ</t>
    </rPh>
    <rPh sb="6" eb="8">
      <t>キキン</t>
    </rPh>
    <phoneticPr fontId="1"/>
  </si>
  <si>
    <t>もてぎの川をきれいにする基金</t>
    <rPh sb="4" eb="5">
      <t>カワ</t>
    </rPh>
    <rPh sb="12" eb="14">
      <t>キキン</t>
    </rPh>
    <phoneticPr fontId="1"/>
  </si>
  <si>
    <t>教育文化スポーツ振興基金</t>
    <rPh sb="0" eb="2">
      <t>キョウイク</t>
    </rPh>
    <rPh sb="2" eb="4">
      <t>ブンカ</t>
    </rPh>
    <rPh sb="8" eb="10">
      <t>シンコウ</t>
    </rPh>
    <rPh sb="10" eb="12">
      <t>キキン</t>
    </rPh>
    <phoneticPr fontId="1"/>
  </si>
  <si>
    <t>地域福祉基金</t>
    <rPh sb="0" eb="6">
      <t>チイキフクシキキン</t>
    </rPh>
    <phoneticPr fontId="1"/>
  </si>
  <si>
    <t>教育文化振興基金</t>
    <rPh sb="0" eb="2">
      <t>キョウイク</t>
    </rPh>
    <rPh sb="2" eb="4">
      <t>ブンカ</t>
    </rPh>
    <rPh sb="4" eb="6">
      <t>シンコウ</t>
    </rPh>
    <rPh sb="6" eb="8">
      <t>キキン</t>
    </rPh>
    <phoneticPr fontId="1"/>
  </si>
  <si>
    <t>奨学基金</t>
    <rPh sb="0" eb="2">
      <t>ショウガク</t>
    </rPh>
    <rPh sb="2" eb="4">
      <t>キキン</t>
    </rPh>
    <phoneticPr fontId="1"/>
  </si>
  <si>
    <t>‐</t>
  </si>
  <si>
    <t>芳賀工業団地排水処理センター運営基金</t>
    <rPh sb="0" eb="2">
      <t>ハガ</t>
    </rPh>
    <rPh sb="2" eb="4">
      <t>コウギョウ</t>
    </rPh>
    <rPh sb="4" eb="6">
      <t>ダンチ</t>
    </rPh>
    <rPh sb="6" eb="8">
      <t>ハイスイ</t>
    </rPh>
    <rPh sb="8" eb="10">
      <t>ショリ</t>
    </rPh>
    <rPh sb="14" eb="16">
      <t>ウンエイ</t>
    </rPh>
    <rPh sb="16" eb="18">
      <t>キキン</t>
    </rPh>
    <phoneticPr fontId="3"/>
  </si>
  <si>
    <t>国際親善交流基金</t>
    <rPh sb="0" eb="2">
      <t>コクサイ</t>
    </rPh>
    <rPh sb="2" eb="4">
      <t>シンゼン</t>
    </rPh>
    <rPh sb="4" eb="6">
      <t>コウリュウ</t>
    </rPh>
    <rPh sb="6" eb="8">
      <t>キキン</t>
    </rPh>
    <phoneticPr fontId="3"/>
  </si>
  <si>
    <t>義務教育施設整備基金</t>
    <rPh sb="0" eb="2">
      <t>ギム</t>
    </rPh>
    <rPh sb="2" eb="4">
      <t>キョウイク</t>
    </rPh>
    <rPh sb="4" eb="6">
      <t>シセツ</t>
    </rPh>
    <rPh sb="6" eb="8">
      <t>セイビ</t>
    </rPh>
    <rPh sb="8" eb="10">
      <t>キキン</t>
    </rPh>
    <phoneticPr fontId="1"/>
  </si>
  <si>
    <t>災害基金</t>
    <rPh sb="0" eb="2">
      <t>サイガイ</t>
    </rPh>
    <rPh sb="2" eb="4">
      <t>キキン</t>
    </rPh>
    <phoneticPr fontId="1"/>
  </si>
  <si>
    <t>庁舎整備基金</t>
    <rPh sb="0" eb="2">
      <t>チョウシャ</t>
    </rPh>
    <rPh sb="2" eb="4">
      <t>セイビ</t>
    </rPh>
    <rPh sb="4" eb="6">
      <t>キキン</t>
    </rPh>
    <phoneticPr fontId="1"/>
  </si>
  <si>
    <t>社会教育施設整備基金</t>
    <rPh sb="0" eb="2">
      <t>シャカイ</t>
    </rPh>
    <rPh sb="2" eb="4">
      <t>キョウイク</t>
    </rPh>
    <rPh sb="4" eb="6">
      <t>シセツ</t>
    </rPh>
    <rPh sb="6" eb="8">
      <t>セイビ</t>
    </rPh>
    <rPh sb="8" eb="10">
      <t>キキン</t>
    </rPh>
    <phoneticPr fontId="1"/>
  </si>
  <si>
    <t>ふるさと創生基金</t>
    <rPh sb="4" eb="8">
      <t>ソウセイキキン</t>
    </rPh>
    <phoneticPr fontId="1"/>
  </si>
  <si>
    <t>庁舎整備基金</t>
    <rPh sb="0" eb="6">
      <t>チョウシャセイビキキン</t>
    </rPh>
    <phoneticPr fontId="1"/>
  </si>
  <si>
    <t>学校整備基金</t>
    <rPh sb="0" eb="6">
      <t>ガッコウセイビキキン</t>
    </rPh>
    <phoneticPr fontId="1"/>
  </si>
  <si>
    <t>都市計画施設整備基金</t>
    <rPh sb="0" eb="4">
      <t>トシケイカク</t>
    </rPh>
    <rPh sb="4" eb="8">
      <t>シセツセイビ</t>
    </rPh>
    <rPh sb="8" eb="10">
      <t>キキン</t>
    </rPh>
    <phoneticPr fontId="1"/>
  </si>
  <si>
    <t>企業立地促進基金</t>
    <rPh sb="0" eb="4">
      <t>キギョウリッチ</t>
    </rPh>
    <rPh sb="4" eb="6">
      <t>ソクシン</t>
    </rPh>
    <rPh sb="6" eb="8">
      <t>キキン</t>
    </rPh>
    <phoneticPr fontId="1"/>
  </si>
  <si>
    <t>地域福祉基金</t>
    <rPh sb="0" eb="4">
      <t>チイキフクシ</t>
    </rPh>
    <rPh sb="4" eb="6">
      <t>キキン</t>
    </rPh>
    <phoneticPr fontId="1"/>
  </si>
  <si>
    <t>ふるさと那須町応援基金</t>
    <rPh sb="4" eb="7">
      <t>ナスマチ</t>
    </rPh>
    <rPh sb="7" eb="9">
      <t>オウエン</t>
    </rPh>
    <rPh sb="9" eb="11">
      <t>キキン</t>
    </rPh>
    <phoneticPr fontId="3"/>
  </si>
  <si>
    <t>総合運動公園整備基金</t>
    <rPh sb="0" eb="6">
      <t>ソウゴウウンドウコウエン</t>
    </rPh>
    <rPh sb="6" eb="8">
      <t>セイビ</t>
    </rPh>
    <rPh sb="8" eb="10">
      <t>キキン</t>
    </rPh>
    <phoneticPr fontId="3"/>
  </si>
  <si>
    <t>川をきれいにする基金</t>
    <rPh sb="0" eb="1">
      <t>カワ</t>
    </rPh>
    <rPh sb="8" eb="10">
      <t>キキン</t>
    </rPh>
    <phoneticPr fontId="3"/>
  </si>
  <si>
    <t>福祉基金</t>
    <rPh sb="0" eb="2">
      <t>フクシ</t>
    </rPh>
    <rPh sb="2" eb="4">
      <t>キキン</t>
    </rPh>
    <phoneticPr fontId="1"/>
  </si>
  <si>
    <t>菊池俊男奨学基金</t>
    <rPh sb="0" eb="8">
      <t>キクチトシオショウガクキキン</t>
    </rPh>
    <phoneticPr fontId="1"/>
  </si>
  <si>
    <t>ごみ処理事業基金</t>
    <rPh sb="2" eb="4">
      <t>ショリ</t>
    </rPh>
    <rPh sb="4" eb="6">
      <t>ジギョウ</t>
    </rPh>
    <rPh sb="6" eb="8">
      <t>キキン</t>
    </rPh>
    <phoneticPr fontId="3"/>
  </si>
  <si>
    <t>芳賀地方
ふるさと市町村圏基金</t>
    <rPh sb="0" eb="2">
      <t>ハガ</t>
    </rPh>
    <rPh sb="2" eb="4">
      <t>チホウ</t>
    </rPh>
    <rPh sb="9" eb="15">
      <t>シチョウソンケンキキン</t>
    </rPh>
    <phoneticPr fontId="3"/>
  </si>
  <si>
    <t>一般廃棄物処理施設
整備基金</t>
    <rPh sb="0" eb="2">
      <t>イッパン</t>
    </rPh>
    <rPh sb="2" eb="5">
      <t>ハイキブツ</t>
    </rPh>
    <rPh sb="5" eb="9">
      <t>ショリシセツ</t>
    </rPh>
    <rPh sb="10" eb="12">
      <t>セイビ</t>
    </rPh>
    <rPh sb="12" eb="14">
      <t>キキン</t>
    </rPh>
    <phoneticPr fontId="3"/>
  </si>
  <si>
    <t>保健衛生センター
施設整備基金</t>
    <rPh sb="0" eb="2">
      <t>ホケン</t>
    </rPh>
    <rPh sb="2" eb="4">
      <t>エイセイ</t>
    </rPh>
    <rPh sb="9" eb="11">
      <t>シセツ</t>
    </rPh>
    <rPh sb="11" eb="13">
      <t>セイビ</t>
    </rPh>
    <rPh sb="13" eb="15">
      <t>キキン</t>
    </rPh>
    <phoneticPr fontId="3"/>
  </si>
  <si>
    <t>病院事業整備基金</t>
    <rPh sb="0" eb="2">
      <t>ビョウイン</t>
    </rPh>
    <rPh sb="2" eb="4">
      <t>ジギョウ</t>
    </rPh>
    <rPh sb="4" eb="6">
      <t>セイビ</t>
    </rPh>
    <rPh sb="6" eb="8">
      <t>キキン</t>
    </rPh>
    <phoneticPr fontId="3"/>
  </si>
  <si>
    <t>塩谷地方ふるさと市町村圏基金</t>
    <rPh sb="0" eb="4">
      <t>シオヤチホウ</t>
    </rPh>
    <rPh sb="8" eb="12">
      <t>シチョウソンケン</t>
    </rPh>
    <rPh sb="12" eb="14">
      <t>キキン</t>
    </rPh>
    <phoneticPr fontId="3"/>
  </si>
  <si>
    <t>工場汚水処理施設等整備基金</t>
    <rPh sb="0" eb="2">
      <t>コウジョウ</t>
    </rPh>
    <rPh sb="2" eb="4">
      <t>オスイ</t>
    </rPh>
    <rPh sb="4" eb="6">
      <t>ショリ</t>
    </rPh>
    <rPh sb="6" eb="8">
      <t>シセツ</t>
    </rPh>
    <rPh sb="8" eb="9">
      <t>トウ</t>
    </rPh>
    <rPh sb="9" eb="11">
      <t>セイビ</t>
    </rPh>
    <rPh sb="11" eb="13">
      <t>キキン</t>
    </rPh>
    <phoneticPr fontId="3"/>
  </si>
  <si>
    <t>栃木県自治会館運営基金</t>
    <rPh sb="0" eb="3">
      <t>トチギケン</t>
    </rPh>
    <rPh sb="3" eb="7">
      <t>ジチカイカン</t>
    </rPh>
    <rPh sb="7" eb="11">
      <t>ウンエイキキン</t>
    </rPh>
    <phoneticPr fontId="3"/>
  </si>
  <si>
    <t>栃木県自治会館施設整備基金</t>
    <rPh sb="0" eb="7">
      <t>トチギケンジチカイカン</t>
    </rPh>
    <rPh sb="7" eb="13">
      <t>シセツセイビキキン</t>
    </rPh>
    <phoneticPr fontId="3"/>
  </si>
  <si>
    <t>消防救急無線設備整備基金</t>
    <rPh sb="0" eb="6">
      <t>ショウボウキュウキュウムセン</t>
    </rPh>
    <rPh sb="6" eb="10">
      <t>セツビセイビ</t>
    </rPh>
    <rPh sb="10" eb="12">
      <t>キキン</t>
    </rPh>
    <phoneticPr fontId="3"/>
  </si>
  <si>
    <t>栃木県市町村総合事務組合職員退職手当支払準備金</t>
    <rPh sb="0" eb="12">
      <t>トチギケンシチョウソンソウゴウジムクミアイ</t>
    </rPh>
    <rPh sb="12" eb="18">
      <t>ショクインタイショクテアテ</t>
    </rPh>
    <rPh sb="18" eb="20">
      <t>シハライ</t>
    </rPh>
    <rPh sb="20" eb="23">
      <t>ジュンビキン</t>
    </rPh>
    <phoneticPr fontId="3"/>
  </si>
  <si>
    <t>那須地区消防組合管理運営基金</t>
  </si>
  <si>
    <t>職員退職手当基金</t>
    <rPh sb="0" eb="2">
      <t>ショクイン</t>
    </rPh>
    <rPh sb="2" eb="6">
      <t>タイショクテアテ</t>
    </rPh>
    <rPh sb="6" eb="8">
      <t>キキン</t>
    </rPh>
    <phoneticPr fontId="3"/>
  </si>
  <si>
    <t>絆でつなぐ環境基金</t>
    <rPh sb="0" eb="1">
      <t>キズナ</t>
    </rPh>
    <rPh sb="5" eb="7">
      <t>カンキョウ</t>
    </rPh>
    <rPh sb="7" eb="9">
      <t>キキン</t>
    </rPh>
    <phoneticPr fontId="3"/>
  </si>
  <si>
    <t>廃棄物処理施設
整備等基金</t>
    <rPh sb="0" eb="3">
      <t>ハイキブツ</t>
    </rPh>
    <rPh sb="3" eb="5">
      <t>ショリ</t>
    </rPh>
    <rPh sb="5" eb="7">
      <t>シセツ</t>
    </rPh>
    <rPh sb="8" eb="10">
      <t>セイビ</t>
    </rPh>
    <rPh sb="10" eb="11">
      <t>トウ</t>
    </rPh>
    <rPh sb="11" eb="13">
      <t>キキン</t>
    </rPh>
    <phoneticPr fontId="3"/>
  </si>
  <si>
    <t>特定事業整備基金</t>
    <rPh sb="0" eb="2">
      <t>トクテイ</t>
    </rPh>
    <rPh sb="2" eb="4">
      <t>ジギョウ</t>
    </rPh>
    <rPh sb="4" eb="6">
      <t>セイビ</t>
    </rPh>
    <rPh sb="6" eb="8">
      <t>キキン</t>
    </rPh>
    <phoneticPr fontId="3"/>
  </si>
  <si>
    <t>都市集客施設等
建設基金</t>
    <rPh sb="0" eb="2">
      <t>トシ</t>
    </rPh>
    <rPh sb="2" eb="4">
      <t>シュウキャク</t>
    </rPh>
    <rPh sb="4" eb="6">
      <t>シセツ</t>
    </rPh>
    <rPh sb="6" eb="7">
      <t>トウ</t>
    </rPh>
    <rPh sb="8" eb="10">
      <t>ケンセツ</t>
    </rPh>
    <rPh sb="10" eb="12">
      <t>キキン</t>
    </rPh>
    <phoneticPr fontId="3"/>
  </si>
  <si>
    <t>社会福祉施設等運営基金</t>
    <rPh sb="0" eb="2">
      <t>シャカイ</t>
    </rPh>
    <rPh sb="2" eb="4">
      <t>フクシ</t>
    </rPh>
    <rPh sb="4" eb="6">
      <t>シセツ</t>
    </rPh>
    <rPh sb="6" eb="7">
      <t>トウ</t>
    </rPh>
    <rPh sb="7" eb="9">
      <t>ウンエイ</t>
    </rPh>
    <rPh sb="9" eb="11">
      <t>キキン</t>
    </rPh>
    <phoneticPr fontId="3"/>
  </si>
  <si>
    <t>清掃センター管理運営基金</t>
    <rPh sb="0" eb="2">
      <t>セイソウ</t>
    </rPh>
    <rPh sb="6" eb="8">
      <t>カンリ</t>
    </rPh>
    <rPh sb="8" eb="10">
      <t>ウンエイ</t>
    </rPh>
    <rPh sb="10" eb="12">
      <t>キキン</t>
    </rPh>
    <phoneticPr fontId="3"/>
  </si>
  <si>
    <t>黒保根町ふるさとづくり基金</t>
    <rPh sb="0" eb="4">
      <t>クロホネチョウ</t>
    </rPh>
    <rPh sb="11" eb="13">
      <t>キキン</t>
    </rPh>
    <phoneticPr fontId="3"/>
  </si>
  <si>
    <t>都市環境整備基金</t>
    <rPh sb="0" eb="2">
      <t>トシ</t>
    </rPh>
    <rPh sb="2" eb="4">
      <t>カンキョウ</t>
    </rPh>
    <rPh sb="4" eb="6">
      <t>セイビ</t>
    </rPh>
    <rPh sb="6" eb="8">
      <t>キキン</t>
    </rPh>
    <phoneticPr fontId="5"/>
  </si>
  <si>
    <t>都市計画事業基金</t>
    <rPh sb="0" eb="2">
      <t>トシ</t>
    </rPh>
    <rPh sb="2" eb="4">
      <t>ケイカク</t>
    </rPh>
    <rPh sb="4" eb="6">
      <t>ジギョウ</t>
    </rPh>
    <rPh sb="6" eb="8">
      <t>キキン</t>
    </rPh>
    <phoneticPr fontId="5"/>
  </si>
  <si>
    <t>市民のもり等建設基金</t>
    <rPh sb="0" eb="2">
      <t>シミン</t>
    </rPh>
    <rPh sb="5" eb="6">
      <t>トウ</t>
    </rPh>
    <rPh sb="6" eb="8">
      <t>ケンセツ</t>
    </rPh>
    <rPh sb="8" eb="10">
      <t>キキン</t>
    </rPh>
    <phoneticPr fontId="5"/>
  </si>
  <si>
    <t>奨学資金基金</t>
    <rPh sb="0" eb="2">
      <t>ショウガク</t>
    </rPh>
    <rPh sb="2" eb="4">
      <t>シキン</t>
    </rPh>
    <rPh sb="4" eb="6">
      <t>キキン</t>
    </rPh>
    <phoneticPr fontId="5"/>
  </si>
  <si>
    <t>福祉振興基金</t>
    <rPh sb="0" eb="2">
      <t>フクシ</t>
    </rPh>
    <rPh sb="2" eb="4">
      <t>シンコウ</t>
    </rPh>
    <rPh sb="4" eb="6">
      <t>キキン</t>
    </rPh>
    <phoneticPr fontId="22"/>
  </si>
  <si>
    <t>東矢島土地区画整理事業基金</t>
    <rPh sb="0" eb="1">
      <t>ヒガシ</t>
    </rPh>
    <rPh sb="1" eb="3">
      <t>ヤジマ</t>
    </rPh>
    <rPh sb="3" eb="5">
      <t>トチ</t>
    </rPh>
    <rPh sb="5" eb="7">
      <t>クカク</t>
    </rPh>
    <rPh sb="7" eb="9">
      <t>セイリ</t>
    </rPh>
    <rPh sb="9" eb="11">
      <t>ジギョウ</t>
    </rPh>
    <rPh sb="11" eb="13">
      <t>キキン</t>
    </rPh>
    <phoneticPr fontId="22"/>
  </si>
  <si>
    <t>笹川清奨学基金</t>
    <rPh sb="0" eb="2">
      <t>ササガワ</t>
    </rPh>
    <rPh sb="2" eb="3">
      <t>キヨシ</t>
    </rPh>
    <rPh sb="3" eb="5">
      <t>ショウガク</t>
    </rPh>
    <rPh sb="5" eb="7">
      <t>キキン</t>
    </rPh>
    <phoneticPr fontId="22"/>
  </si>
  <si>
    <t>宝泉南部土地区画整理事業基金</t>
    <rPh sb="0" eb="2">
      <t>ホウセン</t>
    </rPh>
    <rPh sb="2" eb="4">
      <t>ナンブ</t>
    </rPh>
    <rPh sb="4" eb="6">
      <t>トチ</t>
    </rPh>
    <rPh sb="6" eb="8">
      <t>クカク</t>
    </rPh>
    <rPh sb="8" eb="10">
      <t>セイリ</t>
    </rPh>
    <rPh sb="10" eb="12">
      <t>ジギョウ</t>
    </rPh>
    <rPh sb="12" eb="14">
      <t>キキン</t>
    </rPh>
    <phoneticPr fontId="22"/>
  </si>
  <si>
    <t>東毛林間学校基金</t>
    <rPh sb="0" eb="2">
      <t>トウモウ</t>
    </rPh>
    <rPh sb="2" eb="4">
      <t>リンカン</t>
    </rPh>
    <rPh sb="4" eb="6">
      <t>ガッコウ</t>
    </rPh>
    <rPh sb="6" eb="8">
      <t>キキン</t>
    </rPh>
    <phoneticPr fontId="22"/>
  </si>
  <si>
    <t>https://www.city.ota.gunma.jp/005gyosei/0030-002soumu-zaisei/2020-0901-1706-13.html</t>
  </si>
  <si>
    <t>福祉振興基金</t>
    <rPh sb="4" eb="6">
      <t>キキン</t>
    </rPh>
    <phoneticPr fontId="3"/>
  </si>
  <si>
    <t>温泉事業基金</t>
    <rPh sb="0" eb="2">
      <t>オンセン</t>
    </rPh>
    <rPh sb="2" eb="4">
      <t>ジギョウ</t>
    </rPh>
    <rPh sb="4" eb="6">
      <t>キキン</t>
    </rPh>
    <phoneticPr fontId="3"/>
  </si>
  <si>
    <t>沼田城建設基金</t>
    <rPh sb="0" eb="2">
      <t>ヌマタ</t>
    </rPh>
    <rPh sb="2" eb="3">
      <t>シロ</t>
    </rPh>
    <rPh sb="3" eb="5">
      <t>ケンセツ</t>
    </rPh>
    <rPh sb="5" eb="7">
      <t>キキン</t>
    </rPh>
    <phoneticPr fontId="3"/>
  </si>
  <si>
    <t>ふるさとパートナー基金</t>
    <rPh sb="9" eb="11">
      <t>キキン</t>
    </rPh>
    <phoneticPr fontId="3"/>
  </si>
  <si>
    <t>金券基金</t>
    <rPh sb="0" eb="2">
      <t>キンケン</t>
    </rPh>
    <rPh sb="2" eb="4">
      <t>キキン</t>
    </rPh>
    <phoneticPr fontId="3"/>
  </si>
  <si>
    <t>地域環境基金</t>
    <rPh sb="0" eb="2">
      <t>チイキ</t>
    </rPh>
    <rPh sb="2" eb="4">
      <t>カンキョウ</t>
    </rPh>
    <rPh sb="4" eb="6">
      <t>キキン</t>
    </rPh>
    <phoneticPr fontId="3"/>
  </si>
  <si>
    <t>https://www.city.tatebayashi.gunma.jp/s005/shisei/080/020/20200103000000.html</t>
    <phoneticPr fontId="3"/>
  </si>
  <si>
    <t>渋川市地域振興基金</t>
    <rPh sb="0" eb="3">
      <t>シブカワシ</t>
    </rPh>
    <rPh sb="3" eb="5">
      <t>チイキ</t>
    </rPh>
    <rPh sb="5" eb="7">
      <t>シンコウ</t>
    </rPh>
    <rPh sb="7" eb="9">
      <t>キキン</t>
    </rPh>
    <phoneticPr fontId="3"/>
  </si>
  <si>
    <t>渋川市小野上地区農業用水等渇水対策施設維持管理基金</t>
    <rPh sb="0" eb="3">
      <t>シブカワシ</t>
    </rPh>
    <rPh sb="3" eb="6">
      <t>オノガミ</t>
    </rPh>
    <rPh sb="6" eb="8">
      <t>チク</t>
    </rPh>
    <rPh sb="8" eb="11">
      <t>ノウギョウヨウ</t>
    </rPh>
    <rPh sb="11" eb="12">
      <t>スイ</t>
    </rPh>
    <rPh sb="12" eb="13">
      <t>トウ</t>
    </rPh>
    <rPh sb="13" eb="15">
      <t>カッスイ</t>
    </rPh>
    <rPh sb="15" eb="17">
      <t>タイサク</t>
    </rPh>
    <rPh sb="17" eb="19">
      <t>シセツ</t>
    </rPh>
    <rPh sb="19" eb="21">
      <t>イジ</t>
    </rPh>
    <rPh sb="21" eb="23">
      <t>カンリ</t>
    </rPh>
    <rPh sb="23" eb="25">
      <t>キキン</t>
    </rPh>
    <phoneticPr fontId="3"/>
  </si>
  <si>
    <t>渋川市庁舎建設基金</t>
    <rPh sb="0" eb="3">
      <t>シブカワシ</t>
    </rPh>
    <rPh sb="3" eb="5">
      <t>チョウシャ</t>
    </rPh>
    <rPh sb="5" eb="7">
      <t>ケンセツ</t>
    </rPh>
    <rPh sb="7" eb="9">
      <t>キキン</t>
    </rPh>
    <phoneticPr fontId="3"/>
  </si>
  <si>
    <t>渋川市福祉事業基金</t>
    <rPh sb="0" eb="3">
      <t>シブカワシ</t>
    </rPh>
    <rPh sb="3" eb="5">
      <t>フクシ</t>
    </rPh>
    <rPh sb="5" eb="7">
      <t>ジギョウ</t>
    </rPh>
    <rPh sb="7" eb="9">
      <t>キキン</t>
    </rPh>
    <phoneticPr fontId="3"/>
  </si>
  <si>
    <t>渋川市ふるさと創生基金</t>
    <rPh sb="0" eb="3">
      <t>シブカワシ</t>
    </rPh>
    <rPh sb="7" eb="9">
      <t>ソウセイ</t>
    </rPh>
    <rPh sb="9" eb="11">
      <t>キキン</t>
    </rPh>
    <phoneticPr fontId="3"/>
  </si>
  <si>
    <t>高齢者保健福祉基金</t>
    <rPh sb="0" eb="3">
      <t>コウレイシャ</t>
    </rPh>
    <rPh sb="3" eb="5">
      <t>ホケン</t>
    </rPh>
    <rPh sb="5" eb="7">
      <t>フクシ</t>
    </rPh>
    <rPh sb="7" eb="9">
      <t>キキン</t>
    </rPh>
    <phoneticPr fontId="3"/>
  </si>
  <si>
    <t>多野しんきん育英会奨学基金</t>
    <rPh sb="0" eb="2">
      <t>タノ</t>
    </rPh>
    <rPh sb="6" eb="9">
      <t>イクエイカイ</t>
    </rPh>
    <rPh sb="9" eb="11">
      <t>ショウガク</t>
    </rPh>
    <rPh sb="11" eb="13">
      <t>キキン</t>
    </rPh>
    <phoneticPr fontId="3"/>
  </si>
  <si>
    <t>https://www.city.fujioka.gunma.jp/kakuka/f_zaisei/zaiseijyoukyou.html</t>
    <phoneticPr fontId="3"/>
  </si>
  <si>
    <t>社会資本等整備基金</t>
    <rPh sb="0" eb="9">
      <t>シャカイシホントウセイビキキン</t>
    </rPh>
    <phoneticPr fontId="3"/>
  </si>
  <si>
    <t>富岡製糸場基金</t>
    <rPh sb="0" eb="5">
      <t>トミオカセイシジョウ</t>
    </rPh>
    <rPh sb="5" eb="7">
      <t>キキン</t>
    </rPh>
    <phoneticPr fontId="3"/>
  </si>
  <si>
    <t>https://www.city.tomioka.lg.jp/www/contents/1489622572263/index.html</t>
  </si>
  <si>
    <t>鉄道経営対策事業基金</t>
    <rPh sb="0" eb="2">
      <t>テツドウ</t>
    </rPh>
    <rPh sb="2" eb="4">
      <t>ケイエイ</t>
    </rPh>
    <rPh sb="4" eb="6">
      <t>タイサク</t>
    </rPh>
    <rPh sb="6" eb="8">
      <t>ジギョウ</t>
    </rPh>
    <rPh sb="8" eb="10">
      <t>キキン</t>
    </rPh>
    <phoneticPr fontId="3"/>
  </si>
  <si>
    <t>庁舎建設等基金</t>
    <rPh sb="0" eb="2">
      <t>チョウシャ</t>
    </rPh>
    <rPh sb="2" eb="4">
      <t>ケンセツ</t>
    </rPh>
    <rPh sb="4" eb="5">
      <t>トウ</t>
    </rPh>
    <rPh sb="5" eb="7">
      <t>キキン</t>
    </rPh>
    <phoneticPr fontId="3"/>
  </si>
  <si>
    <t>農業用水維持管理基金</t>
    <rPh sb="0" eb="2">
      <t>ノウギョウ</t>
    </rPh>
    <rPh sb="2" eb="4">
      <t>ヨウスイ</t>
    </rPh>
    <rPh sb="4" eb="6">
      <t>イジ</t>
    </rPh>
    <rPh sb="6" eb="8">
      <t>カンリ</t>
    </rPh>
    <rPh sb="8" eb="10">
      <t>キキン</t>
    </rPh>
    <phoneticPr fontId="3"/>
  </si>
  <si>
    <t>社会福祉施設整備基金</t>
    <rPh sb="0" eb="2">
      <t>シャカイ</t>
    </rPh>
    <rPh sb="2" eb="4">
      <t>フクシ</t>
    </rPh>
    <rPh sb="4" eb="6">
      <t>シセツ</t>
    </rPh>
    <rPh sb="6" eb="8">
      <t>セイビ</t>
    </rPh>
    <rPh sb="8" eb="10">
      <t>キキン</t>
    </rPh>
    <phoneticPr fontId="3"/>
  </si>
  <si>
    <t>農業災害基金</t>
    <rPh sb="0" eb="2">
      <t>ノウギョウ</t>
    </rPh>
    <rPh sb="2" eb="4">
      <t>サイガイ</t>
    </rPh>
    <rPh sb="4" eb="6">
      <t>キキン</t>
    </rPh>
    <phoneticPr fontId="3"/>
  </si>
  <si>
    <t>渇水対策施設維持管理基金</t>
    <rPh sb="0" eb="2">
      <t>カッスイ</t>
    </rPh>
    <rPh sb="2" eb="4">
      <t>タイサク</t>
    </rPh>
    <rPh sb="4" eb="6">
      <t>シセツ</t>
    </rPh>
    <rPh sb="6" eb="8">
      <t>イジ</t>
    </rPh>
    <rPh sb="8" eb="10">
      <t>カンリ</t>
    </rPh>
    <rPh sb="10" eb="12">
      <t>キキン</t>
    </rPh>
    <phoneticPr fontId="3"/>
  </si>
  <si>
    <t>国土保全基金</t>
  </si>
  <si>
    <t>村営住宅整備基金</t>
  </si>
  <si>
    <t>振興発展基金</t>
  </si>
  <si>
    <t>高齢者集合住宅基金</t>
  </si>
  <si>
    <t>http://www.uenomura.jp/admin/politics/zaisei/kouhyou.html</t>
  </si>
  <si>
    <t>万場診療所整備運営基金</t>
    <rPh sb="0" eb="2">
      <t>マンバ</t>
    </rPh>
    <rPh sb="2" eb="5">
      <t>シンリョウジョ</t>
    </rPh>
    <rPh sb="5" eb="7">
      <t>セイビ</t>
    </rPh>
    <rPh sb="7" eb="9">
      <t>ウンエイ</t>
    </rPh>
    <rPh sb="9" eb="11">
      <t>キキン</t>
    </rPh>
    <phoneticPr fontId="3"/>
  </si>
  <si>
    <t>ｈｔｔｐ://town.kanna.gunma.jp/?page_id=77</t>
    <phoneticPr fontId="3"/>
  </si>
  <si>
    <t>下仁田町公共施設等整備基金</t>
  </si>
  <si>
    <t>ねぎとこんにゃく下仁田奨学金事業</t>
  </si>
  <si>
    <t>下仁田町都市計画区域公共施設等整備基金</t>
  </si>
  <si>
    <t>ふるさと下仁田応援基金</t>
  </si>
  <si>
    <t>荒船風穴基金</t>
  </si>
  <si>
    <t>https://www.town.shimonita.lg.jp/soumu/m03/m09/03.html</t>
  </si>
  <si>
    <t>福祉安心基金</t>
    <rPh sb="0" eb="2">
      <t>フクシ</t>
    </rPh>
    <rPh sb="2" eb="4">
      <t>アンシン</t>
    </rPh>
    <rPh sb="4" eb="6">
      <t>キキン</t>
    </rPh>
    <phoneticPr fontId="3"/>
  </si>
  <si>
    <t>村基金</t>
    <rPh sb="0" eb="1">
      <t>ムラ</t>
    </rPh>
    <rPh sb="1" eb="3">
      <t>キキン</t>
    </rPh>
    <phoneticPr fontId="3"/>
  </si>
  <si>
    <t>元気な村づくり基金</t>
    <rPh sb="0" eb="2">
      <t>ゲンキ</t>
    </rPh>
    <rPh sb="3" eb="4">
      <t>ムラ</t>
    </rPh>
    <rPh sb="7" eb="9">
      <t>キキン</t>
    </rPh>
    <phoneticPr fontId="3"/>
  </si>
  <si>
    <t>子育て支援基金</t>
    <rPh sb="0" eb="2">
      <t>コソダ</t>
    </rPh>
    <rPh sb="3" eb="5">
      <t>シエン</t>
    </rPh>
    <rPh sb="5" eb="7">
      <t>キキン</t>
    </rPh>
    <phoneticPr fontId="3"/>
  </si>
  <si>
    <t>http://www.nanmoku.ne.jp/modules/profile/index.php?content_id=54</t>
  </si>
  <si>
    <t>公立学校基金</t>
    <rPh sb="0" eb="2">
      <t>コウリツ</t>
    </rPh>
    <rPh sb="2" eb="4">
      <t>ガッコウ</t>
    </rPh>
    <rPh sb="4" eb="6">
      <t>キキン</t>
    </rPh>
    <phoneticPr fontId="3"/>
  </si>
  <si>
    <t>長岡今朝吉福祉基金</t>
    <rPh sb="0" eb="2">
      <t>ナガオカ</t>
    </rPh>
    <rPh sb="2" eb="5">
      <t>ケサキチ</t>
    </rPh>
    <rPh sb="5" eb="7">
      <t>フクシ</t>
    </rPh>
    <rPh sb="7" eb="9">
      <t>キキン</t>
    </rPh>
    <phoneticPr fontId="3"/>
  </si>
  <si>
    <t>道の駅甘楽管理運営基金</t>
    <rPh sb="0" eb="1">
      <t>ミチ</t>
    </rPh>
    <rPh sb="2" eb="3">
      <t>エキ</t>
    </rPh>
    <rPh sb="3" eb="5">
      <t>カンラ</t>
    </rPh>
    <rPh sb="5" eb="7">
      <t>カンリ</t>
    </rPh>
    <rPh sb="7" eb="9">
      <t>ウンエイ</t>
    </rPh>
    <rPh sb="9" eb="11">
      <t>キキン</t>
    </rPh>
    <phoneticPr fontId="3"/>
  </si>
  <si>
    <t>甘楽町ふるさとづくり基金</t>
    <rPh sb="0" eb="3">
      <t>カンラマチ</t>
    </rPh>
    <rPh sb="10" eb="12">
      <t>キキン</t>
    </rPh>
    <phoneticPr fontId="3"/>
  </si>
  <si>
    <t>https://www.town.kanra.lg.jp/kikaku/zaisei/finance/20210319155249.html</t>
  </si>
  <si>
    <t>国民宿舎施設管理基金</t>
    <rPh sb="0" eb="2">
      <t>コクミン</t>
    </rPh>
    <rPh sb="2" eb="4">
      <t>シュクシャ</t>
    </rPh>
    <rPh sb="4" eb="6">
      <t>シセツ</t>
    </rPh>
    <rPh sb="6" eb="8">
      <t>カンリ</t>
    </rPh>
    <rPh sb="8" eb="10">
      <t>キキン</t>
    </rPh>
    <phoneticPr fontId="3"/>
  </si>
  <si>
    <t>四万清流の湯整備基金</t>
    <rPh sb="0" eb="2">
      <t>シマ</t>
    </rPh>
    <rPh sb="2" eb="4">
      <t>セイリュウ</t>
    </rPh>
    <rPh sb="5" eb="6">
      <t>ユ</t>
    </rPh>
    <rPh sb="6" eb="8">
      <t>セイビ</t>
    </rPh>
    <rPh sb="8" eb="10">
      <t>キキン</t>
    </rPh>
    <phoneticPr fontId="3"/>
  </si>
  <si>
    <t>https://www.town.nakanojo.gunma.jp/1-soumu/zaisei/suii.shtml</t>
    <phoneticPr fontId="3"/>
  </si>
  <si>
    <t>八ッ場ダム周辺整備事業施設管理基金</t>
    <rPh sb="0" eb="3">
      <t>ヤンバ</t>
    </rPh>
    <rPh sb="5" eb="7">
      <t>シュウヘン</t>
    </rPh>
    <rPh sb="7" eb="9">
      <t>セイビ</t>
    </rPh>
    <rPh sb="9" eb="11">
      <t>ジギョウ</t>
    </rPh>
    <rPh sb="11" eb="13">
      <t>シセツ</t>
    </rPh>
    <rPh sb="13" eb="15">
      <t>カンリ</t>
    </rPh>
    <rPh sb="15" eb="17">
      <t>キキン</t>
    </rPh>
    <phoneticPr fontId="3"/>
  </si>
  <si>
    <t>八ッ場ダム周辺整備事業基金</t>
    <rPh sb="0" eb="3">
      <t>ヤンバ</t>
    </rPh>
    <rPh sb="5" eb="7">
      <t>シュウヘン</t>
    </rPh>
    <rPh sb="7" eb="9">
      <t>セイビ</t>
    </rPh>
    <rPh sb="9" eb="11">
      <t>ジギョウ</t>
    </rPh>
    <rPh sb="11" eb="13">
      <t>キキン</t>
    </rPh>
    <phoneticPr fontId="3"/>
  </si>
  <si>
    <t>基本財産運用基金</t>
    <rPh sb="0" eb="2">
      <t>キホン</t>
    </rPh>
    <rPh sb="2" eb="4">
      <t>ザイサン</t>
    </rPh>
    <rPh sb="4" eb="6">
      <t>ウンヨウ</t>
    </rPh>
    <rPh sb="6" eb="8">
      <t>キキン</t>
    </rPh>
    <phoneticPr fontId="3"/>
  </si>
  <si>
    <t>八ッ場ダム生活基盤安定対策基金</t>
    <rPh sb="0" eb="3">
      <t>ヤンバ</t>
    </rPh>
    <rPh sb="5" eb="7">
      <t>セイカツ</t>
    </rPh>
    <rPh sb="7" eb="9">
      <t>キバン</t>
    </rPh>
    <rPh sb="9" eb="11">
      <t>アンテイ</t>
    </rPh>
    <rPh sb="11" eb="13">
      <t>タイサク</t>
    </rPh>
    <rPh sb="13" eb="15">
      <t>キキン</t>
    </rPh>
    <phoneticPr fontId="3"/>
  </si>
  <si>
    <t>振興開発基金</t>
    <rPh sb="0" eb="2">
      <t>シンコウ</t>
    </rPh>
    <rPh sb="2" eb="4">
      <t>カイハツ</t>
    </rPh>
    <rPh sb="4" eb="6">
      <t>キキン</t>
    </rPh>
    <phoneticPr fontId="3"/>
  </si>
  <si>
    <t>文化会館建設基金</t>
    <rPh sb="0" eb="2">
      <t>ブンカ</t>
    </rPh>
    <rPh sb="2" eb="4">
      <t>カイカン</t>
    </rPh>
    <rPh sb="4" eb="6">
      <t>ケンセツ</t>
    </rPh>
    <rPh sb="6" eb="8">
      <t>キキン</t>
    </rPh>
    <phoneticPr fontId="3"/>
  </si>
  <si>
    <t>愛する嬬恋基金</t>
    <rPh sb="0" eb="1">
      <t>アイ</t>
    </rPh>
    <rPh sb="3" eb="5">
      <t>ツマゴイ</t>
    </rPh>
    <rPh sb="5" eb="7">
      <t>キキン</t>
    </rPh>
    <phoneticPr fontId="3"/>
  </si>
  <si>
    <t>草津よいとこ元気基金</t>
    <rPh sb="0" eb="2">
      <t>クサツ</t>
    </rPh>
    <rPh sb="6" eb="8">
      <t>ゲンキ</t>
    </rPh>
    <rPh sb="8" eb="10">
      <t>キキン</t>
    </rPh>
    <phoneticPr fontId="3"/>
  </si>
  <si>
    <t>小学校施設整備基金</t>
    <rPh sb="0" eb="3">
      <t>ショウガッコウ</t>
    </rPh>
    <rPh sb="3" eb="5">
      <t>シセツ</t>
    </rPh>
    <rPh sb="5" eb="7">
      <t>セイビ</t>
    </rPh>
    <rPh sb="7" eb="9">
      <t>キキン</t>
    </rPh>
    <phoneticPr fontId="3"/>
  </si>
  <si>
    <t>農業用水水源施設等管理基金</t>
    <rPh sb="0" eb="2">
      <t>ノウギョウ</t>
    </rPh>
    <rPh sb="2" eb="4">
      <t>ヨウスイ</t>
    </rPh>
    <rPh sb="4" eb="6">
      <t>スイゲン</t>
    </rPh>
    <rPh sb="6" eb="8">
      <t>シセツ</t>
    </rPh>
    <rPh sb="8" eb="9">
      <t>トウ</t>
    </rPh>
    <rPh sb="9" eb="11">
      <t>カンリ</t>
    </rPh>
    <rPh sb="11" eb="13">
      <t>キキン</t>
    </rPh>
    <phoneticPr fontId="3"/>
  </si>
  <si>
    <t>社会福祉事業基金</t>
    <rPh sb="0" eb="4">
      <t>シャカイフクシ</t>
    </rPh>
    <rPh sb="4" eb="6">
      <t>ジギョウ</t>
    </rPh>
    <rPh sb="6" eb="8">
      <t>キキン</t>
    </rPh>
    <phoneticPr fontId="3"/>
  </si>
  <si>
    <t>飲料水水源施設等管理基金</t>
    <rPh sb="0" eb="3">
      <t>インリョウスイ</t>
    </rPh>
    <rPh sb="3" eb="5">
      <t>スイゲン</t>
    </rPh>
    <rPh sb="5" eb="7">
      <t>シセツ</t>
    </rPh>
    <rPh sb="7" eb="8">
      <t>トウ</t>
    </rPh>
    <rPh sb="8" eb="10">
      <t>カンリ</t>
    </rPh>
    <rPh sb="10" eb="12">
      <t>キキン</t>
    </rPh>
    <phoneticPr fontId="3"/>
  </si>
  <si>
    <t>https://www.vill.takayama.gunma.jp/01soumu/zaisei/top.html</t>
    <phoneticPr fontId="3"/>
  </si>
  <si>
    <t>https://www.town.higashiagatsuma.gunma.jp/www/contents/1203249075685/index.html</t>
    <phoneticPr fontId="3"/>
  </si>
  <si>
    <t>尾瀬の郷づくり基金</t>
    <rPh sb="0" eb="2">
      <t>オゼ</t>
    </rPh>
    <rPh sb="3" eb="4">
      <t>サト</t>
    </rPh>
    <rPh sb="7" eb="9">
      <t>キキン</t>
    </rPh>
    <phoneticPr fontId="3"/>
  </si>
  <si>
    <t>地域づくり特別事業基金</t>
    <rPh sb="0" eb="2">
      <t>チイキ</t>
    </rPh>
    <rPh sb="5" eb="7">
      <t>トクベツ</t>
    </rPh>
    <rPh sb="7" eb="9">
      <t>ジギョウ</t>
    </rPh>
    <rPh sb="9" eb="11">
      <t>キキン</t>
    </rPh>
    <phoneticPr fontId="3"/>
  </si>
  <si>
    <t>ふるさと農村活性化基金</t>
    <rPh sb="4" eb="6">
      <t>ノウソン</t>
    </rPh>
    <rPh sb="6" eb="9">
      <t>カッセイカ</t>
    </rPh>
    <rPh sb="9" eb="11">
      <t>キキン</t>
    </rPh>
    <phoneticPr fontId="3"/>
  </si>
  <si>
    <t>森林環境譲与税基金</t>
    <rPh sb="0" eb="2">
      <t>シンリン</t>
    </rPh>
    <rPh sb="2" eb="4">
      <t>カンキョウ</t>
    </rPh>
    <rPh sb="4" eb="7">
      <t>ジョウヨゼイ</t>
    </rPh>
    <rPh sb="7" eb="9">
      <t>キキン</t>
    </rPh>
    <phoneticPr fontId="3"/>
  </si>
  <si>
    <t>役場庁舎整備基金</t>
    <rPh sb="0" eb="2">
      <t>ヤクバ</t>
    </rPh>
    <rPh sb="2" eb="4">
      <t>チョウシャ</t>
    </rPh>
    <rPh sb="4" eb="6">
      <t>セイビ</t>
    </rPh>
    <rPh sb="6" eb="8">
      <t>キキン</t>
    </rPh>
    <phoneticPr fontId="3"/>
  </si>
  <si>
    <t>ほたかの里基金</t>
    <rPh sb="4" eb="7">
      <t>サトキキン</t>
    </rPh>
    <phoneticPr fontId="3"/>
  </si>
  <si>
    <t>友好の森整備基金</t>
    <rPh sb="0" eb="2">
      <t>ユウコウ</t>
    </rPh>
    <rPh sb="3" eb="4">
      <t>モリ</t>
    </rPh>
    <rPh sb="4" eb="6">
      <t>セイビ</t>
    </rPh>
    <rPh sb="6" eb="8">
      <t>キキン</t>
    </rPh>
    <phoneticPr fontId="3"/>
  </si>
  <si>
    <t>後継者育成基金</t>
    <rPh sb="0" eb="3">
      <t>コウケイシャ</t>
    </rPh>
    <rPh sb="3" eb="5">
      <t>イクセイ</t>
    </rPh>
    <rPh sb="5" eb="7">
      <t>キキン</t>
    </rPh>
    <phoneticPr fontId="3"/>
  </si>
  <si>
    <t>環境整備基金</t>
    <rPh sb="0" eb="2">
      <t>カンキョウ</t>
    </rPh>
    <rPh sb="2" eb="4">
      <t>セイビ</t>
    </rPh>
    <rPh sb="4" eb="6">
      <t>キキン</t>
    </rPh>
    <phoneticPr fontId="3"/>
  </si>
  <si>
    <t>公共事業整備基金</t>
  </si>
  <si>
    <t>学校校舎建築基金</t>
  </si>
  <si>
    <t>緑の大地ふるさとしょうわ基金</t>
  </si>
  <si>
    <t>公共施設管理基金</t>
    <rPh sb="0" eb="2">
      <t>コウキョウ</t>
    </rPh>
    <rPh sb="2" eb="4">
      <t>シセツ</t>
    </rPh>
    <rPh sb="4" eb="6">
      <t>カンリ</t>
    </rPh>
    <rPh sb="6" eb="8">
      <t>キキン</t>
    </rPh>
    <phoneticPr fontId="3"/>
  </si>
  <si>
    <t>町立小中学校統合学校教育施設整備基金</t>
    <phoneticPr fontId="3"/>
  </si>
  <si>
    <t>みなかみ・水・「環境力」基金</t>
    <phoneticPr fontId="3"/>
  </si>
  <si>
    <t>https://www.town.minakami.gunma.jp/politics/07zaisei/zaisei/2016-1014-1714-13.html</t>
    <phoneticPr fontId="3"/>
  </si>
  <si>
    <t>都市計画事業基金</t>
    <rPh sb="0" eb="2">
      <t>トシ</t>
    </rPh>
    <rPh sb="2" eb="4">
      <t>ケイカク</t>
    </rPh>
    <rPh sb="4" eb="6">
      <t>ジギョウ</t>
    </rPh>
    <rPh sb="6" eb="8">
      <t>キキン</t>
    </rPh>
    <phoneticPr fontId="3"/>
  </si>
  <si>
    <t>田中奨学基金</t>
    <rPh sb="0" eb="2">
      <t>タナカ</t>
    </rPh>
    <rPh sb="2" eb="4">
      <t>ショウガク</t>
    </rPh>
    <rPh sb="4" eb="6">
      <t>キキン</t>
    </rPh>
    <phoneticPr fontId="3"/>
  </si>
  <si>
    <t>文化センター運営基金</t>
    <rPh sb="0" eb="2">
      <t>ブンカ</t>
    </rPh>
    <rPh sb="6" eb="8">
      <t>ウンエイ</t>
    </rPh>
    <rPh sb="8" eb="10">
      <t>キキン</t>
    </rPh>
    <phoneticPr fontId="3"/>
  </si>
  <si>
    <t>公共施設等整備維持基金</t>
  </si>
  <si>
    <t>罹災救助基金</t>
  </si>
  <si>
    <t>福祉基金</t>
    <rPh sb="2" eb="4">
      <t>キキン</t>
    </rPh>
    <phoneticPr fontId="22"/>
  </si>
  <si>
    <t>http://www.town.itakura.gunma.jp/cont/s005000/d005010/20150430111036.html</t>
  </si>
  <si>
    <t>公共施設建設基金</t>
    <phoneticPr fontId="3"/>
  </si>
  <si>
    <t>まち・ひと・しごと創生基金</t>
    <phoneticPr fontId="3"/>
  </si>
  <si>
    <t>義務教育施設改築基金</t>
    <rPh sb="0" eb="2">
      <t>ギム</t>
    </rPh>
    <rPh sb="2" eb="4">
      <t>キョウイク</t>
    </rPh>
    <rPh sb="4" eb="6">
      <t>シセツ</t>
    </rPh>
    <rPh sb="6" eb="8">
      <t>カイチク</t>
    </rPh>
    <rPh sb="8" eb="10">
      <t>キキン</t>
    </rPh>
    <phoneticPr fontId="3"/>
  </si>
  <si>
    <t>緑地管理整備基金</t>
    <rPh sb="0" eb="2">
      <t>リョクチ</t>
    </rPh>
    <rPh sb="2" eb="4">
      <t>カンリ</t>
    </rPh>
    <rPh sb="4" eb="6">
      <t>セイビ</t>
    </rPh>
    <rPh sb="6" eb="8">
      <t>キキン</t>
    </rPh>
    <phoneticPr fontId="3"/>
  </si>
  <si>
    <t>国際交流振興基金</t>
    <rPh sb="0" eb="2">
      <t>コクサイ</t>
    </rPh>
    <rPh sb="2" eb="4">
      <t>コウリュウ</t>
    </rPh>
    <rPh sb="4" eb="6">
      <t>シンコウ</t>
    </rPh>
    <rPh sb="6" eb="8">
      <t>キキン</t>
    </rPh>
    <phoneticPr fontId="3"/>
  </si>
  <si>
    <t>図書館図書購入基金</t>
    <rPh sb="0" eb="3">
      <t>トショカン</t>
    </rPh>
    <rPh sb="3" eb="5">
      <t>トショ</t>
    </rPh>
    <rPh sb="5" eb="7">
      <t>コウニュウ</t>
    </rPh>
    <rPh sb="7" eb="9">
      <t>キキン</t>
    </rPh>
    <phoneticPr fontId="3"/>
  </si>
  <si>
    <t>公共施設等整備基金</t>
    <rPh sb="0" eb="2">
      <t>コウキョウ</t>
    </rPh>
    <rPh sb="2" eb="4">
      <t>シセツ</t>
    </rPh>
    <rPh sb="4" eb="5">
      <t>トウ</t>
    </rPh>
    <rPh sb="5" eb="7">
      <t>セイビ</t>
    </rPh>
    <rPh sb="7" eb="9">
      <t>キキン</t>
    </rPh>
    <phoneticPr fontId="4"/>
  </si>
  <si>
    <t>ふるさと振興基金</t>
    <rPh sb="4" eb="6">
      <t>シンコウ</t>
    </rPh>
    <rPh sb="6" eb="8">
      <t>キキン</t>
    </rPh>
    <phoneticPr fontId="4"/>
  </si>
  <si>
    <t>地域福祉基金</t>
    <rPh sb="0" eb="2">
      <t>チイキ</t>
    </rPh>
    <rPh sb="2" eb="4">
      <t>フクシ</t>
    </rPh>
    <rPh sb="4" eb="6">
      <t>キキン</t>
    </rPh>
    <phoneticPr fontId="4"/>
  </si>
  <si>
    <t>社会教育施設建設基金</t>
    <rPh sb="0" eb="2">
      <t>シャカイ</t>
    </rPh>
    <rPh sb="2" eb="4">
      <t>キョウイク</t>
    </rPh>
    <rPh sb="4" eb="6">
      <t>シセツ</t>
    </rPh>
    <rPh sb="6" eb="8">
      <t>ケンセツ</t>
    </rPh>
    <rPh sb="8" eb="10">
      <t>キキン</t>
    </rPh>
    <phoneticPr fontId="4"/>
  </si>
  <si>
    <t>地球にやさしい環境づくり基金</t>
    <rPh sb="0" eb="2">
      <t>チキュウ</t>
    </rPh>
    <rPh sb="7" eb="9">
      <t>カンキョウ</t>
    </rPh>
    <rPh sb="12" eb="14">
      <t>キキン</t>
    </rPh>
    <phoneticPr fontId="4"/>
  </si>
  <si>
    <t>https://www.town.ora.gunma.jo/s004/060/070/020/2017-0306-zaiseijoukyou.html</t>
  </si>
  <si>
    <t>烏帽子山植林組合基金</t>
    <rPh sb="0" eb="3">
      <t>エボシ</t>
    </rPh>
    <rPh sb="3" eb="4">
      <t>ヤマ</t>
    </rPh>
    <rPh sb="4" eb="6">
      <t>ショクリン</t>
    </rPh>
    <rPh sb="6" eb="8">
      <t>クミアイ</t>
    </rPh>
    <rPh sb="8" eb="10">
      <t>キキン</t>
    </rPh>
    <phoneticPr fontId="3"/>
  </si>
  <si>
    <t>衛生管理センター建設等基金</t>
    <rPh sb="0" eb="2">
      <t>エイセイ</t>
    </rPh>
    <rPh sb="2" eb="4">
      <t>カンリ</t>
    </rPh>
    <rPh sb="8" eb="10">
      <t>ケンセツ</t>
    </rPh>
    <rPh sb="10" eb="11">
      <t>トウ</t>
    </rPh>
    <rPh sb="11" eb="13">
      <t>キキン</t>
    </rPh>
    <phoneticPr fontId="2"/>
  </si>
  <si>
    <t>処理施設建設基金</t>
    <rPh sb="0" eb="2">
      <t>ショリ</t>
    </rPh>
    <rPh sb="2" eb="4">
      <t>シセツ</t>
    </rPh>
    <rPh sb="4" eb="6">
      <t>ケンセツ</t>
    </rPh>
    <rPh sb="6" eb="8">
      <t>キキン</t>
    </rPh>
    <phoneticPr fontId="2"/>
  </si>
  <si>
    <t>西吾妻衛生施設組合基金</t>
    <rPh sb="0" eb="7">
      <t>ニシアガツマエイセイシセツ</t>
    </rPh>
    <rPh sb="7" eb="11">
      <t>クミアイキキン</t>
    </rPh>
    <phoneticPr fontId="3"/>
  </si>
  <si>
    <t>消防施設等整備基金</t>
  </si>
  <si>
    <t>ふるさと市町村圏基金</t>
    <rPh sb="4" eb="10">
      <t>シチョウソンケンキキン</t>
    </rPh>
    <phoneticPr fontId="2"/>
  </si>
  <si>
    <t>文化事業振興基金</t>
    <rPh sb="0" eb="2">
      <t>ブンカ</t>
    </rPh>
    <rPh sb="2" eb="4">
      <t>ジギョウ</t>
    </rPh>
    <rPh sb="4" eb="6">
      <t>シンコウ</t>
    </rPh>
    <rPh sb="6" eb="8">
      <t>キキン</t>
    </rPh>
    <phoneticPr fontId="2"/>
  </si>
  <si>
    <t>消防施設整備等基金</t>
    <rPh sb="0" eb="2">
      <t>ショウボウ</t>
    </rPh>
    <rPh sb="2" eb="4">
      <t>シセツ</t>
    </rPh>
    <rPh sb="4" eb="6">
      <t>セイビ</t>
    </rPh>
    <rPh sb="6" eb="7">
      <t>トウ</t>
    </rPh>
    <rPh sb="7" eb="9">
      <t>キキン</t>
    </rPh>
    <phoneticPr fontId="2"/>
  </si>
  <si>
    <t>ふるさと市町村圏基金</t>
    <rPh sb="4" eb="7">
      <t>シチョウソン</t>
    </rPh>
    <rPh sb="7" eb="8">
      <t>ケン</t>
    </rPh>
    <rPh sb="8" eb="10">
      <t>キキン</t>
    </rPh>
    <phoneticPr fontId="2"/>
  </si>
  <si>
    <t>施設整備基金</t>
    <rPh sb="0" eb="2">
      <t>シセツ</t>
    </rPh>
    <rPh sb="2" eb="4">
      <t>セイビ</t>
    </rPh>
    <rPh sb="4" eb="6">
      <t>キキン</t>
    </rPh>
    <phoneticPr fontId="2"/>
  </si>
  <si>
    <t>群馬県市町村会館管理組合大規模修繕基金</t>
    <rPh sb="0" eb="12">
      <t>グンマケンシチョウソンカイカンカンリクミアイ</t>
    </rPh>
    <rPh sb="12" eb="15">
      <t>ダイキボ</t>
    </rPh>
    <rPh sb="15" eb="17">
      <t>シュウゼン</t>
    </rPh>
    <rPh sb="17" eb="19">
      <t>キキン</t>
    </rPh>
    <phoneticPr fontId="3"/>
  </si>
  <si>
    <t>群馬県市町村会館管理組合基金</t>
    <rPh sb="0" eb="12">
      <t>グンマケンシチョウソンカイカンカンリクミアイ</t>
    </rPh>
    <rPh sb="12" eb="14">
      <t>キキン</t>
    </rPh>
    <phoneticPr fontId="3"/>
  </si>
  <si>
    <t>環境衛生施設整備事業基金</t>
    <rPh sb="0" eb="2">
      <t>カンキョウ</t>
    </rPh>
    <rPh sb="2" eb="4">
      <t>エイセイ</t>
    </rPh>
    <rPh sb="4" eb="6">
      <t>シセツ</t>
    </rPh>
    <rPh sb="6" eb="8">
      <t>セイビ</t>
    </rPh>
    <rPh sb="8" eb="10">
      <t>ジギョウ</t>
    </rPh>
    <rPh sb="10" eb="12">
      <t>キキン</t>
    </rPh>
    <phoneticPr fontId="2"/>
  </si>
  <si>
    <t>一般廃棄物処理施設建設事業基金</t>
  </si>
  <si>
    <t>公共施設マネジメント基金</t>
    <rPh sb="0" eb="2">
      <t>コウキョウ</t>
    </rPh>
    <rPh sb="2" eb="4">
      <t>シセツ</t>
    </rPh>
    <rPh sb="10" eb="12">
      <t>キキン</t>
    </rPh>
    <phoneticPr fontId="3"/>
  </si>
  <si>
    <t>都市開発基金</t>
    <rPh sb="0" eb="2">
      <t>トシ</t>
    </rPh>
    <rPh sb="2" eb="4">
      <t>カイハツ</t>
    </rPh>
    <rPh sb="4" eb="6">
      <t>キキン</t>
    </rPh>
    <phoneticPr fontId="3"/>
  </si>
  <si>
    <t>文化芸術都市創造基金</t>
    <rPh sb="0" eb="2">
      <t>ブンカ</t>
    </rPh>
    <rPh sb="2" eb="4">
      <t>ゲイジュツ</t>
    </rPh>
    <rPh sb="4" eb="6">
      <t>トシ</t>
    </rPh>
    <rPh sb="6" eb="8">
      <t>ソウゾウ</t>
    </rPh>
    <rPh sb="8" eb="10">
      <t>キキン</t>
    </rPh>
    <phoneticPr fontId="3"/>
  </si>
  <si>
    <t>https://www.city.saitama.jp/006/007/009/p059562.html</t>
    <phoneticPr fontId="3"/>
  </si>
  <si>
    <t>公共施設マネジメント基金</t>
    <rPh sb="10" eb="12">
      <t>キキン</t>
    </rPh>
    <phoneticPr fontId="3"/>
  </si>
  <si>
    <t>初雁公園整備基金</t>
  </si>
  <si>
    <t>緑の基金</t>
  </si>
  <si>
    <t>熊谷市公共施設建設基金</t>
    <rPh sb="0" eb="3">
      <t>クマガヤシ</t>
    </rPh>
    <rPh sb="3" eb="5">
      <t>コウキョウ</t>
    </rPh>
    <rPh sb="5" eb="7">
      <t>シセツ</t>
    </rPh>
    <rPh sb="7" eb="9">
      <t>ケンセツ</t>
    </rPh>
    <rPh sb="9" eb="11">
      <t>キキン</t>
    </rPh>
    <phoneticPr fontId="3"/>
  </si>
  <si>
    <t>熊谷市職員退職手当基金</t>
  </si>
  <si>
    <t>熊谷市国際交流基金</t>
  </si>
  <si>
    <t>熊谷市地域福祉基金</t>
  </si>
  <si>
    <t>熊谷市文化振興基金</t>
  </si>
  <si>
    <t>環境施設整備基金</t>
  </si>
  <si>
    <t>庁舎等整備基金</t>
  </si>
  <si>
    <t>職員退職手当基金</t>
    <rPh sb="0" eb="2">
      <t>ショクイン</t>
    </rPh>
    <rPh sb="2" eb="4">
      <t>タイショク</t>
    </rPh>
    <phoneticPr fontId="3"/>
  </si>
  <si>
    <t>ごみ処理施設等整備基金</t>
  </si>
  <si>
    <t>社会福祉事業費基金</t>
  </si>
  <si>
    <t>教育振興奨励基金</t>
  </si>
  <si>
    <t>公有地取得基金</t>
  </si>
  <si>
    <t>ちちぶ夢創り基金</t>
  </si>
  <si>
    <t>道路整備基金</t>
  </si>
  <si>
    <t>中心市街地再開発整備基金</t>
  </si>
  <si>
    <t>マチごとエコタウン推進基金</t>
  </si>
  <si>
    <t>消防施設整備基金</t>
    <rPh sb="0" eb="2">
      <t>ショウボウ</t>
    </rPh>
    <rPh sb="2" eb="4">
      <t>シセツ</t>
    </rPh>
    <rPh sb="4" eb="6">
      <t>セイビ</t>
    </rPh>
    <phoneticPr fontId="1"/>
  </si>
  <si>
    <t>ムーミン基金</t>
  </si>
  <si>
    <t>医療体制確保基金</t>
  </si>
  <si>
    <t>公共施設等再整備基金</t>
  </si>
  <si>
    <t>水と緑と文化のまちづくり基金</t>
  </si>
  <si>
    <t>河野博士育英基金</t>
  </si>
  <si>
    <t>施設整備等基金</t>
  </si>
  <si>
    <t>地域振興基金</t>
    <rPh sb="0" eb="2">
      <t>チイキ</t>
    </rPh>
    <rPh sb="2" eb="4">
      <t>シンコウ</t>
    </rPh>
    <phoneticPr fontId="3"/>
  </si>
  <si>
    <t>駅周辺都市基盤整備基金</t>
  </si>
  <si>
    <t>ほんじょう緑の基金</t>
  </si>
  <si>
    <t>都市施設整備基金</t>
  </si>
  <si>
    <t>緑豊かな環境まちづくり基金</t>
  </si>
  <si>
    <t>商業振興基金</t>
  </si>
  <si>
    <t>公共用地及び施設取得又は施設整備基金</t>
  </si>
  <si>
    <t>ふじ福祉基金</t>
  </si>
  <si>
    <t>中心市街地活性化基金</t>
  </si>
  <si>
    <t>ふるさとかすかべ応援基金</t>
  </si>
  <si>
    <t>都市基盤整備基金</t>
  </si>
  <si>
    <t>美術品等取得基金</t>
  </si>
  <si>
    <t>公共施設修繕引当基金</t>
  </si>
  <si>
    <t>中小企業従業員退職金等共済基金</t>
  </si>
  <si>
    <t>協働によるまちづくり基金</t>
  </si>
  <si>
    <t>ふるさと応援寄附基金</t>
  </si>
  <si>
    <t>地域医療体制整備基金</t>
    <rPh sb="0" eb="2">
      <t>チイキ</t>
    </rPh>
    <rPh sb="2" eb="4">
      <t>イリョウ</t>
    </rPh>
    <rPh sb="4" eb="8">
      <t>タイセイセイビ</t>
    </rPh>
    <rPh sb="8" eb="10">
      <t>キキン</t>
    </rPh>
    <phoneticPr fontId="3"/>
  </si>
  <si>
    <t>ひなちゃん子育て応援基金</t>
    <rPh sb="5" eb="7">
      <t>コソダ</t>
    </rPh>
    <rPh sb="8" eb="12">
      <t>オウエンキキン</t>
    </rPh>
    <phoneticPr fontId="3"/>
  </si>
  <si>
    <t>産業価値創出基金</t>
    <rPh sb="0" eb="2">
      <t>サンギョウ</t>
    </rPh>
    <rPh sb="2" eb="4">
      <t>カチ</t>
    </rPh>
    <rPh sb="4" eb="6">
      <t>ソウシュツ</t>
    </rPh>
    <rPh sb="6" eb="8">
      <t>キキン</t>
    </rPh>
    <phoneticPr fontId="3"/>
  </si>
  <si>
    <t>公共設備整備基金</t>
  </si>
  <si>
    <t>一般廃棄物処理施設建設基金</t>
  </si>
  <si>
    <t>ふるさとあげお応援基金</t>
  </si>
  <si>
    <t>新栄町団地に係る都市計画街路の設置等に関する基金</t>
  </si>
  <si>
    <t>みどりのまちづくり基金</t>
  </si>
  <si>
    <t>越谷しらこばと基金</t>
  </si>
  <si>
    <t>高速鉄道等整備基金</t>
  </si>
  <si>
    <t>公共施設改修基金</t>
  </si>
  <si>
    <t>蕨駅西口市街地再開発事業基金</t>
  </si>
  <si>
    <t>ふるさとわらび応援基金</t>
  </si>
  <si>
    <t>戸田市公共施設等整備基金</t>
  </si>
  <si>
    <t>戸田市都市開発基金</t>
  </si>
  <si>
    <t>防災減災基金</t>
  </si>
  <si>
    <t>戸田市環境対策基金</t>
  </si>
  <si>
    <t>基地跡地整備基金</t>
  </si>
  <si>
    <t>公共施設安心安全化基金</t>
  </si>
  <si>
    <t>まちづくりサポート基金</t>
  </si>
  <si>
    <t>志木駅東口駅前広場等管理基金</t>
  </si>
  <si>
    <t>市営住宅管理基金</t>
  </si>
  <si>
    <t>公共用地取得事業基金</t>
  </si>
  <si>
    <t>都市高速鉄道12号線建設促進基金</t>
  </si>
  <si>
    <t>庁舎建設改修基金</t>
  </si>
  <si>
    <t>墓園管理基金</t>
  </si>
  <si>
    <t>新座グリーンスマイル基金</t>
  </si>
  <si>
    <t>青少年教育振興基金</t>
  </si>
  <si>
    <t>みどりの基金</t>
    <phoneticPr fontId="3"/>
  </si>
  <si>
    <t>子ども・子育て応援基金</t>
    <phoneticPr fontId="3"/>
  </si>
  <si>
    <t>森林環境譲与税基金</t>
    <phoneticPr fontId="3"/>
  </si>
  <si>
    <t>（仮称）本多静六記念　市民の森・緑の公園整備基金</t>
    <rPh sb="1" eb="3">
      <t>カショウ</t>
    </rPh>
    <rPh sb="4" eb="6">
      <t>ホンダ</t>
    </rPh>
    <rPh sb="6" eb="7">
      <t>シズカ</t>
    </rPh>
    <rPh sb="7" eb="8">
      <t>ロク</t>
    </rPh>
    <rPh sb="8" eb="10">
      <t>キネン</t>
    </rPh>
    <rPh sb="11" eb="13">
      <t>シミン</t>
    </rPh>
    <rPh sb="14" eb="15">
      <t>モリ</t>
    </rPh>
    <rPh sb="16" eb="17">
      <t>ミドリ</t>
    </rPh>
    <rPh sb="18" eb="20">
      <t>コウエン</t>
    </rPh>
    <rPh sb="20" eb="22">
      <t>セイビ</t>
    </rPh>
    <rPh sb="22" eb="24">
      <t>キキン</t>
    </rPh>
    <phoneticPr fontId="3"/>
  </si>
  <si>
    <t>場外発売場環境整備基金</t>
  </si>
  <si>
    <t>東京理科大学教育振興基金</t>
    <rPh sb="0" eb="2">
      <t>トウキョウ</t>
    </rPh>
    <rPh sb="2" eb="4">
      <t>リカ</t>
    </rPh>
    <rPh sb="4" eb="6">
      <t>ダイガク</t>
    </rPh>
    <rPh sb="6" eb="8">
      <t>キョウイク</t>
    </rPh>
    <rPh sb="8" eb="10">
      <t>シンコウ</t>
    </rPh>
    <rPh sb="10" eb="12">
      <t>キキン</t>
    </rPh>
    <phoneticPr fontId="3"/>
  </si>
  <si>
    <t>南部地域整備基金</t>
  </si>
  <si>
    <t>緑と花のまちづくり基金</t>
  </si>
  <si>
    <t>長田義弘教育基金</t>
  </si>
  <si>
    <t>長田義弘国際教育基金</t>
    <rPh sb="4" eb="6">
      <t>コクサイ</t>
    </rPh>
    <phoneticPr fontId="3"/>
  </si>
  <si>
    <t>緑地保全基金</t>
  </si>
  <si>
    <t>まちづくり寄附基金</t>
  </si>
  <si>
    <t>三郷インターA地区等公共施設整備基金</t>
  </si>
  <si>
    <t>常磐新線対策基金</t>
  </si>
  <si>
    <t>三郷市被災者支援がんばろう基金</t>
  </si>
  <si>
    <t>緑と花と清流基金</t>
  </si>
  <si>
    <t>子育て応援基金</t>
  </si>
  <si>
    <t>公共施設保全基金</t>
  </si>
  <si>
    <t>寄附によるまちづくり基金</t>
  </si>
  <si>
    <t>水土里の基金</t>
  </si>
  <si>
    <t>巾着田施設整備基金</t>
  </si>
  <si>
    <t>鉄道建設基金</t>
  </si>
  <si>
    <t>環境整備基金</t>
  </si>
  <si>
    <t>いきいき福祉基金</t>
  </si>
  <si>
    <t>社会福祉施設整備基金</t>
  </si>
  <si>
    <t>保健福祉基金</t>
  </si>
  <si>
    <t>ふるさと文化振興基金</t>
  </si>
  <si>
    <t>ふるさと寄付基金</t>
  </si>
  <si>
    <t>公共施設マネジメント基金</t>
  </si>
  <si>
    <t>高齢者福祉基金</t>
  </si>
  <si>
    <t>緑ぬくもり基金</t>
  </si>
  <si>
    <t>町営樹木葬墓苑管理基金</t>
  </si>
  <si>
    <t>魅力あるまちづくり基金</t>
  </si>
  <si>
    <t>ゴルフ場ため池賃貸借料支払基金</t>
  </si>
  <si>
    <t>地域福祉人材育成基金</t>
  </si>
  <si>
    <t>公共公益施設建設基金</t>
  </si>
  <si>
    <t>災害救助基金</t>
  </si>
  <si>
    <t>川島町菅間一元歴史文化基金</t>
  </si>
  <si>
    <t>フレンドシップ・ハイツよしみ整備基金</t>
  </si>
  <si>
    <t>庁舎等改修基金</t>
  </si>
  <si>
    <t>北部地域活性化基金</t>
  </si>
  <si>
    <t>関口茂八奨学基金</t>
  </si>
  <si>
    <t>町有施設整備振興基金</t>
  </si>
  <si>
    <t>緑の雇用創出基金</t>
  </si>
  <si>
    <t>地域振興拠点施設整備基金</t>
  </si>
  <si>
    <t>浅見萬作老人援護基金</t>
  </si>
  <si>
    <t>災害見舞基金</t>
  </si>
  <si>
    <t>図書購入基金</t>
  </si>
  <si>
    <t>長瀞町公共施設整備基金</t>
  </si>
  <si>
    <t>ふるさと長瀞応援基金</t>
  </si>
  <si>
    <t>長瀞町地域福祉基金</t>
  </si>
  <si>
    <t>長瀞町森林環境整備基金</t>
  </si>
  <si>
    <t>長瀞町教育振興基金</t>
  </si>
  <si>
    <t>土地取得基金</t>
  </si>
  <si>
    <t>ふるさと水と土基金</t>
  </si>
  <si>
    <t>ミムリン夢づくり基金</t>
  </si>
  <si>
    <t>消防防災施設整備基金</t>
  </si>
  <si>
    <t>上里町公共施設等用地取得及び施設整備基金積立基金</t>
    <phoneticPr fontId="3"/>
  </si>
  <si>
    <t>上里町教育施設整備基金</t>
    <phoneticPr fontId="3"/>
  </si>
  <si>
    <t>上里町いきいき福祉基金</t>
    <phoneticPr fontId="3"/>
  </si>
  <si>
    <t>鉢形城跡整備基金</t>
  </si>
  <si>
    <t>土地改良事業基金</t>
  </si>
  <si>
    <t>オリックス資源循環子ども未来基金</t>
  </si>
  <si>
    <t>福祉医療センター施設整備基金</t>
  </si>
  <si>
    <t>森林環境譲与税積立基金</t>
  </si>
  <si>
    <t>松伏町立公用・公共用施設整備基金</t>
  </si>
  <si>
    <t>松伏町立小中学校建設等基金</t>
  </si>
  <si>
    <t>松伏町森林環境整備基金</t>
  </si>
  <si>
    <t>埼葛斎場組合施設整備基金</t>
  </si>
  <si>
    <t>し尿処理施設建設基金</t>
  </si>
  <si>
    <t>東埼玉資源環境組合廃棄物処理施設整備基金</t>
    <rPh sb="9" eb="12">
      <t>ハイキブツ</t>
    </rPh>
    <rPh sb="12" eb="14">
      <t>ショリ</t>
    </rPh>
    <rPh sb="14" eb="16">
      <t>シセツ</t>
    </rPh>
    <rPh sb="16" eb="18">
      <t>セイビ</t>
    </rPh>
    <rPh sb="18" eb="20">
      <t>キキン</t>
    </rPh>
    <phoneticPr fontId="3"/>
  </si>
  <si>
    <t>施設整備基金積立金</t>
  </si>
  <si>
    <t>施設等維持補修基金</t>
  </si>
  <si>
    <t>水防活動基金</t>
    <rPh sb="0" eb="2">
      <t>スイボウ</t>
    </rPh>
    <rPh sb="2" eb="4">
      <t>カツドウ</t>
    </rPh>
    <rPh sb="4" eb="6">
      <t>キキン</t>
    </rPh>
    <phoneticPr fontId="3"/>
  </si>
  <si>
    <t>利根川栗橋流域水防事務組合水防活動基金</t>
  </si>
  <si>
    <t>下水道整備基金積立金</t>
  </si>
  <si>
    <t>消防装備近代化基金</t>
  </si>
  <si>
    <t>高倉クリーンセンター次期更新施設建設基金</t>
    <phoneticPr fontId="3"/>
  </si>
  <si>
    <t>斎場施設整備基金</t>
  </si>
  <si>
    <t>消防力強化基金</t>
  </si>
  <si>
    <t>広域静苑組合整備基金</t>
  </si>
  <si>
    <t>施設整備積立金</t>
  </si>
  <si>
    <t>政策研究基金</t>
  </si>
  <si>
    <t>市町村事業推進基金</t>
  </si>
  <si>
    <t>し尿処理施設整備基金</t>
  </si>
  <si>
    <t>不燃物処理施設建設基金</t>
  </si>
  <si>
    <t>市庁舎整備基金</t>
    <phoneticPr fontId="3"/>
  </si>
  <si>
    <t>緑と水辺の基金</t>
    <phoneticPr fontId="3"/>
  </si>
  <si>
    <t>リサイクル等推進基金</t>
    <phoneticPr fontId="3"/>
  </si>
  <si>
    <t>都市モノレール基金</t>
    <phoneticPr fontId="3"/>
  </si>
  <si>
    <t>銚子市豊里住宅団地公共施設整備等基金</t>
    <rPh sb="0" eb="3">
      <t>チョウシシ</t>
    </rPh>
    <rPh sb="3" eb="5">
      <t>トヨサト</t>
    </rPh>
    <rPh sb="5" eb="7">
      <t>ジュウタク</t>
    </rPh>
    <rPh sb="7" eb="9">
      <t>ダンチ</t>
    </rPh>
    <rPh sb="9" eb="11">
      <t>コウキョウ</t>
    </rPh>
    <rPh sb="11" eb="13">
      <t>シセツ</t>
    </rPh>
    <rPh sb="13" eb="15">
      <t>セイビ</t>
    </rPh>
    <rPh sb="15" eb="16">
      <t>トウ</t>
    </rPh>
    <rPh sb="16" eb="18">
      <t>キキン</t>
    </rPh>
    <phoneticPr fontId="3"/>
  </si>
  <si>
    <t>銚子市災害救助基金</t>
    <rPh sb="0" eb="3">
      <t>チョウシシ</t>
    </rPh>
    <rPh sb="3" eb="5">
      <t>サイガイ</t>
    </rPh>
    <rPh sb="5" eb="7">
      <t>キュウジョ</t>
    </rPh>
    <rPh sb="7" eb="9">
      <t>キキン</t>
    </rPh>
    <phoneticPr fontId="3"/>
  </si>
  <si>
    <t>がんばれ銚子
ふるさと応援基金</t>
    <rPh sb="4" eb="6">
      <t>チョウシ</t>
    </rPh>
    <rPh sb="11" eb="13">
      <t>オウエン</t>
    </rPh>
    <rPh sb="13" eb="15">
      <t>キキン</t>
    </rPh>
    <phoneticPr fontId="3"/>
  </si>
  <si>
    <t>銚子電気鉄道
応援基金</t>
    <rPh sb="0" eb="2">
      <t>チョウシ</t>
    </rPh>
    <rPh sb="2" eb="4">
      <t>デンキ</t>
    </rPh>
    <rPh sb="4" eb="6">
      <t>テツドウ</t>
    </rPh>
    <rPh sb="7" eb="9">
      <t>オウエン</t>
    </rPh>
    <rPh sb="9" eb="11">
      <t>キキン</t>
    </rPh>
    <phoneticPr fontId="3"/>
  </si>
  <si>
    <t>銚子市ふれあい
福祉基金</t>
    <rPh sb="0" eb="3">
      <t>チョウシシ</t>
    </rPh>
    <rPh sb="8" eb="10">
      <t>フクシ</t>
    </rPh>
    <rPh sb="10" eb="12">
      <t>キキン</t>
    </rPh>
    <phoneticPr fontId="3"/>
  </si>
  <si>
    <t>www.city.choshi.chiba.jp/sisei/zaisei/bunseki.html</t>
  </si>
  <si>
    <t>一般廃棄物処理施設建設等基金</t>
    <rPh sb="0" eb="2">
      <t>イッパン</t>
    </rPh>
    <rPh sb="2" eb="5">
      <t>ハイキブツ</t>
    </rPh>
    <rPh sb="5" eb="7">
      <t>ショリ</t>
    </rPh>
    <rPh sb="7" eb="9">
      <t>シセツ</t>
    </rPh>
    <rPh sb="9" eb="12">
      <t>ケンセツトウ</t>
    </rPh>
    <rPh sb="12" eb="14">
      <t>キキン</t>
    </rPh>
    <phoneticPr fontId="17"/>
  </si>
  <si>
    <t>文化振興基金</t>
    <rPh sb="0" eb="6">
      <t>ブンカシンコウ</t>
    </rPh>
    <phoneticPr fontId="17"/>
  </si>
  <si>
    <t>大畑忞教育  基金</t>
    <rPh sb="0" eb="2">
      <t>オオハ</t>
    </rPh>
    <rPh sb="3" eb="5">
      <t>キョウイク</t>
    </rPh>
    <rPh sb="7" eb="9">
      <t>キキン</t>
    </rPh>
    <phoneticPr fontId="17"/>
  </si>
  <si>
    <t>庁舎整備基金</t>
    <rPh sb="0" eb="2">
      <t>チョウシャ</t>
    </rPh>
    <rPh sb="2" eb="4">
      <t>セイビ</t>
    </rPh>
    <rPh sb="4" eb="6">
      <t>キキン</t>
    </rPh>
    <phoneticPr fontId="17"/>
  </si>
  <si>
    <t>https://www.city.ichikawa.lg.jp/fin01/1111000092.html</t>
  </si>
  <si>
    <t>公園緑地整備基金</t>
    <rPh sb="0" eb="2">
      <t>コウエン</t>
    </rPh>
    <rPh sb="2" eb="4">
      <t>リョクチ</t>
    </rPh>
    <rPh sb="4" eb="6">
      <t>セイビ</t>
    </rPh>
    <rPh sb="6" eb="8">
      <t>キキン</t>
    </rPh>
    <phoneticPr fontId="3"/>
  </si>
  <si>
    <t>https://www.city.funabashi.lg.jp/shisei/zaisei/005/p029485.html</t>
  </si>
  <si>
    <t>やさしいまちづくり
推進福祉基金</t>
    <rPh sb="10" eb="12">
      <t>スイシン</t>
    </rPh>
    <rPh sb="12" eb="14">
      <t>フクシ</t>
    </rPh>
    <rPh sb="14" eb="16">
      <t>キキン</t>
    </rPh>
    <phoneticPr fontId="3"/>
  </si>
  <si>
    <t>子ども・子育て
支援基金</t>
    <rPh sb="0" eb="1">
      <t>コ</t>
    </rPh>
    <rPh sb="4" eb="6">
      <t>コソダ</t>
    </rPh>
    <rPh sb="8" eb="10">
      <t>シエン</t>
    </rPh>
    <rPh sb="10" eb="12">
      <t>キキン</t>
    </rPh>
    <phoneticPr fontId="3"/>
  </si>
  <si>
    <t>https://www.city.tateyama.chiba.jp/gyouzai/page100017.html</t>
  </si>
  <si>
    <t>霊園基金</t>
    <rPh sb="0" eb="2">
      <t>レイエン</t>
    </rPh>
    <rPh sb="2" eb="4">
      <t>キキン</t>
    </rPh>
    <phoneticPr fontId="3"/>
  </si>
  <si>
    <t>https://www.city.kisarazu.lg.jp/shisei/zaisei/kessan/1002492.html</t>
  </si>
  <si>
    <t>松戸市庁舎建設基金</t>
    <rPh sb="0" eb="3">
      <t>マツドシ</t>
    </rPh>
    <rPh sb="3" eb="5">
      <t>チョウシャ</t>
    </rPh>
    <rPh sb="5" eb="7">
      <t>ケンセツ</t>
    </rPh>
    <rPh sb="7" eb="9">
      <t>キキン</t>
    </rPh>
    <phoneticPr fontId="3"/>
  </si>
  <si>
    <t>松戸市病院施設整備基金</t>
    <rPh sb="0" eb="3">
      <t>マツドシ</t>
    </rPh>
    <rPh sb="3" eb="5">
      <t>ビョウイン</t>
    </rPh>
    <rPh sb="5" eb="7">
      <t>シセツ</t>
    </rPh>
    <rPh sb="7" eb="9">
      <t>セイビ</t>
    </rPh>
    <rPh sb="9" eb="11">
      <t>キキン</t>
    </rPh>
    <phoneticPr fontId="3"/>
  </si>
  <si>
    <t>松戸市立小学校及び中学校施設等耐震改修基金</t>
    <rPh sb="0" eb="2">
      <t>マツド</t>
    </rPh>
    <rPh sb="2" eb="4">
      <t>イチリツ</t>
    </rPh>
    <rPh sb="4" eb="7">
      <t>ショウガッコウ</t>
    </rPh>
    <rPh sb="7" eb="8">
      <t>オヨ</t>
    </rPh>
    <rPh sb="9" eb="12">
      <t>チュウガッコウ</t>
    </rPh>
    <rPh sb="12" eb="14">
      <t>シセツ</t>
    </rPh>
    <rPh sb="14" eb="15">
      <t>トウ</t>
    </rPh>
    <rPh sb="15" eb="17">
      <t>タイシン</t>
    </rPh>
    <rPh sb="17" eb="19">
      <t>カイシュウ</t>
    </rPh>
    <rPh sb="19" eb="21">
      <t>キキン</t>
    </rPh>
    <phoneticPr fontId="3"/>
  </si>
  <si>
    <t>高志教育振興基金</t>
    <rPh sb="0" eb="1">
      <t>タカ</t>
    </rPh>
    <rPh sb="1" eb="2">
      <t>ココロザシ</t>
    </rPh>
    <rPh sb="2" eb="4">
      <t>キョウイク</t>
    </rPh>
    <rPh sb="4" eb="6">
      <t>シンコウ</t>
    </rPh>
    <rPh sb="6" eb="8">
      <t>キキン</t>
    </rPh>
    <phoneticPr fontId="3"/>
  </si>
  <si>
    <t>文化施設建設基金</t>
    <rPh sb="0" eb="2">
      <t>ブンカ</t>
    </rPh>
    <rPh sb="2" eb="4">
      <t>シセツ</t>
    </rPh>
    <rPh sb="4" eb="6">
      <t>ケンセツ</t>
    </rPh>
    <rPh sb="6" eb="8">
      <t>キキン</t>
    </rPh>
    <phoneticPr fontId="3"/>
  </si>
  <si>
    <t>https://www.city.matsudo.chiba.jp/shisei/zai-yosan-kessan/zaisei_joukyou.html</t>
  </si>
  <si>
    <t>廃棄物減量基金</t>
    <rPh sb="0" eb="3">
      <t>ハイキブツ</t>
    </rPh>
    <rPh sb="3" eb="5">
      <t>ゲンリョウ</t>
    </rPh>
    <rPh sb="5" eb="7">
      <t>キキン</t>
    </rPh>
    <phoneticPr fontId="3"/>
  </si>
  <si>
    <t>鉄道建設基金</t>
    <rPh sb="0" eb="2">
      <t>テツドウ</t>
    </rPh>
    <rPh sb="2" eb="4">
      <t>ケンセツ</t>
    </rPh>
    <rPh sb="4" eb="6">
      <t>キキン</t>
    </rPh>
    <phoneticPr fontId="3"/>
  </si>
  <si>
    <t>みどりのふるさと基金</t>
    <rPh sb="8" eb="10">
      <t>キキン</t>
    </rPh>
    <phoneticPr fontId="3"/>
  </si>
  <si>
    <t>https://www.city.noda.chiba.jp/shisei/shisei/zaisei/1017006.html</t>
  </si>
  <si>
    <t>茂原市民会館等建設基金</t>
    <rPh sb="0" eb="2">
      <t>モバラ</t>
    </rPh>
    <rPh sb="2" eb="4">
      <t>シミン</t>
    </rPh>
    <rPh sb="4" eb="6">
      <t>カイカン</t>
    </rPh>
    <rPh sb="6" eb="7">
      <t>トウ</t>
    </rPh>
    <rPh sb="7" eb="9">
      <t>ケンセツ</t>
    </rPh>
    <rPh sb="9" eb="11">
      <t>キキン</t>
    </rPh>
    <phoneticPr fontId="3"/>
  </si>
  <si>
    <t>衛藤五郎音楽文化振興基金</t>
    <rPh sb="0" eb="2">
      <t>エトウ</t>
    </rPh>
    <rPh sb="2" eb="4">
      <t>ゴロウ</t>
    </rPh>
    <rPh sb="4" eb="6">
      <t>オンガク</t>
    </rPh>
    <rPh sb="6" eb="8">
      <t>ブンカ</t>
    </rPh>
    <rPh sb="8" eb="10">
      <t>シンコウ</t>
    </rPh>
    <rPh sb="10" eb="12">
      <t>キキン</t>
    </rPh>
    <phoneticPr fontId="3"/>
  </si>
  <si>
    <t>学校等施設建設改修基金</t>
    <rPh sb="0" eb="2">
      <t>ガッコウ</t>
    </rPh>
    <rPh sb="2" eb="3">
      <t>トウ</t>
    </rPh>
    <rPh sb="3" eb="5">
      <t>シセツ</t>
    </rPh>
    <rPh sb="5" eb="7">
      <t>ケンセツ</t>
    </rPh>
    <rPh sb="7" eb="9">
      <t>カイシュウ</t>
    </rPh>
    <rPh sb="9" eb="11">
      <t>キキン</t>
    </rPh>
    <phoneticPr fontId="3"/>
  </si>
  <si>
    <t>美術品等取得基金</t>
    <rPh sb="0" eb="2">
      <t>ビジュツ</t>
    </rPh>
    <rPh sb="2" eb="3">
      <t>ヒン</t>
    </rPh>
    <rPh sb="3" eb="4">
      <t>トウ</t>
    </rPh>
    <rPh sb="4" eb="6">
      <t>シュトク</t>
    </rPh>
    <rPh sb="6" eb="8">
      <t>キキン</t>
    </rPh>
    <phoneticPr fontId="3"/>
  </si>
  <si>
    <t>http://www.city.mobara.chiba.jp/0000001533.html</t>
  </si>
  <si>
    <t>空港周辺対策事業基金</t>
    <rPh sb="0" eb="2">
      <t>クウコウ</t>
    </rPh>
    <rPh sb="2" eb="4">
      <t>シュウヘン</t>
    </rPh>
    <rPh sb="4" eb="6">
      <t>タイサク</t>
    </rPh>
    <rPh sb="6" eb="8">
      <t>ジギョウ</t>
    </rPh>
    <rPh sb="8" eb="10">
      <t>キキン</t>
    </rPh>
    <phoneticPr fontId="3"/>
  </si>
  <si>
    <t>高齢者社会対策基金</t>
    <rPh sb="0" eb="3">
      <t>コウレイシャ</t>
    </rPh>
    <rPh sb="3" eb="5">
      <t>シャカイ</t>
    </rPh>
    <rPh sb="5" eb="7">
      <t>タイサク</t>
    </rPh>
    <rPh sb="7" eb="9">
      <t>キキン</t>
    </rPh>
    <phoneticPr fontId="3"/>
  </si>
  <si>
    <t>大栄工業団地汚水処理施設等維持管理基金</t>
    <rPh sb="0" eb="2">
      <t>ダイエイ</t>
    </rPh>
    <rPh sb="2" eb="4">
      <t>コウギョウ</t>
    </rPh>
    <rPh sb="4" eb="6">
      <t>ダンチ</t>
    </rPh>
    <rPh sb="6" eb="8">
      <t>オスイ</t>
    </rPh>
    <rPh sb="8" eb="10">
      <t>ショリ</t>
    </rPh>
    <rPh sb="10" eb="12">
      <t>シセツ</t>
    </rPh>
    <rPh sb="12" eb="13">
      <t>トウ</t>
    </rPh>
    <rPh sb="13" eb="15">
      <t>イジ</t>
    </rPh>
    <rPh sb="15" eb="17">
      <t>カンリ</t>
    </rPh>
    <rPh sb="17" eb="19">
      <t>キキン</t>
    </rPh>
    <phoneticPr fontId="3"/>
  </si>
  <si>
    <t>https://www.city.narita.chiba.jp/shisei/page088000.html</t>
  </si>
  <si>
    <t>ふるさと事業基金</t>
  </si>
  <si>
    <t>保健福祉振興基金</t>
  </si>
  <si>
    <t>みどりのまちづくり基金</t>
    <rPh sb="9" eb="11">
      <t>キキン</t>
    </rPh>
    <phoneticPr fontId="5"/>
  </si>
  <si>
    <t>http://www.city.sakura.lg.jp/0000002527.html</t>
  </si>
  <si>
    <t>東千葉メディカルセンター整備事業基金</t>
    <rPh sb="0" eb="3">
      <t>ヒガシチバ</t>
    </rPh>
    <rPh sb="12" eb="14">
      <t>セイビ</t>
    </rPh>
    <rPh sb="14" eb="16">
      <t>ジギョウ</t>
    </rPh>
    <rPh sb="16" eb="18">
      <t>キキン</t>
    </rPh>
    <phoneticPr fontId="3"/>
  </si>
  <si>
    <t>教育施設及び衛生施設基金</t>
    <rPh sb="0" eb="2">
      <t>キョウイク</t>
    </rPh>
    <rPh sb="2" eb="4">
      <t>シセツ</t>
    </rPh>
    <rPh sb="4" eb="5">
      <t>オヨ</t>
    </rPh>
    <rPh sb="6" eb="8">
      <t>エイセイ</t>
    </rPh>
    <rPh sb="8" eb="10">
      <t>シセツ</t>
    </rPh>
    <rPh sb="10" eb="12">
      <t>キキン</t>
    </rPh>
    <phoneticPr fontId="3"/>
  </si>
  <si>
    <t>http://www.city.togane.chiba.jp/0000000560.html</t>
  </si>
  <si>
    <t>災害復興基金</t>
    <rPh sb="0" eb="2">
      <t>サイガイ</t>
    </rPh>
    <rPh sb="2" eb="4">
      <t>フッコウ</t>
    </rPh>
    <rPh sb="4" eb="6">
      <t>キキン</t>
    </rPh>
    <phoneticPr fontId="3"/>
  </si>
  <si>
    <t>公共施設等再生整備基金</t>
    <rPh sb="0" eb="2">
      <t>コウキョウ</t>
    </rPh>
    <rPh sb="2" eb="4">
      <t>シセツ</t>
    </rPh>
    <rPh sb="4" eb="5">
      <t>トウ</t>
    </rPh>
    <rPh sb="5" eb="7">
      <t>サイセイ</t>
    </rPh>
    <rPh sb="7" eb="9">
      <t>セイビ</t>
    </rPh>
    <rPh sb="9" eb="11">
      <t>キキン</t>
    </rPh>
    <phoneticPr fontId="3"/>
  </si>
  <si>
    <t>海浜霊園管理運営基金</t>
    <rPh sb="0" eb="2">
      <t>カイヒン</t>
    </rPh>
    <rPh sb="2" eb="4">
      <t>レイエン</t>
    </rPh>
    <rPh sb="4" eb="6">
      <t>カンリ</t>
    </rPh>
    <rPh sb="6" eb="8">
      <t>ウンエイ</t>
    </rPh>
    <rPh sb="8" eb="10">
      <t>キキン</t>
    </rPh>
    <phoneticPr fontId="3"/>
  </si>
  <si>
    <t>すこやか子育て基金</t>
    <rPh sb="4" eb="6">
      <t>コソダ</t>
    </rPh>
    <rPh sb="7" eb="9">
      <t>キキン</t>
    </rPh>
    <phoneticPr fontId="3"/>
  </si>
  <si>
    <t>青少年音楽振興基金</t>
    <rPh sb="0" eb="3">
      <t>セイショウネン</t>
    </rPh>
    <rPh sb="3" eb="5">
      <t>オンガク</t>
    </rPh>
    <rPh sb="5" eb="7">
      <t>シンコウ</t>
    </rPh>
    <rPh sb="7" eb="9">
      <t>キキン</t>
    </rPh>
    <phoneticPr fontId="3"/>
  </si>
  <si>
    <t>https://www.city.narashino.lg.jp/joho/zaiseikaikei/zaiseijoukyou/index.html</t>
  </si>
  <si>
    <t>都市整備基金</t>
    <rPh sb="0" eb="2">
      <t>トシ</t>
    </rPh>
    <rPh sb="2" eb="4">
      <t>セイビ</t>
    </rPh>
    <rPh sb="4" eb="6">
      <t>キキン</t>
    </rPh>
    <phoneticPr fontId="3"/>
  </si>
  <si>
    <t>寄附基金</t>
    <rPh sb="0" eb="2">
      <t>キフ</t>
    </rPh>
    <rPh sb="2" eb="4">
      <t>キキン</t>
    </rPh>
    <phoneticPr fontId="3"/>
  </si>
  <si>
    <t>https://www.city.kashiwa.lg.jp/zaisei/policy_pr/zaiseishisu/3537.html</t>
  </si>
  <si>
    <t>小高御代福祉基金</t>
    <rPh sb="0" eb="2">
      <t>オダカ</t>
    </rPh>
    <rPh sb="2" eb="3">
      <t>ゴ</t>
    </rPh>
    <rPh sb="3" eb="4">
      <t>ヨ</t>
    </rPh>
    <rPh sb="4" eb="6">
      <t>フクシ</t>
    </rPh>
    <rPh sb="6" eb="8">
      <t>キキン</t>
    </rPh>
    <phoneticPr fontId="1"/>
  </si>
  <si>
    <t>勝浦市の地方創生に係る基金</t>
    <rPh sb="0" eb="3">
      <t>カツウラシ</t>
    </rPh>
    <rPh sb="4" eb="6">
      <t>チホウ</t>
    </rPh>
    <rPh sb="6" eb="8">
      <t>ソウセイ</t>
    </rPh>
    <rPh sb="9" eb="10">
      <t>カカ</t>
    </rPh>
    <rPh sb="11" eb="13">
      <t>キキン</t>
    </rPh>
    <phoneticPr fontId="1"/>
  </si>
  <si>
    <t>勝浦市福祉基金</t>
    <rPh sb="0" eb="3">
      <t>カツウラシ</t>
    </rPh>
    <rPh sb="3" eb="5">
      <t>フクシ</t>
    </rPh>
    <rPh sb="5" eb="7">
      <t>キキン</t>
    </rPh>
    <phoneticPr fontId="1"/>
  </si>
  <si>
    <t>人材育成基金</t>
    <rPh sb="0" eb="2">
      <t>ジンザイ</t>
    </rPh>
    <rPh sb="2" eb="4">
      <t>イクセイ</t>
    </rPh>
    <rPh sb="4" eb="6">
      <t>キキン</t>
    </rPh>
    <phoneticPr fontId="1"/>
  </si>
  <si>
    <t>https://www.city.katsuura.lg.jp/forms/info/info.aspx?info_id=29304</t>
  </si>
  <si>
    <t>文化基金</t>
    <rPh sb="0" eb="4">
      <t>ブンカキキン</t>
    </rPh>
    <phoneticPr fontId="3"/>
  </si>
  <si>
    <t>緑化基金</t>
    <rPh sb="0" eb="4">
      <t>リョクカキキン</t>
    </rPh>
    <phoneticPr fontId="3"/>
  </si>
  <si>
    <t>https://www.city.ichihara.chiba.jp/joho/zaisei/shiryo/kessancard.html</t>
  </si>
  <si>
    <t>教育、文化及びスポーツ振興基金</t>
    <rPh sb="0" eb="2">
      <t>キョウイク</t>
    </rPh>
    <rPh sb="3" eb="6">
      <t>ブンカオヨ</t>
    </rPh>
    <rPh sb="11" eb="13">
      <t>シンコウ</t>
    </rPh>
    <rPh sb="13" eb="15">
      <t>キキン</t>
    </rPh>
    <phoneticPr fontId="3"/>
  </si>
  <si>
    <t>ふるさと緑の基金</t>
    <rPh sb="4" eb="5">
      <t>ミドリ</t>
    </rPh>
    <rPh sb="6" eb="8">
      <t>キキン</t>
    </rPh>
    <phoneticPr fontId="3"/>
  </si>
  <si>
    <t>廃棄物処理施設整備等基金</t>
    <rPh sb="0" eb="5">
      <t>ハイキブツショリ</t>
    </rPh>
    <rPh sb="5" eb="7">
      <t>シセツ</t>
    </rPh>
    <rPh sb="7" eb="12">
      <t>セイビトウキキン</t>
    </rPh>
    <phoneticPr fontId="3"/>
  </si>
  <si>
    <t>消防施設及び消防装備整備基金</t>
    <rPh sb="0" eb="2">
      <t>ショウボウ</t>
    </rPh>
    <rPh sb="2" eb="4">
      <t>シセツ</t>
    </rPh>
    <rPh sb="4" eb="5">
      <t>オヨ</t>
    </rPh>
    <rPh sb="6" eb="8">
      <t>ショウボウ</t>
    </rPh>
    <rPh sb="8" eb="10">
      <t>ソウビ</t>
    </rPh>
    <rPh sb="10" eb="12">
      <t>セイビ</t>
    </rPh>
    <rPh sb="12" eb="14">
      <t>キキン</t>
    </rPh>
    <phoneticPr fontId="3"/>
  </si>
  <si>
    <t>健康福祉基金</t>
    <rPh sb="0" eb="2">
      <t>ケンコウ</t>
    </rPh>
    <rPh sb="2" eb="4">
      <t>フクシ</t>
    </rPh>
    <rPh sb="4" eb="6">
      <t>キキン</t>
    </rPh>
    <phoneticPr fontId="3"/>
  </si>
  <si>
    <t>https://www.city.nagareyama.chiba.jp/information/1008311/1008371/1008381/1008384.html</t>
  </si>
  <si>
    <t>庁舎整備基金</t>
    <rPh sb="0" eb="6">
      <t>チョウシャセイビキキン</t>
    </rPh>
    <phoneticPr fontId="3"/>
  </si>
  <si>
    <t>市営霊園基金</t>
    <rPh sb="0" eb="2">
      <t>シエイ</t>
    </rPh>
    <rPh sb="2" eb="4">
      <t>レイエン</t>
    </rPh>
    <rPh sb="4" eb="6">
      <t>キキン</t>
    </rPh>
    <phoneticPr fontId="3"/>
  </si>
  <si>
    <t>八千代こども国際平和文化基金</t>
    <rPh sb="0" eb="3">
      <t>ヤチヨ</t>
    </rPh>
    <rPh sb="6" eb="8">
      <t>コクサイ</t>
    </rPh>
    <rPh sb="8" eb="10">
      <t>ヘイワ</t>
    </rPh>
    <rPh sb="10" eb="12">
      <t>ブンカ</t>
    </rPh>
    <rPh sb="12" eb="14">
      <t>キキン</t>
    </rPh>
    <phoneticPr fontId="3"/>
  </si>
  <si>
    <t>http://www.city.yachiyo.chiba.jp/40500/page000080.html</t>
  </si>
  <si>
    <t>清掃工場建設基金</t>
    <rPh sb="0" eb="2">
      <t>セイソウ</t>
    </rPh>
    <rPh sb="2" eb="4">
      <t>コウジョウ</t>
    </rPh>
    <rPh sb="4" eb="6">
      <t>ケンセツ</t>
    </rPh>
    <rPh sb="6" eb="8">
      <t>キキン</t>
    </rPh>
    <phoneticPr fontId="3"/>
  </si>
  <si>
    <t>文化施設整備基金</t>
    <rPh sb="0" eb="2">
      <t>ブンカ</t>
    </rPh>
    <rPh sb="2" eb="4">
      <t>シセツ</t>
    </rPh>
    <rPh sb="4" eb="6">
      <t>セイビ</t>
    </rPh>
    <rPh sb="6" eb="8">
      <t>キキン</t>
    </rPh>
    <phoneticPr fontId="3"/>
  </si>
  <si>
    <t>緑の基金</t>
    <rPh sb="0" eb="1">
      <t>ミドリ</t>
    </rPh>
    <rPh sb="2" eb="4">
      <t>キキン</t>
    </rPh>
    <phoneticPr fontId="3"/>
  </si>
  <si>
    <t>めるへん文庫基金</t>
    <rPh sb="4" eb="6">
      <t>ブンコ</t>
    </rPh>
    <rPh sb="6" eb="8">
      <t>キキン</t>
    </rPh>
    <phoneticPr fontId="3"/>
  </si>
  <si>
    <t>http://www.city.abiko.chiba.jp/shisei/zaisei/kessan/zaiseijokyo.html</t>
  </si>
  <si>
    <t>地域振興基金</t>
    <rPh sb="0" eb="2">
      <t>チイキ</t>
    </rPh>
    <rPh sb="2" eb="4">
      <t>シンコウ</t>
    </rPh>
    <rPh sb="4" eb="6">
      <t>キキン</t>
    </rPh>
    <phoneticPr fontId="11"/>
  </si>
  <si>
    <t>ふるさぽーと基金</t>
    <rPh sb="6" eb="8">
      <t>キキン</t>
    </rPh>
    <phoneticPr fontId="11"/>
  </si>
  <si>
    <t>教育振興基金</t>
    <rPh sb="0" eb="2">
      <t>キョウイク</t>
    </rPh>
    <rPh sb="2" eb="4">
      <t>シンコウ</t>
    </rPh>
    <rPh sb="4" eb="6">
      <t>キキン</t>
    </rPh>
    <phoneticPr fontId="11"/>
  </si>
  <si>
    <t>三日月基金</t>
    <rPh sb="0" eb="3">
      <t>ミカヅキ</t>
    </rPh>
    <rPh sb="3" eb="5">
      <t>キキン</t>
    </rPh>
    <phoneticPr fontId="11"/>
  </si>
  <si>
    <t>まちづくり支援基金</t>
    <rPh sb="5" eb="7">
      <t>シエン</t>
    </rPh>
    <rPh sb="7" eb="9">
      <t>キキン</t>
    </rPh>
    <phoneticPr fontId="11"/>
  </si>
  <si>
    <t>http://www.city.kamogawa.lg.jp/gyoseijoho/zaisei_gyoseikakikaku/zaisei/1461805134256.html</t>
  </si>
  <si>
    <t>保健福祉基金</t>
    <rPh sb="0" eb="2">
      <t>ホケン</t>
    </rPh>
    <rPh sb="2" eb="4">
      <t>フクシ</t>
    </rPh>
    <rPh sb="4" eb="6">
      <t>キキン</t>
    </rPh>
    <phoneticPr fontId="3"/>
  </si>
  <si>
    <t>軽井沢地区公共施設等整備基金</t>
    <rPh sb="0" eb="3">
      <t>カルイザワ</t>
    </rPh>
    <rPh sb="3" eb="5">
      <t>チク</t>
    </rPh>
    <rPh sb="5" eb="7">
      <t>コウキョウ</t>
    </rPh>
    <rPh sb="7" eb="9">
      <t>シセツ</t>
    </rPh>
    <rPh sb="9" eb="10">
      <t>ナド</t>
    </rPh>
    <rPh sb="10" eb="12">
      <t>セイビ</t>
    </rPh>
    <rPh sb="12" eb="14">
      <t>キキン</t>
    </rPh>
    <phoneticPr fontId="3"/>
  </si>
  <si>
    <t>みどりの基金</t>
    <rPh sb="4" eb="6">
      <t>キキン</t>
    </rPh>
    <phoneticPr fontId="3"/>
  </si>
  <si>
    <t>https://www.city.kamagaya.chiba.jp/sesakumidashi/sesaku_zaisei/kessan/index.html</t>
  </si>
  <si>
    <t>市民文化振興基金</t>
    <rPh sb="0" eb="2">
      <t>シミン</t>
    </rPh>
    <rPh sb="2" eb="4">
      <t>ブンカ</t>
    </rPh>
    <rPh sb="4" eb="6">
      <t>シンコウ</t>
    </rPh>
    <rPh sb="6" eb="8">
      <t>キキン</t>
    </rPh>
    <phoneticPr fontId="3"/>
  </si>
  <si>
    <t>公共施設維持管理基金</t>
    <rPh sb="0" eb="10">
      <t>コウキョウシセツイジカンリキキン</t>
    </rPh>
    <phoneticPr fontId="3"/>
  </si>
  <si>
    <t>学校教育振興基金</t>
    <rPh sb="0" eb="8">
      <t>ガッコウキョウイクシンコウキキン</t>
    </rPh>
    <phoneticPr fontId="3"/>
  </si>
  <si>
    <t>児童福祉基金</t>
    <rPh sb="0" eb="6">
      <t>ジドウフクシキキン</t>
    </rPh>
    <phoneticPr fontId="3"/>
  </si>
  <si>
    <t>社会教育施設管理運営基金</t>
    <rPh sb="0" eb="6">
      <t>シャカイキョウイクシセツ</t>
    </rPh>
    <rPh sb="6" eb="12">
      <t>カンリウンエイキキン</t>
    </rPh>
    <phoneticPr fontId="3"/>
  </si>
  <si>
    <t>漁業振興基金</t>
    <rPh sb="0" eb="6">
      <t>ギョギョウシンコウキキン</t>
    </rPh>
    <phoneticPr fontId="3"/>
  </si>
  <si>
    <t>https://www.city.futtsu.lg.jp/0000000213.html</t>
  </si>
  <si>
    <t>公共施設修繕基金</t>
  </si>
  <si>
    <t>墓地公園事業基金</t>
    <rPh sb="0" eb="2">
      <t>ボチ</t>
    </rPh>
    <rPh sb="2" eb="4">
      <t>コウエン</t>
    </rPh>
    <rPh sb="4" eb="6">
      <t>ジギョウ</t>
    </rPh>
    <rPh sb="6" eb="8">
      <t>キキン</t>
    </rPh>
    <phoneticPr fontId="0"/>
  </si>
  <si>
    <t>国際交流基金</t>
    <rPh sb="0" eb="2">
      <t>コクサイ</t>
    </rPh>
    <rPh sb="2" eb="4">
      <t>コウリュウ</t>
    </rPh>
    <rPh sb="4" eb="6">
      <t>キキン</t>
    </rPh>
    <phoneticPr fontId="2"/>
  </si>
  <si>
    <t>スポーツ振興基金</t>
    <rPh sb="4" eb="6">
      <t>シンコウ</t>
    </rPh>
    <rPh sb="6" eb="8">
      <t>キキン</t>
    </rPh>
    <phoneticPr fontId="0"/>
  </si>
  <si>
    <t>非核平和事業基金</t>
    <rPh sb="0" eb="2">
      <t>ヒカク</t>
    </rPh>
    <rPh sb="2" eb="4">
      <t>ヘイワ</t>
    </rPh>
    <rPh sb="4" eb="6">
      <t>ジギョウ</t>
    </rPh>
    <rPh sb="6" eb="8">
      <t>キキン</t>
    </rPh>
    <phoneticPr fontId="2"/>
  </si>
  <si>
    <t>https://www.city.urayasu.lg.jp/shisei/zaisei/kessan/1009162.html</t>
  </si>
  <si>
    <t>住みよい豊かなまちづくり推進基金</t>
    <rPh sb="0" eb="1">
      <t>ス</t>
    </rPh>
    <rPh sb="4" eb="5">
      <t>ユタ</t>
    </rPh>
    <rPh sb="12" eb="14">
      <t>スイシン</t>
    </rPh>
    <rPh sb="14" eb="16">
      <t>キキン</t>
    </rPh>
    <phoneticPr fontId="3"/>
  </si>
  <si>
    <t>廃棄物処理施設建設基金</t>
    <rPh sb="0" eb="3">
      <t>ハイキブツ</t>
    </rPh>
    <rPh sb="3" eb="5">
      <t>ショリ</t>
    </rPh>
    <rPh sb="5" eb="7">
      <t>シセツ</t>
    </rPh>
    <rPh sb="7" eb="9">
      <t>ケンセツ</t>
    </rPh>
    <rPh sb="9" eb="11">
      <t>キキン</t>
    </rPh>
    <phoneticPr fontId="3"/>
  </si>
  <si>
    <t>花と緑の基金</t>
    <rPh sb="0" eb="1">
      <t>ハナ</t>
    </rPh>
    <rPh sb="2" eb="3">
      <t>ミドリ</t>
    </rPh>
    <rPh sb="4" eb="6">
      <t>キキン</t>
    </rPh>
    <phoneticPr fontId="3"/>
  </si>
  <si>
    <t>社会福祉基金</t>
    <rPh sb="0" eb="6">
      <t>シャカイフクシキキン</t>
    </rPh>
    <phoneticPr fontId="3"/>
  </si>
  <si>
    <t>教育施設整備基金</t>
    <rPh sb="0" eb="8">
      <t>キョウイクシセツセイビキキン</t>
    </rPh>
    <phoneticPr fontId="3"/>
  </si>
  <si>
    <t>袖ケ浦駅北側整備基金</t>
    <rPh sb="0" eb="10">
      <t>ソデガウラエキキタガワセイビキキン</t>
    </rPh>
    <phoneticPr fontId="3"/>
  </si>
  <si>
    <t>災害救助基金</t>
    <rPh sb="0" eb="4">
      <t>サイガイキュウジョ</t>
    </rPh>
    <rPh sb="4" eb="6">
      <t>キキン</t>
    </rPh>
    <phoneticPr fontId="3"/>
  </si>
  <si>
    <t>https://www.city.sodegaura.lg.jp/soshiki/zaisei/indexhikakubunseki.html</t>
  </si>
  <si>
    <t>落花生の郷やちまた応援寄附金によるまちづくり基金</t>
    <rPh sb="0" eb="3">
      <t>ラッカセイ</t>
    </rPh>
    <rPh sb="4" eb="5">
      <t>サト</t>
    </rPh>
    <rPh sb="9" eb="11">
      <t>オウエン</t>
    </rPh>
    <rPh sb="11" eb="14">
      <t>キフキン</t>
    </rPh>
    <rPh sb="22" eb="24">
      <t>キキン</t>
    </rPh>
    <phoneticPr fontId="3"/>
  </si>
  <si>
    <t>青少年育成基金</t>
    <rPh sb="0" eb="3">
      <t>セイショウネン</t>
    </rPh>
    <rPh sb="3" eb="5">
      <t>イクセイ</t>
    </rPh>
    <rPh sb="5" eb="7">
      <t>キキン</t>
    </rPh>
    <phoneticPr fontId="3"/>
  </si>
  <si>
    <t>都市廃棄物空気輸送施設収束事業基金</t>
    <rPh sb="0" eb="2">
      <t>トシ</t>
    </rPh>
    <rPh sb="2" eb="5">
      <t>ハイキブツ</t>
    </rPh>
    <rPh sb="5" eb="7">
      <t>クウキ</t>
    </rPh>
    <rPh sb="7" eb="9">
      <t>ユソウ</t>
    </rPh>
    <rPh sb="9" eb="11">
      <t>シセツ</t>
    </rPh>
    <rPh sb="11" eb="13">
      <t>シュウソク</t>
    </rPh>
    <rPh sb="13" eb="15">
      <t>ジギョウ</t>
    </rPh>
    <rPh sb="15" eb="17">
      <t>キキン</t>
    </rPh>
    <phoneticPr fontId="3"/>
  </si>
  <si>
    <t>ふるさとづくり運営基金</t>
    <rPh sb="7" eb="9">
      <t>ウンエイ</t>
    </rPh>
    <rPh sb="9" eb="11">
      <t>キキン</t>
    </rPh>
    <phoneticPr fontId="3"/>
  </si>
  <si>
    <t>https://www.city.inzai.lg.jp/0000005307.html</t>
  </si>
  <si>
    <t>千葉ニュータウン事業に係る白井市道等整備基金</t>
    <rPh sb="0" eb="2">
      <t>チバ</t>
    </rPh>
    <rPh sb="8" eb="10">
      <t>ジギョウ</t>
    </rPh>
    <rPh sb="11" eb="12">
      <t>カカ</t>
    </rPh>
    <rPh sb="13" eb="15">
      <t>シロイ</t>
    </rPh>
    <rPh sb="15" eb="17">
      <t>シドウ</t>
    </rPh>
    <rPh sb="17" eb="18">
      <t>トウ</t>
    </rPh>
    <rPh sb="18" eb="20">
      <t>セイビ</t>
    </rPh>
    <rPh sb="20" eb="22">
      <t>キキン</t>
    </rPh>
    <phoneticPr fontId="3"/>
  </si>
  <si>
    <t>公共施設整備保全基金</t>
    <rPh sb="0" eb="2">
      <t>コウキョウ</t>
    </rPh>
    <rPh sb="2" eb="4">
      <t>シセツ</t>
    </rPh>
    <rPh sb="4" eb="6">
      <t>セイビ</t>
    </rPh>
    <rPh sb="6" eb="8">
      <t>ホゼン</t>
    </rPh>
    <rPh sb="8" eb="10">
      <t>キキン</t>
    </rPh>
    <phoneticPr fontId="3"/>
  </si>
  <si>
    <t>まちづくり寄附金基金</t>
    <rPh sb="5" eb="8">
      <t>キフキン</t>
    </rPh>
    <rPh sb="8" eb="10">
      <t>キキン</t>
    </rPh>
    <phoneticPr fontId="3"/>
  </si>
  <si>
    <t>衛生施設整備基金</t>
    <rPh sb="0" eb="2">
      <t>エイセイ</t>
    </rPh>
    <rPh sb="2" eb="4">
      <t>シセツ</t>
    </rPh>
    <rPh sb="4" eb="6">
      <t>セイビ</t>
    </rPh>
    <rPh sb="6" eb="8">
      <t>キキン</t>
    </rPh>
    <phoneticPr fontId="3"/>
  </si>
  <si>
    <t>https://www.city.tomisato.lg.jp/0000012194.html</t>
  </si>
  <si>
    <t>公共施設等再編整備基金</t>
    <rPh sb="0" eb="2">
      <t>コウキョウ</t>
    </rPh>
    <rPh sb="2" eb="4">
      <t>シセツ</t>
    </rPh>
    <rPh sb="4" eb="5">
      <t>トウ</t>
    </rPh>
    <rPh sb="5" eb="7">
      <t>サイヘン</t>
    </rPh>
    <rPh sb="7" eb="9">
      <t>セイビ</t>
    </rPh>
    <rPh sb="9" eb="11">
      <t>キキン</t>
    </rPh>
    <phoneticPr fontId="2"/>
  </si>
  <si>
    <t>元気なまちづくり基金</t>
    <rPh sb="0" eb="2">
      <t>ゲンキ</t>
    </rPh>
    <rPh sb="8" eb="10">
      <t>キキン</t>
    </rPh>
    <phoneticPr fontId="2"/>
  </si>
  <si>
    <t>一般廃棄物処理施設建設基金</t>
    <rPh sb="0" eb="2">
      <t>イッパン</t>
    </rPh>
    <rPh sb="2" eb="5">
      <t>ハイキブツ</t>
    </rPh>
    <rPh sb="5" eb="7">
      <t>ショリ</t>
    </rPh>
    <rPh sb="7" eb="9">
      <t>シセツ</t>
    </rPh>
    <rPh sb="9" eb="11">
      <t>ケンセツ</t>
    </rPh>
    <rPh sb="11" eb="13">
      <t>キキン</t>
    </rPh>
    <phoneticPr fontId="2"/>
  </si>
  <si>
    <t>魅力の郷づくり基金</t>
    <rPh sb="0" eb="2">
      <t>ミリョク</t>
    </rPh>
    <rPh sb="3" eb="4">
      <t>サト</t>
    </rPh>
    <rPh sb="7" eb="9">
      <t>キキン</t>
    </rPh>
    <phoneticPr fontId="2"/>
  </si>
  <si>
    <t>和田町上三原地区体験交流施設整備基金</t>
    <rPh sb="0" eb="3">
      <t>ワ</t>
    </rPh>
    <rPh sb="3" eb="4">
      <t>ウエ</t>
    </rPh>
    <rPh sb="4" eb="6">
      <t>ミハラ</t>
    </rPh>
    <rPh sb="6" eb="8">
      <t>チク</t>
    </rPh>
    <rPh sb="8" eb="10">
      <t>タイケン</t>
    </rPh>
    <rPh sb="10" eb="12">
      <t>コウリュウ</t>
    </rPh>
    <rPh sb="12" eb="14">
      <t>シセツ</t>
    </rPh>
    <rPh sb="14" eb="16">
      <t>セイビ</t>
    </rPh>
    <rPh sb="16" eb="18">
      <t>キキン</t>
    </rPh>
    <phoneticPr fontId="2"/>
  </si>
  <si>
    <t>http://www.city.minamiboso.chiba.jp/0000011703.html</t>
  </si>
  <si>
    <t>スポーツ推進基金</t>
  </si>
  <si>
    <t>https://www.city.sosa.lg.jp/page/page001568.html</t>
  </si>
  <si>
    <t>生活環境向上施策推進基金</t>
    <rPh sb="0" eb="2">
      <t>セイカツ</t>
    </rPh>
    <rPh sb="2" eb="4">
      <t>カンキョウ</t>
    </rPh>
    <rPh sb="4" eb="6">
      <t>コウジョウ</t>
    </rPh>
    <rPh sb="6" eb="8">
      <t>シサク</t>
    </rPh>
    <rPh sb="8" eb="10">
      <t>スイシン</t>
    </rPh>
    <rPh sb="10" eb="12">
      <t>キキン</t>
    </rPh>
    <phoneticPr fontId="3"/>
  </si>
  <si>
    <t>液状化対策基金</t>
    <rPh sb="0" eb="3">
      <t>エキジョウカ</t>
    </rPh>
    <rPh sb="3" eb="5">
      <t>タイサク</t>
    </rPh>
    <rPh sb="5" eb="7">
      <t>キキン</t>
    </rPh>
    <phoneticPr fontId="3"/>
  </si>
  <si>
    <t>ふるさと香取応援基金</t>
    <rPh sb="4" eb="6">
      <t>カトリ</t>
    </rPh>
    <rPh sb="6" eb="8">
      <t>オウエン</t>
    </rPh>
    <rPh sb="8" eb="10">
      <t>キキン</t>
    </rPh>
    <phoneticPr fontId="3"/>
  </si>
  <si>
    <t>https://www.city.katori.lg.jp/government/zaisei/hikaku/index.html</t>
  </si>
  <si>
    <t>https://www.city.sammu.lg.jp/page/page001205.html</t>
  </si>
  <si>
    <t>用地取得基金</t>
    <rPh sb="0" eb="2">
      <t>ヨウチ</t>
    </rPh>
    <rPh sb="2" eb="4">
      <t>シュトク</t>
    </rPh>
    <rPh sb="4" eb="6">
      <t>キキン</t>
    </rPh>
    <phoneticPr fontId="3"/>
  </si>
  <si>
    <t>https://www.city.isumi.lg.jp/gyosei/shiseijoho/gyozaisei/finance/2513.html</t>
  </si>
  <si>
    <t>公共施設整備改修基金</t>
    <rPh sb="0" eb="2">
      <t>コウキョウ</t>
    </rPh>
    <rPh sb="2" eb="4">
      <t>シセツ</t>
    </rPh>
    <rPh sb="4" eb="6">
      <t>セイビ</t>
    </rPh>
    <rPh sb="6" eb="8">
      <t>カイシュウ</t>
    </rPh>
    <rPh sb="8" eb="10">
      <t>キキン</t>
    </rPh>
    <phoneticPr fontId="3"/>
  </si>
  <si>
    <t>http://www.city.oamishirasato.lg.jp/0000010985.html</t>
  </si>
  <si>
    <t>酒々井ちびっこ天国基金</t>
    <rPh sb="0" eb="3">
      <t>シスイ</t>
    </rPh>
    <rPh sb="7" eb="9">
      <t>テンゴク</t>
    </rPh>
    <rPh sb="9" eb="11">
      <t>キキン</t>
    </rPh>
    <phoneticPr fontId="3"/>
  </si>
  <si>
    <t>社会資本等整備基金</t>
    <rPh sb="0" eb="2">
      <t>シャカイ</t>
    </rPh>
    <rPh sb="2" eb="4">
      <t>シホン</t>
    </rPh>
    <rPh sb="4" eb="5">
      <t>トウ</t>
    </rPh>
    <rPh sb="5" eb="7">
      <t>セイビ</t>
    </rPh>
    <rPh sb="7" eb="9">
      <t>キキン</t>
    </rPh>
    <phoneticPr fontId="3"/>
  </si>
  <si>
    <t>https://www.town.shisui.chiba.jp/docs/2014021808437/</t>
  </si>
  <si>
    <t>職員退職手当負担金
支払準備基金</t>
    <rPh sb="0" eb="2">
      <t>ショクイン</t>
    </rPh>
    <rPh sb="2" eb="4">
      <t>タイショク</t>
    </rPh>
    <rPh sb="4" eb="6">
      <t>テアテ</t>
    </rPh>
    <rPh sb="6" eb="9">
      <t>フタンキン</t>
    </rPh>
    <rPh sb="10" eb="12">
      <t>シハラ</t>
    </rPh>
    <rPh sb="12" eb="14">
      <t>ジュンビ</t>
    </rPh>
    <rPh sb="14" eb="16">
      <t>キキン</t>
    </rPh>
    <phoneticPr fontId="3"/>
  </si>
  <si>
    <t>国営印旛沼二期
土地改良事業負担金
支払準備基金</t>
    <rPh sb="0" eb="2">
      <t>コクエイ</t>
    </rPh>
    <rPh sb="2" eb="5">
      <t>インバヌマ</t>
    </rPh>
    <rPh sb="5" eb="7">
      <t>２キ</t>
    </rPh>
    <rPh sb="8" eb="10">
      <t>トチ</t>
    </rPh>
    <rPh sb="10" eb="12">
      <t>カイリョウ</t>
    </rPh>
    <rPh sb="12" eb="14">
      <t>ジギョウ</t>
    </rPh>
    <rPh sb="14" eb="17">
      <t>フタンキン</t>
    </rPh>
    <rPh sb="18" eb="20">
      <t>シハラ</t>
    </rPh>
    <rPh sb="20" eb="22">
      <t>ジュンビ</t>
    </rPh>
    <rPh sb="22" eb="24">
      <t>キキン</t>
    </rPh>
    <phoneticPr fontId="3"/>
  </si>
  <si>
    <t>社会資本整備等基金</t>
    <rPh sb="0" eb="2">
      <t>シャカイ</t>
    </rPh>
    <rPh sb="2" eb="4">
      <t>シホン</t>
    </rPh>
    <rPh sb="4" eb="6">
      <t>セイビ</t>
    </rPh>
    <rPh sb="6" eb="7">
      <t>トウ</t>
    </rPh>
    <rPh sb="7" eb="9">
      <t>キキン</t>
    </rPh>
    <phoneticPr fontId="3"/>
  </si>
  <si>
    <t>鉄道施設整備基金</t>
    <rPh sb="0" eb="2">
      <t>テツドウ</t>
    </rPh>
    <rPh sb="2" eb="4">
      <t>シセツ</t>
    </rPh>
    <rPh sb="4" eb="6">
      <t>セイビ</t>
    </rPh>
    <rPh sb="6" eb="8">
      <t>キキン</t>
    </rPh>
    <phoneticPr fontId="3"/>
  </si>
  <si>
    <t>www.town.sakae.chiba.jp/index.php?code=2751</t>
  </si>
  <si>
    <t>自然と人とふれあいの緑基金</t>
    <rPh sb="0" eb="2">
      <t>シゼン</t>
    </rPh>
    <rPh sb="3" eb="4">
      <t>ヒト</t>
    </rPh>
    <rPh sb="10" eb="11">
      <t>ミドリ</t>
    </rPh>
    <rPh sb="11" eb="13">
      <t>キキン</t>
    </rPh>
    <phoneticPr fontId="3"/>
  </si>
  <si>
    <t>https://www.town.kozaki.chiba.jp/08government/johokokai/zaiseijoukyou.html</t>
  </si>
  <si>
    <t>道路整備基金</t>
    <rPh sb="0" eb="2">
      <t>ドウロ</t>
    </rPh>
    <rPh sb="2" eb="4">
      <t>セイビ</t>
    </rPh>
    <rPh sb="4" eb="6">
      <t>キキン</t>
    </rPh>
    <phoneticPr fontId="3"/>
  </si>
  <si>
    <t>房総導水路栗山川沿岸補償施設基金</t>
    <rPh sb="0" eb="2">
      <t>ボウソウ</t>
    </rPh>
    <rPh sb="2" eb="5">
      <t>ドウスイロ</t>
    </rPh>
    <rPh sb="5" eb="7">
      <t>クリヤマ</t>
    </rPh>
    <rPh sb="7" eb="8">
      <t>ガワ</t>
    </rPh>
    <rPh sb="8" eb="10">
      <t>エンガン</t>
    </rPh>
    <rPh sb="10" eb="12">
      <t>ホショウ</t>
    </rPh>
    <rPh sb="12" eb="14">
      <t>シセツ</t>
    </rPh>
    <rPh sb="14" eb="16">
      <t>キキン</t>
    </rPh>
    <phoneticPr fontId="3"/>
  </si>
  <si>
    <t>空港周辺整備基金</t>
    <rPh sb="0" eb="2">
      <t>クウコウ</t>
    </rPh>
    <rPh sb="2" eb="4">
      <t>シュウヘン</t>
    </rPh>
    <rPh sb="4" eb="6">
      <t>セイビ</t>
    </rPh>
    <rPh sb="6" eb="8">
      <t>キキン</t>
    </rPh>
    <phoneticPr fontId="3"/>
  </si>
  <si>
    <t>子どもの未来応援基金</t>
    <rPh sb="0" eb="1">
      <t>コ</t>
    </rPh>
    <rPh sb="4" eb="6">
      <t>ミライ</t>
    </rPh>
    <rPh sb="6" eb="8">
      <t>オウエン</t>
    </rPh>
    <rPh sb="8" eb="10">
      <t>キキン</t>
    </rPh>
    <phoneticPr fontId="3"/>
  </si>
  <si>
    <t>https://www.town.tako.chiba.jp/docs/2018011800470/</t>
  </si>
  <si>
    <t>町民バス購入基金</t>
    <rPh sb="0" eb="2">
      <t>チョウミン</t>
    </rPh>
    <rPh sb="4" eb="6">
      <t>コウニュウ</t>
    </rPh>
    <rPh sb="6" eb="8">
      <t>キキン</t>
    </rPh>
    <phoneticPr fontId="3"/>
  </si>
  <si>
    <t>https://www.town.tohnosho.chiba.jp/003profile/c010/020.html</t>
  </si>
  <si>
    <t>東千葉メディカルセンター整備事業基金</t>
    <rPh sb="0" eb="3">
      <t>ヒガシチバ</t>
    </rPh>
    <rPh sb="12" eb="16">
      <t>セイビジギョウ</t>
    </rPh>
    <rPh sb="16" eb="18">
      <t>キキン</t>
    </rPh>
    <phoneticPr fontId="3"/>
  </si>
  <si>
    <t>いわしの町「九十九里」応援基金</t>
    <rPh sb="4" eb="5">
      <t>マチ</t>
    </rPh>
    <rPh sb="6" eb="10">
      <t>クジュウクリ</t>
    </rPh>
    <rPh sb="11" eb="15">
      <t>オウエンキキン</t>
    </rPh>
    <phoneticPr fontId="3"/>
  </si>
  <si>
    <t>ふるさと福祉基金</t>
    <rPh sb="4" eb="8">
      <t>フクシキキン</t>
    </rPh>
    <phoneticPr fontId="3"/>
  </si>
  <si>
    <t>https://www.town.kujukuri.chiba.jp/0000003292.html</t>
  </si>
  <si>
    <t>小学校施設大規模改修基金</t>
    <rPh sb="0" eb="3">
      <t>ショウガッコウ</t>
    </rPh>
    <rPh sb="3" eb="5">
      <t>シセツ</t>
    </rPh>
    <rPh sb="5" eb="8">
      <t>ダイキボ</t>
    </rPh>
    <rPh sb="8" eb="10">
      <t>カイシュウ</t>
    </rPh>
    <rPh sb="10" eb="12">
      <t>キキン</t>
    </rPh>
    <phoneticPr fontId="3"/>
  </si>
  <si>
    <t>工業団地内給水施設等維持適正化整備基金</t>
    <rPh sb="0" eb="2">
      <t>コウギョウ</t>
    </rPh>
    <rPh sb="2" eb="4">
      <t>ダンチ</t>
    </rPh>
    <rPh sb="4" eb="5">
      <t>ナイ</t>
    </rPh>
    <rPh sb="5" eb="7">
      <t>キュウスイ</t>
    </rPh>
    <rPh sb="7" eb="9">
      <t>シセツ</t>
    </rPh>
    <rPh sb="9" eb="10">
      <t>トウ</t>
    </rPh>
    <rPh sb="10" eb="12">
      <t>イジ</t>
    </rPh>
    <rPh sb="12" eb="14">
      <t>テキセイ</t>
    </rPh>
    <rPh sb="14" eb="15">
      <t>カ</t>
    </rPh>
    <rPh sb="15" eb="17">
      <t>セイビ</t>
    </rPh>
    <rPh sb="17" eb="19">
      <t>キキン</t>
    </rPh>
    <phoneticPr fontId="3"/>
  </si>
  <si>
    <t>ふるさと芝山応援基金</t>
    <rPh sb="4" eb="6">
      <t>シバヤマ</t>
    </rPh>
    <rPh sb="6" eb="8">
      <t>オウエン</t>
    </rPh>
    <rPh sb="8" eb="10">
      <t>キキン</t>
    </rPh>
    <phoneticPr fontId="3"/>
  </si>
  <si>
    <t>https://www.town.shibayama.lg.jp/0000002632.html</t>
  </si>
  <si>
    <t>公共施設総合管理基金</t>
    <rPh sb="0" eb="10">
      <t>コウキョウシセツソウゴウカンリキキン</t>
    </rPh>
    <phoneticPr fontId="3"/>
  </si>
  <si>
    <t>地方創生基金</t>
    <rPh sb="0" eb="4">
      <t>チホウソウセイ</t>
    </rPh>
    <rPh sb="4" eb="6">
      <t>キキン</t>
    </rPh>
    <phoneticPr fontId="3"/>
  </si>
  <si>
    <t>ふるさとまちづくり基金</t>
    <rPh sb="9" eb="11">
      <t>キキン</t>
    </rPh>
    <phoneticPr fontId="3"/>
  </si>
  <si>
    <t>文化スポーツ振興基金</t>
    <rPh sb="0" eb="2">
      <t>ブンカ</t>
    </rPh>
    <rPh sb="6" eb="10">
      <t>シンコウキキン</t>
    </rPh>
    <phoneticPr fontId="3"/>
  </si>
  <si>
    <t>https://www.town.yokoshibahikari.chiba.jp/site/zaisei/1324.html</t>
  </si>
  <si>
    <t>上総一ノ宮駅周辺環境整備基金</t>
    <rPh sb="0" eb="2">
      <t>カズサ</t>
    </rPh>
    <rPh sb="2" eb="3">
      <t>イチ</t>
    </rPh>
    <rPh sb="4" eb="5">
      <t>ミヤ</t>
    </rPh>
    <rPh sb="5" eb="6">
      <t>エキ</t>
    </rPh>
    <rPh sb="6" eb="8">
      <t>シュウヘン</t>
    </rPh>
    <rPh sb="8" eb="10">
      <t>カンキョウ</t>
    </rPh>
    <rPh sb="10" eb="12">
      <t>セイビ</t>
    </rPh>
    <rPh sb="12" eb="14">
      <t>キキン</t>
    </rPh>
    <phoneticPr fontId="3"/>
  </si>
  <si>
    <t>魅力ある海岸づくり基金</t>
    <rPh sb="0" eb="2">
      <t>ミリョク</t>
    </rPh>
    <rPh sb="4" eb="6">
      <t>カイガン</t>
    </rPh>
    <rPh sb="9" eb="11">
      <t>キキン</t>
    </rPh>
    <phoneticPr fontId="3"/>
  </si>
  <si>
    <t>保育所整備基金</t>
    <rPh sb="0" eb="2">
      <t>ホイク</t>
    </rPh>
    <rPh sb="2" eb="3">
      <t>ショ</t>
    </rPh>
    <rPh sb="3" eb="5">
      <t>セイビ</t>
    </rPh>
    <rPh sb="5" eb="7">
      <t>キキン</t>
    </rPh>
    <phoneticPr fontId="3"/>
  </si>
  <si>
    <t>https://www.town.ichinomiya.chiba.jp/machizukuri/zaisei/6.html</t>
  </si>
  <si>
    <t>むつざわスマートウェルネスタウン拠点形成事業に係る債務負担行為管理基金</t>
    <rPh sb="16" eb="18">
      <t>キョテン</t>
    </rPh>
    <rPh sb="18" eb="20">
      <t>ケイセイ</t>
    </rPh>
    <rPh sb="20" eb="22">
      <t>ジギョウ</t>
    </rPh>
    <rPh sb="23" eb="24">
      <t>カカ</t>
    </rPh>
    <rPh sb="25" eb="27">
      <t>サイム</t>
    </rPh>
    <rPh sb="27" eb="29">
      <t>フタン</t>
    </rPh>
    <rPh sb="29" eb="31">
      <t>コウイ</t>
    </rPh>
    <rPh sb="31" eb="33">
      <t>カンリ</t>
    </rPh>
    <rPh sb="33" eb="35">
      <t>キキン</t>
    </rPh>
    <phoneticPr fontId="3"/>
  </si>
  <si>
    <t>若者定住促進基金</t>
    <rPh sb="0" eb="2">
      <t>ワカモノ</t>
    </rPh>
    <rPh sb="2" eb="4">
      <t>テイジュウ</t>
    </rPh>
    <rPh sb="4" eb="6">
      <t>ソクシン</t>
    </rPh>
    <rPh sb="6" eb="8">
      <t>キキン</t>
    </rPh>
    <phoneticPr fontId="3"/>
  </si>
  <si>
    <t>公園緑地等管理基金</t>
    <rPh sb="0" eb="2">
      <t>コウエン</t>
    </rPh>
    <rPh sb="2" eb="4">
      <t>リョクチ</t>
    </rPh>
    <rPh sb="4" eb="5">
      <t>トウ</t>
    </rPh>
    <rPh sb="5" eb="7">
      <t>カンリ</t>
    </rPh>
    <rPh sb="7" eb="9">
      <t>キキン</t>
    </rPh>
    <phoneticPr fontId="3"/>
  </si>
  <si>
    <t>http://www.town.mutsuzawa.chiba.jp/chousei/soshiki/zaisei</t>
  </si>
  <si>
    <t>八積駅周辺環境整備基金</t>
    <rPh sb="0" eb="3">
      <t>ヤツミエキ</t>
    </rPh>
    <rPh sb="3" eb="5">
      <t>シュウヘン</t>
    </rPh>
    <rPh sb="5" eb="7">
      <t>カンキョウ</t>
    </rPh>
    <rPh sb="7" eb="9">
      <t>セイビ</t>
    </rPh>
    <rPh sb="9" eb="11">
      <t>キキン</t>
    </rPh>
    <phoneticPr fontId="3"/>
  </si>
  <si>
    <t>http://www.vill.chosei.chiba.jp/0000001102.html</t>
  </si>
  <si>
    <t>ふるさとしらこ応援基金</t>
    <rPh sb="7" eb="9">
      <t>オウエン</t>
    </rPh>
    <rPh sb="9" eb="11">
      <t>キキン</t>
    </rPh>
    <phoneticPr fontId="3"/>
  </si>
  <si>
    <t>防災基金</t>
    <rPh sb="0" eb="4">
      <t>ボウサイキキン</t>
    </rPh>
    <phoneticPr fontId="3"/>
  </si>
  <si>
    <t>地域振興基金</t>
    <rPh sb="0" eb="4">
      <t>チイキシンコウ</t>
    </rPh>
    <rPh sb="4" eb="6">
      <t>キキン</t>
    </rPh>
    <phoneticPr fontId="3"/>
  </si>
  <si>
    <t>https://www.town.shirako.lg.jp/0000000803.html</t>
  </si>
  <si>
    <t>長柄町公共施設整備等基金</t>
    <rPh sb="0" eb="3">
      <t>ナガラマチ</t>
    </rPh>
    <rPh sb="3" eb="5">
      <t>コウキョウ</t>
    </rPh>
    <rPh sb="5" eb="7">
      <t>シセツ</t>
    </rPh>
    <rPh sb="7" eb="9">
      <t>セイビ</t>
    </rPh>
    <rPh sb="9" eb="10">
      <t>トウ</t>
    </rPh>
    <rPh sb="10" eb="12">
      <t>キキン</t>
    </rPh>
    <phoneticPr fontId="3"/>
  </si>
  <si>
    <t>長柄町福祉振興基金</t>
    <rPh sb="0" eb="3">
      <t>ナガラマチ</t>
    </rPh>
    <rPh sb="3" eb="5">
      <t>フクシ</t>
    </rPh>
    <rPh sb="5" eb="7">
      <t>シンコウ</t>
    </rPh>
    <rPh sb="7" eb="9">
      <t>キキン</t>
    </rPh>
    <phoneticPr fontId="3"/>
  </si>
  <si>
    <t>長柄町ふるさと応援基金</t>
    <rPh sb="0" eb="3">
      <t>ナガラマチ</t>
    </rPh>
    <rPh sb="7" eb="9">
      <t>オウエン</t>
    </rPh>
    <rPh sb="9" eb="11">
      <t>キキン</t>
    </rPh>
    <phoneticPr fontId="3"/>
  </si>
  <si>
    <t>長柄町東日本大震災復興基金</t>
    <rPh sb="0" eb="3">
      <t>ナガラマチ</t>
    </rPh>
    <rPh sb="3" eb="9">
      <t>ヒガシニホンダイシンサイ</t>
    </rPh>
    <rPh sb="9" eb="11">
      <t>フッコウ</t>
    </rPh>
    <rPh sb="11" eb="13">
      <t>キキン</t>
    </rPh>
    <phoneticPr fontId="3"/>
  </si>
  <si>
    <t>長柄町森林環境譲与税基金</t>
    <rPh sb="0" eb="3">
      <t>ナガラマチ</t>
    </rPh>
    <rPh sb="3" eb="12">
      <t>シンリンカンキョウジョウヨゼイキキン</t>
    </rPh>
    <phoneticPr fontId="3"/>
  </si>
  <si>
    <t>https://www.town.nagara.chiba.jp/soshiki/2/51.html</t>
  </si>
  <si>
    <t>地域農業推進基金</t>
    <rPh sb="0" eb="2">
      <t>チイキ</t>
    </rPh>
    <rPh sb="2" eb="4">
      <t>ノウギョウ</t>
    </rPh>
    <rPh sb="4" eb="6">
      <t>スイシン</t>
    </rPh>
    <rPh sb="6" eb="8">
      <t>キキン</t>
    </rPh>
    <phoneticPr fontId="3"/>
  </si>
  <si>
    <t>地域づくり基金</t>
    <rPh sb="0" eb="2">
      <t>チイキ</t>
    </rPh>
    <rPh sb="5" eb="7">
      <t>キキン</t>
    </rPh>
    <phoneticPr fontId="3"/>
  </si>
  <si>
    <t>https://www.town.chonan.chiba.jp/chousei/zaisei/1880/</t>
  </si>
  <si>
    <t>小中学校施設整備基金</t>
    <rPh sb="0" eb="4">
      <t>ショウチュウガッコウ</t>
    </rPh>
    <rPh sb="4" eb="6">
      <t>シセツ</t>
    </rPh>
    <rPh sb="6" eb="8">
      <t>セイビ</t>
    </rPh>
    <rPh sb="8" eb="10">
      <t>キキン</t>
    </rPh>
    <phoneticPr fontId="3"/>
  </si>
  <si>
    <t>一般廃棄物処理施設建設基金</t>
    <rPh sb="0" eb="2">
      <t>イッパン</t>
    </rPh>
    <rPh sb="2" eb="5">
      <t>ハイキブツ</t>
    </rPh>
    <rPh sb="5" eb="7">
      <t>ショリ</t>
    </rPh>
    <rPh sb="7" eb="9">
      <t>シセツ</t>
    </rPh>
    <rPh sb="9" eb="11">
      <t>ケンセツ</t>
    </rPh>
    <rPh sb="11" eb="13">
      <t>キキン</t>
    </rPh>
    <phoneticPr fontId="3"/>
  </si>
  <si>
    <t>http://www.town.otaki.chiba.jp/index.cfm/11,17316,68,138,html</t>
  </si>
  <si>
    <t>活力あるふるさとづくり基金</t>
    <rPh sb="0" eb="2">
      <t>カツリョク</t>
    </rPh>
    <rPh sb="11" eb="13">
      <t>キキン</t>
    </rPh>
    <phoneticPr fontId="3"/>
  </si>
  <si>
    <t>教育施設建設基金</t>
    <rPh sb="0" eb="2">
      <t>キョウイク</t>
    </rPh>
    <rPh sb="2" eb="4">
      <t>シセツ</t>
    </rPh>
    <rPh sb="4" eb="6">
      <t>ケンセツ</t>
    </rPh>
    <rPh sb="6" eb="8">
      <t>キキン</t>
    </rPh>
    <phoneticPr fontId="3"/>
  </si>
  <si>
    <t>公共施設維持管理基金</t>
    <rPh sb="0" eb="2">
      <t>コウキョウ</t>
    </rPh>
    <rPh sb="2" eb="4">
      <t>シセツ</t>
    </rPh>
    <rPh sb="4" eb="6">
      <t>イジ</t>
    </rPh>
    <rPh sb="6" eb="8">
      <t>カンリ</t>
    </rPh>
    <rPh sb="8" eb="10">
      <t>キキン</t>
    </rPh>
    <phoneticPr fontId="3"/>
  </si>
  <si>
    <t>防災行政無線施設整備基金</t>
    <rPh sb="0" eb="2">
      <t>ボウサイ</t>
    </rPh>
    <rPh sb="2" eb="4">
      <t>ギョウセイ</t>
    </rPh>
    <rPh sb="4" eb="6">
      <t>ムセン</t>
    </rPh>
    <rPh sb="6" eb="8">
      <t>シセツ</t>
    </rPh>
    <rPh sb="8" eb="10">
      <t>セイビ</t>
    </rPh>
    <rPh sb="10" eb="12">
      <t>キキン</t>
    </rPh>
    <phoneticPr fontId="3"/>
  </si>
  <si>
    <t>http://www.town.onjuku.chiba.jp/suba5/3/17/</t>
  </si>
  <si>
    <t>鋸南町豊かなまちづくり基金</t>
    <rPh sb="0" eb="3">
      <t>キョナンマチ</t>
    </rPh>
    <rPh sb="3" eb="4">
      <t>ユタ</t>
    </rPh>
    <rPh sb="11" eb="13">
      <t>キキン</t>
    </rPh>
    <phoneticPr fontId="3"/>
  </si>
  <si>
    <t>鋸南町都市交流施設整備基金</t>
    <rPh sb="0" eb="3">
      <t>キョナンマチ</t>
    </rPh>
    <rPh sb="3" eb="5">
      <t>トシ</t>
    </rPh>
    <rPh sb="5" eb="7">
      <t>コウリュウ</t>
    </rPh>
    <rPh sb="7" eb="9">
      <t>シセツ</t>
    </rPh>
    <rPh sb="9" eb="11">
      <t>セイビ</t>
    </rPh>
    <rPh sb="11" eb="13">
      <t>キキン</t>
    </rPh>
    <phoneticPr fontId="3"/>
  </si>
  <si>
    <t>鋸南町過疎地域自立促進特別事業基金</t>
    <rPh sb="0" eb="3">
      <t>キョナンマチ</t>
    </rPh>
    <rPh sb="3" eb="5">
      <t>カソ</t>
    </rPh>
    <rPh sb="5" eb="7">
      <t>チイキ</t>
    </rPh>
    <rPh sb="7" eb="9">
      <t>ジリツ</t>
    </rPh>
    <rPh sb="9" eb="11">
      <t>ソクシン</t>
    </rPh>
    <rPh sb="11" eb="13">
      <t>トクベツ</t>
    </rPh>
    <rPh sb="13" eb="15">
      <t>ジギョウ</t>
    </rPh>
    <rPh sb="15" eb="17">
      <t>キキン</t>
    </rPh>
    <phoneticPr fontId="3"/>
  </si>
  <si>
    <t>鋸南町東日本大震災復興基金</t>
    <rPh sb="0" eb="3">
      <t>キョナンマチ</t>
    </rPh>
    <rPh sb="3" eb="4">
      <t>ヒガシ</t>
    </rPh>
    <rPh sb="4" eb="6">
      <t>ニホン</t>
    </rPh>
    <rPh sb="6" eb="9">
      <t>ダイシンサイ</t>
    </rPh>
    <rPh sb="9" eb="11">
      <t>フッコウ</t>
    </rPh>
    <rPh sb="11" eb="13">
      <t>キキン</t>
    </rPh>
    <phoneticPr fontId="3"/>
  </si>
  <si>
    <t>鋸南町美術品等取得基金</t>
    <rPh sb="0" eb="3">
      <t>キョナンマチ</t>
    </rPh>
    <rPh sb="3" eb="5">
      <t>ビジュツ</t>
    </rPh>
    <rPh sb="5" eb="6">
      <t>ヒン</t>
    </rPh>
    <rPh sb="6" eb="7">
      <t>トウ</t>
    </rPh>
    <rPh sb="7" eb="9">
      <t>シュトク</t>
    </rPh>
    <rPh sb="9" eb="11">
      <t>キキン</t>
    </rPh>
    <phoneticPr fontId="3"/>
  </si>
  <si>
    <t>https://www.town.kyonan.chiba.jp/soshiki/6/5438.html</t>
  </si>
  <si>
    <t>退職手当基金</t>
    <rPh sb="0" eb="2">
      <t>タイショク</t>
    </rPh>
    <rPh sb="2" eb="4">
      <t>テアテ</t>
    </rPh>
    <rPh sb="4" eb="6">
      <t>キキン</t>
    </rPh>
    <phoneticPr fontId="4"/>
  </si>
  <si>
    <t>千葉県自治会館管理基金</t>
    <rPh sb="0" eb="3">
      <t>チバケン</t>
    </rPh>
    <rPh sb="3" eb="5">
      <t>ジチ</t>
    </rPh>
    <rPh sb="5" eb="7">
      <t>カイカン</t>
    </rPh>
    <rPh sb="7" eb="9">
      <t>カンリ</t>
    </rPh>
    <rPh sb="9" eb="11">
      <t>キキン</t>
    </rPh>
    <phoneticPr fontId="4"/>
  </si>
  <si>
    <t>消防救急無線設備管理基金</t>
    <rPh sb="0" eb="2">
      <t>ショウボウ</t>
    </rPh>
    <rPh sb="2" eb="4">
      <t>キュウキュウ</t>
    </rPh>
    <rPh sb="4" eb="6">
      <t>ムセン</t>
    </rPh>
    <rPh sb="6" eb="8">
      <t>セツビ</t>
    </rPh>
    <rPh sb="8" eb="10">
      <t>カンリ</t>
    </rPh>
    <rPh sb="10" eb="12">
      <t>キキン</t>
    </rPh>
    <phoneticPr fontId="4"/>
  </si>
  <si>
    <t>非常勤公務災害補償等基金</t>
    <rPh sb="0" eb="3">
      <t>ヒジョウキン</t>
    </rPh>
    <rPh sb="3" eb="5">
      <t>コウム</t>
    </rPh>
    <rPh sb="5" eb="7">
      <t>サイガイ</t>
    </rPh>
    <rPh sb="7" eb="9">
      <t>ホショウ</t>
    </rPh>
    <rPh sb="9" eb="10">
      <t>トウ</t>
    </rPh>
    <rPh sb="10" eb="12">
      <t>キキン</t>
    </rPh>
    <phoneticPr fontId="4"/>
  </si>
  <si>
    <t>自然災害弔慰金等基金</t>
    <rPh sb="0" eb="2">
      <t>シゼン</t>
    </rPh>
    <rPh sb="2" eb="4">
      <t>サイガイ</t>
    </rPh>
    <rPh sb="4" eb="7">
      <t>チョウイキン</t>
    </rPh>
    <rPh sb="7" eb="8">
      <t>トウ</t>
    </rPh>
    <rPh sb="8" eb="10">
      <t>キキン</t>
    </rPh>
    <phoneticPr fontId="4"/>
  </si>
  <si>
    <t>東金市外三市町清掃組合施設基金</t>
  </si>
  <si>
    <t>周辺地域整備基金</t>
    <rPh sb="0" eb="4">
      <t>シュウヘンチイキ</t>
    </rPh>
    <rPh sb="4" eb="8">
      <t>セイビキキン</t>
    </rPh>
    <phoneticPr fontId="3"/>
  </si>
  <si>
    <t>印西地区衛生組合
施設整備事業基金</t>
    <rPh sb="0" eb="4">
      <t>インザイチク</t>
    </rPh>
    <rPh sb="4" eb="8">
      <t>エイセイクミアイ</t>
    </rPh>
    <rPh sb="9" eb="17">
      <t>シセツセイビジギョウキキン</t>
    </rPh>
    <phoneticPr fontId="3"/>
  </si>
  <si>
    <t>施設増設改修基金</t>
    <rPh sb="0" eb="2">
      <t>シセツ</t>
    </rPh>
    <rPh sb="2" eb="4">
      <t>ゾウセツ</t>
    </rPh>
    <rPh sb="4" eb="6">
      <t>カイシュウ</t>
    </rPh>
    <rPh sb="6" eb="8">
      <t>キキン</t>
    </rPh>
    <phoneticPr fontId="3"/>
  </si>
  <si>
    <t>清掃基金</t>
    <rPh sb="0" eb="2">
      <t>セイソウ</t>
    </rPh>
    <rPh sb="2" eb="4">
      <t>キキン</t>
    </rPh>
    <phoneticPr fontId="3"/>
  </si>
  <si>
    <t>消防基金</t>
    <rPh sb="0" eb="2">
      <t>ショウボウ</t>
    </rPh>
    <rPh sb="2" eb="4">
      <t>キキン</t>
    </rPh>
    <phoneticPr fontId="3"/>
  </si>
  <si>
    <t>東総地区ふるさと市町村圏基金</t>
    <rPh sb="0" eb="4">
      <t>トウソウチク</t>
    </rPh>
    <rPh sb="8" eb="12">
      <t>シチョウソンケン</t>
    </rPh>
    <rPh sb="12" eb="14">
      <t>キキン</t>
    </rPh>
    <phoneticPr fontId="3"/>
  </si>
  <si>
    <t>後期高齢者医療保険料調整基金</t>
    <rPh sb="0" eb="2">
      <t>コウキ</t>
    </rPh>
    <rPh sb="2" eb="5">
      <t>コウレイシャ</t>
    </rPh>
    <rPh sb="5" eb="7">
      <t>イリョウ</t>
    </rPh>
    <rPh sb="7" eb="10">
      <t>ホケンリョウ</t>
    </rPh>
    <rPh sb="10" eb="12">
      <t>チョウセイ</t>
    </rPh>
    <rPh sb="12" eb="14">
      <t>キキン</t>
    </rPh>
    <phoneticPr fontId="3"/>
  </si>
  <si>
    <t>災害対策基金</t>
    <phoneticPr fontId="3"/>
  </si>
  <si>
    <t>まちづくり支援基金</t>
    <rPh sb="5" eb="7">
      <t>シエン</t>
    </rPh>
    <rPh sb="7" eb="9">
      <t>キキン</t>
    </rPh>
    <phoneticPr fontId="3"/>
  </si>
  <si>
    <t>交通環境改善基金</t>
    <rPh sb="0" eb="2">
      <t>コウツウ</t>
    </rPh>
    <rPh sb="2" eb="4">
      <t>カンキョウ</t>
    </rPh>
    <rPh sb="4" eb="6">
      <t>カイゼン</t>
    </rPh>
    <rPh sb="6" eb="8">
      <t>キキン</t>
    </rPh>
    <phoneticPr fontId="3"/>
  </si>
  <si>
    <t>定住促進基金</t>
    <rPh sb="0" eb="2">
      <t>テイジュウ</t>
    </rPh>
    <rPh sb="2" eb="4">
      <t>ソクシン</t>
    </rPh>
    <rPh sb="4" eb="6">
      <t>キキン</t>
    </rPh>
    <phoneticPr fontId="3"/>
  </si>
  <si>
    <t>子育て王国基金</t>
    <rPh sb="0" eb="2">
      <t>コソダ</t>
    </rPh>
    <rPh sb="3" eb="5">
      <t>オウコク</t>
    </rPh>
    <rPh sb="5" eb="7">
      <t>キキン</t>
    </rPh>
    <phoneticPr fontId="3"/>
  </si>
  <si>
    <t>義務教育施設整備等次世代育成環境整備基金</t>
    <rPh sb="0" eb="2">
      <t>ギム</t>
    </rPh>
    <rPh sb="2" eb="4">
      <t>キョウイク</t>
    </rPh>
    <rPh sb="4" eb="6">
      <t>シセツ</t>
    </rPh>
    <rPh sb="6" eb="8">
      <t>セイビ</t>
    </rPh>
    <rPh sb="8" eb="9">
      <t>トウ</t>
    </rPh>
    <rPh sb="9" eb="12">
      <t>ジセダイ</t>
    </rPh>
    <rPh sb="12" eb="14">
      <t>イクセイ</t>
    </rPh>
    <rPh sb="14" eb="16">
      <t>カンキョウ</t>
    </rPh>
    <rPh sb="16" eb="18">
      <t>セイビ</t>
    </rPh>
    <rPh sb="18" eb="20">
      <t>キキン</t>
    </rPh>
    <phoneticPr fontId="3"/>
  </si>
  <si>
    <t>高齢者福祉活動基金</t>
    <rPh sb="0" eb="5">
      <t>コウレイシャフクシ</t>
    </rPh>
    <rPh sb="5" eb="7">
      <t>カツドウ</t>
    </rPh>
    <rPh sb="7" eb="9">
      <t>キキン</t>
    </rPh>
    <phoneticPr fontId="3"/>
  </si>
  <si>
    <t>障害者福祉活動基金</t>
    <rPh sb="0" eb="3">
      <t>ショウガイシャ</t>
    </rPh>
    <rPh sb="3" eb="5">
      <t>フクシ</t>
    </rPh>
    <rPh sb="5" eb="7">
      <t>カツドウ</t>
    </rPh>
    <rPh sb="7" eb="9">
      <t>キキン</t>
    </rPh>
    <phoneticPr fontId="3"/>
  </si>
  <si>
    <t>みどり公園基金</t>
    <rPh sb="3" eb="5">
      <t>コウエン</t>
    </rPh>
    <rPh sb="5" eb="7">
      <t>キキン</t>
    </rPh>
    <phoneticPr fontId="3"/>
  </si>
  <si>
    <t>学校施設建設整備基金</t>
    <rPh sb="0" eb="2">
      <t>ガッコウ</t>
    </rPh>
    <rPh sb="2" eb="4">
      <t>シセツ</t>
    </rPh>
    <rPh sb="4" eb="6">
      <t>ケンセツ</t>
    </rPh>
    <rPh sb="6" eb="8">
      <t>セイビ</t>
    </rPh>
    <rPh sb="8" eb="10">
      <t>キキン</t>
    </rPh>
    <phoneticPr fontId="3"/>
  </si>
  <si>
    <t>区民施設整備基金</t>
    <rPh sb="0" eb="2">
      <t>クミン</t>
    </rPh>
    <rPh sb="2" eb="4">
      <t>シセツ</t>
    </rPh>
    <rPh sb="4" eb="6">
      <t>セイビ</t>
    </rPh>
    <rPh sb="6" eb="8">
      <t>キキン</t>
    </rPh>
    <phoneticPr fontId="3"/>
  </si>
  <si>
    <t>子ども宅食プロジェクト基金</t>
    <rPh sb="0" eb="1">
      <t>コ</t>
    </rPh>
    <rPh sb="3" eb="4">
      <t>タク</t>
    </rPh>
    <rPh sb="4" eb="5">
      <t>ショク</t>
    </rPh>
    <rPh sb="11" eb="13">
      <t>キキン</t>
    </rPh>
    <phoneticPr fontId="3"/>
  </si>
  <si>
    <t>北斎基金</t>
  </si>
  <si>
    <t>文化観光基金</t>
    <rPh sb="0" eb="2">
      <t>ブンカ</t>
    </rPh>
    <rPh sb="2" eb="4">
      <t>カンコウ</t>
    </rPh>
    <rPh sb="4" eb="6">
      <t>キキン</t>
    </rPh>
    <phoneticPr fontId="3"/>
  </si>
  <si>
    <t>地下鉄8号線建設基金</t>
  </si>
  <si>
    <t>地球環境基金</t>
    <rPh sb="0" eb="2">
      <t>チキュウ</t>
    </rPh>
    <rPh sb="2" eb="4">
      <t>カンキョウ</t>
    </rPh>
    <rPh sb="4" eb="6">
      <t>キキン</t>
    </rPh>
    <phoneticPr fontId="3"/>
  </si>
  <si>
    <t>災害復旧基金</t>
    <rPh sb="0" eb="2">
      <t>サイガイ</t>
    </rPh>
    <rPh sb="2" eb="4">
      <t>フッキュウ</t>
    </rPh>
    <rPh sb="4" eb="6">
      <t>キキン</t>
    </rPh>
    <phoneticPr fontId="3"/>
  </si>
  <si>
    <t>文化スポーツ振興基金</t>
    <rPh sb="0" eb="2">
      <t>ブンカ</t>
    </rPh>
    <rPh sb="6" eb="8">
      <t>シンコウ</t>
    </rPh>
    <rPh sb="8" eb="10">
      <t>キキン</t>
    </rPh>
    <phoneticPr fontId="3"/>
  </si>
  <si>
    <t>サクラ基金</t>
    <rPh sb="3" eb="5">
      <t>キキン</t>
    </rPh>
    <phoneticPr fontId="3"/>
  </si>
  <si>
    <t>区営住宅管理基金</t>
    <rPh sb="0" eb="4">
      <t>クエイジュウタク</t>
    </rPh>
    <rPh sb="4" eb="6">
      <t>カンリ</t>
    </rPh>
    <rPh sb="6" eb="8">
      <t>キキン</t>
    </rPh>
    <phoneticPr fontId="3"/>
  </si>
  <si>
    <t>三田地区街づくり寄付金等積立基金</t>
  </si>
  <si>
    <t>社会福祉施設整備寄付金等積立基金</t>
  </si>
  <si>
    <t>https://www.city.meguro.tokyo.jp/gyosei/zaisei/jokyo/zaiseishiryo.html</t>
  </si>
  <si>
    <t>防災対策基金</t>
    <rPh sb="0" eb="2">
      <t>ボウサイ</t>
    </rPh>
    <phoneticPr fontId="3"/>
  </si>
  <si>
    <t>庁舎等建設等基金</t>
    <rPh sb="0" eb="2">
      <t>チョウシャ</t>
    </rPh>
    <rPh sb="2" eb="3">
      <t>トウ</t>
    </rPh>
    <rPh sb="3" eb="5">
      <t>ケンセツ</t>
    </rPh>
    <rPh sb="5" eb="6">
      <t>トウ</t>
    </rPh>
    <rPh sb="6" eb="8">
      <t>キキン</t>
    </rPh>
    <phoneticPr fontId="3"/>
  </si>
  <si>
    <t>みどりのトラスト基金</t>
    <rPh sb="8" eb="10">
      <t>キキン</t>
    </rPh>
    <phoneticPr fontId="3"/>
  </si>
  <si>
    <t>渋谷区
都市整備基金</t>
    <rPh sb="0" eb="3">
      <t>シブヤク</t>
    </rPh>
    <rPh sb="4" eb="6">
      <t>トシ</t>
    </rPh>
    <rPh sb="6" eb="8">
      <t>セイビ</t>
    </rPh>
    <rPh sb="8" eb="10">
      <t>キキン</t>
    </rPh>
    <phoneticPr fontId="3"/>
  </si>
  <si>
    <t>高村
社会福祉基金</t>
    <rPh sb="0" eb="2">
      <t>タカムラ</t>
    </rPh>
    <rPh sb="3" eb="5">
      <t>シャカイ</t>
    </rPh>
    <rPh sb="5" eb="7">
      <t>フクシ</t>
    </rPh>
    <rPh sb="7" eb="9">
      <t>キキン</t>
    </rPh>
    <phoneticPr fontId="3"/>
  </si>
  <si>
    <t>渋谷区やさしい
まちづくり基金</t>
    <rPh sb="0" eb="3">
      <t>シブヤク</t>
    </rPh>
    <rPh sb="13" eb="15">
      <t>キキン</t>
    </rPh>
    <phoneticPr fontId="3"/>
  </si>
  <si>
    <t>安井青少年
育成基金</t>
    <rPh sb="0" eb="2">
      <t>ヤスイ</t>
    </rPh>
    <rPh sb="2" eb="5">
      <t>セイショウネン</t>
    </rPh>
    <rPh sb="6" eb="8">
      <t>イクセイ</t>
    </rPh>
    <rPh sb="8" eb="10">
      <t>キキン</t>
    </rPh>
    <phoneticPr fontId="3"/>
  </si>
  <si>
    <t>小森高齢者
福祉基金</t>
    <rPh sb="0" eb="2">
      <t>コモリ</t>
    </rPh>
    <rPh sb="2" eb="5">
      <t>コウレイシャ</t>
    </rPh>
    <rPh sb="6" eb="8">
      <t>フクシ</t>
    </rPh>
    <rPh sb="8" eb="10">
      <t>キキン</t>
    </rPh>
    <phoneticPr fontId="3"/>
  </si>
  <si>
    <t>中野区義務教育施設整備基金</t>
  </si>
  <si>
    <t>中野区まちづくり基金</t>
  </si>
  <si>
    <t>中野区社会福祉施設整備基金</t>
  </si>
  <si>
    <t>中野区道路・公園整備基金</t>
  </si>
  <si>
    <t>中野区営住宅整備基金</t>
  </si>
  <si>
    <t>https://www.city.tokyo-nakano.lg.jp/dept/102000/d015305.html</t>
  </si>
  <si>
    <t>区営住宅整備基金</t>
    <rPh sb="0" eb="2">
      <t>クエイ</t>
    </rPh>
    <rPh sb="2" eb="4">
      <t>ジュウタク</t>
    </rPh>
    <rPh sb="4" eb="6">
      <t>セイビ</t>
    </rPh>
    <rPh sb="6" eb="8">
      <t>キキン</t>
    </rPh>
    <phoneticPr fontId="3"/>
  </si>
  <si>
    <t>次世代育成基金</t>
    <rPh sb="0" eb="5">
      <t>ジセダイイクセイ</t>
    </rPh>
    <rPh sb="5" eb="7">
      <t>キキン</t>
    </rPh>
    <phoneticPr fontId="3"/>
  </si>
  <si>
    <t>公共施設再構築基金</t>
    <rPh sb="0" eb="2">
      <t>コウキョウ</t>
    </rPh>
    <rPh sb="2" eb="4">
      <t>シセツ</t>
    </rPh>
    <rPh sb="4" eb="7">
      <t>サイコウチク</t>
    </rPh>
    <rPh sb="7" eb="9">
      <t>キキン</t>
    </rPh>
    <phoneticPr fontId="3"/>
  </si>
  <si>
    <t>保健福祉基盤整備支援基金</t>
    <rPh sb="0" eb="2">
      <t>ホケン</t>
    </rPh>
    <rPh sb="2" eb="4">
      <t>フクシ</t>
    </rPh>
    <rPh sb="4" eb="6">
      <t>キバン</t>
    </rPh>
    <rPh sb="6" eb="8">
      <t>セイビ</t>
    </rPh>
    <rPh sb="8" eb="10">
      <t>シエン</t>
    </rPh>
    <rPh sb="10" eb="12">
      <t>キキン</t>
    </rPh>
    <phoneticPr fontId="3"/>
  </si>
  <si>
    <t>住宅基金</t>
    <rPh sb="0" eb="2">
      <t>ジュウタク</t>
    </rPh>
    <rPh sb="2" eb="4">
      <t>キキン</t>
    </rPh>
    <phoneticPr fontId="3"/>
  </si>
  <si>
    <t>施設建設基金</t>
    <rPh sb="0" eb="2">
      <t>シセツ</t>
    </rPh>
    <rPh sb="2" eb="4">
      <t>ケンセツ</t>
    </rPh>
    <rPh sb="4" eb="6">
      <t>キキン</t>
    </rPh>
    <phoneticPr fontId="3"/>
  </si>
  <si>
    <t>学校改築基金</t>
    <rPh sb="0" eb="2">
      <t>ガッコウ</t>
    </rPh>
    <rPh sb="2" eb="4">
      <t>カイチク</t>
    </rPh>
    <rPh sb="4" eb="6">
      <t>キキン</t>
    </rPh>
    <phoneticPr fontId="3"/>
  </si>
  <si>
    <t>住宅管理基金</t>
    <rPh sb="0" eb="2">
      <t>ジュウタク</t>
    </rPh>
    <rPh sb="2" eb="4">
      <t>カンリ</t>
    </rPh>
    <rPh sb="4" eb="6">
      <t>キキン</t>
    </rPh>
    <phoneticPr fontId="3"/>
  </si>
  <si>
    <t>協働推進基金</t>
    <rPh sb="0" eb="2">
      <t>キョウドウ</t>
    </rPh>
    <rPh sb="2" eb="4">
      <t>スイシン</t>
    </rPh>
    <rPh sb="4" eb="6">
      <t>キキン</t>
    </rPh>
    <phoneticPr fontId="3"/>
  </si>
  <si>
    <t>健康・福祉基金</t>
    <rPh sb="0" eb="2">
      <t>ケンコウ</t>
    </rPh>
    <rPh sb="3" eb="5">
      <t>フクシ</t>
    </rPh>
    <rPh sb="5" eb="7">
      <t>キキン</t>
    </rPh>
    <phoneticPr fontId="3"/>
  </si>
  <si>
    <t>東武東上線連続立体化事業基金</t>
    <rPh sb="0" eb="5">
      <t>トウブトウジョウセン</t>
    </rPh>
    <rPh sb="5" eb="7">
      <t>レンゾク</t>
    </rPh>
    <rPh sb="7" eb="10">
      <t>リッタイカ</t>
    </rPh>
    <rPh sb="10" eb="12">
      <t>ジギョウ</t>
    </rPh>
    <rPh sb="12" eb="14">
      <t>キキン</t>
    </rPh>
    <phoneticPr fontId="3"/>
  </si>
  <si>
    <t>皆増</t>
    <rPh sb="0" eb="1">
      <t>ミンナ</t>
    </rPh>
    <rPh sb="1" eb="2">
      <t>ゾウ</t>
    </rPh>
    <phoneticPr fontId="3"/>
  </si>
  <si>
    <t>平和基金</t>
    <rPh sb="0" eb="2">
      <t>ヘイワ</t>
    </rPh>
    <rPh sb="2" eb="4">
      <t>キキン</t>
    </rPh>
    <phoneticPr fontId="3"/>
  </si>
  <si>
    <t>医療環境整備基金</t>
    <rPh sb="0" eb="2">
      <t>イリョウ</t>
    </rPh>
    <rPh sb="2" eb="4">
      <t>カンキョウ</t>
    </rPh>
    <rPh sb="4" eb="6">
      <t>セイビ</t>
    </rPh>
    <rPh sb="6" eb="8">
      <t>キキン</t>
    </rPh>
    <phoneticPr fontId="3"/>
  </si>
  <si>
    <t>大江戸線延伸推進基金</t>
    <rPh sb="0" eb="3">
      <t>オオエド</t>
    </rPh>
    <rPh sb="3" eb="4">
      <t>セン</t>
    </rPh>
    <rPh sb="4" eb="6">
      <t>エンシン</t>
    </rPh>
    <rPh sb="6" eb="8">
      <t>スイシン</t>
    </rPh>
    <rPh sb="8" eb="10">
      <t>キキン</t>
    </rPh>
    <phoneticPr fontId="3"/>
  </si>
  <si>
    <t>みどりを育む基金</t>
    <rPh sb="4" eb="5">
      <t>ハグク</t>
    </rPh>
    <rPh sb="6" eb="8">
      <t>キキン</t>
    </rPh>
    <phoneticPr fontId="3"/>
  </si>
  <si>
    <t>義務教育施設建設資金積立基金</t>
    <rPh sb="0" eb="10">
      <t>ギムキョウイクシセツケンセツシキン</t>
    </rPh>
    <rPh sb="10" eb="12">
      <t>ツミタテ</t>
    </rPh>
    <rPh sb="12" eb="14">
      <t>キキン</t>
    </rPh>
    <phoneticPr fontId="3"/>
  </si>
  <si>
    <t>公共施設建設資金積立基金</t>
    <rPh sb="0" eb="2">
      <t>コウキョウ</t>
    </rPh>
    <rPh sb="2" eb="4">
      <t>シセツ</t>
    </rPh>
    <rPh sb="4" eb="6">
      <t>ケンセツ</t>
    </rPh>
    <rPh sb="6" eb="8">
      <t>シキン</t>
    </rPh>
    <rPh sb="8" eb="10">
      <t>ツミタテ</t>
    </rPh>
    <rPh sb="10" eb="12">
      <t>キキン</t>
    </rPh>
    <phoneticPr fontId="3"/>
  </si>
  <si>
    <t>防災減災対策整備基金</t>
    <rPh sb="0" eb="2">
      <t>ボウサイ</t>
    </rPh>
    <rPh sb="2" eb="4">
      <t>ゲンサイ</t>
    </rPh>
    <rPh sb="4" eb="6">
      <t>タイサク</t>
    </rPh>
    <rPh sb="6" eb="8">
      <t>セイビ</t>
    </rPh>
    <rPh sb="8" eb="10">
      <t>キキン</t>
    </rPh>
    <phoneticPr fontId="3"/>
  </si>
  <si>
    <t>竹の塚鉄道立体化及び関連都市計画事業資金積立基金</t>
    <rPh sb="0" eb="1">
      <t>タケ</t>
    </rPh>
    <rPh sb="2" eb="3">
      <t>ツカ</t>
    </rPh>
    <rPh sb="3" eb="5">
      <t>テツドウ</t>
    </rPh>
    <rPh sb="5" eb="8">
      <t>リッタイカ</t>
    </rPh>
    <rPh sb="8" eb="9">
      <t>オヨ</t>
    </rPh>
    <rPh sb="10" eb="16">
      <t>カンレントシケイカク</t>
    </rPh>
    <rPh sb="16" eb="18">
      <t>ジギョウ</t>
    </rPh>
    <rPh sb="18" eb="20">
      <t>シキン</t>
    </rPh>
    <rPh sb="20" eb="22">
      <t>ツミタテ</t>
    </rPh>
    <rPh sb="22" eb="24">
      <t>キキン</t>
    </rPh>
    <phoneticPr fontId="3"/>
  </si>
  <si>
    <t>地域福祉振興基金</t>
    <rPh sb="0" eb="6">
      <t>チイキフクシシンコウ</t>
    </rPh>
    <rPh sb="6" eb="8">
      <t>キキン</t>
    </rPh>
    <phoneticPr fontId="3"/>
  </si>
  <si>
    <t>大型区民施設及び庁舎等整備基金</t>
    <rPh sb="0" eb="2">
      <t>オオガタ</t>
    </rPh>
    <rPh sb="2" eb="4">
      <t>クミン</t>
    </rPh>
    <rPh sb="4" eb="6">
      <t>シセツ</t>
    </rPh>
    <rPh sb="6" eb="7">
      <t>オヨ</t>
    </rPh>
    <rPh sb="8" eb="10">
      <t>チョウシャ</t>
    </rPh>
    <rPh sb="10" eb="11">
      <t>トウ</t>
    </rPh>
    <rPh sb="11" eb="13">
      <t>セイビ</t>
    </rPh>
    <rPh sb="13" eb="15">
      <t>キキン</t>
    </rPh>
    <phoneticPr fontId="3"/>
  </si>
  <si>
    <t>ＪＲ小岩駅周辺地区等街づくり基金</t>
    <rPh sb="2" eb="4">
      <t>コイワ</t>
    </rPh>
    <rPh sb="4" eb="5">
      <t>エキ</t>
    </rPh>
    <rPh sb="5" eb="7">
      <t>シュウヘン</t>
    </rPh>
    <rPh sb="7" eb="9">
      <t>チク</t>
    </rPh>
    <rPh sb="9" eb="10">
      <t>トウ</t>
    </rPh>
    <rPh sb="10" eb="11">
      <t>マチ</t>
    </rPh>
    <rPh sb="14" eb="16">
      <t>キキン</t>
    </rPh>
    <phoneticPr fontId="3"/>
  </si>
  <si>
    <t>青少年の翼基金</t>
    <rPh sb="0" eb="3">
      <t>セイショウネン</t>
    </rPh>
    <rPh sb="4" eb="5">
      <t>ツバサ</t>
    </rPh>
    <rPh sb="5" eb="7">
      <t>キキン</t>
    </rPh>
    <phoneticPr fontId="3"/>
  </si>
  <si>
    <t>施設整備基金</t>
    <rPh sb="0" eb="2">
      <t>シセツ</t>
    </rPh>
    <rPh sb="2" eb="6">
      <t>セイビキキン</t>
    </rPh>
    <phoneticPr fontId="3"/>
  </si>
  <si>
    <t>公共施設整備保全基金</t>
    <rPh sb="0" eb="10">
      <t>コウキョウシセツセイビホゼンキキン</t>
    </rPh>
    <phoneticPr fontId="3"/>
  </si>
  <si>
    <t>八王子駅周辺整備基金</t>
    <rPh sb="0" eb="4">
      <t>ハチオウジエキ</t>
    </rPh>
    <rPh sb="4" eb="6">
      <t>シュウヘン</t>
    </rPh>
    <rPh sb="6" eb="8">
      <t>セイビ</t>
    </rPh>
    <rPh sb="8" eb="10">
      <t>キキン</t>
    </rPh>
    <phoneticPr fontId="3"/>
  </si>
  <si>
    <t>高尾駅周辺整備基金</t>
    <rPh sb="0" eb="3">
      <t>タカオエキ</t>
    </rPh>
    <rPh sb="3" eb="5">
      <t>シュウヘン</t>
    </rPh>
    <rPh sb="5" eb="7">
      <t>セイビ</t>
    </rPh>
    <rPh sb="7" eb="9">
      <t>キキン</t>
    </rPh>
    <phoneticPr fontId="3"/>
  </si>
  <si>
    <t>子ども・若者基金</t>
    <rPh sb="0" eb="1">
      <t>コ</t>
    </rPh>
    <rPh sb="4" eb="8">
      <t>ワカモノキキン</t>
    </rPh>
    <phoneticPr fontId="3"/>
  </si>
  <si>
    <t>企業立地支援奨励金交付準備基金</t>
    <rPh sb="0" eb="2">
      <t>キギョウ</t>
    </rPh>
    <rPh sb="2" eb="4">
      <t>リッチ</t>
    </rPh>
    <rPh sb="4" eb="6">
      <t>シエン</t>
    </rPh>
    <rPh sb="6" eb="9">
      <t>ショウレイキン</t>
    </rPh>
    <rPh sb="9" eb="11">
      <t>コウフ</t>
    </rPh>
    <rPh sb="11" eb="13">
      <t>ジュンビ</t>
    </rPh>
    <rPh sb="13" eb="15">
      <t>キキン</t>
    </rPh>
    <phoneticPr fontId="3"/>
  </si>
  <si>
    <t>https://www.city.hachioji.tokyo.jp/shisei/001/010/001/003/p007494.html</t>
  </si>
  <si>
    <t>清掃工場建設等基金</t>
  </si>
  <si>
    <t>鉄道連続立体交差化整備基金</t>
    <phoneticPr fontId="3"/>
  </si>
  <si>
    <t>地域づくり振興基金</t>
    <phoneticPr fontId="3"/>
  </si>
  <si>
    <t>学校施設整備基金</t>
    <phoneticPr fontId="3"/>
  </si>
  <si>
    <t>公園緑化基金</t>
    <phoneticPr fontId="3"/>
  </si>
  <si>
    <t>吉祥寺まちづくり基金</t>
    <phoneticPr fontId="3"/>
  </si>
  <si>
    <t>高齢者住宅運営基金</t>
    <phoneticPr fontId="3"/>
  </si>
  <si>
    <t>まちづくり施設整備基金</t>
    <rPh sb="5" eb="7">
      <t>シセツ</t>
    </rPh>
    <rPh sb="7" eb="9">
      <t>セイビ</t>
    </rPh>
    <rPh sb="9" eb="11">
      <t>キキン</t>
    </rPh>
    <phoneticPr fontId="5"/>
  </si>
  <si>
    <t>庁舎等建設基金</t>
    <phoneticPr fontId="3"/>
  </si>
  <si>
    <t>子ども・子育て基金</t>
    <phoneticPr fontId="3"/>
  </si>
  <si>
    <t>健康福祉基金</t>
    <phoneticPr fontId="3"/>
  </si>
  <si>
    <t>平和基金</t>
    <phoneticPr fontId="3"/>
  </si>
  <si>
    <t>https://www.city.mitaka.lg.jp/c_service/035/035088.html</t>
    <phoneticPr fontId="3"/>
  </si>
  <si>
    <t>ふれあい福祉基金</t>
    <phoneticPr fontId="3"/>
  </si>
  <si>
    <t>みどりと水の
ふれあい基金</t>
    <phoneticPr fontId="3"/>
  </si>
  <si>
    <t>生活・環境基金</t>
    <phoneticPr fontId="3"/>
  </si>
  <si>
    <t>公共施設整備等資金積立基金</t>
  </si>
  <si>
    <t>職員退職手当資金積立基金</t>
  </si>
  <si>
    <t>緑化推進基金</t>
  </si>
  <si>
    <t>田中孝奨学基金</t>
    <phoneticPr fontId="3"/>
  </si>
  <si>
    <t>都市基盤整備事業基金</t>
    <phoneticPr fontId="3"/>
  </si>
  <si>
    <t>ふるさとのみどりと環境を守り育てる基金</t>
    <phoneticPr fontId="3"/>
  </si>
  <si>
    <t>井上欣一社会福祉事業基金</t>
    <phoneticPr fontId="3"/>
  </si>
  <si>
    <t>子ども・若者基金</t>
    <phoneticPr fontId="3"/>
  </si>
  <si>
    <t>町田市公共施設整備基金</t>
    <rPh sb="0" eb="3">
      <t>マチダシ</t>
    </rPh>
    <rPh sb="3" eb="5">
      <t>コウキョウ</t>
    </rPh>
    <rPh sb="5" eb="7">
      <t>シセツ</t>
    </rPh>
    <rPh sb="7" eb="9">
      <t>セイビ</t>
    </rPh>
    <rPh sb="9" eb="11">
      <t>キキン</t>
    </rPh>
    <phoneticPr fontId="5"/>
  </si>
  <si>
    <t>町田市廃棄物減量再資源化等推進整備基金</t>
    <rPh sb="0" eb="3">
      <t>マチダシ</t>
    </rPh>
    <rPh sb="3" eb="6">
      <t>ハイキブツ</t>
    </rPh>
    <rPh sb="6" eb="13">
      <t>ゲンリョウサイシゲンカトウ</t>
    </rPh>
    <rPh sb="13" eb="15">
      <t>スイシン</t>
    </rPh>
    <rPh sb="15" eb="17">
      <t>セイビ</t>
    </rPh>
    <rPh sb="17" eb="19">
      <t>キキン</t>
    </rPh>
    <phoneticPr fontId="5"/>
  </si>
  <si>
    <t>町田市緑地保全基金</t>
    <rPh sb="0" eb="3">
      <t>マチダシ</t>
    </rPh>
    <rPh sb="3" eb="5">
      <t>リョクチ</t>
    </rPh>
    <rPh sb="5" eb="7">
      <t>ホゼン</t>
    </rPh>
    <rPh sb="7" eb="9">
      <t>キキン</t>
    </rPh>
    <phoneticPr fontId="5"/>
  </si>
  <si>
    <t>町田市職員退職手当基金</t>
    <rPh sb="0" eb="3">
      <t>マチダシ</t>
    </rPh>
    <rPh sb="3" eb="5">
      <t>ショクイン</t>
    </rPh>
    <rPh sb="5" eb="7">
      <t>タイショク</t>
    </rPh>
    <rPh sb="7" eb="9">
      <t>テアテ</t>
    </rPh>
    <rPh sb="9" eb="11">
      <t>キキン</t>
    </rPh>
    <phoneticPr fontId="5"/>
  </si>
  <si>
    <t>町田市多摩都市モノレール基金</t>
    <rPh sb="0" eb="3">
      <t>マチダシ</t>
    </rPh>
    <rPh sb="3" eb="5">
      <t>タマ</t>
    </rPh>
    <rPh sb="5" eb="7">
      <t>トシ</t>
    </rPh>
    <rPh sb="12" eb="14">
      <t>キキン</t>
    </rPh>
    <phoneticPr fontId="5"/>
  </si>
  <si>
    <t>市営住宅整備基金</t>
    <rPh sb="0" eb="2">
      <t>シエイ</t>
    </rPh>
    <rPh sb="2" eb="4">
      <t>ジュウタク</t>
    </rPh>
    <rPh sb="4" eb="6">
      <t>セイビ</t>
    </rPh>
    <rPh sb="6" eb="8">
      <t>キキン</t>
    </rPh>
    <phoneticPr fontId="3"/>
  </si>
  <si>
    <t>city.koganei.lg.jp/shisei/zaiseiyosan/zaisei/zaiseijyoukyou.html</t>
    <phoneticPr fontId="3"/>
  </si>
  <si>
    <t>小平市都市計画事業基金</t>
    <phoneticPr fontId="3"/>
  </si>
  <si>
    <t>小平市公共施設整備基金</t>
    <phoneticPr fontId="3"/>
  </si>
  <si>
    <t>小平市職員退職手当基金</t>
    <phoneticPr fontId="3"/>
  </si>
  <si>
    <t>小平市ごみ減量・リサイクル推進基金</t>
    <phoneticPr fontId="3"/>
  </si>
  <si>
    <t>小平市国際平和友好交流基金</t>
  </si>
  <si>
    <t>ごみ処理関連施設及び周辺環境整備基金</t>
    <phoneticPr fontId="3"/>
  </si>
  <si>
    <t>職員退職手当基金</t>
    <phoneticPr fontId="3"/>
  </si>
  <si>
    <t>市民体育施設整備基金</t>
    <phoneticPr fontId="3"/>
  </si>
  <si>
    <t>公共施設等再生基金</t>
    <rPh sb="0" eb="2">
      <t>コウキョウ</t>
    </rPh>
    <rPh sb="2" eb="4">
      <t>シセツ</t>
    </rPh>
    <rPh sb="4" eb="5">
      <t>トウ</t>
    </rPh>
    <rPh sb="5" eb="7">
      <t>サイセイ</t>
    </rPh>
    <rPh sb="7" eb="9">
      <t>キキン</t>
    </rPh>
    <phoneticPr fontId="3"/>
  </si>
  <si>
    <t>アメニティ基金</t>
    <rPh sb="5" eb="7">
      <t>キキン</t>
    </rPh>
    <phoneticPr fontId="3"/>
  </si>
  <si>
    <t>連続立体交差事業等推進基金</t>
    <rPh sb="0" eb="2">
      <t>レンゾク</t>
    </rPh>
    <rPh sb="2" eb="4">
      <t>リッタイ</t>
    </rPh>
    <rPh sb="4" eb="6">
      <t>コウサ</t>
    </rPh>
    <rPh sb="6" eb="8">
      <t>ジギョウ</t>
    </rPh>
    <rPh sb="8" eb="9">
      <t>トウ</t>
    </rPh>
    <rPh sb="9" eb="11">
      <t>スイシン</t>
    </rPh>
    <rPh sb="11" eb="13">
      <t>キキン</t>
    </rPh>
    <phoneticPr fontId="3"/>
  </si>
  <si>
    <t>庁舎建設資金積立基金</t>
    <phoneticPr fontId="3"/>
  </si>
  <si>
    <t>公共施設整備基金</t>
    <rPh sb="6" eb="8">
      <t>キキン</t>
    </rPh>
    <phoneticPr fontId="3"/>
  </si>
  <si>
    <t>職員退職手当基金</t>
    <rPh sb="6" eb="8">
      <t>キキン</t>
    </rPh>
    <phoneticPr fontId="3"/>
  </si>
  <si>
    <t>緑と水と公園整備基金</t>
    <rPh sb="8" eb="10">
      <t>キキン</t>
    </rPh>
    <phoneticPr fontId="3"/>
  </si>
  <si>
    <t>国際交流平和基金</t>
    <rPh sb="6" eb="8">
      <t>キキン</t>
    </rPh>
    <phoneticPr fontId="3"/>
  </si>
  <si>
    <t>道路及び水路の整備基金</t>
    <phoneticPr fontId="3"/>
  </si>
  <si>
    <t>国立駅周辺整備基金</t>
  </si>
  <si>
    <t>くにたち未来基金</t>
  </si>
  <si>
    <t>都市施設整備基金</t>
    <phoneticPr fontId="3"/>
  </si>
  <si>
    <t>学校施設等整備基金</t>
    <phoneticPr fontId="3"/>
  </si>
  <si>
    <t>ふるさと人づくりまちづくり基金</t>
    <phoneticPr fontId="3"/>
  </si>
  <si>
    <t>市営住宅等管理基金</t>
    <phoneticPr fontId="3"/>
  </si>
  <si>
    <t>再編交付金事業基金</t>
    <phoneticPr fontId="3"/>
  </si>
  <si>
    <t>公共施設整備基金</t>
    <rPh sb="0" eb="2">
      <t>コウキョウ</t>
    </rPh>
    <rPh sb="2" eb="4">
      <t>シセツ</t>
    </rPh>
    <rPh sb="4" eb="6">
      <t>セイビ</t>
    </rPh>
    <rPh sb="6" eb="8">
      <t>キキン</t>
    </rPh>
    <phoneticPr fontId="22"/>
  </si>
  <si>
    <t>清掃施設整備基金</t>
    <rPh sb="0" eb="2">
      <t>セイソウ</t>
    </rPh>
    <rPh sb="2" eb="4">
      <t>シセツ</t>
    </rPh>
    <rPh sb="4" eb="6">
      <t>セイビ</t>
    </rPh>
    <rPh sb="6" eb="8">
      <t>キキン</t>
    </rPh>
    <phoneticPr fontId="22"/>
  </si>
  <si>
    <t>公共施設修繕基金</t>
    <rPh sb="0" eb="2">
      <t>コウキョウ</t>
    </rPh>
    <rPh sb="2" eb="4">
      <t>シセツ</t>
    </rPh>
    <rPh sb="4" eb="6">
      <t>シュウゼン</t>
    </rPh>
    <rPh sb="6" eb="8">
      <t>キキン</t>
    </rPh>
    <phoneticPr fontId="22"/>
  </si>
  <si>
    <t>緑化基金</t>
    <rPh sb="0" eb="2">
      <t>リョクカ</t>
    </rPh>
    <rPh sb="2" eb="4">
      <t>キキン</t>
    </rPh>
    <phoneticPr fontId="22"/>
  </si>
  <si>
    <t>災害復旧・復興特別
交付金積立基金</t>
    <rPh sb="0" eb="2">
      <t>サイガイ</t>
    </rPh>
    <rPh sb="2" eb="4">
      <t>フッキュウ</t>
    </rPh>
    <rPh sb="5" eb="7">
      <t>フッコウ</t>
    </rPh>
    <rPh sb="7" eb="9">
      <t>トクベツ</t>
    </rPh>
    <rPh sb="10" eb="13">
      <t>コウフキン</t>
    </rPh>
    <rPh sb="13" eb="15">
      <t>ツミタテ</t>
    </rPh>
    <rPh sb="15" eb="17">
      <t>キキン</t>
    </rPh>
    <phoneticPr fontId="22"/>
  </si>
  <si>
    <t>https://www.city.komae.tokyo.jp/index.cfm/46,0,361,2172,html</t>
  </si>
  <si>
    <t>環境緑化基金</t>
    <rPh sb="0" eb="2">
      <t>カンキョウ</t>
    </rPh>
    <rPh sb="2" eb="4">
      <t>リョクカ</t>
    </rPh>
    <rPh sb="4" eb="6">
      <t>キキン</t>
    </rPh>
    <phoneticPr fontId="3"/>
  </si>
  <si>
    <t>り災救助及び災害復旧・復興基金</t>
    <rPh sb="1" eb="2">
      <t>サイ</t>
    </rPh>
    <rPh sb="2" eb="4">
      <t>キュウジョ</t>
    </rPh>
    <rPh sb="4" eb="5">
      <t>オヨ</t>
    </rPh>
    <rPh sb="6" eb="8">
      <t>サイガイ</t>
    </rPh>
    <rPh sb="8" eb="10">
      <t>フッキュウ</t>
    </rPh>
    <rPh sb="11" eb="13">
      <t>フッコウ</t>
    </rPh>
    <rPh sb="13" eb="15">
      <t>キキン</t>
    </rPh>
    <phoneticPr fontId="3"/>
  </si>
  <si>
    <t>文化・スポーツ基金</t>
    <rPh sb="0" eb="2">
      <t>ブンカ</t>
    </rPh>
    <rPh sb="7" eb="9">
      <t>キキン</t>
    </rPh>
    <phoneticPr fontId="3"/>
  </si>
  <si>
    <t>緑地保全基金</t>
    <rPh sb="0" eb="2">
      <t>リョクチ</t>
    </rPh>
    <rPh sb="2" eb="6">
      <t>ホゼンキキン</t>
    </rPh>
    <phoneticPr fontId="3"/>
  </si>
  <si>
    <t>社会福祉基金
(令和2年4月1日廃止)</t>
    <rPh sb="0" eb="2">
      <t>シャカイ</t>
    </rPh>
    <rPh sb="2" eb="4">
      <t>フクシ</t>
    </rPh>
    <rPh sb="4" eb="6">
      <t>キキン</t>
    </rPh>
    <rPh sb="8" eb="10">
      <t>レイワ</t>
    </rPh>
    <rPh sb="11" eb="12">
      <t>ネン</t>
    </rPh>
    <rPh sb="13" eb="14">
      <t>ガツ</t>
    </rPh>
    <rPh sb="15" eb="16">
      <t>ニチ</t>
    </rPh>
    <rPh sb="16" eb="18">
      <t>ハイシ</t>
    </rPh>
    <phoneticPr fontId="3"/>
  </si>
  <si>
    <t>郷土美術館建設基金</t>
    <phoneticPr fontId="3"/>
  </si>
  <si>
    <t>都市計画事業基金</t>
    <phoneticPr fontId="3"/>
  </si>
  <si>
    <t>多摩都市モノレール基金</t>
    <phoneticPr fontId="3"/>
  </si>
  <si>
    <t>庁舎等用地取得基金</t>
    <phoneticPr fontId="3"/>
  </si>
  <si>
    <t>妊婦健康診査基金</t>
    <phoneticPr fontId="3"/>
  </si>
  <si>
    <t>都市計画基金</t>
    <phoneticPr fontId="3"/>
  </si>
  <si>
    <t>公共建築物等整備保全基金</t>
    <phoneticPr fontId="3"/>
  </si>
  <si>
    <t>庁舎増改築基金</t>
    <phoneticPr fontId="3"/>
  </si>
  <si>
    <t>緑化推進基金</t>
    <rPh sb="0" eb="2">
      <t>リョクカ</t>
    </rPh>
    <rPh sb="2" eb="4">
      <t>スイシン</t>
    </rPh>
    <rPh sb="4" eb="6">
      <t>キキン</t>
    </rPh>
    <phoneticPr fontId="3"/>
  </si>
  <si>
    <t>長寿社会福祉基金</t>
    <rPh sb="0" eb="4">
      <t>チョウジュシャカイ</t>
    </rPh>
    <rPh sb="4" eb="6">
      <t>フクシ</t>
    </rPh>
    <rPh sb="6" eb="8">
      <t>キキン</t>
    </rPh>
    <phoneticPr fontId="3"/>
  </si>
  <si>
    <t>まちづくり推進事業基金</t>
    <rPh sb="5" eb="9">
      <t>スイシンジギョウ</t>
    </rPh>
    <rPh sb="9" eb="11">
      <t>キキン</t>
    </rPh>
    <phoneticPr fontId="3"/>
  </si>
  <si>
    <t>羽村駅西口都市開発整備基金</t>
    <phoneticPr fontId="3"/>
  </si>
  <si>
    <t>廃棄物処分地関連環境整備基金</t>
    <phoneticPr fontId="3"/>
  </si>
  <si>
    <t>健康で安心して暮らせるまちづくり基金</t>
    <phoneticPr fontId="3"/>
  </si>
  <si>
    <t>-</t>
    <phoneticPr fontId="22"/>
  </si>
  <si>
    <t>テレビ共同受信
施設整備基金</t>
  </si>
  <si>
    <t>安心安全まちづくり
基金</t>
  </si>
  <si>
    <t>https://www.city.akiruno.tokyo.jp/0000002597.html</t>
  </si>
  <si>
    <t>まちづくり整備基金</t>
    <rPh sb="5" eb="9">
      <t>セイビキキン</t>
    </rPh>
    <phoneticPr fontId="3"/>
  </si>
  <si>
    <t>みどり基金</t>
    <rPh sb="3" eb="5">
      <t>キキン</t>
    </rPh>
    <phoneticPr fontId="3"/>
  </si>
  <si>
    <t>文化芸術振興基金</t>
    <rPh sb="0" eb="8">
      <t>ブンカゲイジュツシンコウキキン</t>
    </rPh>
    <phoneticPr fontId="3"/>
  </si>
  <si>
    <t>瑞穂斎場周辺整備基金</t>
    <phoneticPr fontId="3"/>
  </si>
  <si>
    <t>災害復旧・復興基金</t>
    <rPh sb="0" eb="2">
      <t>サイガイ</t>
    </rPh>
    <rPh sb="2" eb="4">
      <t>フッキュウ</t>
    </rPh>
    <rPh sb="5" eb="7">
      <t>フッコウ</t>
    </rPh>
    <rPh sb="7" eb="9">
      <t>キキン</t>
    </rPh>
    <phoneticPr fontId="3"/>
  </si>
  <si>
    <t>三吉野桜木地区整備基金</t>
    <rPh sb="0" eb="3">
      <t>ミヨシノ</t>
    </rPh>
    <rPh sb="3" eb="5">
      <t>サクラギ</t>
    </rPh>
    <rPh sb="5" eb="7">
      <t>チク</t>
    </rPh>
    <rPh sb="7" eb="9">
      <t>セイビ</t>
    </rPh>
    <rPh sb="9" eb="11">
      <t>キキン</t>
    </rPh>
    <phoneticPr fontId="3"/>
  </si>
  <si>
    <t>教育施設基金</t>
    <rPh sb="0" eb="2">
      <t>キョウイク</t>
    </rPh>
    <rPh sb="2" eb="4">
      <t>シセツ</t>
    </rPh>
    <rPh sb="4" eb="6">
      <t>キキン</t>
    </rPh>
    <phoneticPr fontId="3"/>
  </si>
  <si>
    <t>庁舎建設基金</t>
    <rPh sb="0" eb="6">
      <t>チョウシャケンセツキキン</t>
    </rPh>
    <phoneticPr fontId="3"/>
  </si>
  <si>
    <t>観光施設等整備基金</t>
    <rPh sb="0" eb="2">
      <t>カンコウ</t>
    </rPh>
    <rPh sb="2" eb="4">
      <t>シセツ</t>
    </rPh>
    <rPh sb="4" eb="5">
      <t>トウ</t>
    </rPh>
    <rPh sb="5" eb="7">
      <t>セイビ</t>
    </rPh>
    <rPh sb="7" eb="9">
      <t>キキン</t>
    </rPh>
    <phoneticPr fontId="3"/>
  </si>
  <si>
    <t>防災減災基金</t>
    <rPh sb="0" eb="2">
      <t>ボウサイ</t>
    </rPh>
    <rPh sb="2" eb="4">
      <t>ゲンサイ</t>
    </rPh>
    <rPh sb="4" eb="6">
      <t>キキン</t>
    </rPh>
    <phoneticPr fontId="3"/>
  </si>
  <si>
    <t>災害復興特別
交付金積立基金</t>
    <rPh sb="0" eb="2">
      <t>サイガイ</t>
    </rPh>
    <rPh sb="2" eb="4">
      <t>フッコウ</t>
    </rPh>
    <rPh sb="4" eb="6">
      <t>トクベツ</t>
    </rPh>
    <rPh sb="7" eb="10">
      <t>コウフキン</t>
    </rPh>
    <rPh sb="10" eb="12">
      <t>ツミタテ</t>
    </rPh>
    <rPh sb="12" eb="14">
      <t>キキン</t>
    </rPh>
    <phoneticPr fontId="3"/>
  </si>
  <si>
    <t>噴火災害対策基金</t>
    <rPh sb="0" eb="2">
      <t>フンカ</t>
    </rPh>
    <rPh sb="2" eb="4">
      <t>サイガイ</t>
    </rPh>
    <rPh sb="4" eb="6">
      <t>タイサク</t>
    </rPh>
    <rPh sb="6" eb="8">
      <t>キキン</t>
    </rPh>
    <phoneticPr fontId="3"/>
  </si>
  <si>
    <t>土砂災害復興基金</t>
    <rPh sb="0" eb="2">
      <t>ドシャ</t>
    </rPh>
    <rPh sb="2" eb="4">
      <t>サイガイ</t>
    </rPh>
    <rPh sb="4" eb="6">
      <t>フッコウ</t>
    </rPh>
    <rPh sb="6" eb="8">
      <t>キキン</t>
    </rPh>
    <phoneticPr fontId="3"/>
  </si>
  <si>
    <t>図書館基金</t>
    <rPh sb="0" eb="3">
      <t>トショカン</t>
    </rPh>
    <rPh sb="3" eb="5">
      <t>キキン</t>
    </rPh>
    <phoneticPr fontId="3"/>
  </si>
  <si>
    <t>災害復旧特別交付金積立基金</t>
    <phoneticPr fontId="3"/>
  </si>
  <si>
    <t>土地開発基金</t>
    <phoneticPr fontId="3"/>
  </si>
  <si>
    <t>高齢者福祉対策基金</t>
    <phoneticPr fontId="3"/>
  </si>
  <si>
    <t>ふるさとづくり基金</t>
    <phoneticPr fontId="3"/>
  </si>
  <si>
    <t>育英基金</t>
    <rPh sb="0" eb="2">
      <t>イクエイ</t>
    </rPh>
    <rPh sb="2" eb="4">
      <t>キキン</t>
    </rPh>
    <phoneticPr fontId="3"/>
  </si>
  <si>
    <t>土地開発基金</t>
    <rPh sb="0" eb="6">
      <t>トチカイハツキキン</t>
    </rPh>
    <phoneticPr fontId="3"/>
  </si>
  <si>
    <t>産業振興基金</t>
    <phoneticPr fontId="3"/>
  </si>
  <si>
    <t>社会福祉推進基金</t>
    <phoneticPr fontId="3"/>
  </si>
  <si>
    <t>庁舎建設基金</t>
    <rPh sb="4" eb="6">
      <t>キキン</t>
    </rPh>
    <phoneticPr fontId="3"/>
  </si>
  <si>
    <t>社会福祉基金</t>
    <rPh sb="4" eb="6">
      <t>キキン</t>
    </rPh>
    <phoneticPr fontId="3"/>
  </si>
  <si>
    <t>土地開発基金</t>
    <rPh sb="4" eb="6">
      <t>キキン</t>
    </rPh>
    <phoneticPr fontId="3"/>
  </si>
  <si>
    <t>合併処理浄化槽基金</t>
    <rPh sb="7" eb="9">
      <t>キキン</t>
    </rPh>
    <phoneticPr fontId="3"/>
  </si>
  <si>
    <t>社会福祉推進基金</t>
    <rPh sb="0" eb="2">
      <t>シャカイ</t>
    </rPh>
    <rPh sb="2" eb="4">
      <t>フクシ</t>
    </rPh>
    <rPh sb="4" eb="6">
      <t>スイシン</t>
    </rPh>
    <rPh sb="6" eb="8">
      <t>キキン</t>
    </rPh>
    <phoneticPr fontId="3"/>
  </si>
  <si>
    <t>土地開発基金</t>
    <rPh sb="0" eb="4">
      <t>トチカイハツ</t>
    </rPh>
    <rPh sb="4" eb="6">
      <t>キキン</t>
    </rPh>
    <phoneticPr fontId="3"/>
  </si>
  <si>
    <t>https://www.vill.ogasawara.tokyo.jp/zaisei_joukyou/</t>
  </si>
  <si>
    <t>島嶼会館施設整備基金</t>
    <rPh sb="0" eb="2">
      <t>トウショ</t>
    </rPh>
    <rPh sb="2" eb="4">
      <t>カイカン</t>
    </rPh>
    <rPh sb="4" eb="6">
      <t>シセツ</t>
    </rPh>
    <rPh sb="6" eb="8">
      <t>セイビ</t>
    </rPh>
    <rPh sb="8" eb="10">
      <t>キキン</t>
    </rPh>
    <phoneticPr fontId="3"/>
  </si>
  <si>
    <t>清掃施設基金</t>
    <rPh sb="0" eb="2">
      <t>セイソウ</t>
    </rPh>
    <rPh sb="2" eb="4">
      <t>シセツ</t>
    </rPh>
    <rPh sb="4" eb="6">
      <t>キキン</t>
    </rPh>
    <phoneticPr fontId="3"/>
  </si>
  <si>
    <t>瑞穂斎場施設維持管理基金</t>
    <rPh sb="0" eb="2">
      <t>ミズホ</t>
    </rPh>
    <rPh sb="2" eb="4">
      <t>サイジョウ</t>
    </rPh>
    <rPh sb="4" eb="6">
      <t>シセツ</t>
    </rPh>
    <rPh sb="6" eb="8">
      <t>イジ</t>
    </rPh>
    <rPh sb="8" eb="10">
      <t>カンリ</t>
    </rPh>
    <rPh sb="10" eb="12">
      <t>キキン</t>
    </rPh>
    <phoneticPr fontId="3"/>
  </si>
  <si>
    <t>職員退職給与基金</t>
    <rPh sb="0" eb="2">
      <t>ショクイン</t>
    </rPh>
    <rPh sb="2" eb="4">
      <t>タイショク</t>
    </rPh>
    <rPh sb="4" eb="6">
      <t>キュウヨ</t>
    </rPh>
    <rPh sb="6" eb="8">
      <t>キキン</t>
    </rPh>
    <phoneticPr fontId="3"/>
  </si>
  <si>
    <t>多摩川衛生組合
施設整備基金</t>
    <rPh sb="0" eb="3">
      <t>タマガワ</t>
    </rPh>
    <rPh sb="3" eb="5">
      <t>エイセイ</t>
    </rPh>
    <rPh sb="5" eb="7">
      <t>クミアイ</t>
    </rPh>
    <rPh sb="8" eb="10">
      <t>シセツ</t>
    </rPh>
    <rPh sb="10" eb="14">
      <t>セイビキキン</t>
    </rPh>
    <phoneticPr fontId="3"/>
  </si>
  <si>
    <t>退職手当基金</t>
    <rPh sb="0" eb="6">
      <t>タイショクテアテキキン</t>
    </rPh>
    <phoneticPr fontId="3"/>
  </si>
  <si>
    <t>退職手当給付基金</t>
    <rPh sb="0" eb="4">
      <t>タイショクテアテ</t>
    </rPh>
    <rPh sb="4" eb="6">
      <t>キュウフ</t>
    </rPh>
    <rPh sb="6" eb="8">
      <t>キキン</t>
    </rPh>
    <phoneticPr fontId="3"/>
  </si>
  <si>
    <t>施設運営基金</t>
    <rPh sb="0" eb="2">
      <t>シセツ</t>
    </rPh>
    <rPh sb="2" eb="4">
      <t>ウンエイ</t>
    </rPh>
    <rPh sb="4" eb="6">
      <t>キキン</t>
    </rPh>
    <phoneticPr fontId="3"/>
  </si>
  <si>
    <t>職員退職手当積立基金</t>
    <rPh sb="0" eb="2">
      <t>ショクイン</t>
    </rPh>
    <rPh sb="2" eb="6">
      <t>タイショクテアテ</t>
    </rPh>
    <rPh sb="6" eb="10">
      <t>ツミタテキキン</t>
    </rPh>
    <phoneticPr fontId="3"/>
  </si>
  <si>
    <t>最終処分場等施設整備基金</t>
    <rPh sb="0" eb="5">
      <t>サイシュウショブンジョウ</t>
    </rPh>
    <rPh sb="5" eb="6">
      <t>トウ</t>
    </rPh>
    <rPh sb="6" eb="12">
      <t>シセツセイビキキン</t>
    </rPh>
    <phoneticPr fontId="3"/>
  </si>
  <si>
    <t>周辺環境整備対策基金</t>
    <rPh sb="0" eb="10">
      <t>シュウヘンカンキョウセイビタイサクキキン</t>
    </rPh>
    <phoneticPr fontId="3"/>
  </si>
  <si>
    <t>職員退職手当基金</t>
    <rPh sb="0" eb="6">
      <t>ショクインタイショクテアテ</t>
    </rPh>
    <rPh sb="6" eb="8">
      <t>キキン</t>
    </rPh>
    <phoneticPr fontId="3"/>
  </si>
  <si>
    <t>消防団員賞じゅつ金基金</t>
    <rPh sb="0" eb="3">
      <t>ショウボウダン</t>
    </rPh>
    <rPh sb="3" eb="4">
      <t>イン</t>
    </rPh>
    <rPh sb="4" eb="5">
      <t>ショウ</t>
    </rPh>
    <rPh sb="8" eb="9">
      <t>キン</t>
    </rPh>
    <rPh sb="9" eb="11">
      <t>キキン</t>
    </rPh>
    <phoneticPr fontId="3"/>
  </si>
  <si>
    <t>消防団員公務災害補償基金</t>
    <rPh sb="0" eb="2">
      <t>ショウボウ</t>
    </rPh>
    <rPh sb="2" eb="4">
      <t>ダンイン</t>
    </rPh>
    <rPh sb="4" eb="6">
      <t>コウム</t>
    </rPh>
    <rPh sb="6" eb="8">
      <t>サイガイ</t>
    </rPh>
    <rPh sb="8" eb="10">
      <t>ホショウ</t>
    </rPh>
    <rPh sb="10" eb="12">
      <t>キキン</t>
    </rPh>
    <phoneticPr fontId="3"/>
  </si>
  <si>
    <t>科学館施設整備基金</t>
    <rPh sb="0" eb="3">
      <t>カガクカン</t>
    </rPh>
    <rPh sb="3" eb="5">
      <t>シセツ</t>
    </rPh>
    <rPh sb="5" eb="7">
      <t>セイビ</t>
    </rPh>
    <rPh sb="7" eb="9">
      <t>キキン</t>
    </rPh>
    <phoneticPr fontId="3"/>
  </si>
  <si>
    <t>秋川流域斎場組合建物設備整備基金</t>
    <rPh sb="0" eb="2">
      <t>アキガワ</t>
    </rPh>
    <rPh sb="2" eb="4">
      <t>リュウイキ</t>
    </rPh>
    <rPh sb="4" eb="6">
      <t>サイジョウ</t>
    </rPh>
    <rPh sb="6" eb="8">
      <t>クミアイ</t>
    </rPh>
    <rPh sb="8" eb="10">
      <t>タテモノ</t>
    </rPh>
    <rPh sb="10" eb="12">
      <t>セツビ</t>
    </rPh>
    <rPh sb="12" eb="14">
      <t>セイビ</t>
    </rPh>
    <rPh sb="14" eb="16">
      <t>キキン</t>
    </rPh>
    <phoneticPr fontId="3"/>
  </si>
  <si>
    <t>墓地管理運営基金</t>
    <rPh sb="0" eb="8">
      <t>ボチカンリウンエイキキン</t>
    </rPh>
    <phoneticPr fontId="3"/>
  </si>
  <si>
    <t>文化基金</t>
    <rPh sb="0" eb="2">
      <t>ブンカ</t>
    </rPh>
    <rPh sb="2" eb="4">
      <t>キキン</t>
    </rPh>
    <phoneticPr fontId="3"/>
  </si>
  <si>
    <t>災害救助基金</t>
    <rPh sb="0" eb="2">
      <t>サイガイ</t>
    </rPh>
    <rPh sb="2" eb="6">
      <t>キュウジョキキン</t>
    </rPh>
    <phoneticPr fontId="3"/>
  </si>
  <si>
    <t>墓地等運営基金</t>
    <rPh sb="0" eb="3">
      <t>ボチナド</t>
    </rPh>
    <rPh sb="3" eb="5">
      <t>ウンエイ</t>
    </rPh>
    <rPh sb="5" eb="7">
      <t>キキン</t>
    </rPh>
    <phoneticPr fontId="3"/>
  </si>
  <si>
    <t>環境保全基金</t>
    <rPh sb="0" eb="4">
      <t>カンキョウホゼン</t>
    </rPh>
    <rPh sb="4" eb="6">
      <t>キキン</t>
    </rPh>
    <phoneticPr fontId="3"/>
  </si>
  <si>
    <t>学校給食費調整基金</t>
    <rPh sb="0" eb="5">
      <t>ガッコウキュウショクヒ</t>
    </rPh>
    <rPh sb="5" eb="7">
      <t>チョウセイ</t>
    </rPh>
    <rPh sb="7" eb="9">
      <t>キキン</t>
    </rPh>
    <phoneticPr fontId="3"/>
  </si>
  <si>
    <t>鉄道整備事業基金</t>
  </si>
  <si>
    <t>資源再生化基金</t>
  </si>
  <si>
    <t>市営住宅等修繕基金</t>
  </si>
  <si>
    <t>都市交通施設整備基金</t>
    <phoneticPr fontId="3"/>
  </si>
  <si>
    <t>産業集積促進基金</t>
    <phoneticPr fontId="3"/>
  </si>
  <si>
    <t>みどりのまちづくり基金</t>
    <phoneticPr fontId="3"/>
  </si>
  <si>
    <t>相模川ダム周辺地域振興基金</t>
    <phoneticPr fontId="3"/>
  </si>
  <si>
    <t>再編関連特別事業基金</t>
    <rPh sb="0" eb="2">
      <t>サイヘン</t>
    </rPh>
    <rPh sb="2" eb="4">
      <t>カンレン</t>
    </rPh>
    <rPh sb="4" eb="6">
      <t>トクベツ</t>
    </rPh>
    <rPh sb="6" eb="8">
      <t>ジギョウ</t>
    </rPh>
    <rPh sb="8" eb="10">
      <t>キキン</t>
    </rPh>
    <phoneticPr fontId="3"/>
  </si>
  <si>
    <t>公園墓地基金</t>
    <rPh sb="0" eb="2">
      <t>コウエン</t>
    </rPh>
    <rPh sb="2" eb="4">
      <t>ボチ</t>
    </rPh>
    <rPh sb="4" eb="6">
      <t>キキン</t>
    </rPh>
    <phoneticPr fontId="3"/>
  </si>
  <si>
    <t>万代基金</t>
    <rPh sb="0" eb="2">
      <t>バンダイ</t>
    </rPh>
    <rPh sb="2" eb="4">
      <t>キキン</t>
    </rPh>
    <phoneticPr fontId="3"/>
  </si>
  <si>
    <t>河口対策事業基金</t>
    <rPh sb="0" eb="2">
      <t>カコウ</t>
    </rPh>
    <rPh sb="2" eb="4">
      <t>タイサク</t>
    </rPh>
    <rPh sb="4" eb="6">
      <t>ジギョウ</t>
    </rPh>
    <rPh sb="6" eb="8">
      <t>キキン</t>
    </rPh>
    <phoneticPr fontId="3"/>
  </si>
  <si>
    <t>子ども・子育て基金</t>
    <rPh sb="0" eb="1">
      <t>コ</t>
    </rPh>
    <rPh sb="4" eb="6">
      <t>コソダ</t>
    </rPh>
    <rPh sb="7" eb="9">
      <t>キキン</t>
    </rPh>
    <phoneticPr fontId="3"/>
  </si>
  <si>
    <t>大庭台墓園基金</t>
    <rPh sb="0" eb="2">
      <t>オオバ</t>
    </rPh>
    <rPh sb="2" eb="3">
      <t>ダイ</t>
    </rPh>
    <rPh sb="3" eb="5">
      <t>ボエン</t>
    </rPh>
    <rPh sb="5" eb="7">
      <t>キキン</t>
    </rPh>
    <phoneticPr fontId="3"/>
  </si>
  <si>
    <t>愛の輪福祉基金</t>
    <rPh sb="0" eb="1">
      <t>アイ</t>
    </rPh>
    <rPh sb="2" eb="3">
      <t>ワ</t>
    </rPh>
    <rPh sb="3" eb="5">
      <t>フクシ</t>
    </rPh>
    <rPh sb="5" eb="7">
      <t>キキン</t>
    </rPh>
    <phoneticPr fontId="3"/>
  </si>
  <si>
    <t>ふるさとみどり基金</t>
    <rPh sb="7" eb="9">
      <t>キキン</t>
    </rPh>
    <phoneticPr fontId="3"/>
  </si>
  <si>
    <t>ふるさと文化基金</t>
    <rPh sb="4" eb="6">
      <t>ブンカ</t>
    </rPh>
    <rPh sb="6" eb="8">
      <t>キキン</t>
    </rPh>
    <phoneticPr fontId="3"/>
  </si>
  <si>
    <t>駐車場整備基金</t>
    <rPh sb="0" eb="3">
      <t>チュウシャジョウ</t>
    </rPh>
    <rPh sb="3" eb="5">
      <t>セイビ</t>
    </rPh>
    <rPh sb="5" eb="7">
      <t>キキン</t>
    </rPh>
    <phoneticPr fontId="3"/>
  </si>
  <si>
    <t>スポーツ振興・教育環境改善基金</t>
    <rPh sb="4" eb="6">
      <t>シンコウ</t>
    </rPh>
    <rPh sb="7" eb="9">
      <t>キョウイク</t>
    </rPh>
    <rPh sb="9" eb="11">
      <t>カンキョウ</t>
    </rPh>
    <rPh sb="11" eb="13">
      <t>カイゼン</t>
    </rPh>
    <rPh sb="13" eb="15">
      <t>キキン</t>
    </rPh>
    <phoneticPr fontId="3"/>
  </si>
  <si>
    <t>公共施設等再編整備基金</t>
    <rPh sb="0" eb="2">
      <t>コウキョウ</t>
    </rPh>
    <rPh sb="2" eb="4">
      <t>シセツ</t>
    </rPh>
    <rPh sb="4" eb="5">
      <t>トウ</t>
    </rPh>
    <rPh sb="5" eb="7">
      <t>サイヘン</t>
    </rPh>
    <rPh sb="7" eb="9">
      <t>セイビ</t>
    </rPh>
    <rPh sb="9" eb="11">
      <t>キキン</t>
    </rPh>
    <phoneticPr fontId="5"/>
  </si>
  <si>
    <t>緑のまちづくり基金</t>
    <rPh sb="0" eb="1">
      <t>ミドリ</t>
    </rPh>
    <rPh sb="7" eb="9">
      <t>キキン</t>
    </rPh>
    <phoneticPr fontId="5"/>
  </si>
  <si>
    <t>ごみ減量化・資源化基金</t>
    <rPh sb="2" eb="5">
      <t>ゲンリョウカ</t>
    </rPh>
    <rPh sb="6" eb="9">
      <t>シゲンカ</t>
    </rPh>
    <rPh sb="9" eb="11">
      <t>キキン</t>
    </rPh>
    <phoneticPr fontId="5"/>
  </si>
  <si>
    <t>ふるさと基金</t>
    <rPh sb="4" eb="6">
      <t>キキン</t>
    </rPh>
    <phoneticPr fontId="5"/>
  </si>
  <si>
    <t>文化振興基金</t>
    <rPh sb="0" eb="2">
      <t>ブンカ</t>
    </rPh>
    <rPh sb="2" eb="4">
      <t>シンコウ</t>
    </rPh>
    <rPh sb="4" eb="6">
      <t>キキン</t>
    </rPh>
    <phoneticPr fontId="5"/>
  </si>
  <si>
    <t>特定防衛施設周辺整備基金</t>
    <rPh sb="0" eb="6">
      <t>トクテイボウエイシセツ</t>
    </rPh>
    <rPh sb="6" eb="8">
      <t>シュウヘン</t>
    </rPh>
    <rPh sb="8" eb="10">
      <t>セイビ</t>
    </rPh>
    <rPh sb="10" eb="12">
      <t>キキン</t>
    </rPh>
    <phoneticPr fontId="3"/>
  </si>
  <si>
    <t>公共公益施設整備基金</t>
    <rPh sb="0" eb="2">
      <t>コウキョウ</t>
    </rPh>
    <rPh sb="2" eb="4">
      <t>コウエキ</t>
    </rPh>
    <rPh sb="4" eb="6">
      <t>シセツ</t>
    </rPh>
    <rPh sb="6" eb="8">
      <t>セイビ</t>
    </rPh>
    <rPh sb="8" eb="10">
      <t>キキン</t>
    </rPh>
    <phoneticPr fontId="3"/>
  </si>
  <si>
    <t>障がい者（児）団体等支援基金</t>
    <rPh sb="0" eb="1">
      <t>ショウ</t>
    </rPh>
    <rPh sb="3" eb="4">
      <t>シャ</t>
    </rPh>
    <rPh sb="5" eb="6">
      <t>ジ</t>
    </rPh>
    <rPh sb="7" eb="9">
      <t>ダンタイ</t>
    </rPh>
    <rPh sb="9" eb="10">
      <t>ナド</t>
    </rPh>
    <rPh sb="10" eb="12">
      <t>シエン</t>
    </rPh>
    <rPh sb="12" eb="14">
      <t>キキン</t>
    </rPh>
    <phoneticPr fontId="3"/>
  </si>
  <si>
    <t>地域活性化推進事業基金</t>
    <rPh sb="0" eb="2">
      <t>チイキ</t>
    </rPh>
    <rPh sb="2" eb="5">
      <t>カッセイカ</t>
    </rPh>
    <rPh sb="5" eb="7">
      <t>スイシン</t>
    </rPh>
    <rPh sb="7" eb="9">
      <t>ジギョウ</t>
    </rPh>
    <rPh sb="9" eb="11">
      <t>キキン</t>
    </rPh>
    <phoneticPr fontId="3"/>
  </si>
  <si>
    <t>公共公益施設整備
基金</t>
    <rPh sb="0" eb="2">
      <t>コウキョウ</t>
    </rPh>
    <rPh sb="2" eb="4">
      <t>コウエキ</t>
    </rPh>
    <rPh sb="4" eb="6">
      <t>シセツ</t>
    </rPh>
    <rPh sb="6" eb="8">
      <t>セイビ</t>
    </rPh>
    <rPh sb="9" eb="11">
      <t>キキン</t>
    </rPh>
    <phoneticPr fontId="3"/>
  </si>
  <si>
    <t>職員退職給与準備基金</t>
    <rPh sb="0" eb="2">
      <t>ショクイン</t>
    </rPh>
    <rPh sb="2" eb="4">
      <t>タイショク</t>
    </rPh>
    <rPh sb="4" eb="10">
      <t>キュウヨジュンビキキン</t>
    </rPh>
    <phoneticPr fontId="3"/>
  </si>
  <si>
    <t>住宅新築等資金借入金償還準備基金</t>
    <rPh sb="0" eb="2">
      <t>ジュウタク</t>
    </rPh>
    <rPh sb="2" eb="4">
      <t>シンチク</t>
    </rPh>
    <rPh sb="4" eb="5">
      <t>ナド</t>
    </rPh>
    <rPh sb="5" eb="7">
      <t>シキン</t>
    </rPh>
    <rPh sb="7" eb="9">
      <t>カリイレ</t>
    </rPh>
    <rPh sb="9" eb="10">
      <t>キン</t>
    </rPh>
    <rPh sb="10" eb="12">
      <t>ショウカン</t>
    </rPh>
    <rPh sb="12" eb="14">
      <t>ジュンビ</t>
    </rPh>
    <rPh sb="14" eb="16">
      <t>キキン</t>
    </rPh>
    <phoneticPr fontId="3"/>
  </si>
  <si>
    <t>久保子どもの未来応援基金</t>
    <rPh sb="0" eb="2">
      <t>クボ</t>
    </rPh>
    <rPh sb="2" eb="3">
      <t>コ</t>
    </rPh>
    <rPh sb="6" eb="8">
      <t>ミライ</t>
    </rPh>
    <rPh sb="8" eb="10">
      <t>オウエン</t>
    </rPh>
    <rPh sb="10" eb="12">
      <t>キキン</t>
    </rPh>
    <phoneticPr fontId="3"/>
  </si>
  <si>
    <t>新規施策推進基金</t>
    <rPh sb="0" eb="4">
      <t>シンキシサク</t>
    </rPh>
    <rPh sb="4" eb="6">
      <t>スイシン</t>
    </rPh>
    <rPh sb="6" eb="8">
      <t>キキン</t>
    </rPh>
    <phoneticPr fontId="3"/>
  </si>
  <si>
    <t>生涯学習振興基金</t>
    <rPh sb="0" eb="8">
      <t>ショウガイガクシュウシンコウキキン</t>
    </rPh>
    <phoneticPr fontId="3"/>
  </si>
  <si>
    <t>伊勢原市終末処理場周辺整備基金</t>
    <rPh sb="0" eb="4">
      <t>イセハラシ</t>
    </rPh>
    <rPh sb="4" eb="6">
      <t>シュウマツ</t>
    </rPh>
    <rPh sb="6" eb="9">
      <t>ショリジョウ</t>
    </rPh>
    <rPh sb="9" eb="11">
      <t>シュウヘン</t>
    </rPh>
    <rPh sb="11" eb="13">
      <t>セイビ</t>
    </rPh>
    <rPh sb="13" eb="15">
      <t>キキン</t>
    </rPh>
    <phoneticPr fontId="3"/>
  </si>
  <si>
    <t>伊勢原市まちづくり市民ファンド寄附金積立基金</t>
    <rPh sb="0" eb="4">
      <t>イセハラシ</t>
    </rPh>
    <rPh sb="9" eb="11">
      <t>シミン</t>
    </rPh>
    <rPh sb="15" eb="18">
      <t>キフキン</t>
    </rPh>
    <rPh sb="18" eb="20">
      <t>ツミタテ</t>
    </rPh>
    <rPh sb="20" eb="22">
      <t>キキン</t>
    </rPh>
    <phoneticPr fontId="3"/>
  </si>
  <si>
    <t>伊勢原市福祉のいずみ基金</t>
    <rPh sb="0" eb="4">
      <t>イセハラシ</t>
    </rPh>
    <rPh sb="4" eb="6">
      <t>フクシ</t>
    </rPh>
    <rPh sb="10" eb="12">
      <t>キキン</t>
    </rPh>
    <phoneticPr fontId="3"/>
  </si>
  <si>
    <t>伊勢原市ふるさとの森づくり基金</t>
    <rPh sb="0" eb="4">
      <t>イセハラシ</t>
    </rPh>
    <rPh sb="9" eb="10">
      <t>モリ</t>
    </rPh>
    <rPh sb="13" eb="15">
      <t>キキン</t>
    </rPh>
    <phoneticPr fontId="3"/>
  </si>
  <si>
    <t>伊勢原市公共施設等整備基金</t>
    <rPh sb="0" eb="4">
      <t>イセハラシ</t>
    </rPh>
    <rPh sb="4" eb="6">
      <t>コウキョウ</t>
    </rPh>
    <rPh sb="6" eb="9">
      <t>シセツナド</t>
    </rPh>
    <rPh sb="9" eb="11">
      <t>セイビ</t>
    </rPh>
    <rPh sb="11" eb="13">
      <t>キキン</t>
    </rPh>
    <phoneticPr fontId="3"/>
  </si>
  <si>
    <t>交流親善基金</t>
    <rPh sb="0" eb="2">
      <t>コウリュウ</t>
    </rPh>
    <rPh sb="2" eb="4">
      <t>シンゼン</t>
    </rPh>
    <rPh sb="4" eb="6">
      <t>キキン</t>
    </rPh>
    <phoneticPr fontId="3"/>
  </si>
  <si>
    <t>綾瀬市職員退職手当基金</t>
    <rPh sb="0" eb="3">
      <t>アヤセシ</t>
    </rPh>
    <rPh sb="3" eb="5">
      <t>ショクイン</t>
    </rPh>
    <rPh sb="5" eb="7">
      <t>タイショク</t>
    </rPh>
    <rPh sb="7" eb="9">
      <t>テアテ</t>
    </rPh>
    <rPh sb="9" eb="11">
      <t>キキン</t>
    </rPh>
    <phoneticPr fontId="5"/>
  </si>
  <si>
    <t>特定防衛施設周辺整備調整交付金基金</t>
    <phoneticPr fontId="3"/>
  </si>
  <si>
    <t>公共公益施設整備基金</t>
    <rPh sb="0" eb="10">
      <t>コウキョウコウエキシセツセイビキキン</t>
    </rPh>
    <phoneticPr fontId="3"/>
  </si>
  <si>
    <t>ふるさと葉山みどり基金</t>
    <rPh sb="4" eb="6">
      <t>ハヤマ</t>
    </rPh>
    <rPh sb="9" eb="11">
      <t>キキン</t>
    </rPh>
    <phoneticPr fontId="3"/>
  </si>
  <si>
    <t>葉山町教育基金</t>
    <rPh sb="0" eb="3">
      <t>ハヤママチ</t>
    </rPh>
    <rPh sb="3" eb="7">
      <t>キョウイクキキン</t>
    </rPh>
    <phoneticPr fontId="3"/>
  </si>
  <si>
    <t>東海道新幹線新駅整備基金</t>
    <rPh sb="0" eb="6">
      <t>トウカイドウシンカンセン</t>
    </rPh>
    <rPh sb="6" eb="8">
      <t>シンエキ</t>
    </rPh>
    <rPh sb="8" eb="10">
      <t>セイビ</t>
    </rPh>
    <rPh sb="10" eb="12">
      <t>キキン</t>
    </rPh>
    <phoneticPr fontId="3"/>
  </si>
  <si>
    <t>緑化基金</t>
    <rPh sb="0" eb="2">
      <t>リョクカ</t>
    </rPh>
    <rPh sb="2" eb="4">
      <t>キキン</t>
    </rPh>
    <phoneticPr fontId="3"/>
  </si>
  <si>
    <t>国際交流基金</t>
    <rPh sb="0" eb="2">
      <t>コクサイ</t>
    </rPh>
    <rPh sb="2" eb="6">
      <t>コウリュウキキン</t>
    </rPh>
    <phoneticPr fontId="3"/>
  </si>
  <si>
    <t>都市基盤整備基金</t>
    <rPh sb="0" eb="6">
      <t>トシキバンセイビ</t>
    </rPh>
    <rPh sb="6" eb="8">
      <t>キキン</t>
    </rPh>
    <phoneticPr fontId="3"/>
  </si>
  <si>
    <t>本庁舎建設基金</t>
    <rPh sb="0" eb="3">
      <t>ホンチョウシャ</t>
    </rPh>
    <rPh sb="3" eb="5">
      <t>ケンセツ</t>
    </rPh>
    <rPh sb="5" eb="7">
      <t>キキン</t>
    </rPh>
    <phoneticPr fontId="3"/>
  </si>
  <si>
    <t>町民会館建設基金</t>
    <rPh sb="0" eb="2">
      <t>チョウミン</t>
    </rPh>
    <rPh sb="2" eb="4">
      <t>カイカン</t>
    </rPh>
    <rPh sb="4" eb="6">
      <t>ケンセツ</t>
    </rPh>
    <rPh sb="6" eb="8">
      <t>キキン</t>
    </rPh>
    <phoneticPr fontId="3"/>
  </si>
  <si>
    <t>旧吉田茂邸整備活性化等基金</t>
    <rPh sb="0" eb="1">
      <t>キュウ</t>
    </rPh>
    <rPh sb="1" eb="3">
      <t>ヨシダ</t>
    </rPh>
    <rPh sb="3" eb="4">
      <t>シゲル</t>
    </rPh>
    <rPh sb="4" eb="5">
      <t>テイ</t>
    </rPh>
    <rPh sb="5" eb="7">
      <t>セイビ</t>
    </rPh>
    <rPh sb="7" eb="10">
      <t>カッセイカ</t>
    </rPh>
    <rPh sb="10" eb="11">
      <t>トウ</t>
    </rPh>
    <rPh sb="11" eb="13">
      <t>キキン</t>
    </rPh>
    <phoneticPr fontId="3"/>
  </si>
  <si>
    <t>災害対策基金</t>
    <rPh sb="0" eb="6">
      <t>サイガイタイサクキキン</t>
    </rPh>
    <phoneticPr fontId="3"/>
  </si>
  <si>
    <t>新松田駅周辺整備基金</t>
    <rPh sb="0" eb="6">
      <t>シンマツダエキシュウヘン</t>
    </rPh>
    <rPh sb="6" eb="8">
      <t>セイビ</t>
    </rPh>
    <rPh sb="8" eb="10">
      <t>キキン</t>
    </rPh>
    <phoneticPr fontId="3"/>
  </si>
  <si>
    <t>体育振興基金</t>
    <rPh sb="0" eb="2">
      <t>タイイク</t>
    </rPh>
    <rPh sb="2" eb="4">
      <t>シンコウ</t>
    </rPh>
    <rPh sb="4" eb="6">
      <t>キキン</t>
    </rPh>
    <phoneticPr fontId="3"/>
  </si>
  <si>
    <t>福田奨学基金</t>
    <rPh sb="0" eb="2">
      <t>フクダ</t>
    </rPh>
    <rPh sb="2" eb="4">
      <t>ショウガク</t>
    </rPh>
    <rPh sb="4" eb="6">
      <t>キキン</t>
    </rPh>
    <phoneticPr fontId="3"/>
  </si>
  <si>
    <t>学校校舎等整備基金</t>
    <rPh sb="0" eb="2">
      <t>ガッコウ</t>
    </rPh>
    <rPh sb="2" eb="4">
      <t>コウシャ</t>
    </rPh>
    <rPh sb="4" eb="5">
      <t>トウ</t>
    </rPh>
    <rPh sb="5" eb="7">
      <t>セイビ</t>
    </rPh>
    <rPh sb="7" eb="9">
      <t>キキン</t>
    </rPh>
    <phoneticPr fontId="3"/>
  </si>
  <si>
    <t>育英奨学金貸付基金</t>
    <rPh sb="0" eb="2">
      <t>イクエイ</t>
    </rPh>
    <rPh sb="2" eb="4">
      <t>ショウガク</t>
    </rPh>
    <rPh sb="4" eb="5">
      <t>キン</t>
    </rPh>
    <rPh sb="5" eb="7">
      <t>カシツケ</t>
    </rPh>
    <rPh sb="7" eb="9">
      <t>キキン</t>
    </rPh>
    <phoneticPr fontId="3"/>
  </si>
  <si>
    <t>あしがり郷瀬戸屋敷基金</t>
    <rPh sb="4" eb="5">
      <t>ゴウ</t>
    </rPh>
    <rPh sb="5" eb="7">
      <t>セト</t>
    </rPh>
    <rPh sb="7" eb="9">
      <t>ヤシキ</t>
    </rPh>
    <rPh sb="9" eb="11">
      <t>キキン</t>
    </rPh>
    <phoneticPr fontId="3"/>
  </si>
  <si>
    <t>商工振興事業基金</t>
    <rPh sb="0" eb="2">
      <t>ショウコウ</t>
    </rPh>
    <rPh sb="2" eb="4">
      <t>シンコウ</t>
    </rPh>
    <rPh sb="4" eb="6">
      <t>ジギョウ</t>
    </rPh>
    <rPh sb="6" eb="8">
      <t>キキン</t>
    </rPh>
    <phoneticPr fontId="3"/>
  </si>
  <si>
    <t>災害支援基金</t>
    <rPh sb="0" eb="6">
      <t>サイガイシエンキキン</t>
    </rPh>
    <phoneticPr fontId="3"/>
  </si>
  <si>
    <t>育英奨学基金</t>
    <rPh sb="0" eb="6">
      <t>イクエイショウガクキキン</t>
    </rPh>
    <phoneticPr fontId="3"/>
  </si>
  <si>
    <t>資源保全基金</t>
    <rPh sb="0" eb="6">
      <t>シゲンホゼンキキン</t>
    </rPh>
    <phoneticPr fontId="3"/>
  </si>
  <si>
    <t>真鶴町過疎地域自立促進特別事業基金</t>
  </si>
  <si>
    <t>真鶴半島亀ヶ崎地域整備基金</t>
  </si>
  <si>
    <t>公共施設等総合管理計画推進基金</t>
    <rPh sb="0" eb="2">
      <t>コウキョウ</t>
    </rPh>
    <rPh sb="2" eb="4">
      <t>シセツ</t>
    </rPh>
    <rPh sb="4" eb="5">
      <t>トウ</t>
    </rPh>
    <rPh sb="5" eb="7">
      <t>ソウゴウ</t>
    </rPh>
    <rPh sb="7" eb="9">
      <t>カンリ</t>
    </rPh>
    <rPh sb="9" eb="11">
      <t>ケイカク</t>
    </rPh>
    <rPh sb="11" eb="13">
      <t>スイシン</t>
    </rPh>
    <rPh sb="13" eb="15">
      <t>キキン</t>
    </rPh>
    <phoneticPr fontId="3"/>
  </si>
  <si>
    <t>防災基金</t>
    <rPh sb="0" eb="2">
      <t>ボウサイ</t>
    </rPh>
    <rPh sb="2" eb="4">
      <t>キキン</t>
    </rPh>
    <phoneticPr fontId="3"/>
  </si>
  <si>
    <t>育英奨学基金</t>
    <rPh sb="0" eb="2">
      <t>イクエイ</t>
    </rPh>
    <rPh sb="2" eb="4">
      <t>ショウガク</t>
    </rPh>
    <rPh sb="4" eb="6">
      <t>キキン</t>
    </rPh>
    <phoneticPr fontId="3"/>
  </si>
  <si>
    <t>ハートピア基金</t>
    <rPh sb="5" eb="7">
      <t>キキン</t>
    </rPh>
    <phoneticPr fontId="3"/>
  </si>
  <si>
    <t>公共施設等整備事業基金</t>
    <rPh sb="0" eb="5">
      <t>コウキョウシセツトウ</t>
    </rPh>
    <rPh sb="5" eb="7">
      <t>セイビ</t>
    </rPh>
    <rPh sb="7" eb="9">
      <t>ジギョウ</t>
    </rPh>
    <rPh sb="9" eb="11">
      <t>キキン</t>
    </rPh>
    <phoneticPr fontId="3"/>
  </si>
  <si>
    <t>宮ヶ瀬霊園管理運営基金</t>
    <rPh sb="0" eb="3">
      <t>ミヤガセ</t>
    </rPh>
    <rPh sb="3" eb="5">
      <t>レイエン</t>
    </rPh>
    <rPh sb="5" eb="7">
      <t>カンリ</t>
    </rPh>
    <rPh sb="7" eb="9">
      <t>ウンエイ</t>
    </rPh>
    <rPh sb="9" eb="11">
      <t>キキン</t>
    </rPh>
    <phoneticPr fontId="3"/>
  </si>
  <si>
    <t>村営住宅管理運営基金</t>
    <rPh sb="0" eb="2">
      <t>ソンエイ</t>
    </rPh>
    <rPh sb="2" eb="4">
      <t>ジュウタク</t>
    </rPh>
    <rPh sb="4" eb="6">
      <t>カンリ</t>
    </rPh>
    <rPh sb="6" eb="8">
      <t>ウンエイ</t>
    </rPh>
    <rPh sb="8" eb="10">
      <t>キキン</t>
    </rPh>
    <phoneticPr fontId="3"/>
  </si>
  <si>
    <t>借上型村営住宅管理運営基金</t>
    <rPh sb="0" eb="2">
      <t>カリアゲ</t>
    </rPh>
    <rPh sb="2" eb="3">
      <t>ガタ</t>
    </rPh>
    <rPh sb="3" eb="5">
      <t>ソンエイ</t>
    </rPh>
    <rPh sb="5" eb="7">
      <t>ジュウタク</t>
    </rPh>
    <rPh sb="7" eb="9">
      <t>カンリ</t>
    </rPh>
    <rPh sb="9" eb="11">
      <t>ウンエイ</t>
    </rPh>
    <rPh sb="11" eb="13">
      <t>キキン</t>
    </rPh>
    <phoneticPr fontId="3"/>
  </si>
  <si>
    <t>小田原市外二ヶ市町組合みどりの森林づくり基金</t>
    <rPh sb="0" eb="4">
      <t>オダワラシ</t>
    </rPh>
    <rPh sb="4" eb="5">
      <t>ソト</t>
    </rPh>
    <rPh sb="5" eb="6">
      <t>ニ</t>
    </rPh>
    <rPh sb="7" eb="11">
      <t>シマチクミアイ</t>
    </rPh>
    <rPh sb="15" eb="17">
      <t>シンリン</t>
    </rPh>
    <rPh sb="20" eb="22">
      <t>キキン</t>
    </rPh>
    <phoneticPr fontId="3"/>
  </si>
  <si>
    <t>職員退職給与準備基金</t>
    <rPh sb="0" eb="2">
      <t>ショクイン</t>
    </rPh>
    <rPh sb="2" eb="4">
      <t>タイショク</t>
    </rPh>
    <rPh sb="4" eb="6">
      <t>キュウヨ</t>
    </rPh>
    <rPh sb="6" eb="8">
      <t>ジュンビ</t>
    </rPh>
    <rPh sb="8" eb="10">
      <t>キキン</t>
    </rPh>
    <phoneticPr fontId="3"/>
  </si>
  <si>
    <t>足柄衛生センター施設整備基金</t>
    <rPh sb="0" eb="4">
      <t>アシガラエイセイ</t>
    </rPh>
    <rPh sb="8" eb="14">
      <t>シセツセイビキキン</t>
    </rPh>
    <phoneticPr fontId="3"/>
  </si>
  <si>
    <t>都市整備基金</t>
    <rPh sb="0" eb="2">
      <t>トシ</t>
    </rPh>
    <rPh sb="2" eb="4">
      <t>セイビ</t>
    </rPh>
    <rPh sb="4" eb="6">
      <t>キキン</t>
    </rPh>
    <phoneticPr fontId="5"/>
  </si>
  <si>
    <t>農業成長産業化基金</t>
  </si>
  <si>
    <t>森林環境譲与税活用基金</t>
    <phoneticPr fontId="3"/>
  </si>
  <si>
    <t>再生可能エネルギー等導入推進基金</t>
  </si>
  <si>
    <t>都市整備基金</t>
  </si>
  <si>
    <t>中越大震災メモリアル基金</t>
  </si>
  <si>
    <t>和島地域教育施設整備基金</t>
  </si>
  <si>
    <t>三波春夫顕彰事業基金</t>
  </si>
  <si>
    <t>https://www.city.nagaoka.niigata.jp/shisei/cate03/zaisei/z-shiryou.html</t>
  </si>
  <si>
    <t>共和松井基金</t>
  </si>
  <si>
    <t>コメリ捧賢一記念少年スポーツ育成基金</t>
  </si>
  <si>
    <t>https://www.city.sanjo.niigata.jp/shisei/zaisei/sanjoshinozaiseijokyo/5180.html</t>
  </si>
  <si>
    <t>柏崎・夢の森公園維持管理基金</t>
  </si>
  <si>
    <t>ガス事業清算金活用基金</t>
  </si>
  <si>
    <t>公営企業経営安定基金</t>
  </si>
  <si>
    <t>https://www.city.kashiwazaki.lg.jp/shiseijoho/yosan_kessan_zaisei/zaisei/3/25125.html</t>
  </si>
  <si>
    <t>加治川用水土地改良事業基金</t>
  </si>
  <si>
    <t>https://www.city.shibata.lg.jp/machidukuri/zaisei/zaisei/jokyo/1002002.html</t>
  </si>
  <si>
    <t>環境うるおい基金</t>
  </si>
  <si>
    <t>文化施設建設基金</t>
  </si>
  <si>
    <t>夢の架け橋基金</t>
  </si>
  <si>
    <t>職員退職手当積立金</t>
  </si>
  <si>
    <t>https://www.city.ojiya.niigata.jp/soshiki/kikakuseisaku/zaiseibunseki.html</t>
  </si>
  <si>
    <t>新町雁木づくりアーケード整備事業基金</t>
  </si>
  <si>
    <t>http://www.city.kamo.niigata.jp/section/kikaku/zaisei/zaiseijoukyou.htm</t>
  </si>
  <si>
    <t>十日町市地域振興基金</t>
    <rPh sb="0" eb="4">
      <t>トオカマチシ</t>
    </rPh>
    <rPh sb="4" eb="6">
      <t>チイキ</t>
    </rPh>
    <rPh sb="6" eb="8">
      <t>シンコウ</t>
    </rPh>
    <rPh sb="8" eb="10">
      <t>キキン</t>
    </rPh>
    <phoneticPr fontId="3"/>
  </si>
  <si>
    <t>十日町市環境共生基金</t>
    <rPh sb="4" eb="6">
      <t>カンキョウ</t>
    </rPh>
    <rPh sb="6" eb="8">
      <t>キョウセイ</t>
    </rPh>
    <rPh sb="8" eb="10">
      <t>キキン</t>
    </rPh>
    <phoneticPr fontId="3"/>
  </si>
  <si>
    <t>十日町市地域福祉基金</t>
    <rPh sb="0" eb="4">
      <t>トオカマチシ</t>
    </rPh>
    <rPh sb="4" eb="6">
      <t>チイキ</t>
    </rPh>
    <rPh sb="6" eb="8">
      <t>フクシ</t>
    </rPh>
    <rPh sb="8" eb="10">
      <t>キキン</t>
    </rPh>
    <phoneticPr fontId="3"/>
  </si>
  <si>
    <t>とおかまち応援基金</t>
    <rPh sb="5" eb="7">
      <t>オウエン</t>
    </rPh>
    <rPh sb="7" eb="9">
      <t>キキン</t>
    </rPh>
    <phoneticPr fontId="3"/>
  </si>
  <si>
    <t>http://www.city.tokamachi.lg.jp/shisei_machidukuri/F022/F026/1454068615187.htm</t>
  </si>
  <si>
    <t>教育施設建設基金</t>
  </si>
  <si>
    <t>公園整備等基金</t>
  </si>
  <si>
    <t>見附市ふるさと応援基金</t>
  </si>
  <si>
    <t>防災まちづくり基金</t>
  </si>
  <si>
    <t>https://www.city.mitsuke.niigata.jp/5849.htm</t>
  </si>
  <si>
    <t>村上市環境衛生基金</t>
  </si>
  <si>
    <t>村上市新潟県厚生農業協同組合連合会村上総合病院移転新築支援基金</t>
  </si>
  <si>
    <t>村上市義務教育施設設備整備基金</t>
  </si>
  <si>
    <t>村上市ふるさと応援基金</t>
  </si>
  <si>
    <t>村上市社会福祉基金</t>
  </si>
  <si>
    <t>http://www.city.murakami.lg.jp/site/zaisei/zaisei-joho-siryosyu.html</t>
  </si>
  <si>
    <t>ふるさと燕応援基金</t>
  </si>
  <si>
    <t>ガス事業譲渡清算金活用基金</t>
  </si>
  <si>
    <t>仲治奨学基金</t>
  </si>
  <si>
    <t>https://www.city.tsubame.niigata.jp/soshiki/kikaku_zaisei/1/9/1399.html</t>
  </si>
  <si>
    <t>https://city.itoigawa.lg.jp/dd.aspx?menuid=4008</t>
  </si>
  <si>
    <t>公共施設等適正管理基金</t>
  </si>
  <si>
    <t>妙高山麓ゆめ基金</t>
  </si>
  <si>
    <t>ふれあい福祉基金</t>
  </si>
  <si>
    <t>https://www.city.myoko.niigata.jp/docs/242.html</t>
  </si>
  <si>
    <t>交通安全対策基金</t>
  </si>
  <si>
    <t>https://www.city.gosen.lg.jp/municipal_administration/8/1/1/2525.html</t>
  </si>
  <si>
    <t>水族博物館整備運営基金</t>
  </si>
  <si>
    <t>火力発電所立地関連地域振興基金</t>
  </si>
  <si>
    <t>https://www.city.joetsu.niigata.jp/soshiki/zaisei/zaisei-zaisei.html</t>
  </si>
  <si>
    <t>合併市町村振興基金</t>
  </si>
  <si>
    <t>ふるさと阿賀野市応援基金</t>
  </si>
  <si>
    <t>あがの市民病院整備基金</t>
  </si>
  <si>
    <t>https://www.city.agano.niigata.jp/soshiki/kikakuzaiseika/gyozaisei/3/2/2430.html</t>
  </si>
  <si>
    <t>教育文化振興基金</t>
  </si>
  <si>
    <t>国営・県営総合土地改良事業基金</t>
  </si>
  <si>
    <t>行政庁舎建設基金</t>
  </si>
  <si>
    <t>https://www.city.sado.niigata.jp/soshiki/2006/23714.html</t>
  </si>
  <si>
    <t>ふるさと結基金</t>
  </si>
  <si>
    <t>過疎地域支援基金</t>
  </si>
  <si>
    <t>https://www.city.uonuma.niigata.jp/docs/2015020200147/</t>
  </si>
  <si>
    <t>南魚沼市合併振興基金</t>
  </si>
  <si>
    <t>南魚沼市ふるさと応援基金</t>
  </si>
  <si>
    <t>南魚沼市ふるさと基金</t>
  </si>
  <si>
    <t>南魚沼市民の文化・スポーツ奨励棚村基金</t>
  </si>
  <si>
    <t>南魚沼市国際交流及び文化・スポーツ基金</t>
  </si>
  <si>
    <t>http://www.city.minamiuonuma.niigata.jp/shisei/kaikaku/zaisei/zaiseijyouhou/1454742405059.html</t>
  </si>
  <si>
    <t>鹿ノ俣発電所運営事業基金</t>
  </si>
  <si>
    <t>風倉発電所運営事業基金</t>
  </si>
  <si>
    <t>し尿処理施設運営事業基金</t>
  </si>
  <si>
    <t>http://www.city.tainai.niigata.jp/gyose/zaise/jokyo.html</t>
  </si>
  <si>
    <t>町営住宅及び共同施設維持基金</t>
  </si>
  <si>
    <t>国営加治川用水地区土地改良事業基金</t>
  </si>
  <si>
    <t>http://www.seiro.niigata.jp/zeizai/zeizai_02.html</t>
  </si>
  <si>
    <t>弥彦村寄付金積立基金</t>
  </si>
  <si>
    <t>弥彦村水道事業料金調整基金</t>
  </si>
  <si>
    <t>弥彦村ふるさとおこし基金</t>
  </si>
  <si>
    <t>弥彦村防犯灯及び街路灯整備基金</t>
  </si>
  <si>
    <t>弥彦村子育て支援基金</t>
  </si>
  <si>
    <t>http://www.vill.yahiko.niigata.jp/assembly/administration/</t>
  </si>
  <si>
    <t>生涯学習センター建設基金</t>
  </si>
  <si>
    <t>音楽振興基金</t>
  </si>
  <si>
    <t>http://www.town.tagami.niigata.jp/adm/adm05.html</t>
  </si>
  <si>
    <t>町有施設建設準備基金</t>
    <rPh sb="8" eb="9">
      <t>キ</t>
    </rPh>
    <phoneticPr fontId="13"/>
  </si>
  <si>
    <t>http://www.town.aga.niigata.jp/gyousei/about/02zaisei/index.html</t>
  </si>
  <si>
    <t>天領の里事業運営基金</t>
  </si>
  <si>
    <t>ふるさと出雲崎応援基金</t>
  </si>
  <si>
    <t>https://www.town.izumozaki.niigata.jp/chosei/gyosei/izumozaki-zaisei.html</t>
  </si>
  <si>
    <t>湯沢こころのふるさと基金</t>
  </si>
  <si>
    <t>湯沢町美術館建設基金</t>
  </si>
  <si>
    <t>湯沢町ふるさと基金</t>
  </si>
  <si>
    <t>湯沢町公共事業基金</t>
  </si>
  <si>
    <t>旧学校施設等解体撤去基金</t>
  </si>
  <si>
    <t>https://www.town.yuzawa.lg.jp/kurashinojoho/machinitsuiteshiritai/3/2953.html</t>
  </si>
  <si>
    <t>ふるさと支援まちづくり基金</t>
  </si>
  <si>
    <t>情報化推進基金</t>
  </si>
  <si>
    <t>https://town.tsunan.niigata.jp/soshiki/somu/01-zaiseisiryou-3gatu.html</t>
  </si>
  <si>
    <t>環境整備事業基金</t>
  </si>
  <si>
    <t>公共用施設管理運営基金</t>
  </si>
  <si>
    <t>国営土地改良事業負担金支払準備基金</t>
  </si>
  <si>
    <t>http://www.vill.kariwa.niigata.jp/www/info/detail.jsp?id=5273</t>
  </si>
  <si>
    <t>商工観光振興対策基金</t>
  </si>
  <si>
    <t>むらづくり総合対策基金</t>
  </si>
  <si>
    <t>庁舎管理基金</t>
  </si>
  <si>
    <t>http://www.vill.sekikawa.niigata.jp/politics/272/576/1276/index.html</t>
  </si>
  <si>
    <t>開発整備基金</t>
  </si>
  <si>
    <t>ふるさと粟島応援基金</t>
  </si>
  <si>
    <t>http://www.vill.awashimaura.lg.jp/information/administration/</t>
  </si>
  <si>
    <t>さくら福祉保健事務組合病院事業運営基金</t>
  </si>
  <si>
    <t>さくら福祉保健事務組合環境整備基金</t>
  </si>
  <si>
    <t>寺泊老人ホーム組合　福祉基金</t>
  </si>
  <si>
    <t>西蒲原地区休日夜間急患センター運営基金</t>
  </si>
  <si>
    <t>保健施設基金</t>
  </si>
  <si>
    <t>休日診療所運営基金</t>
  </si>
  <si>
    <t>あやめ寮福祉基金</t>
  </si>
  <si>
    <t>消防団員等公務災害補償基金</t>
  </si>
  <si>
    <t>消防賞じゅつ金及び殉職者特別賞じゅつ金基金</t>
  </si>
  <si>
    <t>新潟県自治会館施設整備基金</t>
  </si>
  <si>
    <t>非常勤職員公務災害補償等基金</t>
  </si>
  <si>
    <t>都市基盤整備基金</t>
    <rPh sb="0" eb="2">
      <t>トシ</t>
    </rPh>
    <rPh sb="2" eb="4">
      <t>キバン</t>
    </rPh>
    <rPh sb="4" eb="6">
      <t>セイビ</t>
    </rPh>
    <rPh sb="6" eb="8">
      <t>キキン</t>
    </rPh>
    <phoneticPr fontId="3"/>
  </si>
  <si>
    <t>舞台芸術振興事業基金</t>
    <rPh sb="0" eb="2">
      <t>ブタイ</t>
    </rPh>
    <rPh sb="2" eb="4">
      <t>ゲイジュツ</t>
    </rPh>
    <rPh sb="4" eb="6">
      <t>シンコウ</t>
    </rPh>
    <rPh sb="6" eb="8">
      <t>ジギョウ</t>
    </rPh>
    <rPh sb="8" eb="10">
      <t>キキン</t>
    </rPh>
    <phoneticPr fontId="3"/>
  </si>
  <si>
    <t>呉羽丘陵フットパス連絡橋整備基金</t>
    <rPh sb="0" eb="2">
      <t>クレハ</t>
    </rPh>
    <rPh sb="2" eb="4">
      <t>キュウリョウ</t>
    </rPh>
    <rPh sb="9" eb="11">
      <t>レンラク</t>
    </rPh>
    <rPh sb="11" eb="12">
      <t>ハシ</t>
    </rPh>
    <rPh sb="12" eb="14">
      <t>セイビ</t>
    </rPh>
    <rPh sb="14" eb="16">
      <t>キキン</t>
    </rPh>
    <phoneticPr fontId="3"/>
  </si>
  <si>
    <t>栗原路子記念熱帯鳥類保全事業基金</t>
    <rPh sb="0" eb="2">
      <t>クリハラ</t>
    </rPh>
    <rPh sb="2" eb="3">
      <t>ミチ</t>
    </rPh>
    <rPh sb="3" eb="4">
      <t>コ</t>
    </rPh>
    <rPh sb="4" eb="6">
      <t>キネン</t>
    </rPh>
    <rPh sb="6" eb="8">
      <t>ネッタイ</t>
    </rPh>
    <rPh sb="8" eb="10">
      <t>チョウルイ</t>
    </rPh>
    <rPh sb="10" eb="12">
      <t>ホゼン</t>
    </rPh>
    <rPh sb="12" eb="14">
      <t>ジギョウ</t>
    </rPh>
    <rPh sb="14" eb="16">
      <t>キキン</t>
    </rPh>
    <phoneticPr fontId="3"/>
  </si>
  <si>
    <t>https://www.city.toyama.toyama.jp/zaimubu/zaiseika/zaimushorui.html</t>
  </si>
  <si>
    <t>合併地域振興基金</t>
    <phoneticPr fontId="3"/>
  </si>
  <si>
    <t>越前国際交流基金</t>
    <phoneticPr fontId="3"/>
  </si>
  <si>
    <t>八塚教育振興基金</t>
    <phoneticPr fontId="3"/>
  </si>
  <si>
    <t>https://www.city.takaoka.toyama.jp/zaisei/shise/yosan/kessan/zaiseizyoukyou.html</t>
  </si>
  <si>
    <t>地域づくり推進事業基金</t>
    <phoneticPr fontId="3"/>
  </si>
  <si>
    <t>吉田久松社会福祉基金</t>
    <phoneticPr fontId="3"/>
  </si>
  <si>
    <t>桑山スポーツ振興基金</t>
    <phoneticPr fontId="3"/>
  </si>
  <si>
    <t>https://www.city.uozu.toyama.jp/guide/svGuideDtl.aspx?servno=11228</t>
  </si>
  <si>
    <t>教育文化振興基金</t>
    <phoneticPr fontId="3"/>
  </si>
  <si>
    <t>社会福祉事業振興基金</t>
    <phoneticPr fontId="3"/>
  </si>
  <si>
    <t>「安部」人づくり基金</t>
    <phoneticPr fontId="3"/>
  </si>
  <si>
    <t xml:space="preserve">https://www.city.himi.toyama.jp/gyosei/soshiki/zaimuka/2_2/931.html  </t>
  </si>
  <si>
    <t>文化会館建設基金</t>
    <phoneticPr fontId="3"/>
  </si>
  <si>
    <t>奨学事業基金</t>
    <phoneticPr fontId="3"/>
  </si>
  <si>
    <t>福祉のまちづくり事業基金</t>
    <phoneticPr fontId="3"/>
  </si>
  <si>
    <t>https://www.city.namerikawa.toyama.jp/shisei/15/2009.html</t>
    <phoneticPr fontId="3"/>
  </si>
  <si>
    <t>社会福祉振興事業基金</t>
    <phoneticPr fontId="3"/>
  </si>
  <si>
    <t>公共施設維持補修基金</t>
    <phoneticPr fontId="3"/>
  </si>
  <si>
    <t>納骨堂事業基金</t>
    <phoneticPr fontId="3"/>
  </si>
  <si>
    <t>ふれあい交流館施設整備基金</t>
    <phoneticPr fontId="3"/>
  </si>
  <si>
    <t>https://www.city.kurobe.toyama.jp/category/page.aspx?servno=19391</t>
  </si>
  <si>
    <t>高齢化社会対策事業基金</t>
    <phoneticPr fontId="3"/>
  </si>
  <si>
    <t>https://www.city.tonami.toyama.jp/info/1358323768.html</t>
  </si>
  <si>
    <t>ふるさとおやべ応援基金</t>
    <phoneticPr fontId="3"/>
  </si>
  <si>
    <t>社会福祉事業基金</t>
    <phoneticPr fontId="3"/>
  </si>
  <si>
    <t>http://www.city.oyabe.toyama.jp/shiseijyouhou/zaiseiyosan/zaisei/1458354895828.html</t>
  </si>
  <si>
    <t>公共施設再編基金</t>
    <phoneticPr fontId="3"/>
  </si>
  <si>
    <t>施設等整備基金</t>
    <phoneticPr fontId="3"/>
  </si>
  <si>
    <t>すこやか子育て基金</t>
    <phoneticPr fontId="3"/>
  </si>
  <si>
    <t>https://www.city.nanto.toyama.jp/cms-sypher/www/info/detail.jsp?id=23532</t>
    <phoneticPr fontId="3"/>
  </si>
  <si>
    <t>ふるさと射水応援基金</t>
    <phoneticPr fontId="3"/>
  </si>
  <si>
    <t>小杉インターパーク管理基金</t>
    <phoneticPr fontId="3"/>
  </si>
  <si>
    <t>小林與三次基金</t>
    <phoneticPr fontId="3"/>
  </si>
  <si>
    <t>https://www.city.imizu.toyama.jp/guide/svGuideDtl.aspx?servno=2820</t>
  </si>
  <si>
    <t>農村環境創造基金</t>
    <phoneticPr fontId="3"/>
  </si>
  <si>
    <t>児童福祉基金</t>
    <phoneticPr fontId="3"/>
  </si>
  <si>
    <t>http://www.vill.funahashi.toyama.jp/gyosei_new/zaisei.html</t>
  </si>
  <si>
    <t>上市町社会福祉事業基金</t>
    <phoneticPr fontId="3"/>
  </si>
  <si>
    <t>上市町定住促進住宅基金</t>
    <phoneticPr fontId="3"/>
  </si>
  <si>
    <t>上市町生涯学習推進基金</t>
    <phoneticPr fontId="3"/>
  </si>
  <si>
    <t>上市町教育基金</t>
    <phoneticPr fontId="3"/>
  </si>
  <si>
    <t>上市町学校教育施設整備基金</t>
    <phoneticPr fontId="3"/>
  </si>
  <si>
    <t>https://www.town.kamiichi.toyama.jp/guide/svGuideDtl.aspx?servno=1589</t>
    <phoneticPr fontId="3"/>
  </si>
  <si>
    <t>立山町庁舎等整備基金</t>
    <phoneticPr fontId="3"/>
  </si>
  <si>
    <t>立山町地域福祉基金</t>
    <phoneticPr fontId="3"/>
  </si>
  <si>
    <t>公有財産整備基金</t>
    <phoneticPr fontId="3"/>
  </si>
  <si>
    <t>立山町地域雇用創出推進基金</t>
    <phoneticPr fontId="3"/>
  </si>
  <si>
    <t>立山ブランド海外展開戦略拠点施設整備基金</t>
    <phoneticPr fontId="3"/>
  </si>
  <si>
    <t>https://www.town.tateyama.toyama.jp/zaisei/shiryou.html</t>
  </si>
  <si>
    <t>漁業振興基金</t>
    <phoneticPr fontId="3"/>
  </si>
  <si>
    <t>山本育英奨学金</t>
    <phoneticPr fontId="3"/>
  </si>
  <si>
    <t>異文化理解教育基金</t>
    <phoneticPr fontId="3"/>
  </si>
  <si>
    <t>https://www.town.nyuzen.toyama.jp/gyosei/chosei/gyozaisei/1/2574.html</t>
  </si>
  <si>
    <t>未来創生推進基金</t>
    <phoneticPr fontId="3"/>
  </si>
  <si>
    <t>企業立地促進基金</t>
    <phoneticPr fontId="3"/>
  </si>
  <si>
    <t>松倉子ども基金</t>
    <phoneticPr fontId="3"/>
  </si>
  <si>
    <t>https://www.town.asahi.toyama.jp/gyosei/zaisei/1451012089755.html</t>
    <phoneticPr fontId="3"/>
  </si>
  <si>
    <t>消防補償基金</t>
    <rPh sb="0" eb="2">
      <t>ショウボウ</t>
    </rPh>
    <rPh sb="2" eb="4">
      <t>ホショウ</t>
    </rPh>
    <rPh sb="4" eb="6">
      <t>キキン</t>
    </rPh>
    <phoneticPr fontId="3"/>
  </si>
  <si>
    <t>非常勤職員公務災害補償基金</t>
    <rPh sb="0" eb="3">
      <t>ヒジョウキン</t>
    </rPh>
    <rPh sb="3" eb="5">
      <t>ショクイン</t>
    </rPh>
    <rPh sb="5" eb="7">
      <t>コウム</t>
    </rPh>
    <rPh sb="7" eb="9">
      <t>サイガイ</t>
    </rPh>
    <rPh sb="9" eb="11">
      <t>ホショウ</t>
    </rPh>
    <rPh sb="11" eb="13">
      <t>キキン</t>
    </rPh>
    <phoneticPr fontId="3"/>
  </si>
  <si>
    <t>砺波広域圏基金</t>
    <rPh sb="0" eb="2">
      <t>トナミ</t>
    </rPh>
    <rPh sb="2" eb="5">
      <t>コウイキケン</t>
    </rPh>
    <rPh sb="5" eb="7">
      <t>キキン</t>
    </rPh>
    <phoneticPr fontId="3"/>
  </si>
  <si>
    <t>一般廃棄物処理施設整備基金</t>
    <rPh sb="0" eb="5">
      <t>イッパンハイキブツ</t>
    </rPh>
    <rPh sb="5" eb="7">
      <t>ショリ</t>
    </rPh>
    <rPh sb="7" eb="9">
      <t>シセツ</t>
    </rPh>
    <rPh sb="9" eb="11">
      <t>セイビ</t>
    </rPh>
    <rPh sb="11" eb="13">
      <t>キキン</t>
    </rPh>
    <phoneticPr fontId="3"/>
  </si>
  <si>
    <t>高岡地区ふるさと市町村圏基金</t>
    <rPh sb="0" eb="2">
      <t>タカオカ</t>
    </rPh>
    <rPh sb="2" eb="4">
      <t>チク</t>
    </rPh>
    <rPh sb="8" eb="11">
      <t>シチョウソン</t>
    </rPh>
    <rPh sb="11" eb="12">
      <t>ケン</t>
    </rPh>
    <rPh sb="12" eb="14">
      <t>キキン</t>
    </rPh>
    <phoneticPr fontId="3"/>
  </si>
  <si>
    <t>ＣＡＴＶ施設及び設備整備基金</t>
    <rPh sb="4" eb="6">
      <t>シセツ</t>
    </rPh>
    <rPh sb="6" eb="7">
      <t>オヨ</t>
    </rPh>
    <rPh sb="8" eb="10">
      <t>セツビ</t>
    </rPh>
    <rPh sb="10" eb="12">
      <t>セイビ</t>
    </rPh>
    <rPh sb="12" eb="14">
      <t>キキン</t>
    </rPh>
    <phoneticPr fontId="3"/>
  </si>
  <si>
    <t>教育福祉施設等再整備積立基金</t>
    <rPh sb="0" eb="2">
      <t>キョウイク</t>
    </rPh>
    <rPh sb="2" eb="4">
      <t>フクシ</t>
    </rPh>
    <rPh sb="4" eb="6">
      <t>シセツ</t>
    </rPh>
    <rPh sb="6" eb="7">
      <t>トウ</t>
    </rPh>
    <rPh sb="7" eb="10">
      <t>サイセイビ</t>
    </rPh>
    <rPh sb="10" eb="12">
      <t>ツミタテ</t>
    </rPh>
    <rPh sb="12" eb="14">
      <t>キキン</t>
    </rPh>
    <phoneticPr fontId="3"/>
  </si>
  <si>
    <t>金沢市福祉活動育成基金</t>
    <rPh sb="0" eb="3">
      <t>カナザワシ</t>
    </rPh>
    <rPh sb="3" eb="5">
      <t>フクシ</t>
    </rPh>
    <rPh sb="5" eb="7">
      <t>カツドウ</t>
    </rPh>
    <rPh sb="7" eb="9">
      <t>イクセイ</t>
    </rPh>
    <rPh sb="9" eb="11">
      <t>キキン</t>
    </rPh>
    <phoneticPr fontId="3"/>
  </si>
  <si>
    <t>文化スポーツ施設再整備積立基金</t>
    <rPh sb="0" eb="2">
      <t>ブンカ</t>
    </rPh>
    <rPh sb="6" eb="8">
      <t>シセツ</t>
    </rPh>
    <rPh sb="8" eb="11">
      <t>サイセイビ</t>
    </rPh>
    <rPh sb="11" eb="13">
      <t>ツミタテ</t>
    </rPh>
    <rPh sb="13" eb="15">
      <t>キキン</t>
    </rPh>
    <phoneticPr fontId="3"/>
  </si>
  <si>
    <t>美術工芸大学施設整備積立基金</t>
    <rPh sb="0" eb="2">
      <t>ビジュツ</t>
    </rPh>
    <rPh sb="2" eb="4">
      <t>コウゲイ</t>
    </rPh>
    <rPh sb="4" eb="6">
      <t>ダイガク</t>
    </rPh>
    <rPh sb="6" eb="8">
      <t>シセツ</t>
    </rPh>
    <rPh sb="8" eb="10">
      <t>セイビ</t>
    </rPh>
    <rPh sb="10" eb="12">
      <t>ツミタテ</t>
    </rPh>
    <rPh sb="12" eb="14">
      <t>キキン</t>
    </rPh>
    <phoneticPr fontId="3"/>
  </si>
  <si>
    <t>金沢市文化の人づくり基金</t>
    <rPh sb="0" eb="3">
      <t>カナザワシ</t>
    </rPh>
    <rPh sb="3" eb="5">
      <t>ブンカ</t>
    </rPh>
    <rPh sb="6" eb="7">
      <t>ヒト</t>
    </rPh>
    <rPh sb="10" eb="12">
      <t>キキン</t>
    </rPh>
    <phoneticPr fontId="3"/>
  </si>
  <si>
    <t>七尾市地域振興基金</t>
  </si>
  <si>
    <t>七尾市ふるさと納税振興基金</t>
    <rPh sb="0" eb="3">
      <t>ナナオシ</t>
    </rPh>
    <rPh sb="7" eb="9">
      <t>ノウゼイ</t>
    </rPh>
    <rPh sb="9" eb="11">
      <t>シンコウ</t>
    </rPh>
    <rPh sb="11" eb="13">
      <t>キキン</t>
    </rPh>
    <phoneticPr fontId="3"/>
  </si>
  <si>
    <t>七尾市職員の退職手当積立基金</t>
  </si>
  <si>
    <t>七尾市地域福祉基金</t>
    <rPh sb="0" eb="3">
      <t>ナナオシ</t>
    </rPh>
    <rPh sb="3" eb="5">
      <t>チイキ</t>
    </rPh>
    <rPh sb="5" eb="7">
      <t>フクシ</t>
    </rPh>
    <rPh sb="7" eb="9">
      <t>キキン</t>
    </rPh>
    <phoneticPr fontId="2"/>
  </si>
  <si>
    <t>七尾市地域づくり推進基金</t>
    <rPh sb="0" eb="3">
      <t>ナナオシ</t>
    </rPh>
    <rPh sb="3" eb="5">
      <t>チイキ</t>
    </rPh>
    <rPh sb="8" eb="10">
      <t>スイシン</t>
    </rPh>
    <rPh sb="10" eb="12">
      <t>キキン</t>
    </rPh>
    <phoneticPr fontId="2"/>
  </si>
  <si>
    <t>美術品購入基金</t>
  </si>
  <si>
    <t>地域経済活性化対策基金</t>
    <rPh sb="8" eb="9">
      <t>サク</t>
    </rPh>
    <rPh sb="9" eb="11">
      <t>キキン</t>
    </rPh>
    <phoneticPr fontId="10"/>
  </si>
  <si>
    <t>母と子のけんこう推進基金</t>
    <rPh sb="0" eb="1">
      <t>ハハ</t>
    </rPh>
    <rPh sb="2" eb="3">
      <t>コ</t>
    </rPh>
    <rPh sb="8" eb="10">
      <t>スイシン</t>
    </rPh>
    <rPh sb="10" eb="12">
      <t>キキン</t>
    </rPh>
    <phoneticPr fontId="2"/>
  </si>
  <si>
    <t>国府台基金</t>
  </si>
  <si>
    <t>温泉施設整備基金</t>
    <rPh sb="0" eb="2">
      <t>オンセン</t>
    </rPh>
    <rPh sb="2" eb="4">
      <t>シセツ</t>
    </rPh>
    <rPh sb="4" eb="6">
      <t>セイビ</t>
    </rPh>
    <rPh sb="6" eb="8">
      <t>キキン</t>
    </rPh>
    <phoneticPr fontId="2"/>
  </si>
  <si>
    <t>公共施設等総合整備基金</t>
  </si>
  <si>
    <t>地域福祉推進基金</t>
  </si>
  <si>
    <t>都市計画事業基金</t>
  </si>
  <si>
    <t>多目的ホール施設管理等基金</t>
  </si>
  <si>
    <t>珠洲市民図書館施設管理等基金</t>
    <rPh sb="0" eb="2">
      <t>スズ</t>
    </rPh>
    <rPh sb="2" eb="4">
      <t>シミン</t>
    </rPh>
    <rPh sb="4" eb="7">
      <t>トショカン</t>
    </rPh>
    <rPh sb="7" eb="9">
      <t>シセツ</t>
    </rPh>
    <rPh sb="9" eb="12">
      <t>カンリトウ</t>
    </rPh>
    <rPh sb="12" eb="14">
      <t>キキン</t>
    </rPh>
    <phoneticPr fontId="17"/>
  </si>
  <si>
    <t>賃貸住宅事業基金</t>
    <rPh sb="0" eb="2">
      <t>チンタイ</t>
    </rPh>
    <rPh sb="2" eb="4">
      <t>ジュウタク</t>
    </rPh>
    <rPh sb="4" eb="6">
      <t>ジギョウ</t>
    </rPh>
    <rPh sb="6" eb="8">
      <t>キキン</t>
    </rPh>
    <phoneticPr fontId="2"/>
  </si>
  <si>
    <t>まちづくり振興基金</t>
    <rPh sb="5" eb="7">
      <t>シンコウ</t>
    </rPh>
    <rPh sb="7" eb="9">
      <t>キキン</t>
    </rPh>
    <phoneticPr fontId="2"/>
  </si>
  <si>
    <t>重点事業推進基金</t>
    <rPh sb="0" eb="2">
      <t>ジュウテン</t>
    </rPh>
    <rPh sb="2" eb="4">
      <t>ジギョウ</t>
    </rPh>
    <rPh sb="4" eb="6">
      <t>スイシン</t>
    </rPh>
    <rPh sb="6" eb="8">
      <t>キキン</t>
    </rPh>
    <phoneticPr fontId="2"/>
  </si>
  <si>
    <t>環境美化センター施設整備基金</t>
    <rPh sb="0" eb="2">
      <t>カンキョウ</t>
    </rPh>
    <rPh sb="2" eb="4">
      <t>ビカ</t>
    </rPh>
    <rPh sb="8" eb="10">
      <t>シセツ</t>
    </rPh>
    <rPh sb="10" eb="12">
      <t>セイビ</t>
    </rPh>
    <rPh sb="12" eb="14">
      <t>キキン</t>
    </rPh>
    <phoneticPr fontId="2"/>
  </si>
  <si>
    <t>三森良二郎奨学基金</t>
    <rPh sb="0" eb="1">
      <t>サン</t>
    </rPh>
    <rPh sb="1" eb="2">
      <t>モリ</t>
    </rPh>
    <rPh sb="2" eb="3">
      <t>ヨ</t>
    </rPh>
    <rPh sb="3" eb="4">
      <t>ニ</t>
    </rPh>
    <rPh sb="4" eb="5">
      <t>ロウ</t>
    </rPh>
    <rPh sb="5" eb="7">
      <t>ショウガク</t>
    </rPh>
    <rPh sb="7" eb="9">
      <t>キキン</t>
    </rPh>
    <phoneticPr fontId="2"/>
  </si>
  <si>
    <t>退職手当基金</t>
    <rPh sb="0" eb="2">
      <t>タイショク</t>
    </rPh>
    <rPh sb="2" eb="4">
      <t>テアテ</t>
    </rPh>
    <rPh sb="4" eb="6">
      <t>キキン</t>
    </rPh>
    <phoneticPr fontId="2"/>
  </si>
  <si>
    <t>まちづくり基金</t>
    <rPh sb="5" eb="7">
      <t>キキン</t>
    </rPh>
    <phoneticPr fontId="2"/>
  </si>
  <si>
    <t>漁業振興基金</t>
    <rPh sb="0" eb="2">
      <t>ギョギョウ</t>
    </rPh>
    <rPh sb="2" eb="4">
      <t>シンコウ</t>
    </rPh>
    <rPh sb="4" eb="6">
      <t>キキン</t>
    </rPh>
    <phoneticPr fontId="2"/>
  </si>
  <si>
    <t>定住促進住宅基金</t>
    <rPh sb="0" eb="2">
      <t>テイジュウ</t>
    </rPh>
    <rPh sb="2" eb="4">
      <t>ソクシン</t>
    </rPh>
    <rPh sb="4" eb="6">
      <t>ジュウタク</t>
    </rPh>
    <rPh sb="6" eb="8">
      <t>キキン</t>
    </rPh>
    <phoneticPr fontId="2"/>
  </si>
  <si>
    <t>服部福祉基金</t>
    <rPh sb="0" eb="2">
      <t>ハットリ</t>
    </rPh>
    <rPh sb="2" eb="4">
      <t>フクシ</t>
    </rPh>
    <rPh sb="4" eb="6">
      <t>キキン</t>
    </rPh>
    <phoneticPr fontId="2"/>
  </si>
  <si>
    <t>子ども・子育て基金</t>
    <rPh sb="0" eb="1">
      <t>コ</t>
    </rPh>
    <rPh sb="4" eb="6">
      <t>コソダ</t>
    </rPh>
    <rPh sb="7" eb="9">
      <t>キキン</t>
    </rPh>
    <phoneticPr fontId="2"/>
  </si>
  <si>
    <t>公共施設管理基金</t>
    <rPh sb="0" eb="2">
      <t>コウキョウ</t>
    </rPh>
    <rPh sb="2" eb="4">
      <t>シセツ</t>
    </rPh>
    <rPh sb="4" eb="6">
      <t>カンリ</t>
    </rPh>
    <rPh sb="6" eb="8">
      <t>キキン</t>
    </rPh>
    <phoneticPr fontId="2"/>
  </si>
  <si>
    <t>スポーツ振興基金</t>
    <rPh sb="4" eb="6">
      <t>シンコウ</t>
    </rPh>
    <rPh sb="6" eb="8">
      <t>キキン</t>
    </rPh>
    <phoneticPr fontId="2"/>
  </si>
  <si>
    <t>ケーブルテレビ施設整備基金</t>
    <rPh sb="7" eb="9">
      <t>シセツ</t>
    </rPh>
    <rPh sb="9" eb="11">
      <t>セイビ</t>
    </rPh>
    <rPh sb="11" eb="13">
      <t>キキン</t>
    </rPh>
    <phoneticPr fontId="2"/>
  </si>
  <si>
    <t>合併振興基金</t>
    <rPh sb="0" eb="2">
      <t>ガッペイ</t>
    </rPh>
    <rPh sb="2" eb="4">
      <t>シンコウ</t>
    </rPh>
    <rPh sb="4" eb="6">
      <t>キキン</t>
    </rPh>
    <phoneticPr fontId="2"/>
  </si>
  <si>
    <t>公共施設整備基金</t>
    <rPh sb="0" eb="2">
      <t>コウキョウ</t>
    </rPh>
    <rPh sb="2" eb="4">
      <t>シセツ</t>
    </rPh>
    <rPh sb="4" eb="6">
      <t>セイビ</t>
    </rPh>
    <rPh sb="6" eb="8">
      <t>キキン</t>
    </rPh>
    <phoneticPr fontId="2"/>
  </si>
  <si>
    <t>北陸新幹線白山総合車両所地下道水路管理基金</t>
    <rPh sb="0" eb="2">
      <t>ホクリク</t>
    </rPh>
    <rPh sb="2" eb="5">
      <t>シンカンセン</t>
    </rPh>
    <rPh sb="5" eb="7">
      <t>ハクサン</t>
    </rPh>
    <rPh sb="7" eb="9">
      <t>ソウゴウ</t>
    </rPh>
    <rPh sb="9" eb="11">
      <t>シャリョウ</t>
    </rPh>
    <rPh sb="11" eb="12">
      <t>ショ</t>
    </rPh>
    <rPh sb="12" eb="15">
      <t>チカドウ</t>
    </rPh>
    <rPh sb="15" eb="17">
      <t>スイロ</t>
    </rPh>
    <rPh sb="17" eb="19">
      <t>カンリ</t>
    </rPh>
    <rPh sb="19" eb="21">
      <t>キキン</t>
    </rPh>
    <phoneticPr fontId="2"/>
  </si>
  <si>
    <t>墓地公苑管理基金</t>
    <rPh sb="0" eb="2">
      <t>ボチ</t>
    </rPh>
    <rPh sb="2" eb="4">
      <t>コウエン</t>
    </rPh>
    <rPh sb="4" eb="6">
      <t>カンリ</t>
    </rPh>
    <rPh sb="6" eb="8">
      <t>キキン</t>
    </rPh>
    <phoneticPr fontId="2"/>
  </si>
  <si>
    <t>能美市まちづくり振興基金</t>
    <rPh sb="0" eb="3">
      <t>ノミシ</t>
    </rPh>
    <rPh sb="8" eb="10">
      <t>シンコウ</t>
    </rPh>
    <rPh sb="10" eb="12">
      <t>キキン</t>
    </rPh>
    <phoneticPr fontId="17"/>
  </si>
  <si>
    <t>能美市企業立地促進基金</t>
    <rPh sb="0" eb="3">
      <t>ノミシ</t>
    </rPh>
    <rPh sb="3" eb="5">
      <t>キギョウ</t>
    </rPh>
    <rPh sb="5" eb="7">
      <t>リッチ</t>
    </rPh>
    <rPh sb="7" eb="9">
      <t>ソクシン</t>
    </rPh>
    <rPh sb="9" eb="11">
      <t>キキン</t>
    </rPh>
    <phoneticPr fontId="17"/>
  </si>
  <si>
    <t>能美市建設計画等促進基金</t>
    <rPh sb="0" eb="3">
      <t>ノミシ</t>
    </rPh>
    <rPh sb="3" eb="5">
      <t>ケンセツ</t>
    </rPh>
    <rPh sb="5" eb="7">
      <t>ケイカク</t>
    </rPh>
    <rPh sb="7" eb="8">
      <t>トウ</t>
    </rPh>
    <rPh sb="8" eb="10">
      <t>ソクシン</t>
    </rPh>
    <rPh sb="10" eb="12">
      <t>キキン</t>
    </rPh>
    <phoneticPr fontId="17"/>
  </si>
  <si>
    <t>能美市地域福祉基金</t>
    <rPh sb="0" eb="3">
      <t>ノミシ</t>
    </rPh>
    <rPh sb="3" eb="5">
      <t>チイキ</t>
    </rPh>
    <rPh sb="5" eb="7">
      <t>フクシ</t>
    </rPh>
    <rPh sb="7" eb="9">
      <t>キキン</t>
    </rPh>
    <phoneticPr fontId="17"/>
  </si>
  <si>
    <t>能美市介護保険財政安定化基金</t>
    <rPh sb="0" eb="3">
      <t>ノミシ</t>
    </rPh>
    <rPh sb="3" eb="5">
      <t>カイゴ</t>
    </rPh>
    <rPh sb="5" eb="7">
      <t>ホケン</t>
    </rPh>
    <rPh sb="7" eb="9">
      <t>ザイセイ</t>
    </rPh>
    <rPh sb="9" eb="12">
      <t>アンテイカ</t>
    </rPh>
    <rPh sb="12" eb="14">
      <t>キキン</t>
    </rPh>
    <phoneticPr fontId="17"/>
  </si>
  <si>
    <t>福祉基金</t>
    <rPh sb="0" eb="2">
      <t>フクシ</t>
    </rPh>
    <rPh sb="2" eb="4">
      <t>キキン</t>
    </rPh>
    <phoneticPr fontId="2"/>
  </si>
  <si>
    <t>教育施設整備基金</t>
    <rPh sb="0" eb="2">
      <t>キョウイク</t>
    </rPh>
    <rPh sb="2" eb="4">
      <t>シセツ</t>
    </rPh>
    <rPh sb="4" eb="6">
      <t>セイビ</t>
    </rPh>
    <rPh sb="6" eb="8">
      <t>キキン</t>
    </rPh>
    <phoneticPr fontId="2"/>
  </si>
  <si>
    <t>企業立地促進基金</t>
    <rPh sb="0" eb="6">
      <t>キギョウリッチソクシン</t>
    </rPh>
    <rPh sb="6" eb="8">
      <t>キキン</t>
    </rPh>
    <phoneticPr fontId="2"/>
  </si>
  <si>
    <t>ふれあい健康センター基金</t>
    <rPh sb="4" eb="6">
      <t>ケンコウ</t>
    </rPh>
    <rPh sb="10" eb="12">
      <t>キキン</t>
    </rPh>
    <phoneticPr fontId="3"/>
  </si>
  <si>
    <t>教育振興奨励基金</t>
    <rPh sb="0" eb="2">
      <t>キョウイク</t>
    </rPh>
    <rPh sb="2" eb="4">
      <t>シンコウ</t>
    </rPh>
    <rPh sb="4" eb="6">
      <t>ショウレイ</t>
    </rPh>
    <rPh sb="6" eb="8">
      <t>キキン</t>
    </rPh>
    <phoneticPr fontId="3"/>
  </si>
  <si>
    <t>福祉文化施設建設基金</t>
    <rPh sb="0" eb="2">
      <t>フクシ</t>
    </rPh>
    <rPh sb="2" eb="4">
      <t>ブンカ</t>
    </rPh>
    <rPh sb="4" eb="6">
      <t>シセツ</t>
    </rPh>
    <rPh sb="6" eb="8">
      <t>ケンセツ</t>
    </rPh>
    <rPh sb="8" eb="10">
      <t>キキン</t>
    </rPh>
    <phoneticPr fontId="3"/>
  </si>
  <si>
    <t>バス事業調整基金</t>
    <rPh sb="2" eb="4">
      <t>ジギョウ</t>
    </rPh>
    <rPh sb="4" eb="6">
      <t>チョウセイ</t>
    </rPh>
    <rPh sb="6" eb="8">
      <t>キキン</t>
    </rPh>
    <phoneticPr fontId="3"/>
  </si>
  <si>
    <t>公用、公共用施設整備基金</t>
    <rPh sb="0" eb="2">
      <t>コウヨウ</t>
    </rPh>
    <rPh sb="3" eb="6">
      <t>コウキョウヨウ</t>
    </rPh>
    <rPh sb="6" eb="8">
      <t>シセツ</t>
    </rPh>
    <rPh sb="8" eb="10">
      <t>セイビ</t>
    </rPh>
    <rPh sb="10" eb="12">
      <t>キキン</t>
    </rPh>
    <phoneticPr fontId="3"/>
  </si>
  <si>
    <t>海と砂丘文学顕彰事業基金</t>
    <rPh sb="0" eb="1">
      <t>ウミ</t>
    </rPh>
    <rPh sb="2" eb="4">
      <t>サキュウ</t>
    </rPh>
    <rPh sb="4" eb="6">
      <t>ブンガク</t>
    </rPh>
    <rPh sb="6" eb="8">
      <t>ケンショウ</t>
    </rPh>
    <rPh sb="8" eb="10">
      <t>ジギョウ</t>
    </rPh>
    <rPh sb="10" eb="12">
      <t>キキン</t>
    </rPh>
    <phoneticPr fontId="3"/>
  </si>
  <si>
    <t>災害等対策基金</t>
    <rPh sb="0" eb="2">
      <t>サイガイ</t>
    </rPh>
    <rPh sb="2" eb="3">
      <t>トウ</t>
    </rPh>
    <rPh sb="3" eb="5">
      <t>タイサク</t>
    </rPh>
    <rPh sb="5" eb="7">
      <t>キキン</t>
    </rPh>
    <phoneticPr fontId="3"/>
  </si>
  <si>
    <t>志賀町地域づくり振興基金</t>
    <rPh sb="0" eb="3">
      <t>シカマチ</t>
    </rPh>
    <rPh sb="3" eb="5">
      <t>チイキ</t>
    </rPh>
    <rPh sb="8" eb="10">
      <t>シンコウ</t>
    </rPh>
    <rPh sb="10" eb="12">
      <t>キキン</t>
    </rPh>
    <phoneticPr fontId="3"/>
  </si>
  <si>
    <t>志賀町漁業振興特別基金</t>
    <rPh sb="0" eb="3">
      <t>シカマチ</t>
    </rPh>
    <rPh sb="3" eb="5">
      <t>ギョギョウ</t>
    </rPh>
    <rPh sb="5" eb="7">
      <t>シンコウ</t>
    </rPh>
    <rPh sb="7" eb="9">
      <t>トクベツ</t>
    </rPh>
    <rPh sb="9" eb="11">
      <t>キキン</t>
    </rPh>
    <phoneticPr fontId="3"/>
  </si>
  <si>
    <t>志賀町特別財政基金</t>
    <rPh sb="0" eb="3">
      <t>シカマチ</t>
    </rPh>
    <rPh sb="3" eb="5">
      <t>トクベツ</t>
    </rPh>
    <rPh sb="5" eb="7">
      <t>ザイセイ</t>
    </rPh>
    <rPh sb="7" eb="9">
      <t>キキン</t>
    </rPh>
    <phoneticPr fontId="3"/>
  </si>
  <si>
    <t>志賀町公共施設等整備基金</t>
    <rPh sb="0" eb="3">
      <t>シカマチ</t>
    </rPh>
    <rPh sb="3" eb="5">
      <t>コウキョウ</t>
    </rPh>
    <rPh sb="5" eb="7">
      <t>シセツ</t>
    </rPh>
    <rPh sb="7" eb="8">
      <t>トウ</t>
    </rPh>
    <rPh sb="8" eb="10">
      <t>セイビ</t>
    </rPh>
    <rPh sb="10" eb="12">
      <t>キキン</t>
    </rPh>
    <phoneticPr fontId="3"/>
  </si>
  <si>
    <t>志賀町町立診療所事業特別会計基金</t>
    <rPh sb="0" eb="3">
      <t>シカマチ</t>
    </rPh>
    <rPh sb="3" eb="5">
      <t>チョウリツ</t>
    </rPh>
    <rPh sb="5" eb="8">
      <t>シンリョウショ</t>
    </rPh>
    <rPh sb="8" eb="10">
      <t>ジギョウ</t>
    </rPh>
    <rPh sb="10" eb="12">
      <t>トクベツ</t>
    </rPh>
    <rPh sb="12" eb="14">
      <t>カイケイ</t>
    </rPh>
    <rPh sb="14" eb="16">
      <t>キキン</t>
    </rPh>
    <phoneticPr fontId="3"/>
  </si>
  <si>
    <t>地域福祉推進基金</t>
    <rPh sb="0" eb="2">
      <t>チイキ</t>
    </rPh>
    <rPh sb="2" eb="4">
      <t>フクシ</t>
    </rPh>
    <rPh sb="4" eb="6">
      <t>スイシン</t>
    </rPh>
    <rPh sb="6" eb="8">
      <t>キキン</t>
    </rPh>
    <phoneticPr fontId="3"/>
  </si>
  <si>
    <t>公共施設等総合整備基金</t>
    <rPh sb="0" eb="2">
      <t>コウキョウ</t>
    </rPh>
    <rPh sb="2" eb="4">
      <t>シセツ</t>
    </rPh>
    <rPh sb="4" eb="5">
      <t>トウ</t>
    </rPh>
    <rPh sb="5" eb="7">
      <t>ソウゴウ</t>
    </rPh>
    <rPh sb="7" eb="9">
      <t>セイビ</t>
    </rPh>
    <rPh sb="9" eb="11">
      <t>キキン</t>
    </rPh>
    <phoneticPr fontId="3"/>
  </si>
  <si>
    <t>地域資源活用支援基金</t>
    <rPh sb="0" eb="2">
      <t>チイキ</t>
    </rPh>
    <rPh sb="2" eb="4">
      <t>シゲン</t>
    </rPh>
    <rPh sb="4" eb="6">
      <t>カツヨウ</t>
    </rPh>
    <rPh sb="6" eb="8">
      <t>シエン</t>
    </rPh>
    <rPh sb="8" eb="10">
      <t>キキン</t>
    </rPh>
    <phoneticPr fontId="3"/>
  </si>
  <si>
    <t>生涯学習施設整備基金</t>
    <rPh sb="0" eb="2">
      <t>ショウガイ</t>
    </rPh>
    <rPh sb="2" eb="4">
      <t>ガクシュウ</t>
    </rPh>
    <rPh sb="4" eb="6">
      <t>シセツ</t>
    </rPh>
    <rPh sb="6" eb="8">
      <t>セイビ</t>
    </rPh>
    <rPh sb="8" eb="10">
      <t>キキン</t>
    </rPh>
    <phoneticPr fontId="3"/>
  </si>
  <si>
    <t>補償準備積立金</t>
    <rPh sb="0" eb="2">
      <t>ホショウ</t>
    </rPh>
    <rPh sb="2" eb="4">
      <t>ジュンビ</t>
    </rPh>
    <rPh sb="4" eb="6">
      <t>ツミタテ</t>
    </rPh>
    <rPh sb="6" eb="7">
      <t>キン</t>
    </rPh>
    <phoneticPr fontId="3"/>
  </si>
  <si>
    <t>給付準備基金</t>
    <rPh sb="0" eb="6">
      <t>キュウフジュンビキキン</t>
    </rPh>
    <phoneticPr fontId="3"/>
  </si>
  <si>
    <t>奥能登山海市場施設整備基金</t>
    <rPh sb="0" eb="1">
      <t>オク</t>
    </rPh>
    <rPh sb="1" eb="3">
      <t>ノト</t>
    </rPh>
    <rPh sb="3" eb="5">
      <t>サンカイ</t>
    </rPh>
    <rPh sb="5" eb="7">
      <t>イチバ</t>
    </rPh>
    <rPh sb="7" eb="9">
      <t>シセツ</t>
    </rPh>
    <rPh sb="9" eb="11">
      <t>セイビ</t>
    </rPh>
    <rPh sb="11" eb="13">
      <t>キキン</t>
    </rPh>
    <phoneticPr fontId="3"/>
  </si>
  <si>
    <t>南加賀ふるさと振興基金</t>
    <rPh sb="0" eb="1">
      <t>ミナミ</t>
    </rPh>
    <rPh sb="1" eb="3">
      <t>カガ</t>
    </rPh>
    <rPh sb="7" eb="9">
      <t>シンコウ</t>
    </rPh>
    <rPh sb="9" eb="11">
      <t>キキン</t>
    </rPh>
    <phoneticPr fontId="3"/>
  </si>
  <si>
    <t>南加賀急病センター基金</t>
    <rPh sb="0" eb="1">
      <t>ミナミ</t>
    </rPh>
    <rPh sb="1" eb="3">
      <t>カガ</t>
    </rPh>
    <rPh sb="3" eb="5">
      <t>キュウビョウ</t>
    </rPh>
    <rPh sb="9" eb="11">
      <t>キキン</t>
    </rPh>
    <phoneticPr fontId="3"/>
  </si>
  <si>
    <t>南加賀退職積立基金</t>
    <rPh sb="0" eb="1">
      <t>ミナミ</t>
    </rPh>
    <rPh sb="1" eb="3">
      <t>カガ</t>
    </rPh>
    <rPh sb="3" eb="5">
      <t>タイショク</t>
    </rPh>
    <rPh sb="5" eb="7">
      <t>ツミタテ</t>
    </rPh>
    <rPh sb="7" eb="9">
      <t>キキン</t>
    </rPh>
    <phoneticPr fontId="3"/>
  </si>
  <si>
    <t>のと鉄道安全運行対策基金</t>
    <rPh sb="2" eb="4">
      <t>テツドウ</t>
    </rPh>
    <rPh sb="4" eb="6">
      <t>アンゼン</t>
    </rPh>
    <rPh sb="6" eb="8">
      <t>ウンコウ</t>
    </rPh>
    <rPh sb="8" eb="10">
      <t>タイサク</t>
    </rPh>
    <rPh sb="10" eb="12">
      <t>キキン</t>
    </rPh>
    <phoneticPr fontId="3"/>
  </si>
  <si>
    <t>のと鉄道経営安定基金</t>
    <rPh sb="2" eb="4">
      <t>テツドウ</t>
    </rPh>
    <rPh sb="4" eb="6">
      <t>ケイエイ</t>
    </rPh>
    <rPh sb="6" eb="8">
      <t>アンテイ</t>
    </rPh>
    <rPh sb="8" eb="10">
      <t>キキン</t>
    </rPh>
    <phoneticPr fontId="3"/>
  </si>
  <si>
    <t>のと鉄道運営助成基金</t>
    <rPh sb="2" eb="4">
      <t>テツドウ</t>
    </rPh>
    <rPh sb="4" eb="6">
      <t>ウンエイ</t>
    </rPh>
    <rPh sb="6" eb="8">
      <t>ジョセイ</t>
    </rPh>
    <rPh sb="8" eb="10">
      <t>キキン</t>
    </rPh>
    <phoneticPr fontId="3"/>
  </si>
  <si>
    <t>廃棄物発電事業基金</t>
    <rPh sb="0" eb="3">
      <t>ハイキブツ</t>
    </rPh>
    <rPh sb="3" eb="5">
      <t>ハツデン</t>
    </rPh>
    <rPh sb="5" eb="7">
      <t>ジギョウ</t>
    </rPh>
    <rPh sb="7" eb="9">
      <t>キキン</t>
    </rPh>
    <phoneticPr fontId="3"/>
  </si>
  <si>
    <t>ごみ処理施設管理事業基金</t>
    <rPh sb="2" eb="4">
      <t>ショリ</t>
    </rPh>
    <rPh sb="4" eb="6">
      <t>シセツ</t>
    </rPh>
    <rPh sb="6" eb="8">
      <t>カンリ</t>
    </rPh>
    <rPh sb="8" eb="10">
      <t>ジギョウ</t>
    </rPh>
    <rPh sb="10" eb="12">
      <t>キキン</t>
    </rPh>
    <phoneticPr fontId="3"/>
  </si>
  <si>
    <t>都市緑化基金</t>
    <rPh sb="0" eb="2">
      <t>トシ</t>
    </rPh>
    <rPh sb="2" eb="4">
      <t>リョッカ</t>
    </rPh>
    <rPh sb="4" eb="6">
      <t>キキン</t>
    </rPh>
    <phoneticPr fontId="3"/>
  </si>
  <si>
    <t>教育・文化振興基金</t>
    <rPh sb="0" eb="2">
      <t>キョウイク</t>
    </rPh>
    <rPh sb="3" eb="5">
      <t>ブンカ</t>
    </rPh>
    <rPh sb="5" eb="7">
      <t>シンコウ</t>
    </rPh>
    <rPh sb="7" eb="9">
      <t>キキン</t>
    </rPh>
    <phoneticPr fontId="3"/>
  </si>
  <si>
    <t>子育て等福祉基金</t>
    <rPh sb="0" eb="2">
      <t>コソダ</t>
    </rPh>
    <rPh sb="3" eb="4">
      <t>トウ</t>
    </rPh>
    <rPh sb="4" eb="6">
      <t>フクシ</t>
    </rPh>
    <rPh sb="6" eb="8">
      <t>キキン</t>
    </rPh>
    <phoneticPr fontId="3"/>
  </si>
  <si>
    <t>商業振興基金</t>
    <rPh sb="0" eb="2">
      <t>ショウギョウ</t>
    </rPh>
    <rPh sb="2" eb="4">
      <t>シンコウ</t>
    </rPh>
    <rPh sb="4" eb="6">
      <t>キキン</t>
    </rPh>
    <phoneticPr fontId="3"/>
  </si>
  <si>
    <t>環境衛生施設整備基金</t>
    <phoneticPr fontId="3"/>
  </si>
  <si>
    <t>活性化基金</t>
    <rPh sb="0" eb="3">
      <t>カッセイカ</t>
    </rPh>
    <rPh sb="3" eb="5">
      <t>キキン</t>
    </rPh>
    <phoneticPr fontId="3"/>
  </si>
  <si>
    <t>上水道整備基金</t>
    <rPh sb="0" eb="3">
      <t>ジョウスイドウ</t>
    </rPh>
    <rPh sb="3" eb="5">
      <t>セイビ</t>
    </rPh>
    <rPh sb="5" eb="7">
      <t>キキン</t>
    </rPh>
    <phoneticPr fontId="3"/>
  </si>
  <si>
    <t>エキサイト広場総合体育施設管理運営基金</t>
    <rPh sb="5" eb="7">
      <t>ヒロバ</t>
    </rPh>
    <rPh sb="7" eb="9">
      <t>ソウゴウ</t>
    </rPh>
    <rPh sb="9" eb="11">
      <t>タイイク</t>
    </rPh>
    <rPh sb="11" eb="13">
      <t>シセツ</t>
    </rPh>
    <rPh sb="13" eb="15">
      <t>カンリ</t>
    </rPh>
    <rPh sb="15" eb="17">
      <t>ウンエイ</t>
    </rPh>
    <rPh sb="17" eb="19">
      <t>キキン</t>
    </rPh>
    <phoneticPr fontId="3"/>
  </si>
  <si>
    <t>公共下水道整備基金</t>
    <rPh sb="0" eb="2">
      <t>コウキョウ</t>
    </rPh>
    <rPh sb="2" eb="5">
      <t>ゲスイドウ</t>
    </rPh>
    <rPh sb="5" eb="7">
      <t>セイビ</t>
    </rPh>
    <rPh sb="7" eb="9">
      <t>キキン</t>
    </rPh>
    <phoneticPr fontId="3"/>
  </si>
  <si>
    <t>多田育英基金</t>
    <rPh sb="0" eb="2">
      <t>タダ</t>
    </rPh>
    <rPh sb="2" eb="4">
      <t>イクエイ</t>
    </rPh>
    <rPh sb="4" eb="6">
      <t>キキン</t>
    </rPh>
    <phoneticPr fontId="3"/>
  </si>
  <si>
    <t>勝山市私有林造成事業基金</t>
    <rPh sb="0" eb="3">
      <t>カツヤマシ</t>
    </rPh>
    <rPh sb="3" eb="6">
      <t>シユウリン</t>
    </rPh>
    <rPh sb="6" eb="8">
      <t>ゾウセイ</t>
    </rPh>
    <rPh sb="8" eb="10">
      <t>ジギョウ</t>
    </rPh>
    <rPh sb="10" eb="12">
      <t>キキン</t>
    </rPh>
    <phoneticPr fontId="3"/>
  </si>
  <si>
    <t>北陸育英会基金</t>
    <rPh sb="0" eb="2">
      <t>ホクリク</t>
    </rPh>
    <rPh sb="2" eb="4">
      <t>イクエイ</t>
    </rPh>
    <rPh sb="4" eb="5">
      <t>カイ</t>
    </rPh>
    <rPh sb="5" eb="7">
      <t>キキン</t>
    </rPh>
    <phoneticPr fontId="3"/>
  </si>
  <si>
    <t>北谷地区活性化及び各地区の特色ある地域づくり基金</t>
    <rPh sb="0" eb="2">
      <t>キタダニ</t>
    </rPh>
    <rPh sb="2" eb="4">
      <t>チク</t>
    </rPh>
    <rPh sb="4" eb="7">
      <t>カッセイカ</t>
    </rPh>
    <rPh sb="7" eb="8">
      <t>オヨ</t>
    </rPh>
    <rPh sb="9" eb="12">
      <t>カクチク</t>
    </rPh>
    <rPh sb="13" eb="15">
      <t>トクショク</t>
    </rPh>
    <rPh sb="17" eb="19">
      <t>チイキ</t>
    </rPh>
    <rPh sb="22" eb="24">
      <t>キキン</t>
    </rPh>
    <phoneticPr fontId="3"/>
  </si>
  <si>
    <t>勝山市ふるさとルネッサンス基金</t>
    <rPh sb="0" eb="3">
      <t>カツヤマシ</t>
    </rPh>
    <rPh sb="13" eb="15">
      <t>キキン</t>
    </rPh>
    <phoneticPr fontId="3"/>
  </si>
  <si>
    <t>公園整備等基金</t>
    <rPh sb="0" eb="2">
      <t>コウエン</t>
    </rPh>
    <rPh sb="2" eb="4">
      <t>セイビ</t>
    </rPh>
    <rPh sb="4" eb="5">
      <t>トウ</t>
    </rPh>
    <rPh sb="5" eb="7">
      <t>キキン</t>
    </rPh>
    <phoneticPr fontId="3"/>
  </si>
  <si>
    <t>ふるさと水と土保全対策基金</t>
    <rPh sb="4" eb="5">
      <t>ミズ</t>
    </rPh>
    <rPh sb="6" eb="7">
      <t>ツチ</t>
    </rPh>
    <rPh sb="7" eb="9">
      <t>ホゼン</t>
    </rPh>
    <rPh sb="9" eb="11">
      <t>タイサク</t>
    </rPh>
    <rPh sb="11" eb="13">
      <t>キキン</t>
    </rPh>
    <phoneticPr fontId="3"/>
  </si>
  <si>
    <t>ふるさとあわらサポート基金</t>
    <rPh sb="11" eb="13">
      <t>キキン</t>
    </rPh>
    <phoneticPr fontId="3"/>
  </si>
  <si>
    <t>社会基盤整備基金</t>
    <rPh sb="0" eb="2">
      <t>シャカイ</t>
    </rPh>
    <rPh sb="2" eb="4">
      <t>キバン</t>
    </rPh>
    <rPh sb="4" eb="6">
      <t>セイビ</t>
    </rPh>
    <rPh sb="6" eb="8">
      <t>キキン</t>
    </rPh>
    <phoneticPr fontId="3"/>
  </si>
  <si>
    <t>まちづくり整備基金</t>
    <rPh sb="5" eb="7">
      <t>セイビ</t>
    </rPh>
    <rPh sb="7" eb="9">
      <t>キキン</t>
    </rPh>
    <phoneticPr fontId="3"/>
  </si>
  <si>
    <t>寄付市民参画基金</t>
    <rPh sb="0" eb="2">
      <t>キフ</t>
    </rPh>
    <rPh sb="2" eb="4">
      <t>シミン</t>
    </rPh>
    <rPh sb="4" eb="6">
      <t>サンカク</t>
    </rPh>
    <rPh sb="6" eb="8">
      <t>キキン</t>
    </rPh>
    <phoneticPr fontId="3"/>
  </si>
  <si>
    <t>丸岡城周辺整備基金</t>
    <rPh sb="0" eb="2">
      <t>マルオカ</t>
    </rPh>
    <rPh sb="2" eb="3">
      <t>シロ</t>
    </rPh>
    <rPh sb="3" eb="5">
      <t>シュウヘン</t>
    </rPh>
    <rPh sb="5" eb="7">
      <t>セイビ</t>
    </rPh>
    <rPh sb="7" eb="9">
      <t>キキン</t>
    </rPh>
    <phoneticPr fontId="3"/>
  </si>
  <si>
    <t>すこやか子育て支援基金</t>
    <rPh sb="4" eb="6">
      <t>コソダ</t>
    </rPh>
    <rPh sb="7" eb="9">
      <t>シエン</t>
    </rPh>
    <rPh sb="9" eb="11">
      <t>キキン</t>
    </rPh>
    <phoneticPr fontId="3"/>
  </si>
  <si>
    <t>教育文化施設整備基金</t>
    <rPh sb="0" eb="2">
      <t>キョウイク</t>
    </rPh>
    <rPh sb="2" eb="4">
      <t>ブンカ</t>
    </rPh>
    <rPh sb="4" eb="6">
      <t>シセツ</t>
    </rPh>
    <rPh sb="6" eb="8">
      <t>セイビ</t>
    </rPh>
    <rPh sb="8" eb="10">
      <t>キキン</t>
    </rPh>
    <phoneticPr fontId="3"/>
  </si>
  <si>
    <t>災害救援基金</t>
    <rPh sb="0" eb="2">
      <t>サイガイ</t>
    </rPh>
    <rPh sb="2" eb="4">
      <t>キュウエン</t>
    </rPh>
    <rPh sb="4" eb="6">
      <t>キキン</t>
    </rPh>
    <phoneticPr fontId="3"/>
  </si>
  <si>
    <t>青少年育成代継基金</t>
    <rPh sb="0" eb="3">
      <t>セイショウネン</t>
    </rPh>
    <rPh sb="3" eb="5">
      <t>イクセイ</t>
    </rPh>
    <rPh sb="5" eb="7">
      <t>ヨツギ</t>
    </rPh>
    <rPh sb="7" eb="9">
      <t>キキン</t>
    </rPh>
    <phoneticPr fontId="3"/>
  </si>
  <si>
    <t>ふるさとこうの振興基金</t>
    <rPh sb="7" eb="9">
      <t>シンコウ</t>
    </rPh>
    <rPh sb="9" eb="11">
      <t>キキン</t>
    </rPh>
    <phoneticPr fontId="3"/>
  </si>
  <si>
    <t>電源立地地域対策交付金事業維持基金</t>
    <rPh sb="0" eb="2">
      <t>デンゲン</t>
    </rPh>
    <rPh sb="2" eb="4">
      <t>リッチ</t>
    </rPh>
    <rPh sb="4" eb="6">
      <t>チイキ</t>
    </rPh>
    <rPh sb="6" eb="8">
      <t>タイサク</t>
    </rPh>
    <rPh sb="8" eb="11">
      <t>コウフキン</t>
    </rPh>
    <rPh sb="11" eb="13">
      <t>ジギョウ</t>
    </rPh>
    <rPh sb="13" eb="15">
      <t>イジ</t>
    </rPh>
    <rPh sb="15" eb="17">
      <t>キキン</t>
    </rPh>
    <phoneticPr fontId="3"/>
  </si>
  <si>
    <t>ふるさと再生基金</t>
    <rPh sb="4" eb="6">
      <t>サイセイ</t>
    </rPh>
    <rPh sb="6" eb="8">
      <t>キキン</t>
    </rPh>
    <phoneticPr fontId="3"/>
  </si>
  <si>
    <t>高速増殖炉サイクル技術研究開発推進交付金事業基金</t>
    <rPh sb="0" eb="2">
      <t>コウソク</t>
    </rPh>
    <rPh sb="2" eb="5">
      <t>ゾウショクロ</t>
    </rPh>
    <rPh sb="9" eb="11">
      <t>ギジュツ</t>
    </rPh>
    <rPh sb="11" eb="13">
      <t>ケンキュウ</t>
    </rPh>
    <rPh sb="13" eb="15">
      <t>カイハツ</t>
    </rPh>
    <rPh sb="15" eb="17">
      <t>スイシン</t>
    </rPh>
    <rPh sb="17" eb="20">
      <t>コウフキン</t>
    </rPh>
    <rPh sb="20" eb="22">
      <t>ジギョウ</t>
    </rPh>
    <rPh sb="22" eb="24">
      <t>キキン</t>
    </rPh>
    <phoneticPr fontId="3"/>
  </si>
  <si>
    <t>公共施設維持補修基金</t>
    <rPh sb="0" eb="2">
      <t>コウキョウ</t>
    </rPh>
    <rPh sb="2" eb="4">
      <t>シセツ</t>
    </rPh>
    <rPh sb="4" eb="6">
      <t>イジ</t>
    </rPh>
    <rPh sb="6" eb="8">
      <t>ホシュウ</t>
    </rPh>
    <rPh sb="8" eb="10">
      <t>キキン</t>
    </rPh>
    <phoneticPr fontId="3"/>
  </si>
  <si>
    <t>町道柿ヶ渡線整備基金</t>
    <rPh sb="0" eb="2">
      <t>チョウドウ</t>
    </rPh>
    <rPh sb="2" eb="3">
      <t>カキ</t>
    </rPh>
    <rPh sb="4" eb="5">
      <t>ワタリ</t>
    </rPh>
    <rPh sb="5" eb="6">
      <t>セン</t>
    </rPh>
    <rPh sb="6" eb="8">
      <t>セイビ</t>
    </rPh>
    <rPh sb="8" eb="10">
      <t>キキン</t>
    </rPh>
    <phoneticPr fontId="3"/>
  </si>
  <si>
    <t>電源立地地域対策交付金施設維持基金</t>
    <rPh sb="0" eb="2">
      <t>デンゲン</t>
    </rPh>
    <rPh sb="2" eb="4">
      <t>リッチ</t>
    </rPh>
    <rPh sb="4" eb="6">
      <t>チイキ</t>
    </rPh>
    <rPh sb="6" eb="8">
      <t>タイサク</t>
    </rPh>
    <rPh sb="8" eb="11">
      <t>コウフキン</t>
    </rPh>
    <rPh sb="11" eb="13">
      <t>シセツ</t>
    </rPh>
    <rPh sb="13" eb="15">
      <t>イジ</t>
    </rPh>
    <rPh sb="15" eb="17">
      <t>キキン</t>
    </rPh>
    <phoneticPr fontId="3"/>
  </si>
  <si>
    <t>奨学金返還支援基金</t>
    <rPh sb="0" eb="3">
      <t>ショウガクキン</t>
    </rPh>
    <rPh sb="3" eb="5">
      <t>ヘンカン</t>
    </rPh>
    <rPh sb="5" eb="7">
      <t>シエン</t>
    </rPh>
    <rPh sb="7" eb="9">
      <t>キキン</t>
    </rPh>
    <phoneticPr fontId="3"/>
  </si>
  <si>
    <t>公共用施設維持補修基金</t>
    <rPh sb="2" eb="3">
      <t>ヨウ</t>
    </rPh>
    <rPh sb="3" eb="5">
      <t>シセツ</t>
    </rPh>
    <rPh sb="5" eb="7">
      <t>イジ</t>
    </rPh>
    <rPh sb="7" eb="9">
      <t>ホシュウ</t>
    </rPh>
    <rPh sb="9" eb="11">
      <t>キキン</t>
    </rPh>
    <phoneticPr fontId="3"/>
  </si>
  <si>
    <t>公共施設維持運営基金</t>
    <rPh sb="0" eb="2">
      <t>コウキョウ</t>
    </rPh>
    <rPh sb="2" eb="4">
      <t>シセツ</t>
    </rPh>
    <rPh sb="4" eb="6">
      <t>イジ</t>
    </rPh>
    <rPh sb="6" eb="8">
      <t>ウンエイ</t>
    </rPh>
    <rPh sb="8" eb="10">
      <t>キキン</t>
    </rPh>
    <phoneticPr fontId="3"/>
  </si>
  <si>
    <t>うみんぴあおおい事業化基金</t>
    <rPh sb="8" eb="10">
      <t>ジギョウ</t>
    </rPh>
    <rPh sb="10" eb="11">
      <t>カ</t>
    </rPh>
    <rPh sb="11" eb="13">
      <t>キキン</t>
    </rPh>
    <phoneticPr fontId="3"/>
  </si>
  <si>
    <t>保健・医療・福祉・総合施設・医療設備等整備基金</t>
    <rPh sb="0" eb="2">
      <t>ホケン</t>
    </rPh>
    <rPh sb="3" eb="5">
      <t>イリョウ</t>
    </rPh>
    <rPh sb="6" eb="8">
      <t>フクシ</t>
    </rPh>
    <rPh sb="9" eb="11">
      <t>ソウゴウ</t>
    </rPh>
    <rPh sb="11" eb="13">
      <t>シセツ</t>
    </rPh>
    <rPh sb="14" eb="16">
      <t>イリョウ</t>
    </rPh>
    <rPh sb="16" eb="18">
      <t>セツビ</t>
    </rPh>
    <rPh sb="18" eb="19">
      <t>トウ</t>
    </rPh>
    <rPh sb="19" eb="21">
      <t>セイビ</t>
    </rPh>
    <rPh sb="21" eb="23">
      <t>キキン</t>
    </rPh>
    <phoneticPr fontId="3"/>
  </si>
  <si>
    <t>電源立地地域振興基金</t>
    <rPh sb="0" eb="2">
      <t>デンゲン</t>
    </rPh>
    <rPh sb="2" eb="4">
      <t>リッチ</t>
    </rPh>
    <rPh sb="4" eb="6">
      <t>チイキ</t>
    </rPh>
    <rPh sb="6" eb="8">
      <t>シンコウ</t>
    </rPh>
    <rPh sb="8" eb="10">
      <t>キキン</t>
    </rPh>
    <phoneticPr fontId="3"/>
  </si>
  <si>
    <t>観光宿泊研修施設基金</t>
    <rPh sb="0" eb="2">
      <t>カンコウ</t>
    </rPh>
    <rPh sb="2" eb="4">
      <t>シュクハク</t>
    </rPh>
    <rPh sb="4" eb="6">
      <t>ケンシュウ</t>
    </rPh>
    <rPh sb="6" eb="8">
      <t>シセツ</t>
    </rPh>
    <rPh sb="8" eb="10">
      <t>キキン</t>
    </rPh>
    <phoneticPr fontId="3"/>
  </si>
  <si>
    <t>情報基盤整備基金</t>
    <rPh sb="0" eb="2">
      <t>ジョウホウ</t>
    </rPh>
    <rPh sb="2" eb="4">
      <t>キバン</t>
    </rPh>
    <rPh sb="4" eb="6">
      <t>セイビ</t>
    </rPh>
    <rPh sb="6" eb="8">
      <t>キキン</t>
    </rPh>
    <phoneticPr fontId="3"/>
  </si>
  <si>
    <t>退職手当給付準備基金</t>
    <rPh sb="0" eb="2">
      <t>タイショク</t>
    </rPh>
    <rPh sb="2" eb="4">
      <t>テアテ</t>
    </rPh>
    <rPh sb="4" eb="8">
      <t>キュウフジュンビ</t>
    </rPh>
    <rPh sb="8" eb="10">
      <t>キキン</t>
    </rPh>
    <phoneticPr fontId="3"/>
  </si>
  <si>
    <t>廃棄物処理施設整備基金</t>
    <rPh sb="0" eb="5">
      <t>ハイキブツショリ</t>
    </rPh>
    <rPh sb="5" eb="9">
      <t>シセツセイビ</t>
    </rPh>
    <rPh sb="9" eb="11">
      <t>キキン</t>
    </rPh>
    <phoneticPr fontId="3"/>
  </si>
  <si>
    <t>梯子車点検整備基金</t>
    <rPh sb="0" eb="2">
      <t>ハシゴ</t>
    </rPh>
    <rPh sb="2" eb="3">
      <t>クルマ</t>
    </rPh>
    <rPh sb="3" eb="5">
      <t>テンケン</t>
    </rPh>
    <rPh sb="5" eb="7">
      <t>セイビ</t>
    </rPh>
    <rPh sb="7" eb="9">
      <t>キキン</t>
    </rPh>
    <phoneticPr fontId="3"/>
  </si>
  <si>
    <t>ふるさと市町村圏基金</t>
  </si>
  <si>
    <t>若狭消防組合消防施設整備基金</t>
    <rPh sb="0" eb="2">
      <t>ワカサ</t>
    </rPh>
    <rPh sb="2" eb="4">
      <t>ショウボウ</t>
    </rPh>
    <rPh sb="4" eb="6">
      <t>クミアイ</t>
    </rPh>
    <rPh sb="6" eb="8">
      <t>ショウボウ</t>
    </rPh>
    <rPh sb="8" eb="10">
      <t>シセツ</t>
    </rPh>
    <rPh sb="10" eb="12">
      <t>セイビ</t>
    </rPh>
    <rPh sb="12" eb="14">
      <t>キキン</t>
    </rPh>
    <phoneticPr fontId="3"/>
  </si>
  <si>
    <t>ふるさと市町村圏基金</t>
    <rPh sb="4" eb="8">
      <t>シチョウソンケン</t>
    </rPh>
    <rPh sb="8" eb="10">
      <t>キキン</t>
    </rPh>
    <phoneticPr fontId="3"/>
  </si>
  <si>
    <t>施設周辺地域振興基金</t>
    <rPh sb="0" eb="2">
      <t>シセツ</t>
    </rPh>
    <rPh sb="2" eb="4">
      <t>シュウヘン</t>
    </rPh>
    <rPh sb="4" eb="6">
      <t>チイキ</t>
    </rPh>
    <rPh sb="6" eb="8">
      <t>シンコウ</t>
    </rPh>
    <rPh sb="8" eb="10">
      <t>キキン</t>
    </rPh>
    <phoneticPr fontId="3"/>
  </si>
  <si>
    <t>鯖江広域衛生施設組合廃棄物処理場建設改良基金</t>
    <phoneticPr fontId="3"/>
  </si>
  <si>
    <t>嶺南鉄道整備促進基金</t>
    <rPh sb="0" eb="2">
      <t>レイナン</t>
    </rPh>
    <rPh sb="2" eb="4">
      <t>テツドウ</t>
    </rPh>
    <rPh sb="4" eb="6">
      <t>セイビ</t>
    </rPh>
    <rPh sb="6" eb="10">
      <t>ソクシンキキン</t>
    </rPh>
    <phoneticPr fontId="3"/>
  </si>
  <si>
    <t>嶺南地域振興促進基金</t>
    <rPh sb="0" eb="4">
      <t>レイナンチイキ</t>
    </rPh>
    <rPh sb="4" eb="6">
      <t>シンコウ</t>
    </rPh>
    <rPh sb="6" eb="8">
      <t>ソクシン</t>
    </rPh>
    <rPh sb="8" eb="10">
      <t>キキン</t>
    </rPh>
    <phoneticPr fontId="3"/>
  </si>
  <si>
    <t>霊柩車購入基金</t>
    <rPh sb="0" eb="3">
      <t>レイキュウシャ</t>
    </rPh>
    <rPh sb="3" eb="5">
      <t>コウニュウ</t>
    </rPh>
    <rPh sb="5" eb="7">
      <t>キキン</t>
    </rPh>
    <phoneticPr fontId="3"/>
  </si>
  <si>
    <t>代官山墓地基金</t>
    <rPh sb="0" eb="3">
      <t>ダイカンヤマ</t>
    </rPh>
    <rPh sb="3" eb="5">
      <t>ボチ</t>
    </rPh>
    <rPh sb="5" eb="7">
      <t>キキン</t>
    </rPh>
    <phoneticPr fontId="3"/>
  </si>
  <si>
    <t>甲府市地域振興基金</t>
  </si>
  <si>
    <t>甲府市公共施設整備事業等基金</t>
  </si>
  <si>
    <t>甲府市社会福祉事業基金</t>
  </si>
  <si>
    <t>甲府市庁舎整備基金</t>
  </si>
  <si>
    <t>甲府市新しい時代を担う人づくり基金</t>
  </si>
  <si>
    <t>https://www.city.kofu.yamanashi.jp/zaise/shiryousyuu/zaiseijyoukyoushiryousyuu.html</t>
    <phoneticPr fontId="3"/>
  </si>
  <si>
    <t>ふるさと振興資金</t>
  </si>
  <si>
    <t>土地開発公社経営健全化基金</t>
  </si>
  <si>
    <t>https://www.city.fujiyoshida.yamanashi.jp/info/1900</t>
    <phoneticPr fontId="3"/>
  </si>
  <si>
    <t xml:space="preserve">公立大学法人都留文科大学運営基金
（大学施設整備基金） </t>
  </si>
  <si>
    <t>公立大学法人都留文科大学運営基金
（大学教職員退職手当基金）</t>
  </si>
  <si>
    <t>https://www.city.tsuru.yamanashi.jp/shimin/shisei/zaisei/kessan/7695.html</t>
    <phoneticPr fontId="3"/>
  </si>
  <si>
    <t>ふるさと輝き基金</t>
  </si>
  <si>
    <t>若者定住促進支援基金</t>
  </si>
  <si>
    <t>太陽光発電施設等整備基金</t>
  </si>
  <si>
    <t>https://www.city.yamanashi.yamanashi.jp/citizen/docs/zaimujoukyou.html</t>
    <phoneticPr fontId="3"/>
  </si>
  <si>
    <t>ふるさと大月応援基金</t>
  </si>
  <si>
    <t>短期大学教育施設整備基金</t>
  </si>
  <si>
    <t>職員退職手当支給準備基金</t>
  </si>
  <si>
    <t>http://www.city.otsuki.yamanashi.jp/shisei/jyohokokai/zaiseijyoukyoushiryoushuu.html</t>
    <phoneticPr fontId="3"/>
  </si>
  <si>
    <t>小中学校施設整備基金</t>
  </si>
  <si>
    <t>職員退職手当準備基金</t>
  </si>
  <si>
    <t>https://www.city.nirasaki.lg.jp/shiseijoho/zaisei/8/3668.html</t>
    <phoneticPr fontId="3"/>
  </si>
  <si>
    <t>南アルプス市公共施設整備等事業基金</t>
  </si>
  <si>
    <t>南アルプス市地域振興基金</t>
    <rPh sb="10" eb="12">
      <t>キキン</t>
    </rPh>
    <phoneticPr fontId="3"/>
  </si>
  <si>
    <t>南アルプス市地域福祉基金</t>
  </si>
  <si>
    <t>南アルプスIC周辺開発整備基金</t>
  </si>
  <si>
    <t>https://www.city.minami-alps.yamanashi.jp/docs/9061.html</t>
    <phoneticPr fontId="3"/>
  </si>
  <si>
    <t>https://www.city.hokuto.yamanashi.jp/docs/1667.html</t>
    <phoneticPr fontId="3"/>
  </si>
  <si>
    <t>公共施設等整備基金</t>
    <rPh sb="0" eb="2">
      <t>コウキョウ</t>
    </rPh>
    <rPh sb="2" eb="4">
      <t>シセツ</t>
    </rPh>
    <phoneticPr fontId="3"/>
  </si>
  <si>
    <t>市営住宅事業基金</t>
    <rPh sb="0" eb="4">
      <t>シエイジュウタク</t>
    </rPh>
    <rPh sb="4" eb="6">
      <t>ジギョウ</t>
    </rPh>
    <rPh sb="6" eb="8">
      <t>キキン</t>
    </rPh>
    <phoneticPr fontId="3"/>
  </si>
  <si>
    <t>https;//www.city.kai.yamanashi.jp/shiseijoho/zaiseijoho/3397.html</t>
    <phoneticPr fontId="3"/>
  </si>
  <si>
    <t>https://www.city.fuefuki.yamanashi.jp/shisejoho/zaise/index.html</t>
    <phoneticPr fontId="3"/>
  </si>
  <si>
    <t>上野原市公共施設整備基金</t>
  </si>
  <si>
    <t>上野原市地域振興基金</t>
  </si>
  <si>
    <t>上野原市地域福祉基金</t>
  </si>
  <si>
    <t>上野原市庁舎建設基金</t>
  </si>
  <si>
    <t>上野原市幸住環境整備基金</t>
  </si>
  <si>
    <t>https://www.city.uenohara.yamanashi.jp/gyosei/docs/zaisei-siryou.html</t>
    <phoneticPr fontId="3"/>
  </si>
  <si>
    <t>ふるさと支援基金</t>
  </si>
  <si>
    <t>在宅介護支援基金</t>
  </si>
  <si>
    <t>https://www.city.koshu.yamanashi.jp/shisei/zaise/detail/甲州市財政状況資料集</t>
    <phoneticPr fontId="3"/>
  </si>
  <si>
    <t>リニア沿線公共施設等移転整備基金</t>
  </si>
  <si>
    <t>https://www.city.chuo.yamanashi.jp/soshiki/zaisei/456.html</t>
    <phoneticPr fontId="3"/>
  </si>
  <si>
    <t>市川三郷町地域振興基金</t>
    <phoneticPr fontId="3"/>
  </si>
  <si>
    <t>市川三郷町地域福祉基金</t>
    <phoneticPr fontId="3"/>
  </si>
  <si>
    <t>市川三郷町正子奨学基金</t>
    <rPh sb="5" eb="7">
      <t>マサコ</t>
    </rPh>
    <rPh sb="7" eb="9">
      <t>ショウガク</t>
    </rPh>
    <phoneticPr fontId="3"/>
  </si>
  <si>
    <t>市川三郷町ふるさと水と土保全対策基金</t>
  </si>
  <si>
    <t>市川三郷町まごころ基金</t>
  </si>
  <si>
    <t>http://www.town.ichikawamisato.yamanashi.jp/40administration/10section/zaiseijoukyousiryoushuu.html</t>
    <phoneticPr fontId="3"/>
  </si>
  <si>
    <t>公有施設整備基金</t>
  </si>
  <si>
    <t>非常災害対策基金</t>
  </si>
  <si>
    <t>広域ごみ処理施設建設基金</t>
  </si>
  <si>
    <t>林道開設整備基金</t>
  </si>
  <si>
    <t>https://www.town.hayakawa.yamanashi.jp/town/finance/finance.html</t>
    <phoneticPr fontId="3"/>
  </si>
  <si>
    <t>佐野實地域振興基金</t>
  </si>
  <si>
    <t>https://www.town.minobu.lg.jp/chosei/zaisei/zaisei.html</t>
    <phoneticPr fontId="3"/>
  </si>
  <si>
    <t>南部町公共施設整備基金</t>
  </si>
  <si>
    <t>南部町まちづくり振興基金</t>
  </si>
  <si>
    <t>南部町地域活性化基金</t>
    <phoneticPr fontId="3"/>
  </si>
  <si>
    <t>南部町地域福祉基金</t>
  </si>
  <si>
    <t>南部町環境施設整備基金</t>
    <phoneticPr fontId="3"/>
  </si>
  <si>
    <t>https://www.town.nanbu.yamanashi.jp/kakuka/zaisei/zaiseijokyo.html</t>
    <phoneticPr fontId="3"/>
  </si>
  <si>
    <t>公共施設整備等事業基金</t>
  </si>
  <si>
    <t>地域コミュニティ施設整備費貸付基金</t>
  </si>
  <si>
    <t>中山間ふるさと水・土保全対策基金</t>
  </si>
  <si>
    <t>道の駅富士川整備基金</t>
  </si>
  <si>
    <t>http://www.town.fujikawa.yamanashi.jp/chosei/info/zaisei/index.html</t>
    <phoneticPr fontId="3"/>
  </si>
  <si>
    <t>校舎建設基金</t>
  </si>
  <si>
    <t>渇水対策事業基金</t>
  </si>
  <si>
    <t>http://www.town.showa.yamanashi.jp/chosei/zaisei.php?id=18</t>
    <phoneticPr fontId="3"/>
  </si>
  <si>
    <t>道志村公共施設整備等事業基金</t>
  </si>
  <si>
    <t>道志村ふるさと振興基金</t>
  </si>
  <si>
    <t>道志村地域福祉基金</t>
  </si>
  <si>
    <t>道志村観光施設等事業基金</t>
  </si>
  <si>
    <t>植草浩子水源林保全基金</t>
  </si>
  <si>
    <t>http://www.vill.doshi.lg.jp/info/info.php?if_id=365&amp;ca_id=23</t>
    <phoneticPr fontId="3"/>
  </si>
  <si>
    <t>https://www.town.nishikatsura.yamanashi.jp/forms/info/info.aspx?info_id=6034</t>
    <phoneticPr fontId="3"/>
  </si>
  <si>
    <t>村営住宅建設基金</t>
  </si>
  <si>
    <t>公園施設整備基金</t>
  </si>
  <si>
    <t>特定防衛施設周辺整備基金</t>
  </si>
  <si>
    <t>思いやり福祉基金</t>
  </si>
  <si>
    <t>https://www.vill.oshino.lg.jp/docs/2017032800018/</t>
    <phoneticPr fontId="3"/>
  </si>
  <si>
    <t>森林環境譲与税基金</t>
    <rPh sb="0" eb="9">
      <t>シンリンカンキョウジョウヨゼイキキン</t>
    </rPh>
    <phoneticPr fontId="4"/>
  </si>
  <si>
    <t xml:space="preserve">https://www.vill.yamanakako.lg.jp/docs/2013022800129/
</t>
    <phoneticPr fontId="3"/>
  </si>
  <si>
    <t>https://www.vill.narusawa.yamanashi.jp/forms/info/info.aspx?info_id=7056</t>
    <phoneticPr fontId="3"/>
  </si>
  <si>
    <t>小立土地区画整理事業地内道路整備基金</t>
  </si>
  <si>
    <t>http://www.town.fujikawaguchiko.lg.jp/ka/info.php?if_id=81&amp;ka_id=3&amp;mn=1</t>
    <phoneticPr fontId="3"/>
  </si>
  <si>
    <t>水と土保全対策基金</t>
  </si>
  <si>
    <t>多摩源流の再生基金</t>
  </si>
  <si>
    <t>源流景観保全基金</t>
  </si>
  <si>
    <t>http://www.vill.kosuge.yamanashi.jp/administration/general/2021/03/29-1.php</t>
    <phoneticPr fontId="3"/>
  </si>
  <si>
    <t>温泉事業基金</t>
  </si>
  <si>
    <t>https://www.vill.tabayama.yamanashi.jp/gyousei/zaisei/index.html</t>
    <phoneticPr fontId="3"/>
  </si>
  <si>
    <t>林業振興事業整備基金</t>
  </si>
  <si>
    <t>スクールバス購入基金</t>
    <rPh sb="6" eb="8">
      <t>コウニュウ</t>
    </rPh>
    <rPh sb="8" eb="10">
      <t>キキン</t>
    </rPh>
    <phoneticPr fontId="2"/>
  </si>
  <si>
    <t>教育施設建設基金</t>
    <rPh sb="0" eb="2">
      <t>キョウイク</t>
    </rPh>
    <rPh sb="2" eb="4">
      <t>シセツ</t>
    </rPh>
    <rPh sb="4" eb="6">
      <t>ケンセツ</t>
    </rPh>
    <rPh sb="6" eb="8">
      <t>キキン</t>
    </rPh>
    <phoneticPr fontId="4"/>
  </si>
  <si>
    <t>施設建設基金</t>
  </si>
  <si>
    <t>職員退職手当金支払準備基金</t>
  </si>
  <si>
    <t>消防施設整備事業等基金</t>
  </si>
  <si>
    <t>国母公園管理基金</t>
  </si>
  <si>
    <t>甲府地区ふるさと市町村圏基金</t>
  </si>
  <si>
    <t>消防施設等整備基金積立金</t>
    <rPh sb="0" eb="2">
      <t>ショウボウ</t>
    </rPh>
    <rPh sb="2" eb="4">
      <t>シセツ</t>
    </rPh>
    <rPh sb="4" eb="5">
      <t>トウ</t>
    </rPh>
    <rPh sb="5" eb="7">
      <t>セイビ</t>
    </rPh>
    <rPh sb="7" eb="9">
      <t>キキン</t>
    </rPh>
    <rPh sb="9" eb="11">
      <t>ツミタテ</t>
    </rPh>
    <rPh sb="11" eb="12">
      <t>キン</t>
    </rPh>
    <phoneticPr fontId="4"/>
  </si>
  <si>
    <t>施設整備基金</t>
    <rPh sb="0" eb="2">
      <t>シセツ</t>
    </rPh>
    <rPh sb="2" eb="4">
      <t>セイビ</t>
    </rPh>
    <rPh sb="4" eb="6">
      <t>キキン</t>
    </rPh>
    <phoneticPr fontId="4"/>
  </si>
  <si>
    <t>峡南ふるさと市町村圏基金</t>
  </si>
  <si>
    <t>峡南広域行政組合情報センター施設整備基金</t>
  </si>
  <si>
    <t>峡南広域行政組合消防施設整備基金</t>
  </si>
  <si>
    <t>峡南広域行政組合養護老人ホーム施設整備基金</t>
  </si>
  <si>
    <t>ごみ処理事業基金</t>
  </si>
  <si>
    <t>ふれあい長寿社会福祉基金</t>
  </si>
  <si>
    <t>芸術文化振興基金</t>
  </si>
  <si>
    <t>https://www.pref.nagano.lg.jp/shichoson/kensei/shichoson/zaise/shiryo/index.html</t>
  </si>
  <si>
    <t>上田市地域振興事業基金</t>
  </si>
  <si>
    <t>上田市公共施設整備基金</t>
  </si>
  <si>
    <t>上田市社会福祉基金</t>
  </si>
  <si>
    <t>ふるさと上田応援基金</t>
  </si>
  <si>
    <t>上田市交流文化芸術センター及び上田市立美術館事業基金</t>
  </si>
  <si>
    <t>ふるさとまちづくり基金</t>
  </si>
  <si>
    <t>市営住宅整備基金</t>
  </si>
  <si>
    <t>文化会館事業基金</t>
  </si>
  <si>
    <t>工業技術振興基金</t>
  </si>
  <si>
    <t>リニア中央新幹線飯田駅整備推進基金</t>
  </si>
  <si>
    <t>林青少年育成基金</t>
  </si>
  <si>
    <t>信州須坂ふるさと応援基金</t>
  </si>
  <si>
    <t>ふれあい地域福祉基金</t>
  </si>
  <si>
    <t>小諸市地域振興基金</t>
  </si>
  <si>
    <t>小諸市地域福祉基金</t>
  </si>
  <si>
    <t>学校建設準備基金</t>
  </si>
  <si>
    <t>小諸市職員退職手当基金</t>
  </si>
  <si>
    <t>小諸市大津秀子奨学基金</t>
  </si>
  <si>
    <t>公共施設等管理基金</t>
  </si>
  <si>
    <t>福祉のまちづくり基金</t>
  </si>
  <si>
    <t>温泉開発基金</t>
  </si>
  <si>
    <t>高度情報化基金</t>
  </si>
  <si>
    <t>渇水対策基金</t>
  </si>
  <si>
    <t>北アルプス山麓仁科の里整備基金</t>
  </si>
  <si>
    <t>土地開発基金</t>
  </si>
  <si>
    <t>愛する飯山ふるさと基金</t>
  </si>
  <si>
    <t>飯山市情報化推進基金</t>
  </si>
  <si>
    <t>飯山市退職手当基金</t>
  </si>
  <si>
    <t>飯山市産業振興基金</t>
  </si>
  <si>
    <t>飯山市文化振興基金</t>
  </si>
  <si>
    <t>蓼科観光施設建設基金</t>
  </si>
  <si>
    <t>学校基金</t>
  </si>
  <si>
    <t>教育文化施設整備基金</t>
  </si>
  <si>
    <t>森林環境保全基金</t>
  </si>
  <si>
    <t>知恵の交流基金</t>
  </si>
  <si>
    <t>小・中学校施設整備基金</t>
  </si>
  <si>
    <t>新庁舎等建設事業</t>
    <rPh sb="0" eb="8">
      <t>シンチョウシャトウケンセツジギョウ</t>
    </rPh>
    <phoneticPr fontId="30"/>
  </si>
  <si>
    <t>人材育成事業基金</t>
  </si>
  <si>
    <t>安曇野市ふるさと寄附基金</t>
  </si>
  <si>
    <t>公式スポーツ施設整備基金</t>
  </si>
  <si>
    <t>川上村文化振興基金</t>
  </si>
  <si>
    <t>広域的行政施設整備基金</t>
  </si>
  <si>
    <t>社会教育施設基金</t>
  </si>
  <si>
    <t>地域防災情報等提供施設整備基金</t>
  </si>
  <si>
    <t>基本財産基金</t>
  </si>
  <si>
    <t>医療保健振興基金</t>
  </si>
  <si>
    <t>ごみ処理対策基金</t>
  </si>
  <si>
    <t>下水道建設基金</t>
  </si>
  <si>
    <t>村営バス買替基金</t>
  </si>
  <si>
    <t>庁舎改築周辺整備基金</t>
  </si>
  <si>
    <t>下水道建設工事基金</t>
  </si>
  <si>
    <t>さわやか軽井沢ふるさと基金</t>
  </si>
  <si>
    <t>芸術・文化振興基金</t>
  </si>
  <si>
    <t>町民福祉施設建設基金</t>
  </si>
  <si>
    <t>御代田町役場庁舎整備基金</t>
  </si>
  <si>
    <t>御代田町教育施設整備基金</t>
  </si>
  <si>
    <t>御代田町地域振興基金</t>
  </si>
  <si>
    <t>御代田町下水道建設基金</t>
  </si>
  <si>
    <t>上下水道整備基金</t>
  </si>
  <si>
    <t>白樺高原下水道事業基金</t>
  </si>
  <si>
    <t>情報通信関連事業基金</t>
  </si>
  <si>
    <t>村営バス基金</t>
  </si>
  <si>
    <t>新町一体感醸成基金</t>
  </si>
  <si>
    <t>下排水整備基金</t>
  </si>
  <si>
    <t>有線放送施設改善基金</t>
  </si>
  <si>
    <t>健康診断機器購入基金</t>
  </si>
  <si>
    <t>地域開発整備基金</t>
  </si>
  <si>
    <t>指定施設利用奨励基金</t>
  </si>
  <si>
    <t>ふるさとみらい基金</t>
  </si>
  <si>
    <t>有線放送施設更新基金</t>
  </si>
  <si>
    <t>有線放送財政調整基金</t>
  </si>
  <si>
    <t>町営住宅整備基金</t>
  </si>
  <si>
    <t>道路建設基金</t>
  </si>
  <si>
    <t>箕輪町図書館建設基金</t>
  </si>
  <si>
    <t>箕輪町福祉基金</t>
  </si>
  <si>
    <t>箕輪町生涯学習まちづくり基金</t>
  </si>
  <si>
    <t>箕輪町ふるさと応援基金</t>
  </si>
  <si>
    <t>箕輪町米山教育振興基金</t>
  </si>
  <si>
    <t>ふるさといいじま応援基金</t>
  </si>
  <si>
    <t>中山間地域水とみどりの保全基金</t>
  </si>
  <si>
    <t>人づくり基金</t>
  </si>
  <si>
    <t>大芝高原温泉関連施設等整備基金</t>
  </si>
  <si>
    <t>地域医療確保対策基金</t>
  </si>
  <si>
    <t>美しい村づくり基金</t>
  </si>
  <si>
    <t>くだものの里まつかわ応援基金</t>
  </si>
  <si>
    <t>ふる里基金</t>
  </si>
  <si>
    <t>特別養護老人ホーム松川荘　施設管理運営基金</t>
  </si>
  <si>
    <t>公共施設等整備更新基金</t>
  </si>
  <si>
    <t>ふるさと元気づくり基金</t>
  </si>
  <si>
    <t>ケーブルテレビ放送施設基金</t>
  </si>
  <si>
    <t>発電設備管理基金</t>
    <rPh sb="0" eb="2">
      <t>ハツデン</t>
    </rPh>
    <rPh sb="2" eb="4">
      <t>セツビ</t>
    </rPh>
    <rPh sb="4" eb="6">
      <t>カンリ</t>
    </rPh>
    <rPh sb="6" eb="8">
      <t>キキン</t>
    </rPh>
    <phoneticPr fontId="3"/>
  </si>
  <si>
    <t>ふるさとあなん寄附金基金</t>
  </si>
  <si>
    <t>市民農園基金</t>
  </si>
  <si>
    <t>阿智村地域振興基金</t>
  </si>
  <si>
    <t>阿智村地域福祉基金</t>
  </si>
  <si>
    <t>阿智村温泉事業施設整備基金</t>
  </si>
  <si>
    <t>阿智村ふるさと振興基金</t>
  </si>
  <si>
    <t>温泉事業財政調整基金</t>
  </si>
  <si>
    <t>スキー場財政調整基金</t>
  </si>
  <si>
    <t>矢作川源流の郷基金</t>
  </si>
  <si>
    <t>森林林業振興基金</t>
  </si>
  <si>
    <t>温泉施設整備基金</t>
  </si>
  <si>
    <t>下水道施設整備基金</t>
  </si>
  <si>
    <t>ふるさと寄付金基金</t>
  </si>
  <si>
    <t>天龍村ふるさと寄附金基金</t>
  </si>
  <si>
    <t>有線テレビジョン放送施設維持管理基金</t>
  </si>
  <si>
    <t>住宅整備基金</t>
  </si>
  <si>
    <t>福祉施設整備基金</t>
  </si>
  <si>
    <t>リニア・三遠南信自動車道関連活性化基金</t>
  </si>
  <si>
    <t>図書充実基金</t>
  </si>
  <si>
    <t>企業版ダーチャ推進基金</t>
  </si>
  <si>
    <t>歌舞伎伝承基金</t>
  </si>
  <si>
    <t>上松町役場庁舎建設整備基金</t>
  </si>
  <si>
    <t>上松町地域福祉振興基金</t>
    <rPh sb="0" eb="3">
      <t>ア</t>
    </rPh>
    <rPh sb="3" eb="5">
      <t>チイキ</t>
    </rPh>
    <rPh sb="5" eb="7">
      <t>フクシ</t>
    </rPh>
    <rPh sb="7" eb="9">
      <t>シンコウ</t>
    </rPh>
    <rPh sb="9" eb="11">
      <t>キキン</t>
    </rPh>
    <phoneticPr fontId="3"/>
  </si>
  <si>
    <t>赤沢施設整備基金</t>
  </si>
  <si>
    <t>ねざめホテル施設整備基金</t>
  </si>
  <si>
    <t>上松町教育施設基金</t>
    <rPh sb="0" eb="3">
      <t>ア</t>
    </rPh>
    <rPh sb="3" eb="5">
      <t>キョウイク</t>
    </rPh>
    <rPh sb="5" eb="7">
      <t>シセツ</t>
    </rPh>
    <rPh sb="7" eb="9">
      <t>キキン</t>
    </rPh>
    <phoneticPr fontId="3"/>
  </si>
  <si>
    <t>子育て基金</t>
  </si>
  <si>
    <t>公共施設総合管理基金</t>
  </si>
  <si>
    <t>ユーアイ住宅建設基金</t>
  </si>
  <si>
    <t>教育環境整備基金</t>
  </si>
  <si>
    <t>すこやか基金</t>
  </si>
  <si>
    <t>福祉事業推進基金</t>
  </si>
  <si>
    <t>過疎対策道路維持基金</t>
  </si>
  <si>
    <t>公共建築物等整備保全基金</t>
  </si>
  <si>
    <t>水と緑のふるさと基金</t>
  </si>
  <si>
    <t>奨学金基金</t>
  </si>
  <si>
    <t>森林経営管理基金</t>
  </si>
  <si>
    <t>御嶽山噴火災害復興基金</t>
  </si>
  <si>
    <t>ふるさと農村活性化基金</t>
  </si>
  <si>
    <t>水と緑の基金</t>
  </si>
  <si>
    <t>公営住宅等整備基金</t>
  </si>
  <si>
    <t>緊急雇用創出事業基金</t>
  </si>
  <si>
    <t>心につながるふるさと温もり基金</t>
  </si>
  <si>
    <t>観光事業振興基金</t>
  </si>
  <si>
    <t>農業構造改善事業基金</t>
  </si>
  <si>
    <t>水道事業基金</t>
  </si>
  <si>
    <t>環境衛生事業基金</t>
  </si>
  <si>
    <t>ふるさと「いくさか」応援基金</t>
  </si>
  <si>
    <t>ふるさと育成基金</t>
  </si>
  <si>
    <t>福祉の村づくり推進基金</t>
  </si>
  <si>
    <t>三区生産森林組合育成基金</t>
  </si>
  <si>
    <t>西洗馬生産森林組合育成基金</t>
  </si>
  <si>
    <t>てるてる坊主のふるさと応援基金</t>
  </si>
  <si>
    <t>てるてる坊主基金</t>
  </si>
  <si>
    <t>ふるさと白馬村を応援する基金</t>
  </si>
  <si>
    <t>地域情報化施設基金</t>
  </si>
  <si>
    <t>スキースポーツ育成振興基金</t>
  </si>
  <si>
    <t>「信州小谷村」ふるさと応援基金</t>
    <rPh sb="1" eb="3">
      <t>シンシュウ</t>
    </rPh>
    <rPh sb="3" eb="6">
      <t>オタリムラ</t>
    </rPh>
    <rPh sb="11" eb="13">
      <t>オウエン</t>
    </rPh>
    <rPh sb="13" eb="15">
      <t>キキン</t>
    </rPh>
    <phoneticPr fontId="3"/>
  </si>
  <si>
    <t>奨学金貸与基金</t>
    <rPh sb="0" eb="3">
      <t>ショウガクキン</t>
    </rPh>
    <rPh sb="3" eb="5">
      <t>タイヨ</t>
    </rPh>
    <rPh sb="5" eb="7">
      <t>キキン</t>
    </rPh>
    <phoneticPr fontId="3"/>
  </si>
  <si>
    <t>広域行政事業基金</t>
  </si>
  <si>
    <t>びんぐし湯さん館施設整備等基金</t>
  </si>
  <si>
    <t>工業振興施設等整備基金</t>
  </si>
  <si>
    <t>小布施ふるさと応援基金</t>
  </si>
  <si>
    <t>大規模建設事業資金積立基金</t>
  </si>
  <si>
    <t>社会福祉積立基金</t>
  </si>
  <si>
    <t>教育文化施設資金積立基金</t>
  </si>
  <si>
    <t>消防賞じゅつ金積立基金</t>
  </si>
  <si>
    <t>道路橋梁施設整備基金</t>
  </si>
  <si>
    <t>社会教育施設整備基金</t>
  </si>
  <si>
    <t>下水道整備基金</t>
  </si>
  <si>
    <t>ふるさと・水と土保全基金</t>
  </si>
  <si>
    <t>保健医療福祉基金</t>
  </si>
  <si>
    <t>中小企業金融対策預託基金</t>
  </si>
  <si>
    <t>有線放送電話事業特別会計基金</t>
    <rPh sb="0" eb="14">
      <t>ユウセンホウソウデンワジギョウトクベツカイケイキキン</t>
    </rPh>
    <phoneticPr fontId="3"/>
  </si>
  <si>
    <t>観光施設整備等基金</t>
    <rPh sb="0" eb="9">
      <t>カンコウシセツセイビトウキキン</t>
    </rPh>
    <phoneticPr fontId="3"/>
  </si>
  <si>
    <t>公共施設基金</t>
  </si>
  <si>
    <t>災害対策基金</t>
  </si>
  <si>
    <t>情報連絡施設基金</t>
  </si>
  <si>
    <t>地域医療介護等総合確保基金</t>
  </si>
  <si>
    <t>信濃町公共施設等整備基金</t>
  </si>
  <si>
    <t>信濃町ふれあい地域福祉基金</t>
  </si>
  <si>
    <t>信濃町農業振興公社設立準備基金</t>
  </si>
  <si>
    <t>信濃町堆肥センター施設整備基金</t>
  </si>
  <si>
    <t>公共施設新改築基金</t>
  </si>
  <si>
    <t>小川村高速情報通信網施設更新基金</t>
  </si>
  <si>
    <t>わがおがわふるさと基金</t>
  </si>
  <si>
    <t>飯綱町子育て応援基金</t>
  </si>
  <si>
    <t>克雪対策基金</t>
  </si>
  <si>
    <t>医療基金</t>
  </si>
  <si>
    <t>栄村東日本大震災復興交付金基金</t>
  </si>
  <si>
    <t>施設整備事業積立基金</t>
  </si>
  <si>
    <t>退職積立基金</t>
  </si>
  <si>
    <t>松本地域ふるさと基金</t>
  </si>
  <si>
    <t>長野地域ふるさと基金</t>
  </si>
  <si>
    <t>衛生車更新基金</t>
  </si>
  <si>
    <t>筑北中学校改修基金</t>
  </si>
  <si>
    <t>安曇野地区広域排水事業施設整備基金</t>
  </si>
  <si>
    <t>穂高広域施設組合
じんかい処理施設等整備基金</t>
  </si>
  <si>
    <t>中央アメニティパーク施設整備基金</t>
  </si>
  <si>
    <t>中央アメニティパーク周辺整備事業基金</t>
  </si>
  <si>
    <t>職員退職手当積立金基金</t>
  </si>
  <si>
    <t>医師確保基金</t>
  </si>
  <si>
    <t>病院施設整備基金</t>
  </si>
  <si>
    <t>佐久広域社会福祉施設財政調整基金
佐久広域老人ホーム勝間園「養護」</t>
  </si>
  <si>
    <t>佐久広域救護施設財政調整基金</t>
  </si>
  <si>
    <t>消防救急無線デジタル化整備基金</t>
  </si>
  <si>
    <t>火葬場施設改修整備基金</t>
  </si>
  <si>
    <t>長野県自治会館管理基金</t>
  </si>
  <si>
    <t>長野県市町村基幹系共同利用システム管理基金</t>
  </si>
  <si>
    <t>長野県市町村ＶＤＩ共同利用システム管理基金</t>
  </si>
  <si>
    <t>長野県市町村内部系共同利用システム管理基金</t>
  </si>
  <si>
    <t>情報化施設財政調整基金</t>
  </si>
  <si>
    <t>公共土木事業基金</t>
  </si>
  <si>
    <t>木曽寮建設基金</t>
  </si>
  <si>
    <t>広域振興基金</t>
  </si>
  <si>
    <t>退職手当積立基金</t>
  </si>
  <si>
    <t>ごみ中間処理施設（桐林）整備基金</t>
  </si>
  <si>
    <t>リニア中央新幹線
飯田駅設置推進基金</t>
  </si>
  <si>
    <t>土木振興基金</t>
  </si>
  <si>
    <t>上伊那クリーンセンター整備基金</t>
  </si>
  <si>
    <t>郷土愛基金</t>
  </si>
  <si>
    <t>まちづくり研究基金</t>
  </si>
  <si>
    <t>事務室維持管理基金</t>
  </si>
  <si>
    <t>非常勤職員公務災害補償基金</t>
  </si>
  <si>
    <t>公立大学法人公立諏訪東京理科大学運営基金</t>
  </si>
  <si>
    <t>西部衛生施設改修基金</t>
  </si>
  <si>
    <t>総合福祉基金</t>
  </si>
  <si>
    <t>救護施設八ヶ岳寮退職手当準備積立基金</t>
  </si>
  <si>
    <t>救護施設八ヶ岳寮福祉基金</t>
  </si>
  <si>
    <t>静香苑施設整備基金</t>
  </si>
  <si>
    <t>下伊那自治センター組合特定目的積立金</t>
  </si>
  <si>
    <t>鉄道高架事業基金</t>
    <rPh sb="0" eb="2">
      <t>テツドウ</t>
    </rPh>
    <rPh sb="2" eb="4">
      <t>コウカ</t>
    </rPh>
    <rPh sb="4" eb="6">
      <t>ジギョウ</t>
    </rPh>
    <rPh sb="6" eb="8">
      <t>キキン</t>
    </rPh>
    <phoneticPr fontId="3"/>
  </si>
  <si>
    <t>岐阜大学医学部跡地整備基金</t>
    <rPh sb="0" eb="2">
      <t>ギフ</t>
    </rPh>
    <rPh sb="2" eb="4">
      <t>ダイガク</t>
    </rPh>
    <rPh sb="4" eb="6">
      <t>イガク</t>
    </rPh>
    <rPh sb="6" eb="7">
      <t>ブ</t>
    </rPh>
    <rPh sb="7" eb="9">
      <t>アトチ</t>
    </rPh>
    <rPh sb="9" eb="11">
      <t>セイビ</t>
    </rPh>
    <rPh sb="11" eb="13">
      <t>キキン</t>
    </rPh>
    <phoneticPr fontId="3"/>
  </si>
  <si>
    <t>市民福祉健康医療基金</t>
    <rPh sb="0" eb="2">
      <t>シミン</t>
    </rPh>
    <rPh sb="2" eb="4">
      <t>フクシ</t>
    </rPh>
    <rPh sb="4" eb="6">
      <t>ケンコウ</t>
    </rPh>
    <rPh sb="6" eb="8">
      <t>イリョウ</t>
    </rPh>
    <rPh sb="8" eb="10">
      <t>キキン</t>
    </rPh>
    <phoneticPr fontId="3"/>
  </si>
  <si>
    <t>養老線支援基金</t>
    <rPh sb="0" eb="3">
      <t>ヨウロウセン</t>
    </rPh>
    <rPh sb="3" eb="7">
      <t>シエンキキン</t>
    </rPh>
    <phoneticPr fontId="3"/>
  </si>
  <si>
    <t>水都大垣ふるさと応援基金</t>
    <rPh sb="0" eb="2">
      <t>スイト</t>
    </rPh>
    <rPh sb="2" eb="4">
      <t>オオガキ</t>
    </rPh>
    <rPh sb="8" eb="12">
      <t>オウエンキキン</t>
    </rPh>
    <phoneticPr fontId="3"/>
  </si>
  <si>
    <t>国際協力田口基金</t>
    <rPh sb="0" eb="4">
      <t>コクサイキョウリョク</t>
    </rPh>
    <rPh sb="4" eb="6">
      <t>タグチ</t>
    </rPh>
    <rPh sb="6" eb="8">
      <t>キキン</t>
    </rPh>
    <phoneticPr fontId="3"/>
  </si>
  <si>
    <t>少年スポーツ振興小川基金</t>
    <rPh sb="0" eb="2">
      <t>ショウネン</t>
    </rPh>
    <rPh sb="6" eb="8">
      <t>シンコウ</t>
    </rPh>
    <rPh sb="8" eb="12">
      <t>オガワキキン</t>
    </rPh>
    <phoneticPr fontId="3"/>
  </si>
  <si>
    <t>夢・まちづくり基金</t>
    <rPh sb="0" eb="1">
      <t>ユメ</t>
    </rPh>
    <rPh sb="7" eb="9">
      <t>キキン</t>
    </rPh>
    <phoneticPr fontId="3"/>
  </si>
  <si>
    <t>福祉健康基金</t>
    <rPh sb="0" eb="2">
      <t>フクシ</t>
    </rPh>
    <rPh sb="2" eb="4">
      <t>ケンコウ</t>
    </rPh>
    <rPh sb="4" eb="6">
      <t>キキン</t>
    </rPh>
    <phoneticPr fontId="3"/>
  </si>
  <si>
    <t>修繕引当基金</t>
    <rPh sb="0" eb="2">
      <t>シュウゼン</t>
    </rPh>
    <rPh sb="2" eb="4">
      <t>ヒキアテ</t>
    </rPh>
    <rPh sb="4" eb="6">
      <t>キキン</t>
    </rPh>
    <phoneticPr fontId="3"/>
  </si>
  <si>
    <t>一般廃棄物処理施設等整備基金</t>
    <rPh sb="0" eb="2">
      <t>イッパン</t>
    </rPh>
    <rPh sb="2" eb="5">
      <t>ハイキブツ</t>
    </rPh>
    <rPh sb="5" eb="7">
      <t>ショリ</t>
    </rPh>
    <rPh sb="7" eb="9">
      <t>シセツ</t>
    </rPh>
    <rPh sb="9" eb="10">
      <t>ナド</t>
    </rPh>
    <rPh sb="10" eb="12">
      <t>セイビ</t>
    </rPh>
    <rPh sb="12" eb="14">
      <t>キキン</t>
    </rPh>
    <phoneticPr fontId="3"/>
  </si>
  <si>
    <t>関市公共施設等整備　基金</t>
    <rPh sb="0" eb="2">
      <t>セキシ</t>
    </rPh>
    <rPh sb="2" eb="4">
      <t>コウキョウ</t>
    </rPh>
    <rPh sb="4" eb="7">
      <t>シセツナド</t>
    </rPh>
    <rPh sb="7" eb="9">
      <t>セイビ</t>
    </rPh>
    <rPh sb="10" eb="12">
      <t>キキン</t>
    </rPh>
    <phoneticPr fontId="3"/>
  </si>
  <si>
    <t>関市地域振興基金</t>
    <rPh sb="0" eb="2">
      <t>セキシ</t>
    </rPh>
    <rPh sb="2" eb="4">
      <t>チイキ</t>
    </rPh>
    <rPh sb="4" eb="6">
      <t>シンコウ</t>
    </rPh>
    <rPh sb="6" eb="8">
      <t>キキン</t>
    </rPh>
    <phoneticPr fontId="3"/>
  </si>
  <si>
    <t>関市地域福祉基金</t>
    <rPh sb="0" eb="2">
      <t>セキシ</t>
    </rPh>
    <rPh sb="2" eb="4">
      <t>チイキ</t>
    </rPh>
    <rPh sb="4" eb="6">
      <t>フクシ</t>
    </rPh>
    <rPh sb="6" eb="8">
      <t>キキン</t>
    </rPh>
    <phoneticPr fontId="3"/>
  </si>
  <si>
    <t>関市職員退職手当基金</t>
    <rPh sb="0" eb="2">
      <t>セキシ</t>
    </rPh>
    <rPh sb="2" eb="4">
      <t>ショクイン</t>
    </rPh>
    <rPh sb="4" eb="6">
      <t>タイショク</t>
    </rPh>
    <rPh sb="6" eb="8">
      <t>テアテ</t>
    </rPh>
    <rPh sb="8" eb="10">
      <t>キキン</t>
    </rPh>
    <phoneticPr fontId="3"/>
  </si>
  <si>
    <t>関市中小企業従業員　退職金共済基金</t>
    <rPh sb="0" eb="2">
      <t>セキシ</t>
    </rPh>
    <rPh sb="2" eb="4">
      <t>チュウショウ</t>
    </rPh>
    <rPh sb="4" eb="6">
      <t>キギョウ</t>
    </rPh>
    <rPh sb="6" eb="9">
      <t>ジュウギョウイン</t>
    </rPh>
    <rPh sb="10" eb="12">
      <t>タイショク</t>
    </rPh>
    <rPh sb="12" eb="13">
      <t>キン</t>
    </rPh>
    <rPh sb="13" eb="15">
      <t>キョウサイ</t>
    </rPh>
    <rPh sb="15" eb="17">
      <t>キキン</t>
    </rPh>
    <phoneticPr fontId="3"/>
  </si>
  <si>
    <t>リニア中央新幹線まちづくり基金</t>
    <rPh sb="3" eb="5">
      <t>チュウオウ</t>
    </rPh>
    <rPh sb="5" eb="8">
      <t>シンカンセン</t>
    </rPh>
    <rPh sb="13" eb="15">
      <t>キキン</t>
    </rPh>
    <phoneticPr fontId="3"/>
  </si>
  <si>
    <t>公共施設整備運営基金</t>
    <rPh sb="0" eb="2">
      <t>コウキョウ</t>
    </rPh>
    <rPh sb="2" eb="4">
      <t>シセツ</t>
    </rPh>
    <rPh sb="4" eb="6">
      <t>セイビ</t>
    </rPh>
    <rPh sb="6" eb="8">
      <t>ウンエイ</t>
    </rPh>
    <rPh sb="8" eb="10">
      <t>キキン</t>
    </rPh>
    <phoneticPr fontId="3"/>
  </si>
  <si>
    <t>しあわせづくり基金</t>
    <rPh sb="7" eb="9">
      <t>キキン</t>
    </rPh>
    <phoneticPr fontId="3"/>
  </si>
  <si>
    <t>公共施設整備
改修等基金</t>
    <rPh sb="0" eb="2">
      <t>コウキョウ</t>
    </rPh>
    <rPh sb="2" eb="4">
      <t>シセツ</t>
    </rPh>
    <rPh sb="4" eb="6">
      <t>セイビ</t>
    </rPh>
    <rPh sb="7" eb="9">
      <t>カイシュウ</t>
    </rPh>
    <rPh sb="9" eb="10">
      <t>トウ</t>
    </rPh>
    <rPh sb="10" eb="12">
      <t>キキン</t>
    </rPh>
    <phoneticPr fontId="3"/>
  </si>
  <si>
    <t>市民わくわくふれ
あい施設整備基金</t>
    <rPh sb="0" eb="2">
      <t>シミン</t>
    </rPh>
    <rPh sb="11" eb="13">
      <t>シセツ</t>
    </rPh>
    <rPh sb="13" eb="15">
      <t>セイビ</t>
    </rPh>
    <rPh sb="15" eb="17">
      <t>キキン</t>
    </rPh>
    <phoneticPr fontId="3"/>
  </si>
  <si>
    <t>美濃和紙の里
会館事業基金</t>
    <rPh sb="0" eb="4">
      <t>ミノワシ</t>
    </rPh>
    <rPh sb="5" eb="6">
      <t>サト</t>
    </rPh>
    <rPh sb="7" eb="9">
      <t>カイカン</t>
    </rPh>
    <rPh sb="9" eb="11">
      <t>ジギョウ</t>
    </rPh>
    <rPh sb="11" eb="13">
      <t>キキン</t>
    </rPh>
    <phoneticPr fontId="3"/>
  </si>
  <si>
    <t>ふるさと美濃応援団
うだつ基金</t>
    <rPh sb="4" eb="6">
      <t>ミノ</t>
    </rPh>
    <rPh sb="6" eb="9">
      <t>オウエンダン</t>
    </rPh>
    <rPh sb="13" eb="15">
      <t>キキン</t>
    </rPh>
    <phoneticPr fontId="3"/>
  </si>
  <si>
    <t>瑞浪中央土地区画整理事業基金</t>
    <rPh sb="0" eb="2">
      <t>ミズナミ</t>
    </rPh>
    <rPh sb="2" eb="4">
      <t>チュウオウ</t>
    </rPh>
    <rPh sb="4" eb="6">
      <t>トチ</t>
    </rPh>
    <rPh sb="6" eb="8">
      <t>クカク</t>
    </rPh>
    <rPh sb="8" eb="10">
      <t>セイリ</t>
    </rPh>
    <rPh sb="10" eb="12">
      <t>ジギョウ</t>
    </rPh>
    <rPh sb="12" eb="14">
      <t>キキン</t>
    </rPh>
    <phoneticPr fontId="3"/>
  </si>
  <si>
    <t>加知奨学金</t>
    <rPh sb="0" eb="2">
      <t>カチ</t>
    </rPh>
    <rPh sb="2" eb="5">
      <t>ショウガクキン</t>
    </rPh>
    <phoneticPr fontId="3"/>
  </si>
  <si>
    <t>下益見土地区画整理事業基金</t>
    <rPh sb="0" eb="1">
      <t>シモ</t>
    </rPh>
    <rPh sb="1" eb="3">
      <t>マスミ</t>
    </rPh>
    <rPh sb="3" eb="5">
      <t>トチ</t>
    </rPh>
    <rPh sb="5" eb="7">
      <t>クカク</t>
    </rPh>
    <rPh sb="7" eb="9">
      <t>セイリ</t>
    </rPh>
    <rPh sb="9" eb="11">
      <t>ジギョウ</t>
    </rPh>
    <rPh sb="11" eb="13">
      <t>キキン</t>
    </rPh>
    <phoneticPr fontId="3"/>
  </si>
  <si>
    <t>羽島市庁舎建設基金</t>
    <rPh sb="0" eb="3">
      <t>ハシマシ</t>
    </rPh>
    <rPh sb="3" eb="5">
      <t>チョウシャ</t>
    </rPh>
    <rPh sb="5" eb="7">
      <t>ケンセツ</t>
    </rPh>
    <rPh sb="7" eb="9">
      <t>キキン</t>
    </rPh>
    <phoneticPr fontId="3"/>
  </si>
  <si>
    <t>羽島市公共施設等整備基金</t>
    <rPh sb="0" eb="3">
      <t>ハシマシ</t>
    </rPh>
    <rPh sb="3" eb="5">
      <t>コウキョウ</t>
    </rPh>
    <rPh sb="5" eb="7">
      <t>シセツ</t>
    </rPh>
    <rPh sb="7" eb="8">
      <t>トウ</t>
    </rPh>
    <rPh sb="8" eb="10">
      <t>セイビ</t>
    </rPh>
    <rPh sb="10" eb="12">
      <t>キキン</t>
    </rPh>
    <phoneticPr fontId="3"/>
  </si>
  <si>
    <t>羽島市公共下水道整備事業基金</t>
    <rPh sb="0" eb="3">
      <t>ハシマシ</t>
    </rPh>
    <rPh sb="3" eb="5">
      <t>コウキョウ</t>
    </rPh>
    <rPh sb="5" eb="8">
      <t>ゲスイドウ</t>
    </rPh>
    <rPh sb="8" eb="10">
      <t>セイビ</t>
    </rPh>
    <rPh sb="10" eb="12">
      <t>ジギョウ</t>
    </rPh>
    <rPh sb="12" eb="14">
      <t>キキン</t>
    </rPh>
    <phoneticPr fontId="3"/>
  </si>
  <si>
    <t>羽島市生涯学習振興基金</t>
    <rPh sb="0" eb="3">
      <t>ハシマシ</t>
    </rPh>
    <rPh sb="3" eb="5">
      <t>ショウガイ</t>
    </rPh>
    <rPh sb="5" eb="7">
      <t>ガクシュウ</t>
    </rPh>
    <rPh sb="7" eb="9">
      <t>シンコウ</t>
    </rPh>
    <rPh sb="9" eb="11">
      <t>キキン</t>
    </rPh>
    <phoneticPr fontId="3"/>
  </si>
  <si>
    <t>羽島市体育施設建設整備基金</t>
    <rPh sb="0" eb="3">
      <t>ハシマシ</t>
    </rPh>
    <rPh sb="3" eb="5">
      <t>タイイク</t>
    </rPh>
    <rPh sb="5" eb="7">
      <t>シセツ</t>
    </rPh>
    <rPh sb="7" eb="9">
      <t>ケンセツ</t>
    </rPh>
    <rPh sb="9" eb="11">
      <t>セイビ</t>
    </rPh>
    <rPh sb="11" eb="13">
      <t>キキン</t>
    </rPh>
    <phoneticPr fontId="3"/>
  </si>
  <si>
    <t>人口減少対策基金</t>
    <rPh sb="0" eb="2">
      <t>ジンコウ</t>
    </rPh>
    <rPh sb="2" eb="4">
      <t>ゲンショウ</t>
    </rPh>
    <rPh sb="4" eb="6">
      <t>タイサク</t>
    </rPh>
    <rPh sb="6" eb="8">
      <t>キキン</t>
    </rPh>
    <phoneticPr fontId="3"/>
  </si>
  <si>
    <t>病院施設等整備基金</t>
    <rPh sb="0" eb="2">
      <t>ビョウイン</t>
    </rPh>
    <rPh sb="2" eb="4">
      <t>シセツ</t>
    </rPh>
    <rPh sb="4" eb="5">
      <t>トウ</t>
    </rPh>
    <rPh sb="5" eb="7">
      <t>セイビ</t>
    </rPh>
    <rPh sb="7" eb="9">
      <t>キキン</t>
    </rPh>
    <phoneticPr fontId="3"/>
  </si>
  <si>
    <t>市民のまちづくり基金</t>
    <rPh sb="0" eb="2">
      <t>シミン</t>
    </rPh>
    <rPh sb="8" eb="10">
      <t>キキン</t>
    </rPh>
    <phoneticPr fontId="3"/>
  </si>
  <si>
    <t>人に優しいまちづくり基金</t>
    <rPh sb="0" eb="1">
      <t>ヒト</t>
    </rPh>
    <rPh sb="2" eb="3">
      <t>ヤサ</t>
    </rPh>
    <rPh sb="10" eb="12">
      <t>キキン</t>
    </rPh>
    <phoneticPr fontId="3"/>
  </si>
  <si>
    <t>建設事業基金</t>
    <phoneticPr fontId="3"/>
  </si>
  <si>
    <t>学校施設等整備基金</t>
    <rPh sb="0" eb="2">
      <t>ガッコウ</t>
    </rPh>
    <rPh sb="2" eb="4">
      <t>シセツ</t>
    </rPh>
    <rPh sb="4" eb="5">
      <t>トウ</t>
    </rPh>
    <rPh sb="5" eb="7">
      <t>セイビ</t>
    </rPh>
    <rPh sb="7" eb="9">
      <t>キキン</t>
    </rPh>
    <phoneticPr fontId="3"/>
  </si>
  <si>
    <t>新総合体育館整備基金</t>
    <rPh sb="0" eb="3">
      <t>シンソウゴウ</t>
    </rPh>
    <rPh sb="3" eb="6">
      <t>タイイクカン</t>
    </rPh>
    <rPh sb="6" eb="8">
      <t>セイビ</t>
    </rPh>
    <rPh sb="8" eb="10">
      <t>キキン</t>
    </rPh>
    <phoneticPr fontId="3"/>
  </si>
  <si>
    <t>久々利地内ため池管理基金</t>
    <rPh sb="0" eb="3">
      <t>ククリ</t>
    </rPh>
    <rPh sb="3" eb="4">
      <t>チ</t>
    </rPh>
    <rPh sb="4" eb="5">
      <t>ナイ</t>
    </rPh>
    <rPh sb="7" eb="8">
      <t>イケ</t>
    </rPh>
    <rPh sb="8" eb="10">
      <t>カンリ</t>
    </rPh>
    <rPh sb="10" eb="12">
      <t>キキン</t>
    </rPh>
    <phoneticPr fontId="3"/>
  </si>
  <si>
    <t>魅力あるまちづくり基金</t>
    <rPh sb="0" eb="2">
      <t>ミリョク</t>
    </rPh>
    <rPh sb="9" eb="11">
      <t>キキン</t>
    </rPh>
    <phoneticPr fontId="3"/>
  </si>
  <si>
    <t>下水道事業対策基金</t>
    <rPh sb="0" eb="3">
      <t>ゲスイドウ</t>
    </rPh>
    <rPh sb="3" eb="5">
      <t>ジギョウ</t>
    </rPh>
    <rPh sb="5" eb="7">
      <t>タイサク</t>
    </rPh>
    <rPh sb="7" eb="9">
      <t>キキン</t>
    </rPh>
    <phoneticPr fontId="3"/>
  </si>
  <si>
    <t>鉄道資産整理基金</t>
    <phoneticPr fontId="3"/>
  </si>
  <si>
    <t>合併基金</t>
    <phoneticPr fontId="3"/>
  </si>
  <si>
    <t>ふるさと創生事業基金</t>
    <phoneticPr fontId="3"/>
  </si>
  <si>
    <t>福祉事業基金</t>
    <phoneticPr fontId="3"/>
  </si>
  <si>
    <t>淡墨桜維持管理基金</t>
    <rPh sb="0" eb="2">
      <t>ウスズミ</t>
    </rPh>
    <rPh sb="2" eb="3">
      <t>サクラ</t>
    </rPh>
    <rPh sb="3" eb="5">
      <t>イジ</t>
    </rPh>
    <rPh sb="5" eb="7">
      <t>カンリ</t>
    </rPh>
    <rPh sb="7" eb="9">
      <t>キキン</t>
    </rPh>
    <phoneticPr fontId="3"/>
  </si>
  <si>
    <t>樽見鉄道対策基金</t>
    <rPh sb="0" eb="2">
      <t>タルミ</t>
    </rPh>
    <rPh sb="2" eb="4">
      <t>テツドウ</t>
    </rPh>
    <rPh sb="4" eb="6">
      <t>タイサク</t>
    </rPh>
    <rPh sb="6" eb="8">
      <t>キキン</t>
    </rPh>
    <phoneticPr fontId="3"/>
  </si>
  <si>
    <t>安藤基金</t>
    <rPh sb="0" eb="2">
      <t>アンドウ</t>
    </rPh>
    <rPh sb="2" eb="4">
      <t>キキン</t>
    </rPh>
    <phoneticPr fontId="3"/>
  </si>
  <si>
    <t>ケーブルテレビ事業整備基金</t>
    <rPh sb="7" eb="9">
      <t>ジギョウ</t>
    </rPh>
    <rPh sb="9" eb="11">
      <t>セイビ</t>
    </rPh>
    <rPh sb="11" eb="13">
      <t>キキン</t>
    </rPh>
    <phoneticPr fontId="3"/>
  </si>
  <si>
    <t>公共事業基金</t>
    <rPh sb="0" eb="2">
      <t>コウキョウ</t>
    </rPh>
    <rPh sb="2" eb="4">
      <t>ジギョウ</t>
    </rPh>
    <rPh sb="4" eb="6">
      <t>キキン</t>
    </rPh>
    <phoneticPr fontId="3"/>
  </si>
  <si>
    <t>消防防災基金</t>
    <rPh sb="0" eb="2">
      <t>ショウボウ</t>
    </rPh>
    <rPh sb="2" eb="4">
      <t>ボウサイ</t>
    </rPh>
    <rPh sb="4" eb="6">
      <t>キキン</t>
    </rPh>
    <phoneticPr fontId="3"/>
  </si>
  <si>
    <t>特別養護老人ホーム施設整備基金</t>
    <rPh sb="0" eb="6">
      <t>トクベツヨウゴロウジン</t>
    </rPh>
    <rPh sb="9" eb="11">
      <t>シセツ</t>
    </rPh>
    <rPh sb="11" eb="13">
      <t>セイビ</t>
    </rPh>
    <rPh sb="13" eb="15">
      <t>キキン</t>
    </rPh>
    <phoneticPr fontId="3"/>
  </si>
  <si>
    <t>環境施設整備基金</t>
    <phoneticPr fontId="3"/>
  </si>
  <si>
    <t>振興事業基金</t>
    <phoneticPr fontId="3"/>
  </si>
  <si>
    <t>教育施設整備基金</t>
    <phoneticPr fontId="3"/>
  </si>
  <si>
    <t>公共施設建設事業基金</t>
    <phoneticPr fontId="3"/>
  </si>
  <si>
    <t>地域創生福祉振興基金</t>
    <phoneticPr fontId="3"/>
  </si>
  <si>
    <t>教育事業基金</t>
    <phoneticPr fontId="3"/>
  </si>
  <si>
    <t>環境基金</t>
    <phoneticPr fontId="3"/>
  </si>
  <si>
    <t>笠松町次期ごみ処理施設整備基金</t>
    <phoneticPr fontId="3"/>
  </si>
  <si>
    <t>笠松町ふるさと振興基金</t>
    <phoneticPr fontId="3"/>
  </si>
  <si>
    <t>かさまつ応援基金</t>
    <phoneticPr fontId="3"/>
  </si>
  <si>
    <t>笠松町福祉振興基金</t>
    <phoneticPr fontId="3"/>
  </si>
  <si>
    <t>笠松町社会資本整備基金</t>
    <phoneticPr fontId="3"/>
  </si>
  <si>
    <t>薩摩義士史跡整備基金</t>
    <rPh sb="0" eb="2">
      <t>サツマ</t>
    </rPh>
    <rPh sb="2" eb="4">
      <t>ギシ</t>
    </rPh>
    <rPh sb="4" eb="6">
      <t>シセキ</t>
    </rPh>
    <rPh sb="6" eb="8">
      <t>セイビ</t>
    </rPh>
    <rPh sb="8" eb="10">
      <t>キキン</t>
    </rPh>
    <phoneticPr fontId="3"/>
  </si>
  <si>
    <t>山口俊郎基金</t>
    <rPh sb="0" eb="2">
      <t>ヤマグチ</t>
    </rPh>
    <rPh sb="2" eb="4">
      <t>トシロウ</t>
    </rPh>
    <rPh sb="4" eb="6">
      <t>キキン</t>
    </rPh>
    <phoneticPr fontId="3"/>
  </si>
  <si>
    <t>ふれあい交流基金</t>
    <rPh sb="4" eb="6">
      <t>コウリュウ</t>
    </rPh>
    <rPh sb="6" eb="8">
      <t>キキン</t>
    </rPh>
    <phoneticPr fontId="3"/>
  </si>
  <si>
    <t>ふるさと農村活性化対策基金</t>
    <rPh sb="4" eb="6">
      <t>ノウソン</t>
    </rPh>
    <rPh sb="6" eb="9">
      <t>カッセイカ</t>
    </rPh>
    <rPh sb="9" eb="11">
      <t>タイサク</t>
    </rPh>
    <rPh sb="11" eb="13">
      <t>キキン</t>
    </rPh>
    <phoneticPr fontId="3"/>
  </si>
  <si>
    <t>墓地公園管理基金</t>
    <rPh sb="0" eb="2">
      <t>ボチ</t>
    </rPh>
    <rPh sb="2" eb="4">
      <t>コウエン</t>
    </rPh>
    <rPh sb="4" eb="6">
      <t>カンリ</t>
    </rPh>
    <rPh sb="6" eb="8">
      <t>キキン</t>
    </rPh>
    <phoneticPr fontId="3"/>
  </si>
  <si>
    <t>公共下水道基金</t>
    <rPh sb="0" eb="2">
      <t>コウキョウ</t>
    </rPh>
    <rPh sb="2" eb="5">
      <t>ゲスイドウ</t>
    </rPh>
    <rPh sb="5" eb="7">
      <t>キキン</t>
    </rPh>
    <phoneticPr fontId="3"/>
  </si>
  <si>
    <t>国道バイパス建設促進対策事業基金</t>
    <rPh sb="0" eb="2">
      <t>コクドウ</t>
    </rPh>
    <rPh sb="6" eb="8">
      <t>ケンセツ</t>
    </rPh>
    <rPh sb="8" eb="10">
      <t>ソクシン</t>
    </rPh>
    <rPh sb="10" eb="12">
      <t>タイサク</t>
    </rPh>
    <rPh sb="12" eb="14">
      <t>ジギョウ</t>
    </rPh>
    <rPh sb="14" eb="16">
      <t>キキン</t>
    </rPh>
    <phoneticPr fontId="3"/>
  </si>
  <si>
    <t>ふるさと振興地域福祉基金</t>
    <rPh sb="4" eb="6">
      <t>シンコウ</t>
    </rPh>
    <rPh sb="6" eb="8">
      <t>チイキ</t>
    </rPh>
    <rPh sb="8" eb="10">
      <t>フクシ</t>
    </rPh>
    <rPh sb="10" eb="12">
      <t>キキン</t>
    </rPh>
    <phoneticPr fontId="3"/>
  </si>
  <si>
    <t>社会福祉活動基金</t>
    <rPh sb="0" eb="2">
      <t>シャカイ</t>
    </rPh>
    <rPh sb="2" eb="4">
      <t>フクシ</t>
    </rPh>
    <rPh sb="4" eb="6">
      <t>カツドウ</t>
    </rPh>
    <rPh sb="6" eb="8">
      <t>キキン</t>
    </rPh>
    <phoneticPr fontId="3"/>
  </si>
  <si>
    <t>育英資金助成基金</t>
    <rPh sb="0" eb="2">
      <t>イクエイ</t>
    </rPh>
    <rPh sb="2" eb="4">
      <t>シキン</t>
    </rPh>
    <rPh sb="4" eb="6">
      <t>ジョセイ</t>
    </rPh>
    <rPh sb="6" eb="8">
      <t>キキン</t>
    </rPh>
    <phoneticPr fontId="3"/>
  </si>
  <si>
    <t>土地基盤整備基金</t>
    <rPh sb="0" eb="2">
      <t>トチ</t>
    </rPh>
    <rPh sb="2" eb="4">
      <t>キバン</t>
    </rPh>
    <rPh sb="4" eb="6">
      <t>セイビ</t>
    </rPh>
    <rPh sb="6" eb="8">
      <t>キキン</t>
    </rPh>
    <phoneticPr fontId="3"/>
  </si>
  <si>
    <t>加納良造学術文化振興基金</t>
    <rPh sb="0" eb="2">
      <t>カノウ</t>
    </rPh>
    <rPh sb="2" eb="4">
      <t>リョウゾウ</t>
    </rPh>
    <rPh sb="4" eb="6">
      <t>ガクジュツ</t>
    </rPh>
    <rPh sb="6" eb="8">
      <t>ブンカ</t>
    </rPh>
    <rPh sb="8" eb="10">
      <t>シンコウ</t>
    </rPh>
    <rPh sb="10" eb="12">
      <t>キキン</t>
    </rPh>
    <phoneticPr fontId="3"/>
  </si>
  <si>
    <t>スマートインターチェンジ建設基金</t>
    <rPh sb="12" eb="14">
      <t>ケンセツ</t>
    </rPh>
    <rPh sb="14" eb="16">
      <t>キキン</t>
    </rPh>
    <phoneticPr fontId="3"/>
  </si>
  <si>
    <t>www.town.anpachi.gifu.jp/2013/12/03/財政状況等一覧表/</t>
    <rPh sb="36" eb="38">
      <t>ザイセイ</t>
    </rPh>
    <rPh sb="38" eb="40">
      <t>ジョウキョウ</t>
    </rPh>
    <rPh sb="40" eb="41">
      <t>トウ</t>
    </rPh>
    <rPh sb="41" eb="43">
      <t>イチラン</t>
    </rPh>
    <rPh sb="43" eb="44">
      <t>ヒョウ</t>
    </rPh>
    <phoneticPr fontId="3"/>
  </si>
  <si>
    <t>公有地化推進基金</t>
  </si>
  <si>
    <t>ぎふ大野ふるさと応援基金</t>
    <rPh sb="2" eb="4">
      <t>オオノ</t>
    </rPh>
    <rPh sb="8" eb="12">
      <t>オウエンキキン</t>
    </rPh>
    <phoneticPr fontId="3"/>
  </si>
  <si>
    <t>ふるさと農村活性化対策基金</t>
    <rPh sb="4" eb="9">
      <t>ノウソンカッセイカ</t>
    </rPh>
    <rPh sb="9" eb="13">
      <t>タイサクキキン</t>
    </rPh>
    <phoneticPr fontId="3"/>
  </si>
  <si>
    <t>町営住宅敷金基金</t>
    <rPh sb="0" eb="4">
      <t>チョウエイジュウタク</t>
    </rPh>
    <rPh sb="4" eb="6">
      <t>シキキン</t>
    </rPh>
    <rPh sb="6" eb="8">
      <t>キキン</t>
    </rPh>
    <phoneticPr fontId="3"/>
  </si>
  <si>
    <t>ふるさと支援まちづくり基金</t>
    <rPh sb="4" eb="6">
      <t>シエン</t>
    </rPh>
    <rPh sb="11" eb="13">
      <t>キキン</t>
    </rPh>
    <phoneticPr fontId="3"/>
  </si>
  <si>
    <t>地域福祉事業基金</t>
    <rPh sb="0" eb="2">
      <t>チイキ</t>
    </rPh>
    <rPh sb="2" eb="4">
      <t>フクシ</t>
    </rPh>
    <rPh sb="4" eb="6">
      <t>ジギョウ</t>
    </rPh>
    <rPh sb="6" eb="8">
      <t>キキン</t>
    </rPh>
    <phoneticPr fontId="3"/>
  </si>
  <si>
    <t>公共下水道基金</t>
    <rPh sb="0" eb="2">
      <t>コウキョウ</t>
    </rPh>
    <rPh sb="2" eb="5">
      <t>ゲスイドウ</t>
    </rPh>
    <rPh sb="5" eb="6">
      <t>キ</t>
    </rPh>
    <rPh sb="6" eb="7">
      <t>キン</t>
    </rPh>
    <phoneticPr fontId="3"/>
  </si>
  <si>
    <t>森林環境基金</t>
    <rPh sb="0" eb="6">
      <t>シンリンカンキョウキキン</t>
    </rPh>
    <phoneticPr fontId="3"/>
  </si>
  <si>
    <t>しあわせまちづくり基金</t>
    <phoneticPr fontId="3"/>
  </si>
  <si>
    <t>ふるさと農村活性化対策基金</t>
    <phoneticPr fontId="3"/>
  </si>
  <si>
    <t>町民ふれあいプール貸付基金</t>
    <phoneticPr fontId="3"/>
  </si>
  <si>
    <t>まち・ひと・しごと創生基金</t>
    <rPh sb="9" eb="13">
      <t>ソウセイキキン</t>
    </rPh>
    <phoneticPr fontId="3"/>
  </si>
  <si>
    <t>高齢者福祉対策基金</t>
    <rPh sb="0" eb="3">
      <t>コウレイシャ</t>
    </rPh>
    <rPh sb="3" eb="9">
      <t>フクシタイサクキキン</t>
    </rPh>
    <phoneticPr fontId="3"/>
  </si>
  <si>
    <t>生活環境整備基金</t>
    <rPh sb="0" eb="2">
      <t>セイカツ</t>
    </rPh>
    <rPh sb="2" eb="4">
      <t>カンキョウ</t>
    </rPh>
    <rPh sb="4" eb="6">
      <t>セイビ</t>
    </rPh>
    <rPh sb="6" eb="8">
      <t>キキン</t>
    </rPh>
    <phoneticPr fontId="3"/>
  </si>
  <si>
    <t>小学校建設基金</t>
  </si>
  <si>
    <t>いきがい基金</t>
  </si>
  <si>
    <t>山川橋整備基金</t>
  </si>
  <si>
    <t>ふるさと水と土基金</t>
    <rPh sb="4" eb="5">
      <t>ミズ</t>
    </rPh>
    <rPh sb="6" eb="7">
      <t>ツチ</t>
    </rPh>
    <rPh sb="7" eb="9">
      <t>キキン</t>
    </rPh>
    <phoneticPr fontId="3"/>
  </si>
  <si>
    <t>明日のまちづくり基金</t>
    <rPh sb="0" eb="2">
      <t>アス</t>
    </rPh>
    <rPh sb="8" eb="10">
      <t>キキン</t>
    </rPh>
    <phoneticPr fontId="3"/>
  </si>
  <si>
    <t>佐藤金五奨学基金</t>
    <rPh sb="0" eb="2">
      <t>サトウ</t>
    </rPh>
    <rPh sb="2" eb="3">
      <t>キン</t>
    </rPh>
    <rPh sb="3" eb="4">
      <t>ゴ</t>
    </rPh>
    <rPh sb="4" eb="6">
      <t>ショウガク</t>
    </rPh>
    <rPh sb="6" eb="8">
      <t>キキン</t>
    </rPh>
    <phoneticPr fontId="3"/>
  </si>
  <si>
    <t>八百津地区排水路整備事業基金</t>
    <rPh sb="0" eb="3">
      <t>ヤオツ</t>
    </rPh>
    <rPh sb="3" eb="5">
      <t>チク</t>
    </rPh>
    <rPh sb="5" eb="8">
      <t>ハイスイロ</t>
    </rPh>
    <rPh sb="8" eb="10">
      <t>セイビ</t>
    </rPh>
    <rPh sb="10" eb="12">
      <t>ジギョウ</t>
    </rPh>
    <rPh sb="12" eb="14">
      <t>キキン</t>
    </rPh>
    <phoneticPr fontId="3"/>
  </si>
  <si>
    <t>ふるさと思いやり基金</t>
    <phoneticPr fontId="3"/>
  </si>
  <si>
    <t>社会福祉施設整備基金</t>
    <phoneticPr fontId="3"/>
  </si>
  <si>
    <t>太陽光発電設備維持管理基金</t>
    <phoneticPr fontId="3"/>
  </si>
  <si>
    <t>福祉向上基金</t>
    <rPh sb="0" eb="2">
      <t>フクシ</t>
    </rPh>
    <rPh sb="2" eb="4">
      <t>コウジョウ</t>
    </rPh>
    <rPh sb="4" eb="6">
      <t>キキン</t>
    </rPh>
    <phoneticPr fontId="3"/>
  </si>
  <si>
    <t>町営住宅建設基金</t>
    <rPh sb="0" eb="2">
      <t>チョウエイ</t>
    </rPh>
    <rPh sb="2" eb="4">
      <t>ジュウタク</t>
    </rPh>
    <rPh sb="4" eb="6">
      <t>ケンセツ</t>
    </rPh>
    <rPh sb="6" eb="8">
      <t>キキン</t>
    </rPh>
    <phoneticPr fontId="3"/>
  </si>
  <si>
    <t>ふるさとふれあい振興基金</t>
    <rPh sb="8" eb="10">
      <t>シンコウ</t>
    </rPh>
    <rPh sb="10" eb="12">
      <t>キキン</t>
    </rPh>
    <phoneticPr fontId="3"/>
  </si>
  <si>
    <t>ふるさとみたけ応援基金</t>
    <rPh sb="7" eb="9">
      <t>オウエン</t>
    </rPh>
    <rPh sb="9" eb="11">
      <t>キキン</t>
    </rPh>
    <phoneticPr fontId="3"/>
  </si>
  <si>
    <t>世界遺産合掌造り集落保存協力基金</t>
    <rPh sb="0" eb="2">
      <t>セカイ</t>
    </rPh>
    <rPh sb="2" eb="4">
      <t>イサン</t>
    </rPh>
    <rPh sb="4" eb="6">
      <t>ガッショウ</t>
    </rPh>
    <rPh sb="6" eb="7">
      <t>ヅク</t>
    </rPh>
    <rPh sb="8" eb="10">
      <t>シュウラク</t>
    </rPh>
    <rPh sb="10" eb="12">
      <t>ホゾン</t>
    </rPh>
    <rPh sb="12" eb="14">
      <t>キョウリョク</t>
    </rPh>
    <rPh sb="14" eb="16">
      <t>キキン</t>
    </rPh>
    <phoneticPr fontId="3"/>
  </si>
  <si>
    <t>せせらぎ公園小呂駐車場整備基金</t>
    <rPh sb="4" eb="6">
      <t>コウエン</t>
    </rPh>
    <rPh sb="6" eb="8">
      <t>オロ</t>
    </rPh>
    <rPh sb="8" eb="11">
      <t>チュウシャジョウ</t>
    </rPh>
    <rPh sb="11" eb="13">
      <t>セイビ</t>
    </rPh>
    <rPh sb="13" eb="15">
      <t>キキン</t>
    </rPh>
    <phoneticPr fontId="3"/>
  </si>
  <si>
    <t>森崎育英交付基金</t>
    <rPh sb="0" eb="2">
      <t>モリサキ</t>
    </rPh>
    <rPh sb="2" eb="4">
      <t>イクエイ</t>
    </rPh>
    <rPh sb="4" eb="6">
      <t>コウフ</t>
    </rPh>
    <rPh sb="6" eb="8">
      <t>キキン</t>
    </rPh>
    <phoneticPr fontId="3"/>
  </si>
  <si>
    <t>坂本教育振興基金</t>
    <rPh sb="0" eb="2">
      <t>サカモト</t>
    </rPh>
    <rPh sb="2" eb="4">
      <t>キョウイク</t>
    </rPh>
    <rPh sb="4" eb="6">
      <t>シンコウ</t>
    </rPh>
    <rPh sb="6" eb="8">
      <t>キキン</t>
    </rPh>
    <phoneticPr fontId="3"/>
  </si>
  <si>
    <t>南濃衛生施設利用事務組合施設整備基金</t>
    <rPh sb="0" eb="4">
      <t>ナンノウエイセイ</t>
    </rPh>
    <rPh sb="4" eb="6">
      <t>シセツ</t>
    </rPh>
    <rPh sb="6" eb="8">
      <t>リヨウ</t>
    </rPh>
    <rPh sb="8" eb="10">
      <t>ジム</t>
    </rPh>
    <rPh sb="10" eb="12">
      <t>クミアイ</t>
    </rPh>
    <rPh sb="12" eb="14">
      <t>シセツ</t>
    </rPh>
    <rPh sb="14" eb="16">
      <t>セイビ</t>
    </rPh>
    <rPh sb="16" eb="18">
      <t>キキン</t>
    </rPh>
    <phoneticPr fontId="3"/>
  </si>
  <si>
    <t>災害対策基金</t>
    <rPh sb="0" eb="4">
      <t>サイガイタイサク</t>
    </rPh>
    <rPh sb="4" eb="6">
      <t>キキン</t>
    </rPh>
    <phoneticPr fontId="3"/>
  </si>
  <si>
    <t>被服購入基金</t>
    <rPh sb="0" eb="2">
      <t>ヒフク</t>
    </rPh>
    <rPh sb="2" eb="4">
      <t>コウニュウ</t>
    </rPh>
    <rPh sb="4" eb="6">
      <t>キキン</t>
    </rPh>
    <phoneticPr fontId="3"/>
  </si>
  <si>
    <t>自動車購入基金</t>
    <rPh sb="0" eb="3">
      <t>ジドウシャ</t>
    </rPh>
    <rPh sb="3" eb="5">
      <t>コウニュウ</t>
    </rPh>
    <rPh sb="5" eb="7">
      <t>キキン</t>
    </rPh>
    <phoneticPr fontId="3"/>
  </si>
  <si>
    <t>ふれあい会館入居基金</t>
    <rPh sb="4" eb="6">
      <t>カイカン</t>
    </rPh>
    <rPh sb="6" eb="8">
      <t>ニュウキョ</t>
    </rPh>
    <rPh sb="8" eb="10">
      <t>キキン</t>
    </rPh>
    <phoneticPr fontId="3"/>
  </si>
  <si>
    <t>森林施業基金</t>
    <rPh sb="0" eb="2">
      <t>シンリン</t>
    </rPh>
    <rPh sb="2" eb="4">
      <t>セギョウ</t>
    </rPh>
    <rPh sb="4" eb="6">
      <t>キキン</t>
    </rPh>
    <phoneticPr fontId="3"/>
  </si>
  <si>
    <t>岐阜県市町村職員退職手当組合退職手当基金</t>
  </si>
  <si>
    <t>消防施設基金</t>
    <rPh sb="0" eb="6">
      <t>ショウボウシセツキキン</t>
    </rPh>
    <phoneticPr fontId="3"/>
  </si>
  <si>
    <t>賞じゅつ金基金</t>
    <rPh sb="0" eb="1">
      <t>ショウ</t>
    </rPh>
    <rPh sb="4" eb="5">
      <t>キン</t>
    </rPh>
    <rPh sb="5" eb="7">
      <t>キキン</t>
    </rPh>
    <phoneticPr fontId="3"/>
  </si>
  <si>
    <t>大垣消防組合施設整備基金</t>
    <rPh sb="0" eb="6">
      <t>オオガキショウボウクミアイ</t>
    </rPh>
    <rPh sb="6" eb="8">
      <t>シセツ</t>
    </rPh>
    <rPh sb="8" eb="10">
      <t>セイビ</t>
    </rPh>
    <rPh sb="10" eb="12">
      <t>キキン</t>
    </rPh>
    <phoneticPr fontId="3"/>
  </si>
  <si>
    <t>大垣消防組合退職手当基金</t>
    <rPh sb="0" eb="6">
      <t>オオガキショウボウクミアイ</t>
    </rPh>
    <rPh sb="6" eb="8">
      <t>タイショク</t>
    </rPh>
    <rPh sb="8" eb="10">
      <t>テアテ</t>
    </rPh>
    <rPh sb="10" eb="12">
      <t>キキン</t>
    </rPh>
    <phoneticPr fontId="3"/>
  </si>
  <si>
    <t>処理施設等整備基金</t>
    <rPh sb="0" eb="2">
      <t>ショリ</t>
    </rPh>
    <rPh sb="2" eb="4">
      <t>シセツ</t>
    </rPh>
    <rPh sb="4" eb="5">
      <t>トウ</t>
    </rPh>
    <rPh sb="5" eb="7">
      <t>セイビ</t>
    </rPh>
    <rPh sb="7" eb="9">
      <t>キキン</t>
    </rPh>
    <phoneticPr fontId="3"/>
  </si>
  <si>
    <t>火葬場整備基金</t>
    <rPh sb="0" eb="2">
      <t>カソウ</t>
    </rPh>
    <rPh sb="2" eb="3">
      <t>ジョウ</t>
    </rPh>
    <rPh sb="3" eb="5">
      <t>セイビ</t>
    </rPh>
    <rPh sb="5" eb="7">
      <t>キキン</t>
    </rPh>
    <phoneticPr fontId="3"/>
  </si>
  <si>
    <t>造林基金</t>
    <rPh sb="0" eb="4">
      <t>ゾウリンキキン</t>
    </rPh>
    <phoneticPr fontId="3"/>
  </si>
  <si>
    <t>西南濃老人福祉施設事務組合施設整備基金</t>
    <rPh sb="0" eb="13">
      <t>セイナンノウロウジンフクシシセツジムクミアイ</t>
    </rPh>
    <rPh sb="13" eb="15">
      <t>シセツ</t>
    </rPh>
    <rPh sb="15" eb="17">
      <t>セイビ</t>
    </rPh>
    <rPh sb="17" eb="19">
      <t>キキン</t>
    </rPh>
    <phoneticPr fontId="3"/>
  </si>
  <si>
    <t>ふるさと活性化基金</t>
    <rPh sb="4" eb="7">
      <t>カッセイカ</t>
    </rPh>
    <rPh sb="7" eb="9">
      <t>キキン</t>
    </rPh>
    <phoneticPr fontId="3"/>
  </si>
  <si>
    <t>東濃看護専門学校財政調整基金</t>
    <rPh sb="0" eb="2">
      <t>トウノウ</t>
    </rPh>
    <rPh sb="2" eb="4">
      <t>カンゴ</t>
    </rPh>
    <rPh sb="4" eb="6">
      <t>センモン</t>
    </rPh>
    <rPh sb="6" eb="8">
      <t>ガッコウ</t>
    </rPh>
    <rPh sb="8" eb="10">
      <t>ザイセイ</t>
    </rPh>
    <rPh sb="10" eb="12">
      <t>チョウセイ</t>
    </rPh>
    <rPh sb="12" eb="14">
      <t>キキン</t>
    </rPh>
    <phoneticPr fontId="3"/>
  </si>
  <si>
    <t>東濃地域医師確保奨学基金</t>
    <rPh sb="0" eb="2">
      <t>トウノウ</t>
    </rPh>
    <rPh sb="2" eb="4">
      <t>チイキ</t>
    </rPh>
    <rPh sb="4" eb="6">
      <t>イシ</t>
    </rPh>
    <rPh sb="6" eb="8">
      <t>カクホ</t>
    </rPh>
    <rPh sb="8" eb="10">
      <t>ショウガク</t>
    </rPh>
    <rPh sb="10" eb="12">
      <t>キキン</t>
    </rPh>
    <phoneticPr fontId="3"/>
  </si>
  <si>
    <t>老人福祉施設整備基金</t>
    <rPh sb="0" eb="2">
      <t>ロウジン</t>
    </rPh>
    <rPh sb="2" eb="6">
      <t>フクシシセツ</t>
    </rPh>
    <rPh sb="6" eb="10">
      <t>セイビキキン</t>
    </rPh>
    <phoneticPr fontId="3"/>
  </si>
  <si>
    <t>消防施設整備事業基金</t>
    <rPh sb="0" eb="2">
      <t>ショウボウ</t>
    </rPh>
    <rPh sb="2" eb="4">
      <t>シセツ</t>
    </rPh>
    <rPh sb="4" eb="6">
      <t>セイビ</t>
    </rPh>
    <rPh sb="6" eb="8">
      <t>ジギョウ</t>
    </rPh>
    <rPh sb="8" eb="10">
      <t>キキン</t>
    </rPh>
    <phoneticPr fontId="3"/>
  </si>
  <si>
    <t>電気事業経営記念基金</t>
    <rPh sb="0" eb="2">
      <t>デンキ</t>
    </rPh>
    <rPh sb="2" eb="4">
      <t>ジギョウ</t>
    </rPh>
    <rPh sb="4" eb="6">
      <t>ケイエイ</t>
    </rPh>
    <rPh sb="6" eb="8">
      <t>キネン</t>
    </rPh>
    <rPh sb="8" eb="10">
      <t>キキン</t>
    </rPh>
    <phoneticPr fontId="3"/>
  </si>
  <si>
    <t>一般廃棄物処理施設整備基金</t>
    <rPh sb="0" eb="2">
      <t>イッパン</t>
    </rPh>
    <rPh sb="2" eb="5">
      <t>ハイキブツ</t>
    </rPh>
    <rPh sb="5" eb="7">
      <t>ショリ</t>
    </rPh>
    <rPh sb="7" eb="9">
      <t>シセツ</t>
    </rPh>
    <rPh sb="9" eb="11">
      <t>セイビ</t>
    </rPh>
    <rPh sb="11" eb="13">
      <t>キキン</t>
    </rPh>
    <phoneticPr fontId="3"/>
  </si>
  <si>
    <t>清水漁業振興基金</t>
    <rPh sb="0" eb="2">
      <t>シミズ</t>
    </rPh>
    <rPh sb="2" eb="4">
      <t>ギョギョウ</t>
    </rPh>
    <rPh sb="4" eb="6">
      <t>シンコウ</t>
    </rPh>
    <rPh sb="6" eb="8">
      <t>キキン</t>
    </rPh>
    <phoneticPr fontId="3"/>
  </si>
  <si>
    <t>https://www.city.shizuoka.lg.jp/000_001820.html</t>
    <phoneticPr fontId="3"/>
  </si>
  <si>
    <t>一般廃棄物処理施設整備事業基金</t>
    <phoneticPr fontId="3"/>
  </si>
  <si>
    <t>資産管理基金</t>
    <rPh sb="0" eb="2">
      <t>シサン</t>
    </rPh>
    <rPh sb="2" eb="4">
      <t>カンリ</t>
    </rPh>
    <rPh sb="4" eb="6">
      <t>キキン</t>
    </rPh>
    <phoneticPr fontId="2"/>
  </si>
  <si>
    <t>商工業振興施設整備基金</t>
  </si>
  <si>
    <t>地域振興等基金</t>
    <rPh sb="0" eb="2">
      <t>チイキ</t>
    </rPh>
    <rPh sb="2" eb="5">
      <t>シンコウトウ</t>
    </rPh>
    <rPh sb="5" eb="7">
      <t>キキン</t>
    </rPh>
    <phoneticPr fontId="2"/>
  </si>
  <si>
    <t>文化振興基金</t>
    <rPh sb="0" eb="2">
      <t>ブンカ</t>
    </rPh>
    <rPh sb="2" eb="4">
      <t>シンコウ</t>
    </rPh>
    <rPh sb="4" eb="6">
      <t>キキン</t>
    </rPh>
    <phoneticPr fontId="2"/>
  </si>
  <si>
    <t>沼津駅周辺総合整備基金</t>
    <rPh sb="0" eb="3">
      <t>ヌマヅエキ</t>
    </rPh>
    <rPh sb="3" eb="5">
      <t>シュウヘン</t>
    </rPh>
    <rPh sb="5" eb="7">
      <t>ソウゴウ</t>
    </rPh>
    <rPh sb="7" eb="9">
      <t>セイビ</t>
    </rPh>
    <rPh sb="9" eb="11">
      <t>キキン</t>
    </rPh>
    <phoneticPr fontId="33"/>
  </si>
  <si>
    <t>ふるさと応援基金</t>
    <rPh sb="4" eb="6">
      <t>オウエン</t>
    </rPh>
    <rPh sb="6" eb="8">
      <t>キキン</t>
    </rPh>
    <phoneticPr fontId="2"/>
  </si>
  <si>
    <t>ふるさと応援基金</t>
    <rPh sb="4" eb="6">
      <t>オウエン</t>
    </rPh>
    <rPh sb="6" eb="8">
      <t>キキン</t>
    </rPh>
    <phoneticPr fontId="33"/>
  </si>
  <si>
    <t>社会福祉基金</t>
    <rPh sb="0" eb="2">
      <t>シャカイ</t>
    </rPh>
    <rPh sb="2" eb="4">
      <t>フクシ</t>
    </rPh>
    <rPh sb="4" eb="6">
      <t>キキン</t>
    </rPh>
    <phoneticPr fontId="2"/>
  </si>
  <si>
    <t>社会福祉基金</t>
    <rPh sb="0" eb="2">
      <t>シャカイ</t>
    </rPh>
    <rPh sb="2" eb="4">
      <t>フクシ</t>
    </rPh>
    <rPh sb="4" eb="6">
      <t>キキン</t>
    </rPh>
    <phoneticPr fontId="33"/>
  </si>
  <si>
    <t>国際交流基金</t>
    <rPh sb="0" eb="2">
      <t>コクサイ</t>
    </rPh>
    <rPh sb="2" eb="4">
      <t>コウリュウ</t>
    </rPh>
    <rPh sb="4" eb="6">
      <t>キキン</t>
    </rPh>
    <phoneticPr fontId="33"/>
  </si>
  <si>
    <t>育英事業基金</t>
    <rPh sb="0" eb="2">
      <t>イクエイ</t>
    </rPh>
    <rPh sb="2" eb="4">
      <t>ジギョウ</t>
    </rPh>
    <rPh sb="4" eb="6">
      <t>キキン</t>
    </rPh>
    <phoneticPr fontId="33"/>
  </si>
  <si>
    <t>http://city.numazu.shizuoka.jp/shisei/gyozaisei/finance/index.htm</t>
  </si>
  <si>
    <t>環境衛生施設等整備基金</t>
    <rPh sb="0" eb="2">
      <t>カンキョウ</t>
    </rPh>
    <rPh sb="2" eb="4">
      <t>エイセイ</t>
    </rPh>
    <rPh sb="4" eb="6">
      <t>シセツ</t>
    </rPh>
    <rPh sb="6" eb="7">
      <t>トウ</t>
    </rPh>
    <rPh sb="7" eb="9">
      <t>セイビ</t>
    </rPh>
    <rPh sb="9" eb="11">
      <t>キキン</t>
    </rPh>
    <phoneticPr fontId="33"/>
  </si>
  <si>
    <t>職員退職手当基金</t>
    <rPh sb="0" eb="2">
      <t>ショクイン</t>
    </rPh>
    <rPh sb="2" eb="4">
      <t>タイショク</t>
    </rPh>
    <rPh sb="4" eb="6">
      <t>テアテ</t>
    </rPh>
    <rPh sb="6" eb="8">
      <t>キキン</t>
    </rPh>
    <phoneticPr fontId="33"/>
  </si>
  <si>
    <t>文化振興基金</t>
    <rPh sb="0" eb="2">
      <t>ブンカ</t>
    </rPh>
    <rPh sb="2" eb="4">
      <t>シンコウ</t>
    </rPh>
    <rPh sb="4" eb="6">
      <t>キキン</t>
    </rPh>
    <phoneticPr fontId="33"/>
  </si>
  <si>
    <t>観光振興基金</t>
    <rPh sb="0" eb="2">
      <t>カンコウ</t>
    </rPh>
    <rPh sb="2" eb="4">
      <t>シンコウ</t>
    </rPh>
    <rPh sb="4" eb="6">
      <t>キキン</t>
    </rPh>
    <phoneticPr fontId="33"/>
  </si>
  <si>
    <t>市営住宅敷金管理基金</t>
    <rPh sb="0" eb="2">
      <t>シエイ</t>
    </rPh>
    <rPh sb="2" eb="4">
      <t>ジュウタク</t>
    </rPh>
    <rPh sb="4" eb="6">
      <t>シキキン</t>
    </rPh>
    <rPh sb="6" eb="8">
      <t>カンリ</t>
    </rPh>
    <rPh sb="8" eb="10">
      <t>キキン</t>
    </rPh>
    <phoneticPr fontId="33"/>
  </si>
  <si>
    <t>https://www.city.atami.lg.jp/shisei/gyozaisei/1001659/1001662.html</t>
  </si>
  <si>
    <t>三島市庁舎建設基金</t>
  </si>
  <si>
    <t>三島市養護老人ホーム整備基金</t>
    <rPh sb="10" eb="12">
      <t>セイビ</t>
    </rPh>
    <phoneticPr fontId="33"/>
  </si>
  <si>
    <t>佐野郷土振興基金</t>
  </si>
  <si>
    <t>三島市ふるさと創生基金</t>
  </si>
  <si>
    <t>https://www.city.mishima.shizuoka.jp/ipn046980.html</t>
  </si>
  <si>
    <t>富士宮市庁舎整備基金</t>
  </si>
  <si>
    <t>富士宮市土地取得基金</t>
  </si>
  <si>
    <t>富士宮市学校施設整備基金</t>
  </si>
  <si>
    <t>富士宮市災害対策基金</t>
  </si>
  <si>
    <t>富士宮市社会福祉施設整備基金</t>
  </si>
  <si>
    <t>http://www.city.fujinomiya.lg.jp/sp/municipal_government/zaisei_shiryosyu.html</t>
  </si>
  <si>
    <t>医療施設設置等基金</t>
    <rPh sb="0" eb="2">
      <t>イリョウ</t>
    </rPh>
    <rPh sb="2" eb="4">
      <t>シセツ</t>
    </rPh>
    <rPh sb="4" eb="6">
      <t>セッチ</t>
    </rPh>
    <rPh sb="6" eb="7">
      <t>トウ</t>
    </rPh>
    <rPh sb="7" eb="9">
      <t>キキン</t>
    </rPh>
    <phoneticPr fontId="33"/>
  </si>
  <si>
    <t>福祉基金</t>
    <rPh sb="0" eb="2">
      <t>フクシ</t>
    </rPh>
    <rPh sb="2" eb="4">
      <t>キキン</t>
    </rPh>
    <phoneticPr fontId="33"/>
  </si>
  <si>
    <t>ふるさと伊東応援基金</t>
    <rPh sb="4" eb="6">
      <t>イトウ</t>
    </rPh>
    <rPh sb="6" eb="8">
      <t>オウエン</t>
    </rPh>
    <rPh sb="8" eb="10">
      <t>キキン</t>
    </rPh>
    <phoneticPr fontId="33"/>
  </si>
  <si>
    <t>文化施設整備基金</t>
    <rPh sb="0" eb="2">
      <t>ブンカ</t>
    </rPh>
    <rPh sb="2" eb="4">
      <t>シセツ</t>
    </rPh>
    <rPh sb="4" eb="6">
      <t>セイビ</t>
    </rPh>
    <rPh sb="6" eb="8">
      <t>キキン</t>
    </rPh>
    <phoneticPr fontId="2"/>
  </si>
  <si>
    <t>文化施設整備基金</t>
    <rPh sb="0" eb="2">
      <t>ブンカ</t>
    </rPh>
    <rPh sb="2" eb="4">
      <t>シセツ</t>
    </rPh>
    <rPh sb="4" eb="6">
      <t>セイビ</t>
    </rPh>
    <rPh sb="6" eb="8">
      <t>キキン</t>
    </rPh>
    <phoneticPr fontId="33"/>
  </si>
  <si>
    <t>体育施設整備基金</t>
    <rPh sb="0" eb="2">
      <t>タイイク</t>
    </rPh>
    <rPh sb="2" eb="4">
      <t>シセツ</t>
    </rPh>
    <rPh sb="4" eb="6">
      <t>セイビ</t>
    </rPh>
    <rPh sb="6" eb="8">
      <t>キキン</t>
    </rPh>
    <phoneticPr fontId="33"/>
  </si>
  <si>
    <t>https://www.city.ito.shizuoka.jp/gyosei/shiseijoho/zaisei/zaiseijokyo/index.html</t>
  </si>
  <si>
    <t>地域振興基金</t>
    <rPh sb="0" eb="2">
      <t>チイキ</t>
    </rPh>
    <rPh sb="2" eb="4">
      <t>シンコウ</t>
    </rPh>
    <rPh sb="4" eb="6">
      <t>キキン</t>
    </rPh>
    <phoneticPr fontId="33"/>
  </si>
  <si>
    <t>公共施設整備基金</t>
    <rPh sb="0" eb="2">
      <t>コウキョウ</t>
    </rPh>
    <rPh sb="2" eb="4">
      <t>シセツ</t>
    </rPh>
    <rPh sb="4" eb="6">
      <t>セイビ</t>
    </rPh>
    <rPh sb="6" eb="8">
      <t>キキン</t>
    </rPh>
    <phoneticPr fontId="33"/>
  </si>
  <si>
    <t>新病院建設基金</t>
    <rPh sb="0" eb="3">
      <t>シンビョウイン</t>
    </rPh>
    <rPh sb="3" eb="5">
      <t>ケンセツ</t>
    </rPh>
    <rPh sb="5" eb="7">
      <t>キキン</t>
    </rPh>
    <phoneticPr fontId="33"/>
  </si>
  <si>
    <t>学校施設整備基金</t>
    <rPh sb="0" eb="2">
      <t>ガッコウ</t>
    </rPh>
    <rPh sb="2" eb="4">
      <t>シセツ</t>
    </rPh>
    <rPh sb="4" eb="6">
      <t>セイビ</t>
    </rPh>
    <rPh sb="6" eb="8">
      <t>キキン</t>
    </rPh>
    <phoneticPr fontId="33"/>
  </si>
  <si>
    <t>職員退職手手当基金</t>
    <rPh sb="0" eb="2">
      <t>ショクイン</t>
    </rPh>
    <rPh sb="2" eb="4">
      <t>タイショク</t>
    </rPh>
    <rPh sb="4" eb="5">
      <t>テ</t>
    </rPh>
    <rPh sb="5" eb="7">
      <t>テアテ</t>
    </rPh>
    <rPh sb="7" eb="9">
      <t>キキン</t>
    </rPh>
    <phoneticPr fontId="33"/>
  </si>
  <si>
    <t>https://www.city.shimada.shizuoka.jp/gyosei-docs/18itiranngaiyo_2_2_2.html</t>
  </si>
  <si>
    <t>新環境クリーンセンター建設基金</t>
    <rPh sb="0" eb="3">
      <t>シンカンキョウ</t>
    </rPh>
    <rPh sb="11" eb="13">
      <t>ケンセツ</t>
    </rPh>
    <rPh sb="13" eb="15">
      <t>キキン</t>
    </rPh>
    <phoneticPr fontId="33"/>
  </si>
  <si>
    <t>公共建築物保全基金</t>
    <rPh sb="0" eb="2">
      <t>コウキョウ</t>
    </rPh>
    <rPh sb="2" eb="4">
      <t>ケンチク</t>
    </rPh>
    <rPh sb="4" eb="5">
      <t>ブツ</t>
    </rPh>
    <rPh sb="5" eb="7">
      <t>ホゼン</t>
    </rPh>
    <rPh sb="7" eb="9">
      <t>キキン</t>
    </rPh>
    <phoneticPr fontId="33"/>
  </si>
  <si>
    <t>総合体育館建設基金</t>
    <rPh sb="0" eb="2">
      <t>ソウゴウ</t>
    </rPh>
    <rPh sb="2" eb="5">
      <t>タイイクカン</t>
    </rPh>
    <rPh sb="5" eb="7">
      <t>ケンセツ</t>
    </rPh>
    <rPh sb="7" eb="9">
      <t>キキン</t>
    </rPh>
    <phoneticPr fontId="33"/>
  </si>
  <si>
    <t>https://www.city.fuji.shizuoka.jp/shisei/c1603/fmervo000000eado.html</t>
  </si>
  <si>
    <t>磐田市公共施設整備基金</t>
    <rPh sb="0" eb="3">
      <t>イワタシ</t>
    </rPh>
    <phoneticPr fontId="33"/>
  </si>
  <si>
    <t>磐田市津波対策事業基金</t>
    <rPh sb="0" eb="3">
      <t>イワタシ</t>
    </rPh>
    <phoneticPr fontId="33"/>
  </si>
  <si>
    <t>磐田市職員退職手当基金</t>
    <rPh sb="0" eb="3">
      <t>イワタシ</t>
    </rPh>
    <phoneticPr fontId="33"/>
  </si>
  <si>
    <t>磐田市しっぺいこども福祉基金</t>
    <rPh sb="0" eb="3">
      <t>イワタシ</t>
    </rPh>
    <phoneticPr fontId="33"/>
  </si>
  <si>
    <t>磐田市文化振興基金</t>
    <rPh sb="0" eb="3">
      <t>イワタシ</t>
    </rPh>
    <rPh sb="3" eb="9">
      <t>ブンカシンコウキキン</t>
    </rPh>
    <phoneticPr fontId="33"/>
  </si>
  <si>
    <t>https://www.city.iwata.shizuoka.jp/shiseijouhou/gyouzaisei/zaisei/1002638.html</t>
  </si>
  <si>
    <t>焼津市公用施設建設基金</t>
    <rPh sb="0" eb="3">
      <t>ヤイヅシ</t>
    </rPh>
    <rPh sb="3" eb="5">
      <t>コウヨウ</t>
    </rPh>
    <rPh sb="5" eb="7">
      <t>シセツ</t>
    </rPh>
    <rPh sb="7" eb="9">
      <t>ケンセツ</t>
    </rPh>
    <rPh sb="9" eb="11">
      <t>キキン</t>
    </rPh>
    <phoneticPr fontId="33"/>
  </si>
  <si>
    <t>焼津市ふるさと寄附金基金</t>
    <rPh sb="0" eb="3">
      <t>ヤイヅシ</t>
    </rPh>
    <rPh sb="7" eb="10">
      <t>キフキン</t>
    </rPh>
    <rPh sb="10" eb="12">
      <t>キキン</t>
    </rPh>
    <phoneticPr fontId="33"/>
  </si>
  <si>
    <t>焼津市大井川地区振興整備基金</t>
    <rPh sb="0" eb="3">
      <t>ヤイヅシ</t>
    </rPh>
    <rPh sb="3" eb="6">
      <t>オオイガワ</t>
    </rPh>
    <rPh sb="6" eb="8">
      <t>チク</t>
    </rPh>
    <rPh sb="8" eb="10">
      <t>シンコウ</t>
    </rPh>
    <rPh sb="10" eb="12">
      <t>セイビ</t>
    </rPh>
    <rPh sb="12" eb="14">
      <t>キキン</t>
    </rPh>
    <phoneticPr fontId="33"/>
  </si>
  <si>
    <t>焼津市津波対策あんしん基金</t>
    <rPh sb="0" eb="3">
      <t>ヤイヅシ</t>
    </rPh>
    <rPh sb="3" eb="5">
      <t>ツナミ</t>
    </rPh>
    <rPh sb="5" eb="7">
      <t>タイサク</t>
    </rPh>
    <rPh sb="11" eb="13">
      <t>キキン</t>
    </rPh>
    <phoneticPr fontId="33"/>
  </si>
  <si>
    <t>焼津市道路河川整備基金</t>
    <rPh sb="0" eb="3">
      <t>ヤイヅシ</t>
    </rPh>
    <rPh sb="3" eb="5">
      <t>ドウロ</t>
    </rPh>
    <rPh sb="5" eb="7">
      <t>カセン</t>
    </rPh>
    <rPh sb="7" eb="9">
      <t>セイビ</t>
    </rPh>
    <rPh sb="9" eb="11">
      <t>キキン</t>
    </rPh>
    <phoneticPr fontId="33"/>
  </si>
  <si>
    <t>https://www.city.yaizu.lg.jp/g02-003/003.html</t>
  </si>
  <si>
    <t>生涯学習公園化基金</t>
  </si>
  <si>
    <t>地震・津波対策整備基金</t>
  </si>
  <si>
    <t>https://www.city.kakegawa.shizuoka.jp/gyosei/docs/8416.html</t>
  </si>
  <si>
    <t>未来を創るふるさと応援基金</t>
    <rPh sb="0" eb="2">
      <t>ミライ</t>
    </rPh>
    <rPh sb="3" eb="4">
      <t>ツク</t>
    </rPh>
    <rPh sb="9" eb="11">
      <t>オウエン</t>
    </rPh>
    <rPh sb="11" eb="13">
      <t>キキン</t>
    </rPh>
    <phoneticPr fontId="33"/>
  </si>
  <si>
    <t>総合文化施設整備基金</t>
    <rPh sb="0" eb="2">
      <t>ソウゴウ</t>
    </rPh>
    <rPh sb="2" eb="4">
      <t>ブンカ</t>
    </rPh>
    <rPh sb="4" eb="6">
      <t>シセツ</t>
    </rPh>
    <rPh sb="6" eb="8">
      <t>セイビ</t>
    </rPh>
    <rPh sb="8" eb="10">
      <t>キキン</t>
    </rPh>
    <phoneticPr fontId="33"/>
  </si>
  <si>
    <t>公共施設等総合管理基金</t>
    <rPh sb="0" eb="2">
      <t>コウキョウ</t>
    </rPh>
    <rPh sb="2" eb="4">
      <t>シセツ</t>
    </rPh>
    <rPh sb="4" eb="5">
      <t>トウ</t>
    </rPh>
    <rPh sb="5" eb="7">
      <t>ソウゴウ</t>
    </rPh>
    <rPh sb="7" eb="9">
      <t>カンリ</t>
    </rPh>
    <rPh sb="9" eb="11">
      <t>キキン</t>
    </rPh>
    <phoneticPr fontId="33"/>
  </si>
  <si>
    <t>地域農業振興事業基金</t>
    <rPh sb="0" eb="2">
      <t>チイキ</t>
    </rPh>
    <rPh sb="2" eb="4">
      <t>ノウギョウ</t>
    </rPh>
    <rPh sb="4" eb="6">
      <t>シンコウ</t>
    </rPh>
    <rPh sb="6" eb="8">
      <t>ジギョウ</t>
    </rPh>
    <rPh sb="8" eb="10">
      <t>キキン</t>
    </rPh>
    <phoneticPr fontId="33"/>
  </si>
  <si>
    <t>総合運動施設整備基金</t>
    <rPh sb="0" eb="2">
      <t>ソウゴウ</t>
    </rPh>
    <rPh sb="2" eb="4">
      <t>ウンドウ</t>
    </rPh>
    <rPh sb="4" eb="6">
      <t>シセツ</t>
    </rPh>
    <rPh sb="6" eb="8">
      <t>セイビ</t>
    </rPh>
    <rPh sb="8" eb="10">
      <t>キキン</t>
    </rPh>
    <phoneticPr fontId="33"/>
  </si>
  <si>
    <t>https://www.city.fujieda.shizuoka.jp/soshiki/zaiseikeiei/zaisei/oshirase/shushi_1/14320.html</t>
  </si>
  <si>
    <t>地域振興推進基金</t>
    <rPh sb="0" eb="2">
      <t>チイキ</t>
    </rPh>
    <rPh sb="2" eb="4">
      <t>シンコウ</t>
    </rPh>
    <rPh sb="4" eb="6">
      <t>スイシン</t>
    </rPh>
    <rPh sb="6" eb="8">
      <t>キキン</t>
    </rPh>
    <phoneticPr fontId="33"/>
  </si>
  <si>
    <t xml:space="preserve"> 特定防衛施設周辺整備調整 交付金事業基金（子ども医療）</t>
  </si>
  <si>
    <t xml:space="preserve"> 特定防衛施設周辺整備調整 交付金事業基金（予防接種）</t>
    <rPh sb="22" eb="24">
      <t>ヨボウ</t>
    </rPh>
    <rPh sb="24" eb="26">
      <t>セッシュ</t>
    </rPh>
    <phoneticPr fontId="33"/>
  </si>
  <si>
    <t>https://www.city.gotemba.lg.jp/gyousei/g-8/g-8-3/2098.html</t>
  </si>
  <si>
    <t>公共施設等適正管理基金</t>
    <rPh sb="0" eb="2">
      <t>コウキョウ</t>
    </rPh>
    <rPh sb="2" eb="4">
      <t>シセツ</t>
    </rPh>
    <rPh sb="4" eb="5">
      <t>ナド</t>
    </rPh>
    <rPh sb="5" eb="7">
      <t>テキセイ</t>
    </rPh>
    <rPh sb="7" eb="9">
      <t>カンリ</t>
    </rPh>
    <rPh sb="9" eb="11">
      <t>キキン</t>
    </rPh>
    <phoneticPr fontId="33"/>
  </si>
  <si>
    <t>学術交流振興基金</t>
    <rPh sb="0" eb="2">
      <t>ガクジュツ</t>
    </rPh>
    <rPh sb="2" eb="4">
      <t>コウリュウ</t>
    </rPh>
    <rPh sb="4" eb="6">
      <t>シンコウ</t>
    </rPh>
    <rPh sb="6" eb="8">
      <t>キキン</t>
    </rPh>
    <phoneticPr fontId="33"/>
  </si>
  <si>
    <t>https://www.city.fukuroi.shizuoka.jp/kurashi/shiseijoho/zaisei/1425446979234.html</t>
  </si>
  <si>
    <t>下田市庁舎建設基金</t>
  </si>
  <si>
    <t>下田市ふるさと応援基金</t>
  </si>
  <si>
    <t>下田市学校施設整備基金</t>
  </si>
  <si>
    <t>下田市子育て支援基金</t>
  </si>
  <si>
    <t>下田市奨学振興基金</t>
  </si>
  <si>
    <t>https://www.city.shimoda.shizuoka.jp/category/080602kessan/111043.html</t>
  </si>
  <si>
    <t>裾野市都市施設建設基金</t>
    <rPh sb="0" eb="3">
      <t>スソノシ</t>
    </rPh>
    <rPh sb="3" eb="5">
      <t>トシ</t>
    </rPh>
    <rPh sb="5" eb="7">
      <t>シセツ</t>
    </rPh>
    <rPh sb="7" eb="9">
      <t>ケンセツ</t>
    </rPh>
    <rPh sb="9" eb="11">
      <t>キキン</t>
    </rPh>
    <phoneticPr fontId="33"/>
  </si>
  <si>
    <t>裾野市学校教育施設整備基金</t>
    <rPh sb="0" eb="3">
      <t>スソノシ</t>
    </rPh>
    <rPh sb="3" eb="5">
      <t>ガッコウ</t>
    </rPh>
    <rPh sb="5" eb="7">
      <t>キョウイク</t>
    </rPh>
    <rPh sb="7" eb="9">
      <t>シセツ</t>
    </rPh>
    <rPh sb="9" eb="11">
      <t>セイビ</t>
    </rPh>
    <rPh sb="11" eb="13">
      <t>キキン</t>
    </rPh>
    <phoneticPr fontId="33"/>
  </si>
  <si>
    <t>裾野市特定防衛施設周辺整備調整交付金事業基金</t>
    <rPh sb="0" eb="3">
      <t>スソノシ</t>
    </rPh>
    <phoneticPr fontId="33"/>
  </si>
  <si>
    <t>鈴木忠次郎育英基金</t>
  </si>
  <si>
    <t>裾野市青少年育成基金</t>
    <rPh sb="0" eb="3">
      <t>スソノシ</t>
    </rPh>
    <phoneticPr fontId="33"/>
  </si>
  <si>
    <t>www.city.susono.shizuoka.jp/shisei/4/4/3405.html</t>
  </si>
  <si>
    <t>地域福祉基金</t>
    <rPh sb="0" eb="2">
      <t>チイキ</t>
    </rPh>
    <rPh sb="2" eb="4">
      <t>フクシ</t>
    </rPh>
    <rPh sb="4" eb="6">
      <t>キキン</t>
    </rPh>
    <phoneticPr fontId="33"/>
  </si>
  <si>
    <t>豊田佐吉翁記念奨学基金</t>
    <rPh sb="0" eb="2">
      <t>トヨダ</t>
    </rPh>
    <rPh sb="2" eb="4">
      <t>サキチ</t>
    </rPh>
    <rPh sb="4" eb="5">
      <t>オウ</t>
    </rPh>
    <rPh sb="5" eb="7">
      <t>キネン</t>
    </rPh>
    <rPh sb="7" eb="9">
      <t>ショウガク</t>
    </rPh>
    <rPh sb="9" eb="11">
      <t>キキン</t>
    </rPh>
    <phoneticPr fontId="33"/>
  </si>
  <si>
    <t>村田光雄奨学基金</t>
    <rPh sb="0" eb="2">
      <t>ムラタ</t>
    </rPh>
    <rPh sb="2" eb="4">
      <t>ミツオ</t>
    </rPh>
    <rPh sb="4" eb="6">
      <t>ショウガク</t>
    </rPh>
    <rPh sb="6" eb="8">
      <t>キキン</t>
    </rPh>
    <phoneticPr fontId="33"/>
  </si>
  <si>
    <t>https://www.city.kosai.shizuoka.jp/soshikiichiran/zaiseika/gyomuannai/1/2/2085.html</t>
  </si>
  <si>
    <t>ふるさと伊豆市応援基金</t>
    <rPh sb="4" eb="7">
      <t>イズシ</t>
    </rPh>
    <rPh sb="7" eb="9">
      <t>オウエン</t>
    </rPh>
    <rPh sb="9" eb="11">
      <t>キキン</t>
    </rPh>
    <phoneticPr fontId="33"/>
  </si>
  <si>
    <t>環境衛生施設整備基金</t>
    <rPh sb="0" eb="2">
      <t>カンキョウ</t>
    </rPh>
    <rPh sb="2" eb="4">
      <t>エイセイ</t>
    </rPh>
    <rPh sb="4" eb="6">
      <t>シセツ</t>
    </rPh>
    <rPh sb="6" eb="8">
      <t>セイビ</t>
    </rPh>
    <rPh sb="8" eb="10">
      <t>キキン</t>
    </rPh>
    <phoneticPr fontId="33"/>
  </si>
  <si>
    <t>社会基盤整備基金</t>
    <rPh sb="0" eb="2">
      <t>シャカイ</t>
    </rPh>
    <rPh sb="2" eb="4">
      <t>キバン</t>
    </rPh>
    <rPh sb="4" eb="6">
      <t>セイビ</t>
    </rPh>
    <rPh sb="6" eb="8">
      <t>キキン</t>
    </rPh>
    <phoneticPr fontId="33"/>
  </si>
  <si>
    <t>http://www.city.izu.shizuoka.jp/gyousei/gyousei_detail009482.html</t>
  </si>
  <si>
    <t>学校教育施設整備基金</t>
    <rPh sb="0" eb="10">
      <t>ガッコウキョウイクシセツセイビキキン</t>
    </rPh>
    <phoneticPr fontId="33"/>
  </si>
  <si>
    <t>ＣＡＴＶ施設維持基金</t>
    <rPh sb="4" eb="6">
      <t>シセツ</t>
    </rPh>
    <rPh sb="6" eb="8">
      <t>イジ</t>
    </rPh>
    <rPh sb="8" eb="10">
      <t>キキン</t>
    </rPh>
    <phoneticPr fontId="33"/>
  </si>
  <si>
    <t>水道事業基金</t>
    <rPh sb="0" eb="2">
      <t>スイドウ</t>
    </rPh>
    <rPh sb="2" eb="4">
      <t>ジギョウ</t>
    </rPh>
    <rPh sb="4" eb="6">
      <t>キキン</t>
    </rPh>
    <phoneticPr fontId="33"/>
  </si>
  <si>
    <t>https://www.city.omaezaki.shizuoka.jp/kurashi/shisei/yosan_zaisei/3984.html</t>
  </si>
  <si>
    <t>菊川市まちづくり基金</t>
    <rPh sb="0" eb="2">
      <t>キクガワ</t>
    </rPh>
    <rPh sb="2" eb="3">
      <t>シ</t>
    </rPh>
    <rPh sb="8" eb="10">
      <t>キキン</t>
    </rPh>
    <phoneticPr fontId="33"/>
  </si>
  <si>
    <t>菊川市地域福祉基金</t>
    <rPh sb="0" eb="3">
      <t>キクガワシ</t>
    </rPh>
    <rPh sb="3" eb="5">
      <t>チイキ</t>
    </rPh>
    <rPh sb="5" eb="7">
      <t>フクシ</t>
    </rPh>
    <rPh sb="7" eb="9">
      <t>キキン</t>
    </rPh>
    <phoneticPr fontId="33"/>
  </si>
  <si>
    <t>菊川市社会福祉基金</t>
    <rPh sb="0" eb="2">
      <t>キクガワ</t>
    </rPh>
    <rPh sb="2" eb="3">
      <t>シ</t>
    </rPh>
    <rPh sb="3" eb="5">
      <t>シャカイ</t>
    </rPh>
    <rPh sb="5" eb="7">
      <t>フクシ</t>
    </rPh>
    <rPh sb="7" eb="9">
      <t>キキン</t>
    </rPh>
    <phoneticPr fontId="33"/>
  </si>
  <si>
    <t>菊川市発電施設周辺地域整備事業に係る施設維持基金</t>
    <rPh sb="0" eb="2">
      <t>キクガワ</t>
    </rPh>
    <rPh sb="2" eb="3">
      <t>シ</t>
    </rPh>
    <rPh sb="3" eb="5">
      <t>ハツデン</t>
    </rPh>
    <rPh sb="5" eb="7">
      <t>シセツ</t>
    </rPh>
    <rPh sb="7" eb="9">
      <t>シュウヘン</t>
    </rPh>
    <rPh sb="9" eb="11">
      <t>チイキ</t>
    </rPh>
    <rPh sb="11" eb="13">
      <t>セイビ</t>
    </rPh>
    <rPh sb="13" eb="15">
      <t>ジギョウ</t>
    </rPh>
    <rPh sb="16" eb="17">
      <t>カカワ</t>
    </rPh>
    <rPh sb="18" eb="20">
      <t>シセツ</t>
    </rPh>
    <rPh sb="20" eb="22">
      <t>イジ</t>
    </rPh>
    <rPh sb="22" eb="24">
      <t>キキン</t>
    </rPh>
    <phoneticPr fontId="33"/>
  </si>
  <si>
    <t>菊川市緊急地震対策基金</t>
    <rPh sb="0" eb="2">
      <t>キクガワ</t>
    </rPh>
    <rPh sb="2" eb="3">
      <t>シ</t>
    </rPh>
    <rPh sb="3" eb="5">
      <t>キンキュウ</t>
    </rPh>
    <rPh sb="5" eb="7">
      <t>ジシン</t>
    </rPh>
    <rPh sb="7" eb="9">
      <t>タイサク</t>
    </rPh>
    <rPh sb="9" eb="11">
      <t>キキン</t>
    </rPh>
    <phoneticPr fontId="33"/>
  </si>
  <si>
    <t>https://www.city.kikugawa.shizuoka.jp/zaisei/kessan.html</t>
  </si>
  <si>
    <t>庁舎建設基金</t>
    <rPh sb="0" eb="2">
      <t>チョウシャ</t>
    </rPh>
    <rPh sb="2" eb="4">
      <t>ケンセツ</t>
    </rPh>
    <rPh sb="4" eb="6">
      <t>キキン</t>
    </rPh>
    <phoneticPr fontId="33"/>
  </si>
  <si>
    <t>韮山反射炉保全基金</t>
    <rPh sb="0" eb="2">
      <t>ニラヤマ</t>
    </rPh>
    <rPh sb="2" eb="5">
      <t>ハンシャロ</t>
    </rPh>
    <rPh sb="5" eb="7">
      <t>ホゼン</t>
    </rPh>
    <rPh sb="7" eb="9">
      <t>キキン</t>
    </rPh>
    <phoneticPr fontId="33"/>
  </si>
  <si>
    <t>福祉対策基金</t>
    <rPh sb="0" eb="2">
      <t>フクシ</t>
    </rPh>
    <rPh sb="2" eb="4">
      <t>タイサク</t>
    </rPh>
    <rPh sb="4" eb="6">
      <t>キキン</t>
    </rPh>
    <phoneticPr fontId="33"/>
  </si>
  <si>
    <t xml:space="preserve">https://www.city.izunokuni.shizuoka.jp/zaimu/shisei/zaisei/ichiranhyo.html
 </t>
  </si>
  <si>
    <t>公共用施設維持基金</t>
    <rPh sb="0" eb="2">
      <t>コウキョウ</t>
    </rPh>
    <rPh sb="2" eb="3">
      <t>ヨウ</t>
    </rPh>
    <rPh sb="3" eb="5">
      <t>シセツ</t>
    </rPh>
    <rPh sb="5" eb="7">
      <t>イジ</t>
    </rPh>
    <rPh sb="7" eb="9">
      <t>キキン</t>
    </rPh>
    <phoneticPr fontId="33"/>
  </si>
  <si>
    <t>さがら子生れ温泉会館維持基金</t>
    <rPh sb="3" eb="4">
      <t>コ</t>
    </rPh>
    <rPh sb="4" eb="5">
      <t>ウマ</t>
    </rPh>
    <rPh sb="6" eb="8">
      <t>オンセン</t>
    </rPh>
    <rPh sb="8" eb="10">
      <t>カイカン</t>
    </rPh>
    <rPh sb="10" eb="12">
      <t>イジ</t>
    </rPh>
    <rPh sb="12" eb="14">
      <t>キキン</t>
    </rPh>
    <phoneticPr fontId="33"/>
  </si>
  <si>
    <t>地頭方海浜公園周辺整備利活用基金</t>
    <rPh sb="0" eb="3">
      <t>ジトウガタ</t>
    </rPh>
    <rPh sb="3" eb="5">
      <t>カイヒン</t>
    </rPh>
    <rPh sb="5" eb="7">
      <t>コウエン</t>
    </rPh>
    <rPh sb="7" eb="9">
      <t>シュウヘン</t>
    </rPh>
    <rPh sb="9" eb="11">
      <t>セイビ</t>
    </rPh>
    <rPh sb="11" eb="14">
      <t>リカツヨウ</t>
    </rPh>
    <rPh sb="14" eb="16">
      <t>キキン</t>
    </rPh>
    <phoneticPr fontId="33"/>
  </si>
  <si>
    <t>https://www.city.makinohara.shizuoka.jp/soshiki/8/1258.html</t>
  </si>
  <si>
    <t>ふるさと納税基金</t>
    <rPh sb="4" eb="6">
      <t>ノウゼイ</t>
    </rPh>
    <rPh sb="6" eb="8">
      <t>キキン</t>
    </rPh>
    <phoneticPr fontId="33"/>
  </si>
  <si>
    <t>育英奨学基金</t>
    <rPh sb="0" eb="2">
      <t>イクエイ</t>
    </rPh>
    <rPh sb="2" eb="4">
      <t>ショウガク</t>
    </rPh>
    <rPh sb="4" eb="6">
      <t>キキン</t>
    </rPh>
    <phoneticPr fontId="33"/>
  </si>
  <si>
    <t>教育振興基金</t>
    <rPh sb="0" eb="2">
      <t>キョウイク</t>
    </rPh>
    <rPh sb="2" eb="4">
      <t>シンコウ</t>
    </rPh>
    <rPh sb="4" eb="6">
      <t>キキン</t>
    </rPh>
    <phoneticPr fontId="33"/>
  </si>
  <si>
    <t>緑と水のふるさと基金</t>
    <rPh sb="0" eb="1">
      <t>ミドリ</t>
    </rPh>
    <rPh sb="2" eb="3">
      <t>ミズ</t>
    </rPh>
    <rPh sb="8" eb="10">
      <t>キキン</t>
    </rPh>
    <phoneticPr fontId="33"/>
  </si>
  <si>
    <t>http://www.town.higashiizu.shizuoka.jp/bg/town_gov/</t>
  </si>
  <si>
    <t>河津町公共施設整備基金</t>
    <rPh sb="0" eb="3">
      <t>カワヅチョウ</t>
    </rPh>
    <rPh sb="3" eb="5">
      <t>コウキョウ</t>
    </rPh>
    <rPh sb="5" eb="7">
      <t>シセツ</t>
    </rPh>
    <rPh sb="7" eb="9">
      <t>セイビ</t>
    </rPh>
    <rPh sb="9" eb="11">
      <t>キキン</t>
    </rPh>
    <phoneticPr fontId="33"/>
  </si>
  <si>
    <t>河津町ふるさと基金</t>
    <rPh sb="0" eb="3">
      <t>カワヅチョウ</t>
    </rPh>
    <rPh sb="7" eb="9">
      <t>キキン</t>
    </rPh>
    <phoneticPr fontId="33"/>
  </si>
  <si>
    <t>河津町いきいき福祉基金</t>
    <rPh sb="0" eb="3">
      <t>カワヅチョウ</t>
    </rPh>
    <rPh sb="7" eb="9">
      <t>フクシ</t>
    </rPh>
    <rPh sb="9" eb="11">
      <t>キキン</t>
    </rPh>
    <phoneticPr fontId="33"/>
  </si>
  <si>
    <t>河津駅前広場運営基金</t>
    <rPh sb="0" eb="2">
      <t>カワヅ</t>
    </rPh>
    <rPh sb="2" eb="4">
      <t>エキマエ</t>
    </rPh>
    <rPh sb="4" eb="6">
      <t>ヒロバ</t>
    </rPh>
    <rPh sb="6" eb="8">
      <t>ウンエイ</t>
    </rPh>
    <rPh sb="8" eb="10">
      <t>キキン</t>
    </rPh>
    <phoneticPr fontId="33"/>
  </si>
  <si>
    <t>河津町教育振興基金</t>
    <rPh sb="0" eb="3">
      <t>カワヅチョウ</t>
    </rPh>
    <rPh sb="3" eb="5">
      <t>キョウイク</t>
    </rPh>
    <rPh sb="5" eb="7">
      <t>シンコウ</t>
    </rPh>
    <rPh sb="7" eb="9">
      <t>キキン</t>
    </rPh>
    <phoneticPr fontId="33"/>
  </si>
  <si>
    <t>https://www.town.kawazu.shizuoka.jp/gyousei/zaisei-kyuyo/</t>
  </si>
  <si>
    <t>スポーツ振興基金</t>
    <rPh sb="4" eb="6">
      <t>シンコウ</t>
    </rPh>
    <rPh sb="6" eb="8">
      <t>キキン</t>
    </rPh>
    <phoneticPr fontId="33"/>
  </si>
  <si>
    <t>交通安全対策推進基金</t>
    <rPh sb="0" eb="2">
      <t>コウツウ</t>
    </rPh>
    <rPh sb="2" eb="4">
      <t>アンゼン</t>
    </rPh>
    <rPh sb="4" eb="6">
      <t>タイサク</t>
    </rPh>
    <rPh sb="6" eb="8">
      <t>スイシン</t>
    </rPh>
    <rPh sb="8" eb="10">
      <t>キキン</t>
    </rPh>
    <phoneticPr fontId="33"/>
  </si>
  <si>
    <t>http://www.town.minamiizu.shizuoka.jp/docs/2013031200293/</t>
  </si>
  <si>
    <t>松崎町公共施設整備基金</t>
    <rPh sb="0" eb="3">
      <t>マツザキチョウ</t>
    </rPh>
    <rPh sb="3" eb="5">
      <t>コウキョウ</t>
    </rPh>
    <rPh sb="5" eb="7">
      <t>シセツ</t>
    </rPh>
    <rPh sb="7" eb="9">
      <t>セイビ</t>
    </rPh>
    <rPh sb="9" eb="11">
      <t>キキン</t>
    </rPh>
    <phoneticPr fontId="33"/>
  </si>
  <si>
    <t>松崎町文教施設整備基金</t>
    <rPh sb="0" eb="3">
      <t>マツザキチョウ</t>
    </rPh>
    <rPh sb="3" eb="5">
      <t>ブンキョウ</t>
    </rPh>
    <rPh sb="5" eb="7">
      <t>シセツ</t>
    </rPh>
    <rPh sb="7" eb="9">
      <t>セイビ</t>
    </rPh>
    <rPh sb="9" eb="11">
      <t>キキン</t>
    </rPh>
    <phoneticPr fontId="33"/>
  </si>
  <si>
    <t>松崎町消防組合施設整備基金</t>
    <rPh sb="0" eb="3">
      <t>マツザキチョウ</t>
    </rPh>
    <rPh sb="3" eb="5">
      <t>ショウボウ</t>
    </rPh>
    <rPh sb="5" eb="7">
      <t>クミアイ</t>
    </rPh>
    <rPh sb="7" eb="13">
      <t>シセツセイビキキン</t>
    </rPh>
    <phoneticPr fontId="33"/>
  </si>
  <si>
    <t>松崎町地域福祉基金</t>
    <rPh sb="0" eb="3">
      <t>マツザキチョウ</t>
    </rPh>
    <rPh sb="3" eb="5">
      <t>チイキ</t>
    </rPh>
    <rPh sb="5" eb="7">
      <t>フクシ</t>
    </rPh>
    <rPh sb="7" eb="9">
      <t>キキン</t>
    </rPh>
    <phoneticPr fontId="33"/>
  </si>
  <si>
    <t>松崎町ふるさと応援基金</t>
    <rPh sb="0" eb="3">
      <t>マツザキチョウ</t>
    </rPh>
    <rPh sb="7" eb="9">
      <t>オウエン</t>
    </rPh>
    <rPh sb="9" eb="11">
      <t>キキン</t>
    </rPh>
    <phoneticPr fontId="33"/>
  </si>
  <si>
    <t>https://www.town.matsuzaki.shizuoka.jp/docs/2016011900282/</t>
  </si>
  <si>
    <t>西伊豆町振興基金</t>
  </si>
  <si>
    <t>ガラス文化振興基金</t>
  </si>
  <si>
    <t>消防基金</t>
  </si>
  <si>
    <t>https://www.town.nishiizu.shizuoka.jp/kakuka/soumu/gyouzai/zaiseizyoukyousiryousyuu.html</t>
  </si>
  <si>
    <t>町営住宅建設基金</t>
    <rPh sb="0" eb="2">
      <t>チョウエイ</t>
    </rPh>
    <rPh sb="2" eb="4">
      <t>ジュウタク</t>
    </rPh>
    <rPh sb="4" eb="6">
      <t>ケンセツ</t>
    </rPh>
    <rPh sb="6" eb="8">
      <t>キキン</t>
    </rPh>
    <phoneticPr fontId="33"/>
  </si>
  <si>
    <t>廃棄物処理場建設基金</t>
    <rPh sb="0" eb="3">
      <t>ハイキブツ</t>
    </rPh>
    <rPh sb="3" eb="5">
      <t>ショリ</t>
    </rPh>
    <rPh sb="5" eb="6">
      <t>ジョウ</t>
    </rPh>
    <rPh sb="6" eb="8">
      <t>ケンセツ</t>
    </rPh>
    <rPh sb="8" eb="10">
      <t>キキン</t>
    </rPh>
    <phoneticPr fontId="33"/>
  </si>
  <si>
    <t>町立学校建設基金</t>
    <rPh sb="0" eb="2">
      <t>チョウリツ</t>
    </rPh>
    <rPh sb="2" eb="4">
      <t>ガッコウ</t>
    </rPh>
    <rPh sb="4" eb="6">
      <t>ケンセツ</t>
    </rPh>
    <rPh sb="6" eb="8">
      <t>キキン</t>
    </rPh>
    <phoneticPr fontId="33"/>
  </si>
  <si>
    <t>運動公園建設基金</t>
    <rPh sb="0" eb="2">
      <t>ウンドウ</t>
    </rPh>
    <rPh sb="2" eb="4">
      <t>コウエン</t>
    </rPh>
    <rPh sb="4" eb="6">
      <t>ケンセツ</t>
    </rPh>
    <rPh sb="6" eb="8">
      <t>キキン</t>
    </rPh>
    <phoneticPr fontId="33"/>
  </si>
  <si>
    <t>都市基盤施設整備基金</t>
    <rPh sb="0" eb="2">
      <t>トシ</t>
    </rPh>
    <rPh sb="2" eb="4">
      <t>キバン</t>
    </rPh>
    <rPh sb="4" eb="6">
      <t>シセツ</t>
    </rPh>
    <rPh sb="6" eb="8">
      <t>セイビ</t>
    </rPh>
    <rPh sb="8" eb="10">
      <t>キキン</t>
    </rPh>
    <phoneticPr fontId="33"/>
  </si>
  <si>
    <t>https://www.town.kannami.shizuoka.jp/gyosei/zaiseijoukyou/zaiseijoukyou.html</t>
  </si>
  <si>
    <t>公共施設等総合管理基金</t>
    <rPh sb="0" eb="2">
      <t>コウキョウ</t>
    </rPh>
    <rPh sb="2" eb="4">
      <t>シセツ</t>
    </rPh>
    <rPh sb="4" eb="5">
      <t>ナド</t>
    </rPh>
    <rPh sb="5" eb="7">
      <t>ソウゴウ</t>
    </rPh>
    <rPh sb="7" eb="9">
      <t>カンリ</t>
    </rPh>
    <rPh sb="9" eb="11">
      <t>キキン</t>
    </rPh>
    <phoneticPr fontId="33"/>
  </si>
  <si>
    <t>社会福祉事業基金</t>
    <rPh sb="0" eb="2">
      <t>シャカイ</t>
    </rPh>
    <rPh sb="2" eb="4">
      <t>フクシ</t>
    </rPh>
    <rPh sb="4" eb="6">
      <t>ジギョウ</t>
    </rPh>
    <rPh sb="6" eb="8">
      <t>キキン</t>
    </rPh>
    <phoneticPr fontId="33"/>
  </si>
  <si>
    <t>柿田川基金</t>
    <rPh sb="0" eb="3">
      <t>カキタガワ</t>
    </rPh>
    <rPh sb="3" eb="5">
      <t>キキン</t>
    </rPh>
    <phoneticPr fontId="33"/>
  </si>
  <si>
    <t>育英基金</t>
    <rPh sb="0" eb="2">
      <t>イクエイ</t>
    </rPh>
    <rPh sb="2" eb="4">
      <t>キキン</t>
    </rPh>
    <phoneticPr fontId="33"/>
  </si>
  <si>
    <t>再生可能エネルギー発電設備等管理基金</t>
    <rPh sb="0" eb="2">
      <t>サイセイ</t>
    </rPh>
    <rPh sb="2" eb="4">
      <t>カノウ</t>
    </rPh>
    <rPh sb="9" eb="11">
      <t>ハツデン</t>
    </rPh>
    <rPh sb="11" eb="13">
      <t>セツビ</t>
    </rPh>
    <rPh sb="13" eb="14">
      <t>ナド</t>
    </rPh>
    <rPh sb="14" eb="16">
      <t>カンリ</t>
    </rPh>
    <rPh sb="16" eb="18">
      <t>キキン</t>
    </rPh>
    <phoneticPr fontId="33"/>
  </si>
  <si>
    <t>http://www.town.shimizu.shizuoka.jp/kikaku/kikaku00022.html</t>
  </si>
  <si>
    <t>公共施設長寿命化基金</t>
    <rPh sb="0" eb="2">
      <t>コウキョウ</t>
    </rPh>
    <rPh sb="2" eb="4">
      <t>シセツ</t>
    </rPh>
    <rPh sb="4" eb="8">
      <t>チョウジュミョウカ</t>
    </rPh>
    <rPh sb="8" eb="10">
      <t>キキン</t>
    </rPh>
    <phoneticPr fontId="33"/>
  </si>
  <si>
    <t>衛生施設建設基金</t>
    <rPh sb="0" eb="2">
      <t>エイセイ</t>
    </rPh>
    <rPh sb="2" eb="4">
      <t>シセツ</t>
    </rPh>
    <rPh sb="4" eb="6">
      <t>ケンセツ</t>
    </rPh>
    <rPh sb="6" eb="8">
      <t>キキン</t>
    </rPh>
    <phoneticPr fontId="33"/>
  </si>
  <si>
    <t>町営住宅修繕基金</t>
    <rPh sb="0" eb="2">
      <t>チョウエイ</t>
    </rPh>
    <rPh sb="2" eb="4">
      <t>ジュウタク</t>
    </rPh>
    <rPh sb="4" eb="6">
      <t>シュウゼン</t>
    </rPh>
    <rPh sb="6" eb="8">
      <t>キキン</t>
    </rPh>
    <phoneticPr fontId="33"/>
  </si>
  <si>
    <t>http://www.town.nagaizumi.lg.jp/soshiki/kikaku/4/1632.html</t>
  </si>
  <si>
    <t>総合計画推進基金</t>
    <rPh sb="0" eb="2">
      <t>ソウゴウ</t>
    </rPh>
    <rPh sb="2" eb="4">
      <t>ケイカク</t>
    </rPh>
    <rPh sb="4" eb="6">
      <t>スイシン</t>
    </rPh>
    <rPh sb="6" eb="8">
      <t>キキン</t>
    </rPh>
    <phoneticPr fontId="33"/>
  </si>
  <si>
    <t>文化財保護基金</t>
    <rPh sb="0" eb="3">
      <t>ブンカザイ</t>
    </rPh>
    <rPh sb="3" eb="5">
      <t>ホゴ</t>
    </rPh>
    <rPh sb="5" eb="7">
      <t>キキン</t>
    </rPh>
    <phoneticPr fontId="33"/>
  </si>
  <si>
    <t>須走地域振興事業基金</t>
    <rPh sb="0" eb="2">
      <t>スバシリ</t>
    </rPh>
    <rPh sb="2" eb="4">
      <t>チイキ</t>
    </rPh>
    <rPh sb="4" eb="6">
      <t>シンコウ</t>
    </rPh>
    <rPh sb="6" eb="8">
      <t>ジギョウ</t>
    </rPh>
    <rPh sb="8" eb="10">
      <t>キキン</t>
    </rPh>
    <phoneticPr fontId="33"/>
  </si>
  <si>
    <t>http://www.fuji-oyama.jp/chousei_10_zaiseijoukyou_h21.html?vt=sp</t>
  </si>
  <si>
    <t>ふるさとよしだ寄附金基金</t>
    <rPh sb="7" eb="12">
      <t>キフキンキキン</t>
    </rPh>
    <phoneticPr fontId="33"/>
  </si>
  <si>
    <t>吉田町立小中学校建設基金</t>
    <rPh sb="0" eb="12">
      <t>ヨシダチョウリツショウチュウガッコウケンセツキキン</t>
    </rPh>
    <phoneticPr fontId="33"/>
  </si>
  <si>
    <t>教育振興基金</t>
    <rPh sb="0" eb="6">
      <t>キョウイクシンコウキキン</t>
    </rPh>
    <phoneticPr fontId="33"/>
  </si>
  <si>
    <t>ふるさと水と土基金</t>
    <rPh sb="4" eb="5">
      <t>ミズ</t>
    </rPh>
    <rPh sb="6" eb="7">
      <t>ツチ</t>
    </rPh>
    <rPh sb="7" eb="9">
      <t>キキン</t>
    </rPh>
    <phoneticPr fontId="33"/>
  </si>
  <si>
    <t>http://www.town.yoshida.shizuoka.jp/2323.htm</t>
  </si>
  <si>
    <t>社会福祉基金</t>
    <rPh sb="0" eb="6">
      <t>シャカイフクシキキン</t>
    </rPh>
    <phoneticPr fontId="33"/>
  </si>
  <si>
    <t>まちづくり基金</t>
    <rPh sb="5" eb="7">
      <t>キキン</t>
    </rPh>
    <phoneticPr fontId="33"/>
  </si>
  <si>
    <t>林業振興基金</t>
    <rPh sb="0" eb="2">
      <t>リンギョウ</t>
    </rPh>
    <rPh sb="2" eb="4">
      <t>シンコウ</t>
    </rPh>
    <rPh sb="4" eb="6">
      <t>キキン</t>
    </rPh>
    <phoneticPr fontId="33"/>
  </si>
  <si>
    <t>水と森の環境保全基金</t>
    <rPh sb="0" eb="1">
      <t>ミズ</t>
    </rPh>
    <rPh sb="2" eb="3">
      <t>モリ</t>
    </rPh>
    <rPh sb="4" eb="6">
      <t>カンキョウ</t>
    </rPh>
    <rPh sb="6" eb="8">
      <t>ホゼン</t>
    </rPh>
    <rPh sb="8" eb="10">
      <t>キキン</t>
    </rPh>
    <phoneticPr fontId="33"/>
  </si>
  <si>
    <t>http://www.town.kawanehon.shizuoka.jp/soshiki/soumu/zaimukanri/</t>
  </si>
  <si>
    <t>森町地域振興基金</t>
    <rPh sb="0" eb="2">
      <t>モリマチ</t>
    </rPh>
    <rPh sb="2" eb="4">
      <t>チイキ</t>
    </rPh>
    <rPh sb="4" eb="6">
      <t>シンコウ</t>
    </rPh>
    <rPh sb="6" eb="8">
      <t>キキン</t>
    </rPh>
    <phoneticPr fontId="33"/>
  </si>
  <si>
    <t>森町企業立地推進基金</t>
    <rPh sb="0" eb="2">
      <t>モリマチ</t>
    </rPh>
    <rPh sb="2" eb="4">
      <t>キギョウ</t>
    </rPh>
    <rPh sb="4" eb="6">
      <t>リッチ</t>
    </rPh>
    <rPh sb="6" eb="8">
      <t>スイシン</t>
    </rPh>
    <rPh sb="8" eb="10">
      <t>キキン</t>
    </rPh>
    <phoneticPr fontId="33"/>
  </si>
  <si>
    <t>森町ふるさと応援基金</t>
    <rPh sb="0" eb="2">
      <t>モリマチ</t>
    </rPh>
    <rPh sb="6" eb="8">
      <t>オウエン</t>
    </rPh>
    <rPh sb="8" eb="10">
      <t>キキン</t>
    </rPh>
    <phoneticPr fontId="33"/>
  </si>
  <si>
    <t>森町公共施設等総合管理基金</t>
    <rPh sb="0" eb="2">
      <t>モリマチ</t>
    </rPh>
    <rPh sb="2" eb="4">
      <t>コウキョウ</t>
    </rPh>
    <rPh sb="4" eb="6">
      <t>シセツ</t>
    </rPh>
    <rPh sb="6" eb="7">
      <t>トウ</t>
    </rPh>
    <rPh sb="7" eb="9">
      <t>ソウゴウ</t>
    </rPh>
    <rPh sb="9" eb="11">
      <t>カンリ</t>
    </rPh>
    <rPh sb="11" eb="13">
      <t>キキン</t>
    </rPh>
    <phoneticPr fontId="33"/>
  </si>
  <si>
    <t>森町町民の森用地取得及び整備基金</t>
    <rPh sb="0" eb="2">
      <t>モリマチ</t>
    </rPh>
    <rPh sb="2" eb="4">
      <t>チョウミン</t>
    </rPh>
    <rPh sb="5" eb="6">
      <t>モリ</t>
    </rPh>
    <rPh sb="6" eb="8">
      <t>ヨウチ</t>
    </rPh>
    <rPh sb="8" eb="10">
      <t>シュトク</t>
    </rPh>
    <rPh sb="10" eb="11">
      <t>オヨ</t>
    </rPh>
    <rPh sb="12" eb="14">
      <t>セイビ</t>
    </rPh>
    <rPh sb="14" eb="16">
      <t>キキン</t>
    </rPh>
    <phoneticPr fontId="33"/>
  </si>
  <si>
    <t>https://www.town.morimachi.shizuoka.jp/gyosei/choseijoho/zaisei/1178.html</t>
  </si>
  <si>
    <t>学校等施設整備基金</t>
    <rPh sb="0" eb="2">
      <t>ガッコウ</t>
    </rPh>
    <rPh sb="2" eb="3">
      <t>トウ</t>
    </rPh>
    <rPh sb="3" eb="5">
      <t>シセツ</t>
    </rPh>
    <rPh sb="5" eb="7">
      <t>セイビ</t>
    </rPh>
    <rPh sb="7" eb="9">
      <t>キキン</t>
    </rPh>
    <phoneticPr fontId="33"/>
  </si>
  <si>
    <t>相寿園管理組合施設等整備基金</t>
    <rPh sb="0" eb="1">
      <t>ソウ</t>
    </rPh>
    <rPh sb="1" eb="2">
      <t>ジュ</t>
    </rPh>
    <rPh sb="2" eb="3">
      <t>エン</t>
    </rPh>
    <rPh sb="3" eb="5">
      <t>カンリ</t>
    </rPh>
    <rPh sb="5" eb="7">
      <t>クミアイ</t>
    </rPh>
    <rPh sb="7" eb="9">
      <t>シセツ</t>
    </rPh>
    <rPh sb="9" eb="10">
      <t>トウ</t>
    </rPh>
    <rPh sb="10" eb="12">
      <t>セイビ</t>
    </rPh>
    <rPh sb="12" eb="14">
      <t>キキン</t>
    </rPh>
    <phoneticPr fontId="33"/>
  </si>
  <si>
    <t>し尿処理施設基金</t>
    <rPh sb="1" eb="2">
      <t>ニョウ</t>
    </rPh>
    <rPh sb="2" eb="4">
      <t>ショリ</t>
    </rPh>
    <rPh sb="4" eb="6">
      <t>シセツ</t>
    </rPh>
    <rPh sb="6" eb="8">
      <t>キキン</t>
    </rPh>
    <phoneticPr fontId="33"/>
  </si>
  <si>
    <t>退職手当財政調整基金</t>
    <rPh sb="0" eb="2">
      <t>タイショク</t>
    </rPh>
    <rPh sb="2" eb="4">
      <t>テアテ</t>
    </rPh>
    <rPh sb="4" eb="6">
      <t>ザイセイ</t>
    </rPh>
    <rPh sb="6" eb="8">
      <t>チョウセイ</t>
    </rPh>
    <rPh sb="8" eb="10">
      <t>キキン</t>
    </rPh>
    <phoneticPr fontId="33"/>
  </si>
  <si>
    <t>非常勤職員公務災害補償財政調整基金</t>
    <rPh sb="0" eb="3">
      <t>ヒジョウキン</t>
    </rPh>
    <rPh sb="3" eb="5">
      <t>ショクイン</t>
    </rPh>
    <rPh sb="5" eb="7">
      <t>コウム</t>
    </rPh>
    <rPh sb="7" eb="9">
      <t>サイガイ</t>
    </rPh>
    <rPh sb="9" eb="11">
      <t>ホショウ</t>
    </rPh>
    <rPh sb="11" eb="13">
      <t>ザイセイ</t>
    </rPh>
    <rPh sb="13" eb="15">
      <t>チョウセイ</t>
    </rPh>
    <rPh sb="15" eb="17">
      <t>キキン</t>
    </rPh>
    <phoneticPr fontId="33"/>
  </si>
  <si>
    <t>若葉保育園建設整備基金</t>
    <rPh sb="0" eb="2">
      <t>ワカバ</t>
    </rPh>
    <rPh sb="2" eb="5">
      <t>ホイクエン</t>
    </rPh>
    <rPh sb="5" eb="7">
      <t>ケンセツ</t>
    </rPh>
    <rPh sb="7" eb="9">
      <t>セイビ</t>
    </rPh>
    <rPh sb="9" eb="11">
      <t>キキン</t>
    </rPh>
    <phoneticPr fontId="33"/>
  </si>
  <si>
    <t>みしま聖苑施設設備整備基金</t>
    <rPh sb="3" eb="5">
      <t>セイエン</t>
    </rPh>
    <rPh sb="5" eb="7">
      <t>シセツ</t>
    </rPh>
    <rPh sb="7" eb="9">
      <t>セツビ</t>
    </rPh>
    <rPh sb="9" eb="11">
      <t>セイビ</t>
    </rPh>
    <rPh sb="11" eb="13">
      <t>キキン</t>
    </rPh>
    <phoneticPr fontId="33"/>
  </si>
  <si>
    <t>ごみ処理施設整備基金</t>
    <rPh sb="2" eb="4">
      <t>ショリ</t>
    </rPh>
    <rPh sb="4" eb="6">
      <t>シセツ</t>
    </rPh>
    <rPh sb="6" eb="8">
      <t>セイビ</t>
    </rPh>
    <rPh sb="8" eb="10">
      <t>キキン</t>
    </rPh>
    <phoneticPr fontId="33"/>
  </si>
  <si>
    <t>火葬場整備基金</t>
    <rPh sb="0" eb="3">
      <t>カソウバ</t>
    </rPh>
    <rPh sb="3" eb="5">
      <t>セイビ</t>
    </rPh>
    <rPh sb="5" eb="7">
      <t>キキン</t>
    </rPh>
    <phoneticPr fontId="33"/>
  </si>
  <si>
    <t>諸施設整備等基金</t>
    <rPh sb="0" eb="1">
      <t>ショ</t>
    </rPh>
    <rPh sb="1" eb="3">
      <t>シセツ</t>
    </rPh>
    <rPh sb="3" eb="6">
      <t>セイビトウ</t>
    </rPh>
    <rPh sb="6" eb="8">
      <t>キキン</t>
    </rPh>
    <phoneticPr fontId="34"/>
  </si>
  <si>
    <t>職員退職手当基金</t>
    <rPh sb="0" eb="2">
      <t>ショクイン</t>
    </rPh>
    <rPh sb="2" eb="4">
      <t>タイショク</t>
    </rPh>
    <rPh sb="4" eb="6">
      <t>テアテ</t>
    </rPh>
    <rPh sb="6" eb="8">
      <t>キキン</t>
    </rPh>
    <phoneticPr fontId="34"/>
  </si>
  <si>
    <t>岳南排水路基金</t>
    <rPh sb="0" eb="2">
      <t>ガクナン</t>
    </rPh>
    <rPh sb="2" eb="5">
      <t>ハイスイロ</t>
    </rPh>
    <rPh sb="5" eb="7">
      <t>キキン</t>
    </rPh>
    <phoneticPr fontId="33"/>
  </si>
  <si>
    <t>岳南排水路管理組合職員退職手当基金</t>
    <rPh sb="0" eb="2">
      <t>ガクナン</t>
    </rPh>
    <rPh sb="2" eb="5">
      <t>ハイスイロ</t>
    </rPh>
    <rPh sb="5" eb="7">
      <t>カンリ</t>
    </rPh>
    <rPh sb="7" eb="9">
      <t>クミアイ</t>
    </rPh>
    <rPh sb="9" eb="11">
      <t>ショクイン</t>
    </rPh>
    <rPh sb="11" eb="13">
      <t>タイショク</t>
    </rPh>
    <rPh sb="13" eb="15">
      <t>テアテ</t>
    </rPh>
    <rPh sb="15" eb="17">
      <t>キキン</t>
    </rPh>
    <phoneticPr fontId="33"/>
  </si>
  <si>
    <t>中学校施設整備基金</t>
    <rPh sb="0" eb="3">
      <t>チュウガッコウ</t>
    </rPh>
    <rPh sb="3" eb="5">
      <t>シセツ</t>
    </rPh>
    <rPh sb="5" eb="7">
      <t>セイビ</t>
    </rPh>
    <rPh sb="7" eb="9">
      <t>キキン</t>
    </rPh>
    <phoneticPr fontId="33"/>
  </si>
  <si>
    <t>公共用施設維持基金</t>
    <rPh sb="0" eb="3">
      <t>コウキョウヨウ</t>
    </rPh>
    <rPh sb="3" eb="5">
      <t>シセツ</t>
    </rPh>
    <rPh sb="5" eb="7">
      <t>イジ</t>
    </rPh>
    <rPh sb="7" eb="9">
      <t>キキン</t>
    </rPh>
    <phoneticPr fontId="33"/>
  </si>
  <si>
    <t>施設整備基金</t>
    <rPh sb="0" eb="2">
      <t>シセツ</t>
    </rPh>
    <rPh sb="2" eb="4">
      <t>セイビ</t>
    </rPh>
    <rPh sb="4" eb="6">
      <t>キキン</t>
    </rPh>
    <phoneticPr fontId="33"/>
  </si>
  <si>
    <t>施設整備基金</t>
    <rPh sb="0" eb="6">
      <t>シセツセイビキキン</t>
    </rPh>
    <phoneticPr fontId="33"/>
  </si>
  <si>
    <t>退職手当基金</t>
    <rPh sb="0" eb="2">
      <t>タイショク</t>
    </rPh>
    <rPh sb="2" eb="4">
      <t>テアテ</t>
    </rPh>
    <rPh sb="4" eb="6">
      <t>キキン</t>
    </rPh>
    <phoneticPr fontId="33"/>
  </si>
  <si>
    <t>地域振興事業基金</t>
  </si>
  <si>
    <t>施設改良基金</t>
    <rPh sb="0" eb="4">
      <t>シセツカイリョウ</t>
    </rPh>
    <rPh sb="4" eb="6">
      <t>キキン</t>
    </rPh>
    <phoneticPr fontId="33"/>
  </si>
  <si>
    <t>伊豆斎場建設基金</t>
    <rPh sb="0" eb="2">
      <t>イズ</t>
    </rPh>
    <rPh sb="2" eb="4">
      <t>サイジョウ</t>
    </rPh>
    <rPh sb="4" eb="6">
      <t>ケンセツ</t>
    </rPh>
    <rPh sb="6" eb="8">
      <t>キキン</t>
    </rPh>
    <phoneticPr fontId="33"/>
  </si>
  <si>
    <t>衛生施設整備基金</t>
    <rPh sb="0" eb="8">
      <t>エイセイシセツセイビキキン</t>
    </rPh>
    <phoneticPr fontId="33"/>
  </si>
  <si>
    <t>奨学基金</t>
    <rPh sb="0" eb="2">
      <t>ショウガク</t>
    </rPh>
    <rPh sb="2" eb="4">
      <t>キキン</t>
    </rPh>
    <phoneticPr fontId="33"/>
  </si>
  <si>
    <t>リニア関連名古屋駅周辺地区まちづくり基金</t>
    <rPh sb="3" eb="5">
      <t>カンレン</t>
    </rPh>
    <rPh sb="5" eb="13">
      <t>ナゴヤエキシュウヘンチク</t>
    </rPh>
    <rPh sb="18" eb="20">
      <t>キキン</t>
    </rPh>
    <phoneticPr fontId="3"/>
  </si>
  <si>
    <t>災害対策事業基金</t>
    <rPh sb="0" eb="2">
      <t>サイガイ</t>
    </rPh>
    <rPh sb="2" eb="4">
      <t>タイサク</t>
    </rPh>
    <rPh sb="4" eb="6">
      <t>ジギョウ</t>
    </rPh>
    <rPh sb="6" eb="8">
      <t>キキン</t>
    </rPh>
    <phoneticPr fontId="3"/>
  </si>
  <si>
    <t>住宅敷金積立基金</t>
    <rPh sb="0" eb="2">
      <t>ジュウタク</t>
    </rPh>
    <rPh sb="2" eb="4">
      <t>シキキン</t>
    </rPh>
    <rPh sb="4" eb="6">
      <t>ツミタテ</t>
    </rPh>
    <rPh sb="6" eb="8">
      <t>キキン</t>
    </rPh>
    <phoneticPr fontId="3"/>
  </si>
  <si>
    <t>国際交流事業積立基金</t>
    <rPh sb="0" eb="2">
      <t>コクサイ</t>
    </rPh>
    <rPh sb="2" eb="4">
      <t>コウリュウ</t>
    </rPh>
    <rPh sb="4" eb="6">
      <t>ジギョウ</t>
    </rPh>
    <rPh sb="6" eb="8">
      <t>ツミタテ</t>
    </rPh>
    <rPh sb="8" eb="10">
      <t>キキン</t>
    </rPh>
    <phoneticPr fontId="3"/>
  </si>
  <si>
    <t>子ども・親総合支援基金</t>
    <rPh sb="0" eb="1">
      <t>コ</t>
    </rPh>
    <rPh sb="4" eb="5">
      <t>オヤ</t>
    </rPh>
    <rPh sb="5" eb="7">
      <t>ソウゴウ</t>
    </rPh>
    <rPh sb="7" eb="9">
      <t>シエン</t>
    </rPh>
    <rPh sb="9" eb="11">
      <t>キキン</t>
    </rPh>
    <phoneticPr fontId="3"/>
  </si>
  <si>
    <t>豊橋市公共施設等整備基金</t>
  </si>
  <si>
    <t>星野眞吾・高畑郁子美術振興基金</t>
    <rPh sb="5" eb="7">
      <t>タカハタ</t>
    </rPh>
    <rPh sb="7" eb="9">
      <t>イクコ</t>
    </rPh>
    <phoneticPr fontId="5"/>
  </si>
  <si>
    <t>豊橋市福祉振興基金</t>
  </si>
  <si>
    <t>豊橋市つつじが丘校区地域振興基金</t>
  </si>
  <si>
    <t>豊橋市司文庫基金</t>
  </si>
  <si>
    <t>https://www.pref.aichi.jp/soshiki/shichoson/0000061122.html</t>
    <phoneticPr fontId="3"/>
  </si>
  <si>
    <t>公共施設保全整備基金</t>
    <rPh sb="0" eb="2">
      <t>コウキョウ</t>
    </rPh>
    <rPh sb="2" eb="4">
      <t>シセツ</t>
    </rPh>
    <rPh sb="4" eb="6">
      <t>ホゼン</t>
    </rPh>
    <rPh sb="6" eb="8">
      <t>セイビ</t>
    </rPh>
    <rPh sb="8" eb="10">
      <t>キキン</t>
    </rPh>
    <phoneticPr fontId="2"/>
  </si>
  <si>
    <t>公園施設整備基金</t>
    <rPh sb="0" eb="2">
      <t>コウエン</t>
    </rPh>
    <rPh sb="2" eb="4">
      <t>シセツ</t>
    </rPh>
    <rPh sb="4" eb="6">
      <t>セイビ</t>
    </rPh>
    <rPh sb="6" eb="8">
      <t>キキン</t>
    </rPh>
    <phoneticPr fontId="2"/>
  </si>
  <si>
    <t>東岡崎駅周辺地区整備基金</t>
    <rPh sb="0" eb="4">
      <t>ヒガシオカザキエキ</t>
    </rPh>
    <rPh sb="4" eb="6">
      <t>シュウヘン</t>
    </rPh>
    <rPh sb="6" eb="8">
      <t>チク</t>
    </rPh>
    <rPh sb="8" eb="10">
      <t>セイビ</t>
    </rPh>
    <rPh sb="10" eb="12">
      <t>キキン</t>
    </rPh>
    <phoneticPr fontId="2"/>
  </si>
  <si>
    <t>美術博物館等整備基金</t>
    <rPh sb="0" eb="2">
      <t>ビジュツ</t>
    </rPh>
    <rPh sb="2" eb="5">
      <t>ハクブツカン</t>
    </rPh>
    <rPh sb="5" eb="6">
      <t>トウ</t>
    </rPh>
    <rPh sb="6" eb="8">
      <t>セイビ</t>
    </rPh>
    <rPh sb="8" eb="10">
      <t>キキン</t>
    </rPh>
    <phoneticPr fontId="2"/>
  </si>
  <si>
    <t>https://www.pref.aichi.jp/soshiki/shichoson/0000061122.html</t>
  </si>
  <si>
    <t>公共施設整備等基金</t>
    <rPh sb="0" eb="2">
      <t>コウキョウ</t>
    </rPh>
    <rPh sb="2" eb="4">
      <t>シセツ</t>
    </rPh>
    <rPh sb="4" eb="6">
      <t>セイビ</t>
    </rPh>
    <rPh sb="6" eb="7">
      <t>トウ</t>
    </rPh>
    <rPh sb="7" eb="9">
      <t>キキン</t>
    </rPh>
    <phoneticPr fontId="5"/>
  </si>
  <si>
    <t>いちのみや応援基金</t>
    <rPh sb="5" eb="7">
      <t>オウエン</t>
    </rPh>
    <rPh sb="7" eb="9">
      <t>キキン</t>
    </rPh>
    <phoneticPr fontId="5"/>
  </si>
  <si>
    <t>市勢振興基金</t>
    <rPh sb="0" eb="2">
      <t>シセイ</t>
    </rPh>
    <rPh sb="2" eb="4">
      <t>シンコウ</t>
    </rPh>
    <rPh sb="4" eb="6">
      <t>キキン</t>
    </rPh>
    <phoneticPr fontId="5"/>
  </si>
  <si>
    <t>国際交流基金</t>
    <rPh sb="0" eb="2">
      <t>コクサイ</t>
    </rPh>
    <rPh sb="2" eb="4">
      <t>コウリュウ</t>
    </rPh>
    <rPh sb="4" eb="6">
      <t>キキン</t>
    </rPh>
    <phoneticPr fontId="5"/>
  </si>
  <si>
    <t>墨国際交流基金</t>
    <rPh sb="0" eb="1">
      <t>スミ</t>
    </rPh>
    <rPh sb="1" eb="3">
      <t>コクサイ</t>
    </rPh>
    <rPh sb="3" eb="5">
      <t>コウリュウ</t>
    </rPh>
    <rPh sb="5" eb="7">
      <t>キキン</t>
    </rPh>
    <phoneticPr fontId="5"/>
  </si>
  <si>
    <t>公共施設等整備基金</t>
    <rPh sb="0" eb="2">
      <t>コウキョウ</t>
    </rPh>
    <rPh sb="2" eb="4">
      <t>シセツ</t>
    </rPh>
    <rPh sb="4" eb="5">
      <t>トウ</t>
    </rPh>
    <rPh sb="5" eb="7">
      <t>セイビ</t>
    </rPh>
    <rPh sb="7" eb="9">
      <t>キキン</t>
    </rPh>
    <phoneticPr fontId="2"/>
  </si>
  <si>
    <t>産業資源採掘跡地等開発整備基金</t>
    <rPh sb="0" eb="2">
      <t>サンギョウ</t>
    </rPh>
    <rPh sb="2" eb="4">
      <t>シゲン</t>
    </rPh>
    <rPh sb="4" eb="6">
      <t>サイクツ</t>
    </rPh>
    <rPh sb="6" eb="8">
      <t>アトチ</t>
    </rPh>
    <rPh sb="8" eb="9">
      <t>トウ</t>
    </rPh>
    <rPh sb="9" eb="11">
      <t>カイハツ</t>
    </rPh>
    <rPh sb="11" eb="13">
      <t>セイビ</t>
    </rPh>
    <rPh sb="13" eb="15">
      <t>キキン</t>
    </rPh>
    <phoneticPr fontId="2"/>
  </si>
  <si>
    <t>美術品取得基金</t>
    <rPh sb="0" eb="2">
      <t>ビジュツ</t>
    </rPh>
    <rPh sb="2" eb="3">
      <t>ヒン</t>
    </rPh>
    <rPh sb="3" eb="5">
      <t>シュトク</t>
    </rPh>
    <rPh sb="5" eb="7">
      <t>キキン</t>
    </rPh>
    <phoneticPr fontId="2"/>
  </si>
  <si>
    <t>緑化基金</t>
    <rPh sb="0" eb="2">
      <t>リョッカ</t>
    </rPh>
    <rPh sb="2" eb="4">
      <t>キキン</t>
    </rPh>
    <phoneticPr fontId="2"/>
  </si>
  <si>
    <t>公共施設整備基金
(R01年度末現在)</t>
  </si>
  <si>
    <t>職員退職手当基金
(R01年度末現在)</t>
  </si>
  <si>
    <t>大規模事業用地取得基金
(R01年度末現在)</t>
  </si>
  <si>
    <t>半田赤レンガ建物基金
(R01年度末現在)</t>
  </si>
  <si>
    <t>環境保全基金
(R01年度末現在)</t>
  </si>
  <si>
    <t>文化スポーツ施設整備基金</t>
    <rPh sb="0" eb="2">
      <t>ブンカ</t>
    </rPh>
    <rPh sb="6" eb="8">
      <t>シセツ</t>
    </rPh>
    <rPh sb="8" eb="10">
      <t>セイビ</t>
    </rPh>
    <rPh sb="10" eb="12">
      <t>キキン</t>
    </rPh>
    <phoneticPr fontId="2"/>
  </si>
  <si>
    <t>潮見坂平和公園墓所整備基金</t>
    <rPh sb="0" eb="1">
      <t>シオ</t>
    </rPh>
    <rPh sb="1" eb="2">
      <t>ミ</t>
    </rPh>
    <rPh sb="2" eb="3">
      <t>ザカ</t>
    </rPh>
    <rPh sb="3" eb="5">
      <t>ヘイワ</t>
    </rPh>
    <rPh sb="5" eb="7">
      <t>コウエン</t>
    </rPh>
    <rPh sb="7" eb="9">
      <t>ボショ</t>
    </rPh>
    <rPh sb="9" eb="11">
      <t>セイビ</t>
    </rPh>
    <rPh sb="11" eb="13">
      <t>キキン</t>
    </rPh>
    <phoneticPr fontId="2"/>
  </si>
  <si>
    <t>潮見坂平和墓地永代清掃基金</t>
    <rPh sb="0" eb="5">
      <t>シオミザカヘイワ</t>
    </rPh>
    <rPh sb="5" eb="7">
      <t>ボチ</t>
    </rPh>
    <rPh sb="7" eb="9">
      <t>エイタイ</t>
    </rPh>
    <rPh sb="9" eb="11">
      <t>セイソウ</t>
    </rPh>
    <rPh sb="11" eb="13">
      <t>キキン</t>
    </rPh>
    <phoneticPr fontId="2"/>
  </si>
  <si>
    <t>まちづくり寄附基金</t>
    <rPh sb="5" eb="7">
      <t>キフ</t>
    </rPh>
    <rPh sb="7" eb="9">
      <t>キキン</t>
    </rPh>
    <phoneticPr fontId="2"/>
  </si>
  <si>
    <t>緑化振興基金</t>
    <rPh sb="0" eb="2">
      <t>リョッカ</t>
    </rPh>
    <rPh sb="2" eb="4">
      <t>シンコウ</t>
    </rPh>
    <rPh sb="4" eb="6">
      <t>キキン</t>
    </rPh>
    <phoneticPr fontId="2"/>
  </si>
  <si>
    <t>公共施設整備基金</t>
    <rPh sb="0" eb="2">
      <t>コウキョウ</t>
    </rPh>
    <rPh sb="2" eb="4">
      <t>シセツ</t>
    </rPh>
    <rPh sb="4" eb="6">
      <t>セイビ</t>
    </rPh>
    <rPh sb="6" eb="8">
      <t>キキン</t>
    </rPh>
    <phoneticPr fontId="5"/>
  </si>
  <si>
    <t>文化施設整備基金</t>
    <rPh sb="0" eb="2">
      <t>ブンカ</t>
    </rPh>
    <rPh sb="2" eb="4">
      <t>シセツ</t>
    </rPh>
    <rPh sb="4" eb="6">
      <t>セイビ</t>
    </rPh>
    <rPh sb="6" eb="8">
      <t>キキン</t>
    </rPh>
    <phoneticPr fontId="5"/>
  </si>
  <si>
    <t>まちづくり振興基金</t>
    <rPh sb="5" eb="7">
      <t>シンコウ</t>
    </rPh>
    <rPh sb="7" eb="9">
      <t>キキン</t>
    </rPh>
    <phoneticPr fontId="5"/>
  </si>
  <si>
    <t>子ども・子育て応援基金</t>
    <rPh sb="0" eb="1">
      <t>コ</t>
    </rPh>
    <rPh sb="4" eb="6">
      <t>コソダ</t>
    </rPh>
    <rPh sb="7" eb="9">
      <t>オウエン</t>
    </rPh>
    <rPh sb="9" eb="11">
      <t>キキン</t>
    </rPh>
    <phoneticPr fontId="5"/>
  </si>
  <si>
    <t>教育振興基金</t>
    <rPh sb="0" eb="2">
      <t>キョウイク</t>
    </rPh>
    <rPh sb="2" eb="4">
      <t>シンコウ</t>
    </rPh>
    <rPh sb="4" eb="6">
      <t>キキン</t>
    </rPh>
    <phoneticPr fontId="5"/>
  </si>
  <si>
    <t>ふるさとつしま応援基金</t>
    <rPh sb="7" eb="9">
      <t>オウエン</t>
    </rPh>
    <rPh sb="9" eb="11">
      <t>キキン</t>
    </rPh>
    <phoneticPr fontId="5"/>
  </si>
  <si>
    <t>美術館建設金</t>
    <rPh sb="0" eb="3">
      <t>ビジュツカン</t>
    </rPh>
    <rPh sb="3" eb="5">
      <t>ケンセツ</t>
    </rPh>
    <rPh sb="5" eb="6">
      <t>キン</t>
    </rPh>
    <phoneticPr fontId="5"/>
  </si>
  <si>
    <t>女性会館建設基金</t>
    <rPh sb="0" eb="2">
      <t>ジョセイ</t>
    </rPh>
    <rPh sb="2" eb="4">
      <t>カイカン</t>
    </rPh>
    <rPh sb="4" eb="6">
      <t>ケンセツ</t>
    </rPh>
    <rPh sb="6" eb="8">
      <t>キキン</t>
    </rPh>
    <phoneticPr fontId="5"/>
  </si>
  <si>
    <t>福祉基金</t>
    <rPh sb="0" eb="2">
      <t>フクシ</t>
    </rPh>
    <rPh sb="2" eb="4">
      <t>キキン</t>
    </rPh>
    <phoneticPr fontId="5"/>
  </si>
  <si>
    <t>公共施設維持基金</t>
    <rPh sb="0" eb="2">
      <t>コウキョウ</t>
    </rPh>
    <rPh sb="2" eb="4">
      <t>シセツ</t>
    </rPh>
    <rPh sb="4" eb="6">
      <t>イジ</t>
    </rPh>
    <rPh sb="6" eb="8">
      <t>キキン</t>
    </rPh>
    <phoneticPr fontId="5"/>
  </si>
  <si>
    <t>緑花推進基金</t>
    <rPh sb="0" eb="1">
      <t>ミドリ</t>
    </rPh>
    <rPh sb="1" eb="2">
      <t>ハナ</t>
    </rPh>
    <rPh sb="2" eb="4">
      <t>スイシン</t>
    </rPh>
    <rPh sb="4" eb="6">
      <t>キキン</t>
    </rPh>
    <phoneticPr fontId="5"/>
  </si>
  <si>
    <t>都市交通施設整備基金</t>
    <rPh sb="0" eb="2">
      <t>トシ</t>
    </rPh>
    <rPh sb="2" eb="4">
      <t>コウツウ</t>
    </rPh>
    <rPh sb="4" eb="6">
      <t>シセツ</t>
    </rPh>
    <rPh sb="6" eb="8">
      <t>セイビ</t>
    </rPh>
    <rPh sb="8" eb="10">
      <t>キキン</t>
    </rPh>
    <phoneticPr fontId="12"/>
  </si>
  <si>
    <t>公共施設維持保全基金</t>
    <rPh sb="0" eb="2">
      <t>コウキョウ</t>
    </rPh>
    <rPh sb="2" eb="4">
      <t>シセツ</t>
    </rPh>
    <rPh sb="4" eb="6">
      <t>イジ</t>
    </rPh>
    <rPh sb="6" eb="8">
      <t>ホゼン</t>
    </rPh>
    <rPh sb="8" eb="10">
      <t>キキン</t>
    </rPh>
    <phoneticPr fontId="12"/>
  </si>
  <si>
    <t>亀城公園等整備基金</t>
    <rPh sb="0" eb="2">
      <t>キジョウ</t>
    </rPh>
    <rPh sb="2" eb="4">
      <t>コウエン</t>
    </rPh>
    <rPh sb="4" eb="5">
      <t>ナド</t>
    </rPh>
    <rPh sb="5" eb="7">
      <t>セイビ</t>
    </rPh>
    <rPh sb="7" eb="9">
      <t>キキン</t>
    </rPh>
    <phoneticPr fontId="12"/>
  </si>
  <si>
    <t>緑化推進基金</t>
    <rPh sb="0" eb="2">
      <t>リョクカ</t>
    </rPh>
    <rPh sb="2" eb="4">
      <t>スイシン</t>
    </rPh>
    <rPh sb="4" eb="6">
      <t>キキン</t>
    </rPh>
    <phoneticPr fontId="12"/>
  </si>
  <si>
    <t>地域福祉基金</t>
    <rPh sb="0" eb="2">
      <t>チイキ</t>
    </rPh>
    <rPh sb="2" eb="4">
      <t>フクシ</t>
    </rPh>
    <rPh sb="4" eb="6">
      <t>キキン</t>
    </rPh>
    <phoneticPr fontId="12"/>
  </si>
  <si>
    <t>豊田市保健医療福祉基金</t>
    <rPh sb="0" eb="3">
      <t>トヨタシ</t>
    </rPh>
    <rPh sb="3" eb="11">
      <t>ホケンイリョウフクシキキン</t>
    </rPh>
    <phoneticPr fontId="5"/>
  </si>
  <si>
    <t>豊田市教育施設整備基金</t>
    <rPh sb="0" eb="3">
      <t>トヨタシ</t>
    </rPh>
    <rPh sb="3" eb="7">
      <t>キョウイクシセツ</t>
    </rPh>
    <rPh sb="7" eb="11">
      <t>セイビキキン</t>
    </rPh>
    <phoneticPr fontId="5"/>
  </si>
  <si>
    <t>豊田市公共施設安全安心基金</t>
    <rPh sb="0" eb="3">
      <t>トヨタシ</t>
    </rPh>
    <rPh sb="3" eb="7">
      <t>コウキョウシセツ</t>
    </rPh>
    <rPh sb="7" eb="13">
      <t>アンゼンアンシンキキン</t>
    </rPh>
    <phoneticPr fontId="5"/>
  </si>
  <si>
    <t>豊田市都市高速鉄道整備基金</t>
    <rPh sb="0" eb="3">
      <t>トヨタシ</t>
    </rPh>
    <rPh sb="3" eb="9">
      <t>トシコウソクテツドウ</t>
    </rPh>
    <rPh sb="9" eb="13">
      <t>セイビキキン</t>
    </rPh>
    <phoneticPr fontId="5"/>
  </si>
  <si>
    <t>豊田市幹線道路建設基金</t>
    <rPh sb="0" eb="3">
      <t>トヨタシ</t>
    </rPh>
    <rPh sb="3" eb="7">
      <t>カンセンドウロ</t>
    </rPh>
    <rPh sb="7" eb="11">
      <t>ケンセツキキン</t>
    </rPh>
    <phoneticPr fontId="5"/>
  </si>
  <si>
    <t>都市基盤整備事業基金</t>
    <rPh sb="0" eb="2">
      <t>トシ</t>
    </rPh>
    <rPh sb="2" eb="4">
      <t>キバン</t>
    </rPh>
    <rPh sb="4" eb="6">
      <t>セイビ</t>
    </rPh>
    <rPh sb="6" eb="8">
      <t>ジギョウ</t>
    </rPh>
    <rPh sb="8" eb="10">
      <t>キキン</t>
    </rPh>
    <phoneticPr fontId="10"/>
  </si>
  <si>
    <t>市立学校施設整備基金</t>
    <rPh sb="0" eb="2">
      <t>シリツ</t>
    </rPh>
    <rPh sb="2" eb="4">
      <t>ガッコウ</t>
    </rPh>
    <rPh sb="4" eb="6">
      <t>シセツ</t>
    </rPh>
    <rPh sb="6" eb="8">
      <t>セイビ</t>
    </rPh>
    <rPh sb="8" eb="10">
      <t>キキン</t>
    </rPh>
    <phoneticPr fontId="10"/>
  </si>
  <si>
    <t>清掃施設整備基金</t>
    <rPh sb="0" eb="2">
      <t>セイソウ</t>
    </rPh>
    <rPh sb="2" eb="4">
      <t>シセツ</t>
    </rPh>
    <rPh sb="4" eb="6">
      <t>セイビ</t>
    </rPh>
    <rPh sb="6" eb="8">
      <t>キキン</t>
    </rPh>
    <phoneticPr fontId="10"/>
  </si>
  <si>
    <t>社会福祉施設整備基金</t>
    <rPh sb="0" eb="2">
      <t>シャカイ</t>
    </rPh>
    <rPh sb="2" eb="4">
      <t>フクシ</t>
    </rPh>
    <rPh sb="4" eb="6">
      <t>シセツ</t>
    </rPh>
    <rPh sb="6" eb="8">
      <t>セイビ</t>
    </rPh>
    <rPh sb="8" eb="10">
      <t>キキン</t>
    </rPh>
    <phoneticPr fontId="10"/>
  </si>
  <si>
    <t>公共施設保全整備基金</t>
    <rPh sb="0" eb="2">
      <t>コウキョウ</t>
    </rPh>
    <rPh sb="2" eb="4">
      <t>シセツ</t>
    </rPh>
    <rPh sb="4" eb="6">
      <t>ホゼン</t>
    </rPh>
    <rPh sb="6" eb="8">
      <t>セイビ</t>
    </rPh>
    <rPh sb="8" eb="10">
      <t>キキン</t>
    </rPh>
    <phoneticPr fontId="10"/>
  </si>
  <si>
    <t>西尾市総合運動場整備基金</t>
    <rPh sb="0" eb="3">
      <t>ニシオシ</t>
    </rPh>
    <rPh sb="3" eb="5">
      <t>ソウゴウ</t>
    </rPh>
    <rPh sb="5" eb="8">
      <t>ウンドウジョウ</t>
    </rPh>
    <rPh sb="8" eb="10">
      <t>セイビ</t>
    </rPh>
    <rPh sb="10" eb="12">
      <t>キキン</t>
    </rPh>
    <phoneticPr fontId="2"/>
  </si>
  <si>
    <t>西尾市広域新焼却施設整備基金</t>
    <rPh sb="0" eb="3">
      <t>ニシオシ</t>
    </rPh>
    <rPh sb="3" eb="5">
      <t>コウイキ</t>
    </rPh>
    <rPh sb="5" eb="6">
      <t>シン</t>
    </rPh>
    <rPh sb="6" eb="8">
      <t>ショウキャク</t>
    </rPh>
    <rPh sb="8" eb="10">
      <t>シセツ</t>
    </rPh>
    <rPh sb="10" eb="12">
      <t>セイビ</t>
    </rPh>
    <rPh sb="12" eb="14">
      <t>キキン</t>
    </rPh>
    <phoneticPr fontId="2"/>
  </si>
  <si>
    <t>西尾市民病院施設等整備基金</t>
    <rPh sb="0" eb="2">
      <t>ニシオ</t>
    </rPh>
    <rPh sb="2" eb="6">
      <t>シミンビョウイン</t>
    </rPh>
    <rPh sb="6" eb="8">
      <t>シセツ</t>
    </rPh>
    <rPh sb="8" eb="9">
      <t>トウ</t>
    </rPh>
    <rPh sb="9" eb="11">
      <t>セイビ</t>
    </rPh>
    <rPh sb="11" eb="13">
      <t>キキン</t>
    </rPh>
    <phoneticPr fontId="5"/>
  </si>
  <si>
    <t>歴史民俗資料館建設基金</t>
    <rPh sb="0" eb="2">
      <t>レキシ</t>
    </rPh>
    <rPh sb="2" eb="4">
      <t>ミンゾク</t>
    </rPh>
    <rPh sb="4" eb="7">
      <t>シリョウカン</t>
    </rPh>
    <rPh sb="7" eb="9">
      <t>ケンセツ</t>
    </rPh>
    <rPh sb="9" eb="11">
      <t>キキン</t>
    </rPh>
    <phoneticPr fontId="2"/>
  </si>
  <si>
    <t>地域福祉基金</t>
    <rPh sb="0" eb="2">
      <t>チイキ</t>
    </rPh>
    <rPh sb="2" eb="4">
      <t>フクシ</t>
    </rPh>
    <rPh sb="4" eb="6">
      <t>キキン</t>
    </rPh>
    <phoneticPr fontId="5"/>
  </si>
  <si>
    <t>教育施設整備事業基金</t>
  </si>
  <si>
    <t>モーターボート競走事業収益基金</t>
    <rPh sb="7" eb="13">
      <t>キョウソウジギョウシュウエキ</t>
    </rPh>
    <rPh sb="13" eb="15">
      <t>キキン</t>
    </rPh>
    <phoneticPr fontId="5"/>
  </si>
  <si>
    <t>社会福祉基金</t>
    <rPh sb="0" eb="2">
      <t>シャカイ</t>
    </rPh>
    <rPh sb="2" eb="4">
      <t>フクシ</t>
    </rPh>
    <rPh sb="4" eb="6">
      <t>キキン</t>
    </rPh>
    <phoneticPr fontId="13"/>
  </si>
  <si>
    <t>ふるさと蒲郡応援基金</t>
    <rPh sb="4" eb="6">
      <t>ガマゴオリ</t>
    </rPh>
    <rPh sb="6" eb="8">
      <t>オウエン</t>
    </rPh>
    <rPh sb="8" eb="10">
      <t>キキン</t>
    </rPh>
    <phoneticPr fontId="13"/>
  </si>
  <si>
    <t>国際交流基金</t>
    <rPh sb="0" eb="2">
      <t>コクサイ</t>
    </rPh>
    <rPh sb="2" eb="4">
      <t>コウリュウ</t>
    </rPh>
    <rPh sb="4" eb="6">
      <t>キキン</t>
    </rPh>
    <phoneticPr fontId="13"/>
  </si>
  <si>
    <t>広域ごみ処理施設整備基金</t>
  </si>
  <si>
    <t>ふるさと犬山応援基金</t>
  </si>
  <si>
    <t>健康市民づくり基金</t>
  </si>
  <si>
    <t>楽田小学校体育館等整備基金</t>
  </si>
  <si>
    <t>市庁舎整備基金</t>
    <rPh sb="0" eb="3">
      <t>シチョウシャ</t>
    </rPh>
    <rPh sb="3" eb="5">
      <t>セイビ</t>
    </rPh>
    <rPh sb="5" eb="7">
      <t>キキン</t>
    </rPh>
    <phoneticPr fontId="5"/>
  </si>
  <si>
    <t>常滑市ふるさとづくり事業基金</t>
    <rPh sb="0" eb="3">
      <t>トコナメシ</t>
    </rPh>
    <rPh sb="10" eb="12">
      <t>ジギョウ</t>
    </rPh>
    <rPh sb="12" eb="14">
      <t>キキン</t>
    </rPh>
    <phoneticPr fontId="5"/>
  </si>
  <si>
    <t>陶業陶芸振興事業基金</t>
    <rPh sb="0" eb="2">
      <t>トウギョウ</t>
    </rPh>
    <rPh sb="2" eb="4">
      <t>トウゲイ</t>
    </rPh>
    <rPh sb="4" eb="6">
      <t>シンコウ</t>
    </rPh>
    <rPh sb="6" eb="8">
      <t>ジギョウ</t>
    </rPh>
    <rPh sb="8" eb="10">
      <t>キキン</t>
    </rPh>
    <phoneticPr fontId="5"/>
  </si>
  <si>
    <t>ごみ減量化推進基金</t>
    <rPh sb="2" eb="5">
      <t>ゲンリョウカ</t>
    </rPh>
    <rPh sb="5" eb="7">
      <t>スイシン</t>
    </rPh>
    <rPh sb="7" eb="9">
      <t>キキン</t>
    </rPh>
    <phoneticPr fontId="5"/>
  </si>
  <si>
    <t>新図書館建設事業等基金</t>
  </si>
  <si>
    <t>公共施設整備事業基金</t>
  </si>
  <si>
    <t>ごみ処理施設建設事業等基金</t>
    <rPh sb="2" eb="4">
      <t>ショリ</t>
    </rPh>
    <rPh sb="4" eb="6">
      <t>シセツ</t>
    </rPh>
    <rPh sb="6" eb="8">
      <t>ケンセツ</t>
    </rPh>
    <rPh sb="8" eb="10">
      <t>ジギョウ</t>
    </rPh>
    <rPh sb="10" eb="11">
      <t>トウ</t>
    </rPh>
    <rPh sb="11" eb="13">
      <t>キキン</t>
    </rPh>
    <phoneticPr fontId="2"/>
  </si>
  <si>
    <t>横田教育文化事業基金</t>
  </si>
  <si>
    <t>ふるさと応援事業基金</t>
    <rPh sb="4" eb="6">
      <t>オウエン</t>
    </rPh>
    <rPh sb="6" eb="8">
      <t>ジギョウ</t>
    </rPh>
    <phoneticPr fontId="2"/>
  </si>
  <si>
    <t>都市基盤整備基金</t>
    <rPh sb="0" eb="2">
      <t>トシ</t>
    </rPh>
    <rPh sb="2" eb="4">
      <t>キバン</t>
    </rPh>
    <rPh sb="4" eb="6">
      <t>セイビ</t>
    </rPh>
    <rPh sb="6" eb="8">
      <t>キキン</t>
    </rPh>
    <phoneticPr fontId="2"/>
  </si>
  <si>
    <t>次世代教育環境整備基金</t>
    <rPh sb="0" eb="3">
      <t>ジセダイ</t>
    </rPh>
    <rPh sb="3" eb="5">
      <t>キョウイク</t>
    </rPh>
    <rPh sb="5" eb="7">
      <t>カンキョウ</t>
    </rPh>
    <rPh sb="7" eb="9">
      <t>セイビ</t>
    </rPh>
    <rPh sb="9" eb="11">
      <t>キキン</t>
    </rPh>
    <phoneticPr fontId="2"/>
  </si>
  <si>
    <t>図書館建設基金</t>
    <rPh sb="0" eb="3">
      <t>トショカン</t>
    </rPh>
    <rPh sb="3" eb="5">
      <t>ケンセツ</t>
    </rPh>
    <rPh sb="5" eb="7">
      <t>キキン</t>
    </rPh>
    <phoneticPr fontId="2"/>
  </si>
  <si>
    <t>こども夢・チャレンジ基金</t>
    <rPh sb="3" eb="4">
      <t>ユメ</t>
    </rPh>
    <rPh sb="10" eb="12">
      <t>キキン</t>
    </rPh>
    <phoneticPr fontId="2"/>
  </si>
  <si>
    <t>都市基盤整備基金</t>
    <rPh sb="0" eb="2">
      <t>トシ</t>
    </rPh>
    <rPh sb="2" eb="4">
      <t>キバン</t>
    </rPh>
    <rPh sb="4" eb="6">
      <t>セイビ</t>
    </rPh>
    <rPh sb="6" eb="8">
      <t>キキン</t>
    </rPh>
    <phoneticPr fontId="5"/>
  </si>
  <si>
    <t>公共施設整備基金</t>
    <rPh sb="0" eb="4">
      <t>コウキョウシセツ</t>
    </rPh>
    <rPh sb="4" eb="6">
      <t>セイビ</t>
    </rPh>
    <rPh sb="6" eb="8">
      <t>キキン</t>
    </rPh>
    <phoneticPr fontId="5"/>
  </si>
  <si>
    <t>職員退職手当基金</t>
    <rPh sb="0" eb="2">
      <t>ショクイン</t>
    </rPh>
    <rPh sb="2" eb="4">
      <t>タイショク</t>
    </rPh>
    <rPh sb="4" eb="6">
      <t>テアテ</t>
    </rPh>
    <rPh sb="6" eb="8">
      <t>キキン</t>
    </rPh>
    <phoneticPr fontId="5"/>
  </si>
  <si>
    <t>公共下水道基金</t>
    <rPh sb="0" eb="5">
      <t>コウキョウゲスイドウ</t>
    </rPh>
    <rPh sb="5" eb="7">
      <t>キキン</t>
    </rPh>
    <phoneticPr fontId="5"/>
  </si>
  <si>
    <t>みんなのまちづくり基金</t>
    <rPh sb="9" eb="11">
      <t>キキン</t>
    </rPh>
    <phoneticPr fontId="5"/>
  </si>
  <si>
    <t>庁舎等建設基金</t>
    <rPh sb="0" eb="2">
      <t>チョウシャ</t>
    </rPh>
    <rPh sb="2" eb="3">
      <t>トウ</t>
    </rPh>
    <rPh sb="3" eb="5">
      <t>ケンセツ</t>
    </rPh>
    <rPh sb="5" eb="7">
      <t>キキン</t>
    </rPh>
    <phoneticPr fontId="5"/>
  </si>
  <si>
    <t>ゴルフ場開発地域振興基金</t>
    <rPh sb="3" eb="4">
      <t>ジョウ</t>
    </rPh>
    <rPh sb="4" eb="6">
      <t>カイハツ</t>
    </rPh>
    <rPh sb="6" eb="8">
      <t>チイキ</t>
    </rPh>
    <rPh sb="8" eb="10">
      <t>シンコウ</t>
    </rPh>
    <rPh sb="10" eb="12">
      <t>キキン</t>
    </rPh>
    <phoneticPr fontId="15"/>
  </si>
  <si>
    <t>地域福祉基金</t>
    <rPh sb="0" eb="2">
      <t>チイキ</t>
    </rPh>
    <rPh sb="2" eb="4">
      <t>フクシ</t>
    </rPh>
    <rPh sb="4" eb="6">
      <t>キキン</t>
    </rPh>
    <phoneticPr fontId="15"/>
  </si>
  <si>
    <t>森づくり基金</t>
    <rPh sb="0" eb="1">
      <t>モリ</t>
    </rPh>
    <rPh sb="4" eb="6">
      <t>キキン</t>
    </rPh>
    <phoneticPr fontId="5"/>
  </si>
  <si>
    <t>公共建築物保全基金</t>
  </si>
  <si>
    <t>鉄道駅周辺整備基金</t>
  </si>
  <si>
    <t>公園・緑地整備基金</t>
  </si>
  <si>
    <t>国際交流振興基金</t>
  </si>
  <si>
    <t>みちづくり基金</t>
    <rPh sb="5" eb="7">
      <t>キキン</t>
    </rPh>
    <phoneticPr fontId="2"/>
  </si>
  <si>
    <t>ふるさとおおぶ応援基金</t>
    <rPh sb="7" eb="9">
      <t>オウエン</t>
    </rPh>
    <rPh sb="9" eb="11">
      <t>キキン</t>
    </rPh>
    <phoneticPr fontId="2"/>
  </si>
  <si>
    <t>子ども・子育て応援基金</t>
    <rPh sb="0" eb="1">
      <t>コ</t>
    </rPh>
    <rPh sb="4" eb="6">
      <t>コソダ</t>
    </rPh>
    <rPh sb="7" eb="9">
      <t>オウエン</t>
    </rPh>
    <rPh sb="9" eb="11">
      <t>キキン</t>
    </rPh>
    <phoneticPr fontId="2"/>
  </si>
  <si>
    <t>ごみ対策基金</t>
    <rPh sb="2" eb="4">
      <t>タイサク</t>
    </rPh>
    <rPh sb="4" eb="6">
      <t>キキン</t>
    </rPh>
    <phoneticPr fontId="2"/>
  </si>
  <si>
    <t>都市計画施設整備基金</t>
  </si>
  <si>
    <t>学校施設整備基金</t>
    <rPh sb="0" eb="2">
      <t>ガッコウ</t>
    </rPh>
    <rPh sb="2" eb="4">
      <t>シセツ</t>
    </rPh>
    <rPh sb="4" eb="6">
      <t>セイビ</t>
    </rPh>
    <rPh sb="6" eb="8">
      <t>キキン</t>
    </rPh>
    <phoneticPr fontId="5"/>
  </si>
  <si>
    <t>子ども施設整備基金</t>
    <rPh sb="0" eb="1">
      <t>コ</t>
    </rPh>
    <rPh sb="3" eb="5">
      <t>シセツ</t>
    </rPh>
    <rPh sb="5" eb="7">
      <t>セイビ</t>
    </rPh>
    <rPh sb="7" eb="9">
      <t>キキン</t>
    </rPh>
    <phoneticPr fontId="5"/>
  </si>
  <si>
    <t>一般廃棄物処理施設等整備基金</t>
    <rPh sb="0" eb="2">
      <t>イッパン</t>
    </rPh>
    <rPh sb="2" eb="5">
      <t>ハイキブツ</t>
    </rPh>
    <rPh sb="5" eb="7">
      <t>ショリ</t>
    </rPh>
    <rPh sb="7" eb="9">
      <t>シセツ</t>
    </rPh>
    <rPh sb="9" eb="10">
      <t>トウ</t>
    </rPh>
    <rPh sb="10" eb="12">
      <t>セイビ</t>
    </rPh>
    <rPh sb="12" eb="14">
      <t>キキン</t>
    </rPh>
    <phoneticPr fontId="5"/>
  </si>
  <si>
    <t>総合公園整備事業基金</t>
    <rPh sb="0" eb="2">
      <t>ソウゴウ</t>
    </rPh>
    <rPh sb="2" eb="4">
      <t>コウエン</t>
    </rPh>
    <rPh sb="4" eb="6">
      <t>セイビ</t>
    </rPh>
    <rPh sb="6" eb="8">
      <t>ジギョウ</t>
    </rPh>
    <rPh sb="8" eb="10">
      <t>キキン</t>
    </rPh>
    <phoneticPr fontId="5"/>
  </si>
  <si>
    <t>尾張旭市公共施設整備基金</t>
    <rPh sb="0" eb="4">
      <t>オワリアサヒシ</t>
    </rPh>
    <rPh sb="4" eb="12">
      <t>コウキョウシセツセイビキキン</t>
    </rPh>
    <phoneticPr fontId="2"/>
  </si>
  <si>
    <t>尾張旭市旭平和墓園管理基金</t>
    <rPh sb="0" eb="4">
      <t>オワリアサヒシ</t>
    </rPh>
    <rPh sb="4" eb="5">
      <t>アサヒ</t>
    </rPh>
    <rPh sb="5" eb="7">
      <t>ヘイワ</t>
    </rPh>
    <rPh sb="7" eb="9">
      <t>ボエン</t>
    </rPh>
    <rPh sb="9" eb="11">
      <t>カンリ</t>
    </rPh>
    <rPh sb="11" eb="13">
      <t>キキン</t>
    </rPh>
    <phoneticPr fontId="2"/>
  </si>
  <si>
    <t>尾張旭市地域福祉基金</t>
    <rPh sb="0" eb="4">
      <t>オワリアサヒシ</t>
    </rPh>
    <rPh sb="4" eb="6">
      <t>チイキ</t>
    </rPh>
    <rPh sb="6" eb="8">
      <t>フクシ</t>
    </rPh>
    <rPh sb="8" eb="10">
      <t>キキン</t>
    </rPh>
    <phoneticPr fontId="2"/>
  </si>
  <si>
    <t>尾張旭市緑化推進基金</t>
    <rPh sb="0" eb="4">
      <t>オワリアサヒシ</t>
    </rPh>
    <rPh sb="4" eb="6">
      <t>リョッカ</t>
    </rPh>
    <rPh sb="6" eb="8">
      <t>スイシン</t>
    </rPh>
    <rPh sb="8" eb="10">
      <t>キキン</t>
    </rPh>
    <phoneticPr fontId="2"/>
  </si>
  <si>
    <t>尾張旭市まちづくり応援基金</t>
    <rPh sb="0" eb="4">
      <t>オワリアサヒシ</t>
    </rPh>
    <rPh sb="9" eb="11">
      <t>オウエン</t>
    </rPh>
    <rPh sb="11" eb="13">
      <t>キキン</t>
    </rPh>
    <phoneticPr fontId="2"/>
  </si>
  <si>
    <t>港湾環境対策基金</t>
    <rPh sb="0" eb="2">
      <t>コウワン</t>
    </rPh>
    <rPh sb="2" eb="4">
      <t>カンキョウ</t>
    </rPh>
    <rPh sb="4" eb="6">
      <t>タイサク</t>
    </rPh>
    <rPh sb="6" eb="8">
      <t>キキン</t>
    </rPh>
    <phoneticPr fontId="5"/>
  </si>
  <si>
    <t>まちづくりパートナーズ基金</t>
    <rPh sb="11" eb="13">
      <t>キキン</t>
    </rPh>
    <phoneticPr fontId="5"/>
  </si>
  <si>
    <t>市制施行50周年記念事業基金</t>
    <rPh sb="0" eb="2">
      <t>シセイ</t>
    </rPh>
    <rPh sb="2" eb="4">
      <t>シコウ</t>
    </rPh>
    <rPh sb="6" eb="8">
      <t>シュウネン</t>
    </rPh>
    <rPh sb="8" eb="10">
      <t>キネン</t>
    </rPh>
    <rPh sb="10" eb="12">
      <t>ジギョウ</t>
    </rPh>
    <rPh sb="12" eb="14">
      <t>キキン</t>
    </rPh>
    <phoneticPr fontId="5"/>
  </si>
  <si>
    <t>たかはま夢・未来基金</t>
    <rPh sb="4" eb="5">
      <t>ユメ</t>
    </rPh>
    <rPh sb="6" eb="8">
      <t>ミライ</t>
    </rPh>
    <rPh sb="8" eb="10">
      <t>キキン</t>
    </rPh>
    <phoneticPr fontId="5"/>
  </si>
  <si>
    <t>ふるさとづくり基金</t>
    <rPh sb="7" eb="9">
      <t>キキン</t>
    </rPh>
    <phoneticPr fontId="5"/>
  </si>
  <si>
    <t>岩倉北小学校及び岩倉南小学校用地購入基金</t>
  </si>
  <si>
    <t>住宅基金</t>
  </si>
  <si>
    <t>公共施設建設及び整備基金</t>
    <rPh sb="0" eb="2">
      <t>コウキョウ</t>
    </rPh>
    <rPh sb="2" eb="4">
      <t>シセツ</t>
    </rPh>
    <rPh sb="4" eb="6">
      <t>ケンセツ</t>
    </rPh>
    <rPh sb="6" eb="7">
      <t>オヨ</t>
    </rPh>
    <rPh sb="8" eb="10">
      <t>セイビ</t>
    </rPh>
    <rPh sb="10" eb="12">
      <t>キキン</t>
    </rPh>
    <phoneticPr fontId="13"/>
  </si>
  <si>
    <t>教育施設建設及び整備基金</t>
    <rPh sb="0" eb="2">
      <t>キョウイク</t>
    </rPh>
    <rPh sb="2" eb="4">
      <t>シセツ</t>
    </rPh>
    <rPh sb="4" eb="6">
      <t>ケンセツ</t>
    </rPh>
    <rPh sb="6" eb="7">
      <t>オヨ</t>
    </rPh>
    <rPh sb="8" eb="10">
      <t>セイビ</t>
    </rPh>
    <rPh sb="10" eb="12">
      <t>キキン</t>
    </rPh>
    <phoneticPr fontId="13"/>
  </si>
  <si>
    <t>墓園管理基金</t>
    <rPh sb="0" eb="2">
      <t>ボエン</t>
    </rPh>
    <rPh sb="2" eb="4">
      <t>カンリ</t>
    </rPh>
    <rPh sb="4" eb="6">
      <t>キキン</t>
    </rPh>
    <phoneticPr fontId="13"/>
  </si>
  <si>
    <t>福祉基金</t>
    <rPh sb="0" eb="2">
      <t>フクシ</t>
    </rPh>
    <rPh sb="2" eb="4">
      <t>キキン</t>
    </rPh>
    <phoneticPr fontId="13"/>
  </si>
  <si>
    <t>森林環境譲与税基金</t>
    <rPh sb="0" eb="2">
      <t>シンリン</t>
    </rPh>
    <rPh sb="2" eb="4">
      <t>カンキョウ</t>
    </rPh>
    <rPh sb="4" eb="6">
      <t>ジョウヨ</t>
    </rPh>
    <rPh sb="6" eb="7">
      <t>ゼイ</t>
    </rPh>
    <rPh sb="7" eb="9">
      <t>キキン</t>
    </rPh>
    <phoneticPr fontId="2"/>
  </si>
  <si>
    <t>一般廃棄物処理施設等整備基金</t>
    <rPh sb="0" eb="12">
      <t>イッパンハイキブツショリシセツトウセイビ</t>
    </rPh>
    <rPh sb="12" eb="14">
      <t>キキン</t>
    </rPh>
    <phoneticPr fontId="5"/>
  </si>
  <si>
    <t>五色園団地汚水処理事業財政調整基金</t>
    <rPh sb="0" eb="3">
      <t>ゴシキエン</t>
    </rPh>
    <rPh sb="3" eb="5">
      <t>ダンチ</t>
    </rPh>
    <rPh sb="5" eb="7">
      <t>オスイ</t>
    </rPh>
    <rPh sb="7" eb="9">
      <t>ショリ</t>
    </rPh>
    <rPh sb="9" eb="11">
      <t>ジギョウ</t>
    </rPh>
    <rPh sb="11" eb="13">
      <t>ザイセイ</t>
    </rPh>
    <rPh sb="13" eb="15">
      <t>チョウセイ</t>
    </rPh>
    <rPh sb="15" eb="17">
      <t>キキン</t>
    </rPh>
    <phoneticPr fontId="5"/>
  </si>
  <si>
    <t>災害対策基金</t>
    <rPh sb="0" eb="2">
      <t>サイガイ</t>
    </rPh>
    <rPh sb="2" eb="4">
      <t>タイサク</t>
    </rPh>
    <rPh sb="4" eb="6">
      <t>キキン</t>
    </rPh>
    <phoneticPr fontId="5"/>
  </si>
  <si>
    <t>大規模事業推進基金</t>
    <rPh sb="0" eb="9">
      <t>ダイキボジギョウスイシンキキン</t>
    </rPh>
    <phoneticPr fontId="5"/>
  </si>
  <si>
    <t>災害対策基金</t>
    <rPh sb="0" eb="6">
      <t>サイガイタイサクキキン</t>
    </rPh>
    <phoneticPr fontId="5"/>
  </si>
  <si>
    <t>市民協働まちづくり基金</t>
    <rPh sb="0" eb="4">
      <t>シミンキョウドウ</t>
    </rPh>
    <rPh sb="9" eb="11">
      <t>キキン</t>
    </rPh>
    <phoneticPr fontId="5"/>
  </si>
  <si>
    <t>臨海緑化基金</t>
    <rPh sb="0" eb="6">
      <t>リンカイリョッカキキン</t>
    </rPh>
    <phoneticPr fontId="5"/>
  </si>
  <si>
    <t>地域医療推進基金</t>
    <rPh sb="0" eb="8">
      <t>チイキイリョウスイシンキキン</t>
    </rPh>
    <phoneticPr fontId="5"/>
  </si>
  <si>
    <t>公共事業整備基金</t>
    <rPh sb="0" eb="2">
      <t>コウキョウ</t>
    </rPh>
    <rPh sb="2" eb="4">
      <t>ジギョウ</t>
    </rPh>
    <rPh sb="4" eb="6">
      <t>セイビ</t>
    </rPh>
    <rPh sb="6" eb="8">
      <t>キキン</t>
    </rPh>
    <phoneticPr fontId="5"/>
  </si>
  <si>
    <t>地域づくり振興基金</t>
    <rPh sb="0" eb="2">
      <t>チイキ</t>
    </rPh>
    <rPh sb="5" eb="7">
      <t>シンコウ</t>
    </rPh>
    <rPh sb="7" eb="9">
      <t>キキン</t>
    </rPh>
    <phoneticPr fontId="5"/>
  </si>
  <si>
    <t>地域福祉振興基金</t>
    <rPh sb="0" eb="2">
      <t>チイキ</t>
    </rPh>
    <rPh sb="2" eb="4">
      <t>フクシ</t>
    </rPh>
    <rPh sb="4" eb="6">
      <t>シンコウ</t>
    </rPh>
    <rPh sb="6" eb="8">
      <t>キキン</t>
    </rPh>
    <phoneticPr fontId="5"/>
  </si>
  <si>
    <t>ふるさとづくり事業推進基金</t>
    <rPh sb="7" eb="9">
      <t>ジギョウ</t>
    </rPh>
    <rPh sb="9" eb="11">
      <t>スイシン</t>
    </rPh>
    <rPh sb="11" eb="13">
      <t>キキン</t>
    </rPh>
    <phoneticPr fontId="5"/>
  </si>
  <si>
    <t>立田地域交流拠点施設整備基金</t>
    <rPh sb="0" eb="2">
      <t>タツタ</t>
    </rPh>
    <rPh sb="2" eb="4">
      <t>チイキ</t>
    </rPh>
    <rPh sb="4" eb="6">
      <t>コウリュウ</t>
    </rPh>
    <rPh sb="6" eb="8">
      <t>キョテン</t>
    </rPh>
    <rPh sb="8" eb="10">
      <t>シセツ</t>
    </rPh>
    <rPh sb="10" eb="12">
      <t>セイビ</t>
    </rPh>
    <rPh sb="12" eb="14">
      <t>キキン</t>
    </rPh>
    <phoneticPr fontId="5"/>
  </si>
  <si>
    <t>都市計画施設基金</t>
    <rPh sb="0" eb="2">
      <t>トシ</t>
    </rPh>
    <rPh sb="2" eb="4">
      <t>ケイカク</t>
    </rPh>
    <rPh sb="4" eb="6">
      <t>シセツ</t>
    </rPh>
    <rPh sb="6" eb="8">
      <t>キキン</t>
    </rPh>
    <phoneticPr fontId="5"/>
  </si>
  <si>
    <t>環境衛生施設等基金</t>
    <rPh sb="0" eb="2">
      <t>カンキョウ</t>
    </rPh>
    <rPh sb="2" eb="4">
      <t>エイセイ</t>
    </rPh>
    <rPh sb="4" eb="6">
      <t>シセツ</t>
    </rPh>
    <rPh sb="6" eb="7">
      <t>トウ</t>
    </rPh>
    <rPh sb="7" eb="9">
      <t>キキン</t>
    </rPh>
    <phoneticPr fontId="2"/>
  </si>
  <si>
    <t>義務教育施設整備基金</t>
    <rPh sb="0" eb="2">
      <t>ギム</t>
    </rPh>
    <rPh sb="2" eb="4">
      <t>キョウイク</t>
    </rPh>
    <rPh sb="4" eb="6">
      <t>シセツ</t>
    </rPh>
    <rPh sb="6" eb="8">
      <t>セイビ</t>
    </rPh>
    <rPh sb="8" eb="10">
      <t>キキン</t>
    </rPh>
    <phoneticPr fontId="5"/>
  </si>
  <si>
    <t>子ども育み施設基金</t>
    <rPh sb="0" eb="1">
      <t>コ</t>
    </rPh>
    <rPh sb="3" eb="4">
      <t>ハグク</t>
    </rPh>
    <rPh sb="5" eb="7">
      <t>シセツ</t>
    </rPh>
    <rPh sb="7" eb="9">
      <t>キキン</t>
    </rPh>
    <phoneticPr fontId="5"/>
  </si>
  <si>
    <t>庁舎整備基金</t>
    <rPh sb="0" eb="2">
      <t>チョウシャ</t>
    </rPh>
    <rPh sb="2" eb="4">
      <t>セイビ</t>
    </rPh>
    <rPh sb="4" eb="6">
      <t>キキン</t>
    </rPh>
    <phoneticPr fontId="5"/>
  </si>
  <si>
    <t>都市計画事業基金</t>
    <rPh sb="0" eb="2">
      <t>トシ</t>
    </rPh>
    <rPh sb="2" eb="4">
      <t>ケイカク</t>
    </rPh>
    <rPh sb="4" eb="6">
      <t>ジギョウ</t>
    </rPh>
    <rPh sb="6" eb="8">
      <t>キキン</t>
    </rPh>
    <phoneticPr fontId="11"/>
  </si>
  <si>
    <t>公共施設建設整備基金</t>
    <rPh sb="0" eb="2">
      <t>コウキョウ</t>
    </rPh>
    <rPh sb="2" eb="4">
      <t>シセツ</t>
    </rPh>
    <rPh sb="4" eb="6">
      <t>ケンセツ</t>
    </rPh>
    <rPh sb="6" eb="8">
      <t>セイビ</t>
    </rPh>
    <rPh sb="8" eb="10">
      <t>キキン</t>
    </rPh>
    <phoneticPr fontId="2"/>
  </si>
  <si>
    <t>天野教育文化事業基金</t>
    <rPh sb="0" eb="2">
      <t>アマノ</t>
    </rPh>
    <rPh sb="2" eb="4">
      <t>キョウイク</t>
    </rPh>
    <rPh sb="4" eb="6">
      <t>ブンカ</t>
    </rPh>
    <rPh sb="6" eb="8">
      <t>ジギョウ</t>
    </rPh>
    <rPh sb="8" eb="10">
      <t>キキン</t>
    </rPh>
    <phoneticPr fontId="11"/>
  </si>
  <si>
    <t>駅及び駅周辺整備事業基金</t>
    <rPh sb="0" eb="1">
      <t>エキ</t>
    </rPh>
    <rPh sb="1" eb="2">
      <t>オヨ</t>
    </rPh>
    <rPh sb="3" eb="6">
      <t>エキシュウヘン</t>
    </rPh>
    <rPh sb="6" eb="8">
      <t>セイビ</t>
    </rPh>
    <rPh sb="8" eb="10">
      <t>ジギョウ</t>
    </rPh>
    <rPh sb="10" eb="12">
      <t>キキン</t>
    </rPh>
    <phoneticPr fontId="2"/>
  </si>
  <si>
    <t>ふるさと応援基金</t>
    <rPh sb="4" eb="6">
      <t>オウエン</t>
    </rPh>
    <rPh sb="6" eb="8">
      <t>キキン</t>
    </rPh>
    <phoneticPr fontId="11"/>
  </si>
  <si>
    <t>三ツ又池保全基金</t>
    <rPh sb="0" eb="1">
      <t>ミ</t>
    </rPh>
    <rPh sb="2" eb="4">
      <t>マタイケ</t>
    </rPh>
    <rPh sb="4" eb="6">
      <t>ホゼン</t>
    </rPh>
    <rPh sb="6" eb="8">
      <t>キキン</t>
    </rPh>
    <phoneticPr fontId="5"/>
  </si>
  <si>
    <t>公共施設維持管理基金</t>
    <rPh sb="0" eb="2">
      <t>コウキョウ</t>
    </rPh>
    <rPh sb="2" eb="4">
      <t>シセツ</t>
    </rPh>
    <rPh sb="4" eb="6">
      <t>イジ</t>
    </rPh>
    <rPh sb="6" eb="8">
      <t>カンリ</t>
    </rPh>
    <rPh sb="8" eb="10">
      <t>キキン</t>
    </rPh>
    <phoneticPr fontId="5"/>
  </si>
  <si>
    <t>笑顔輝くこども基金</t>
    <rPh sb="0" eb="2">
      <t>エガオ</t>
    </rPh>
    <rPh sb="2" eb="3">
      <t>カガヤ</t>
    </rPh>
    <rPh sb="7" eb="9">
      <t>キキン</t>
    </rPh>
    <phoneticPr fontId="5"/>
  </si>
  <si>
    <t>下水道施設整備基金</t>
    <rPh sb="0" eb="3">
      <t>ゲスイドウ</t>
    </rPh>
    <rPh sb="3" eb="5">
      <t>シセツ</t>
    </rPh>
    <rPh sb="5" eb="7">
      <t>セイビ</t>
    </rPh>
    <rPh sb="7" eb="9">
      <t>キキン</t>
    </rPh>
    <phoneticPr fontId="5"/>
  </si>
  <si>
    <t>環境基金</t>
    <rPh sb="0" eb="2">
      <t>カンキョウ</t>
    </rPh>
    <rPh sb="2" eb="4">
      <t>キキン</t>
    </rPh>
    <phoneticPr fontId="5"/>
  </si>
  <si>
    <t>まちづくり事業推進基金</t>
    <rPh sb="5" eb="7">
      <t>ジギョウ</t>
    </rPh>
    <rPh sb="7" eb="9">
      <t>スイシン</t>
    </rPh>
    <rPh sb="9" eb="11">
      <t>キキン</t>
    </rPh>
    <phoneticPr fontId="5"/>
  </si>
  <si>
    <t>公共下水道基金</t>
  </si>
  <si>
    <t>コミュニティプラザ萱津基金</t>
  </si>
  <si>
    <t>都市緑化基金</t>
  </si>
  <si>
    <t>安心安全対策基金</t>
    <rPh sb="0" eb="2">
      <t>アンシン</t>
    </rPh>
    <rPh sb="2" eb="4">
      <t>アンゼン</t>
    </rPh>
    <rPh sb="4" eb="6">
      <t>タイサク</t>
    </rPh>
    <rPh sb="6" eb="8">
      <t>キキン</t>
    </rPh>
    <phoneticPr fontId="14"/>
  </si>
  <si>
    <t>都市計画施設建設基金</t>
    <rPh sb="0" eb="2">
      <t>トシ</t>
    </rPh>
    <rPh sb="2" eb="4">
      <t>ケイカク</t>
    </rPh>
    <rPh sb="4" eb="6">
      <t>シセツ</t>
    </rPh>
    <rPh sb="6" eb="8">
      <t>ケンセツ</t>
    </rPh>
    <rPh sb="8" eb="10">
      <t>キキン</t>
    </rPh>
    <phoneticPr fontId="14"/>
  </si>
  <si>
    <t>図書館整備基金</t>
    <rPh sb="0" eb="3">
      <t>トショカン</t>
    </rPh>
    <rPh sb="3" eb="5">
      <t>セイビ</t>
    </rPh>
    <rPh sb="5" eb="7">
      <t>キキン</t>
    </rPh>
    <phoneticPr fontId="2"/>
  </si>
  <si>
    <t>豊山町教育施設整備基金</t>
    <rPh sb="0" eb="3">
      <t>トヨヤマチョウ</t>
    </rPh>
    <rPh sb="3" eb="5">
      <t>キョウイク</t>
    </rPh>
    <rPh sb="5" eb="7">
      <t>シセツ</t>
    </rPh>
    <rPh sb="7" eb="9">
      <t>セイビ</t>
    </rPh>
    <rPh sb="9" eb="11">
      <t>キキン</t>
    </rPh>
    <phoneticPr fontId="5"/>
  </si>
  <si>
    <t>豊山町公共施設等保全整備基金</t>
    <rPh sb="0" eb="3">
      <t>トヨヤマチョウ</t>
    </rPh>
    <rPh sb="3" eb="5">
      <t>コウキョウ</t>
    </rPh>
    <rPh sb="5" eb="7">
      <t>シセツ</t>
    </rPh>
    <rPh sb="7" eb="8">
      <t>トウ</t>
    </rPh>
    <rPh sb="8" eb="10">
      <t>ホゼン</t>
    </rPh>
    <rPh sb="10" eb="12">
      <t>セイビ</t>
    </rPh>
    <rPh sb="12" eb="14">
      <t>キキン</t>
    </rPh>
    <phoneticPr fontId="5"/>
  </si>
  <si>
    <t>豊山町遺児高校入学祝金支給事業基金</t>
    <rPh sb="0" eb="3">
      <t>トヨヤマチョウ</t>
    </rPh>
    <rPh sb="3" eb="5">
      <t>イジ</t>
    </rPh>
    <rPh sb="5" eb="7">
      <t>コウコウ</t>
    </rPh>
    <rPh sb="7" eb="9">
      <t>ニュウガク</t>
    </rPh>
    <rPh sb="9" eb="10">
      <t>イワイ</t>
    </rPh>
    <rPh sb="10" eb="11">
      <t>キン</t>
    </rPh>
    <rPh sb="11" eb="13">
      <t>シキュウ</t>
    </rPh>
    <rPh sb="13" eb="15">
      <t>ジギョウ</t>
    </rPh>
    <rPh sb="15" eb="17">
      <t>キキン</t>
    </rPh>
    <phoneticPr fontId="5"/>
  </si>
  <si>
    <t>豊山町森林環境譲与税基金</t>
    <rPh sb="0" eb="3">
      <t>トヨヤマチョウ</t>
    </rPh>
    <rPh sb="3" eb="5">
      <t>シンリン</t>
    </rPh>
    <rPh sb="5" eb="7">
      <t>カンキョウ</t>
    </rPh>
    <rPh sb="7" eb="9">
      <t>ジョウヨ</t>
    </rPh>
    <rPh sb="9" eb="10">
      <t>ゼイ</t>
    </rPh>
    <rPh sb="10" eb="12">
      <t>キキン</t>
    </rPh>
    <phoneticPr fontId="5"/>
  </si>
  <si>
    <t>豊山町子ども医療費助成事業基金</t>
    <rPh sb="0" eb="3">
      <t>トヨヤマチョウ</t>
    </rPh>
    <rPh sb="3" eb="4">
      <t>コ</t>
    </rPh>
    <rPh sb="6" eb="9">
      <t>イリョウヒ</t>
    </rPh>
    <rPh sb="9" eb="11">
      <t>ジョセイ</t>
    </rPh>
    <rPh sb="11" eb="13">
      <t>ジギョウ</t>
    </rPh>
    <rPh sb="13" eb="15">
      <t>キキン</t>
    </rPh>
    <phoneticPr fontId="2"/>
  </si>
  <si>
    <t>明日のまちづくり基金</t>
    <rPh sb="0" eb="2">
      <t>アス</t>
    </rPh>
    <rPh sb="8" eb="10">
      <t>キキン</t>
    </rPh>
    <phoneticPr fontId="2"/>
  </si>
  <si>
    <t>電算機器整備基金</t>
    <rPh sb="0" eb="2">
      <t>デンサン</t>
    </rPh>
    <rPh sb="2" eb="4">
      <t>キキ</t>
    </rPh>
    <rPh sb="4" eb="6">
      <t>セイビ</t>
    </rPh>
    <rPh sb="6" eb="8">
      <t>キキン</t>
    </rPh>
    <phoneticPr fontId="2"/>
  </si>
  <si>
    <t>学校施設整備事業基金</t>
    <rPh sb="0" eb="2">
      <t>ガッコウ</t>
    </rPh>
    <rPh sb="2" eb="4">
      <t>シセツ</t>
    </rPh>
    <rPh sb="4" eb="6">
      <t>セイビ</t>
    </rPh>
    <rPh sb="6" eb="8">
      <t>ジギョウ</t>
    </rPh>
    <rPh sb="8" eb="10">
      <t>キキン</t>
    </rPh>
    <phoneticPr fontId="2"/>
  </si>
  <si>
    <t>社本育英事業基金</t>
    <rPh sb="0" eb="2">
      <t>シャモト</t>
    </rPh>
    <rPh sb="2" eb="4">
      <t>イクエイ</t>
    </rPh>
    <rPh sb="4" eb="6">
      <t>ジギョウ</t>
    </rPh>
    <rPh sb="6" eb="8">
      <t>キキン</t>
    </rPh>
    <phoneticPr fontId="2"/>
  </si>
  <si>
    <t>(広域ごみ処理施設整備基金)</t>
    <rPh sb="1" eb="3">
      <t>コウイキ</t>
    </rPh>
    <rPh sb="5" eb="7">
      <t>ショリ</t>
    </rPh>
    <rPh sb="7" eb="9">
      <t>シセツ</t>
    </rPh>
    <rPh sb="9" eb="11">
      <t>セイビ</t>
    </rPh>
    <rPh sb="11" eb="13">
      <t>キキン</t>
    </rPh>
    <phoneticPr fontId="10"/>
  </si>
  <si>
    <t>(役場庁舎及び学校教育施設を除く公共施設建設基金)</t>
    <rPh sb="1" eb="3">
      <t>ヤクバ</t>
    </rPh>
    <rPh sb="3" eb="5">
      <t>チョウシャ</t>
    </rPh>
    <rPh sb="5" eb="6">
      <t>オヨ</t>
    </rPh>
    <rPh sb="7" eb="9">
      <t>ガッコウ</t>
    </rPh>
    <rPh sb="9" eb="11">
      <t>キョウイク</t>
    </rPh>
    <rPh sb="11" eb="13">
      <t>シセツ</t>
    </rPh>
    <rPh sb="14" eb="15">
      <t>ノゾ</t>
    </rPh>
    <rPh sb="16" eb="18">
      <t>コウキョウ</t>
    </rPh>
    <rPh sb="18" eb="20">
      <t>シセツ</t>
    </rPh>
    <rPh sb="20" eb="22">
      <t>ケンセツ</t>
    </rPh>
    <rPh sb="22" eb="24">
      <t>キキン</t>
    </rPh>
    <phoneticPr fontId="10"/>
  </si>
  <si>
    <t>(地域福祉基金)</t>
    <rPh sb="1" eb="3">
      <t>チイキ</t>
    </rPh>
    <rPh sb="3" eb="5">
      <t>フクシ</t>
    </rPh>
    <rPh sb="5" eb="7">
      <t>キキン</t>
    </rPh>
    <phoneticPr fontId="10"/>
  </si>
  <si>
    <t>(学校教育施設建設基金)</t>
    <rPh sb="1" eb="3">
      <t>ガッコウ</t>
    </rPh>
    <rPh sb="3" eb="5">
      <t>キョウイク</t>
    </rPh>
    <rPh sb="5" eb="7">
      <t>シセツ</t>
    </rPh>
    <rPh sb="7" eb="9">
      <t>ケンセツ</t>
    </rPh>
    <rPh sb="9" eb="11">
      <t>キキン</t>
    </rPh>
    <phoneticPr fontId="10"/>
  </si>
  <si>
    <t>(役場庁舎建設基金)</t>
    <rPh sb="1" eb="3">
      <t>ヤクバ</t>
    </rPh>
    <rPh sb="3" eb="5">
      <t>チョウシャ</t>
    </rPh>
    <rPh sb="5" eb="7">
      <t>ケンセツ</t>
    </rPh>
    <rPh sb="7" eb="9">
      <t>キキン</t>
    </rPh>
    <phoneticPr fontId="10"/>
  </si>
  <si>
    <t>大規模まちづくり事業推進基金</t>
  </si>
  <si>
    <t>都市計画整備基金</t>
  </si>
  <si>
    <t>障害者福祉基金</t>
  </si>
  <si>
    <t>下水道整備基金</t>
    <rPh sb="0" eb="3">
      <t>ゲスイドウ</t>
    </rPh>
    <rPh sb="3" eb="5">
      <t>セイビ</t>
    </rPh>
    <rPh sb="5" eb="7">
      <t>キキン</t>
    </rPh>
    <phoneticPr fontId="5"/>
  </si>
  <si>
    <t>土地区画整理事業基金</t>
    <rPh sb="0" eb="2">
      <t>トチ</t>
    </rPh>
    <rPh sb="2" eb="4">
      <t>クカク</t>
    </rPh>
    <rPh sb="4" eb="6">
      <t>セイリ</t>
    </rPh>
    <rPh sb="6" eb="8">
      <t>ジギョウ</t>
    </rPh>
    <rPh sb="8" eb="10">
      <t>キキン</t>
    </rPh>
    <phoneticPr fontId="5"/>
  </si>
  <si>
    <t>森林環境事業基金</t>
    <rPh sb="0" eb="2">
      <t>シンリン</t>
    </rPh>
    <rPh sb="2" eb="4">
      <t>カンキョウ</t>
    </rPh>
    <rPh sb="4" eb="6">
      <t>ジギョウ</t>
    </rPh>
    <rPh sb="6" eb="8">
      <t>キキン</t>
    </rPh>
    <phoneticPr fontId="5"/>
  </si>
  <si>
    <t>地域整備基金</t>
    <rPh sb="0" eb="2">
      <t>チイキ</t>
    </rPh>
    <rPh sb="2" eb="4">
      <t>セイビ</t>
    </rPh>
    <rPh sb="4" eb="6">
      <t>キキン</t>
    </rPh>
    <phoneticPr fontId="2"/>
  </si>
  <si>
    <t>人材育成基金</t>
    <rPh sb="0" eb="2">
      <t>ジンザイ</t>
    </rPh>
    <rPh sb="2" eb="4">
      <t>イクセイ</t>
    </rPh>
    <rPh sb="4" eb="6">
      <t>キキン</t>
    </rPh>
    <phoneticPr fontId="2"/>
  </si>
  <si>
    <t>地域福祉振興基金</t>
    <rPh sb="0" eb="2">
      <t>チイキ</t>
    </rPh>
    <rPh sb="2" eb="4">
      <t>フクシ</t>
    </rPh>
    <rPh sb="4" eb="6">
      <t>シンコウ</t>
    </rPh>
    <rPh sb="6" eb="8">
      <t>キキン</t>
    </rPh>
    <phoneticPr fontId="2"/>
  </si>
  <si>
    <t>学校整備基金</t>
    <rPh sb="0" eb="2">
      <t>ガッコウ</t>
    </rPh>
    <rPh sb="2" eb="4">
      <t>セイビ</t>
    </rPh>
    <rPh sb="4" eb="6">
      <t>キキン</t>
    </rPh>
    <phoneticPr fontId="5"/>
  </si>
  <si>
    <t>もちの木園整備基金</t>
    <rPh sb="3" eb="4">
      <t>キ</t>
    </rPh>
    <rPh sb="4" eb="5">
      <t>エン</t>
    </rPh>
    <rPh sb="5" eb="7">
      <t>セイビ</t>
    </rPh>
    <rPh sb="7" eb="9">
      <t>キキン</t>
    </rPh>
    <phoneticPr fontId="5"/>
  </si>
  <si>
    <t>新庁舎建設基金</t>
    <rPh sb="0" eb="3">
      <t>シンチョウシャ</t>
    </rPh>
    <rPh sb="3" eb="7">
      <t>ケンセツキキン</t>
    </rPh>
    <phoneticPr fontId="5"/>
  </si>
  <si>
    <t>公共施設等整備基金</t>
    <rPh sb="0" eb="5">
      <t>コウキョウシセツナド</t>
    </rPh>
    <rPh sb="5" eb="9">
      <t>セイビキキン</t>
    </rPh>
    <phoneticPr fontId="5"/>
  </si>
  <si>
    <t>土地区画整理事業基金</t>
    <rPh sb="0" eb="4">
      <t>トチクカク</t>
    </rPh>
    <rPh sb="4" eb="8">
      <t>セイリジギョウ</t>
    </rPh>
    <rPh sb="8" eb="10">
      <t>キキン</t>
    </rPh>
    <phoneticPr fontId="5"/>
  </si>
  <si>
    <t>職員退職手当基金</t>
    <rPh sb="0" eb="4">
      <t>ショクインタイショク</t>
    </rPh>
    <rPh sb="4" eb="6">
      <t>テアテ</t>
    </rPh>
    <rPh sb="6" eb="8">
      <t>キキン</t>
    </rPh>
    <phoneticPr fontId="5"/>
  </si>
  <si>
    <t>都市計画事業基金</t>
    <rPh sb="0" eb="4">
      <t>トシケイカク</t>
    </rPh>
    <rPh sb="4" eb="8">
      <t>ジギョウキキン</t>
    </rPh>
    <phoneticPr fontId="5"/>
  </si>
  <si>
    <t>公共施設等整備基金</t>
    <rPh sb="0" eb="4">
      <t>コウキョウシセツ</t>
    </rPh>
    <rPh sb="4" eb="5">
      <t>トウ</t>
    </rPh>
    <rPh sb="5" eb="7">
      <t>セイビ</t>
    </rPh>
    <rPh sb="7" eb="9">
      <t>キキン</t>
    </rPh>
    <phoneticPr fontId="5"/>
  </si>
  <si>
    <t>中学校図書購入基金</t>
    <rPh sb="0" eb="5">
      <t>チュウガッコウトショ</t>
    </rPh>
    <rPh sb="5" eb="9">
      <t>コウニュウキキン</t>
    </rPh>
    <phoneticPr fontId="5"/>
  </si>
  <si>
    <t>高齢者福祉基金</t>
    <rPh sb="0" eb="3">
      <t>コウレイシャ</t>
    </rPh>
    <rPh sb="3" eb="7">
      <t>フクシキキン</t>
    </rPh>
    <phoneticPr fontId="5"/>
  </si>
  <si>
    <t>愛知用水二期事業基金</t>
    <rPh sb="0" eb="2">
      <t>アイチ</t>
    </rPh>
    <rPh sb="2" eb="4">
      <t>ヨウスイ</t>
    </rPh>
    <rPh sb="4" eb="6">
      <t>ニキ</t>
    </rPh>
    <rPh sb="6" eb="8">
      <t>ジギョウ</t>
    </rPh>
    <rPh sb="8" eb="10">
      <t>キキン</t>
    </rPh>
    <phoneticPr fontId="5"/>
  </si>
  <si>
    <t>教育施設整備基金</t>
    <rPh sb="0" eb="2">
      <t>キョウイク</t>
    </rPh>
    <rPh sb="2" eb="4">
      <t>シセツ</t>
    </rPh>
    <rPh sb="4" eb="6">
      <t>セイビ</t>
    </rPh>
    <rPh sb="6" eb="8">
      <t>キキン</t>
    </rPh>
    <phoneticPr fontId="5"/>
  </si>
  <si>
    <t>教育施設等整備事業基金</t>
    <rPh sb="0" eb="2">
      <t>キョウイク</t>
    </rPh>
    <rPh sb="2" eb="4">
      <t>シセツ</t>
    </rPh>
    <rPh sb="4" eb="5">
      <t>トウ</t>
    </rPh>
    <rPh sb="5" eb="7">
      <t>セイビ</t>
    </rPh>
    <rPh sb="7" eb="9">
      <t>ジギョウ</t>
    </rPh>
    <rPh sb="9" eb="11">
      <t>キキン</t>
    </rPh>
    <phoneticPr fontId="5"/>
  </si>
  <si>
    <t>庁舎建設基金</t>
    <rPh sb="0" eb="2">
      <t>チョウシャ</t>
    </rPh>
    <rPh sb="2" eb="4">
      <t>ケンセツ</t>
    </rPh>
    <rPh sb="4" eb="6">
      <t>キキン</t>
    </rPh>
    <phoneticPr fontId="5"/>
  </si>
  <si>
    <t>福祉施設整備基金</t>
    <rPh sb="0" eb="2">
      <t>フクシ</t>
    </rPh>
    <rPh sb="2" eb="4">
      <t>シセツ</t>
    </rPh>
    <rPh sb="4" eb="6">
      <t>セイビ</t>
    </rPh>
    <rPh sb="6" eb="8">
      <t>キキン</t>
    </rPh>
    <phoneticPr fontId="5"/>
  </si>
  <si>
    <t>砂川会館運営基金</t>
    <rPh sb="0" eb="2">
      <t>スナガワ</t>
    </rPh>
    <rPh sb="2" eb="4">
      <t>カイカン</t>
    </rPh>
    <rPh sb="4" eb="6">
      <t>ウンエイ</t>
    </rPh>
    <rPh sb="6" eb="8">
      <t>キキン</t>
    </rPh>
    <phoneticPr fontId="5"/>
  </si>
  <si>
    <t>都市施設整備基金</t>
    <rPh sb="0" eb="2">
      <t>トシ</t>
    </rPh>
    <rPh sb="2" eb="4">
      <t>シセツ</t>
    </rPh>
    <rPh sb="4" eb="6">
      <t>セイビ</t>
    </rPh>
    <rPh sb="6" eb="8">
      <t>キキン</t>
    </rPh>
    <phoneticPr fontId="5"/>
  </si>
  <si>
    <t>医療施設等整備基金</t>
    <rPh sb="0" eb="2">
      <t>イリョウ</t>
    </rPh>
    <rPh sb="2" eb="4">
      <t>シセツ</t>
    </rPh>
    <rPh sb="4" eb="5">
      <t>トウ</t>
    </rPh>
    <rPh sb="5" eb="7">
      <t>セイビ</t>
    </rPh>
    <rPh sb="7" eb="9">
      <t>キキン</t>
    </rPh>
    <phoneticPr fontId="5"/>
  </si>
  <si>
    <t>ふるさと創生基金</t>
    <rPh sb="4" eb="6">
      <t>ソウセイ</t>
    </rPh>
    <rPh sb="6" eb="8">
      <t>キキン</t>
    </rPh>
    <phoneticPr fontId="5"/>
  </si>
  <si>
    <t>公共施設等総合管理基金</t>
    <rPh sb="0" eb="2">
      <t>コウキョウ</t>
    </rPh>
    <rPh sb="2" eb="4">
      <t>シセツ</t>
    </rPh>
    <rPh sb="4" eb="5">
      <t>トウ</t>
    </rPh>
    <rPh sb="5" eb="7">
      <t>ソウゴウ</t>
    </rPh>
    <rPh sb="7" eb="9">
      <t>カンリ</t>
    </rPh>
    <rPh sb="9" eb="11">
      <t>キキン</t>
    </rPh>
    <phoneticPr fontId="5"/>
  </si>
  <si>
    <t>農林業振興基金</t>
    <rPh sb="0" eb="3">
      <t>ノウリンギョウ</t>
    </rPh>
    <rPh sb="3" eb="5">
      <t>シンコウ</t>
    </rPh>
    <rPh sb="5" eb="7">
      <t>キキン</t>
    </rPh>
    <phoneticPr fontId="2"/>
  </si>
  <si>
    <t>病院施設整備費積立基金</t>
    <rPh sb="0" eb="2">
      <t>ビョウイン</t>
    </rPh>
    <rPh sb="2" eb="4">
      <t>シセツ</t>
    </rPh>
    <rPh sb="4" eb="7">
      <t>セイビヒ</t>
    </rPh>
    <rPh sb="7" eb="9">
      <t>ツミタテ</t>
    </rPh>
    <rPh sb="9" eb="11">
      <t>キキン</t>
    </rPh>
    <phoneticPr fontId="2"/>
  </si>
  <si>
    <t>庁舎建設等基金</t>
    <rPh sb="0" eb="2">
      <t>チョウシャ</t>
    </rPh>
    <rPh sb="2" eb="4">
      <t>ケンセツ</t>
    </rPh>
    <rPh sb="4" eb="5">
      <t>トウ</t>
    </rPh>
    <rPh sb="5" eb="7">
      <t>キキン</t>
    </rPh>
    <phoneticPr fontId="2"/>
  </si>
  <si>
    <t>住宅開発基金</t>
    <rPh sb="0" eb="2">
      <t>ジュウタク</t>
    </rPh>
    <rPh sb="2" eb="4">
      <t>カイハツ</t>
    </rPh>
    <rPh sb="4" eb="6">
      <t>キキン</t>
    </rPh>
    <phoneticPr fontId="2"/>
  </si>
  <si>
    <t>住宅分譲用地売払代金基金</t>
    <rPh sb="0" eb="2">
      <t>ジュウタク</t>
    </rPh>
    <rPh sb="2" eb="4">
      <t>ブンジョウ</t>
    </rPh>
    <rPh sb="4" eb="6">
      <t>ヨウチ</t>
    </rPh>
    <rPh sb="6" eb="8">
      <t>ウリハラ</t>
    </rPh>
    <rPh sb="8" eb="10">
      <t>ダイキン</t>
    </rPh>
    <rPh sb="10" eb="12">
      <t>キキン</t>
    </rPh>
    <phoneticPr fontId="2"/>
  </si>
  <si>
    <t>高齢者いきいき健康増進施設基金</t>
    <rPh sb="0" eb="3">
      <t>コウレイシャ</t>
    </rPh>
    <rPh sb="7" eb="9">
      <t>ケンコウ</t>
    </rPh>
    <rPh sb="9" eb="11">
      <t>ゾウシン</t>
    </rPh>
    <rPh sb="11" eb="13">
      <t>シセツ</t>
    </rPh>
    <rPh sb="13" eb="15">
      <t>キキン</t>
    </rPh>
    <phoneticPr fontId="2"/>
  </si>
  <si>
    <t>豊根村むらづくり基金</t>
    <rPh sb="0" eb="3">
      <t>トヨネムラ</t>
    </rPh>
    <rPh sb="8" eb="10">
      <t>キキン</t>
    </rPh>
    <phoneticPr fontId="5"/>
  </si>
  <si>
    <t>奨学基金</t>
    <rPh sb="0" eb="2">
      <t>ショウガク</t>
    </rPh>
    <rPh sb="2" eb="4">
      <t>キキン</t>
    </rPh>
    <phoneticPr fontId="5"/>
  </si>
  <si>
    <t>ヘリポート整備基金</t>
    <rPh sb="5" eb="7">
      <t>セイビ</t>
    </rPh>
    <rPh sb="7" eb="9">
      <t>キキン</t>
    </rPh>
    <phoneticPr fontId="5"/>
  </si>
  <si>
    <t>情報通信基盤整備基金</t>
    <rPh sb="0" eb="2">
      <t>ジョウホウ</t>
    </rPh>
    <rPh sb="2" eb="4">
      <t>ツウシン</t>
    </rPh>
    <rPh sb="4" eb="6">
      <t>キバン</t>
    </rPh>
    <rPh sb="6" eb="8">
      <t>セイビ</t>
    </rPh>
    <rPh sb="8" eb="10">
      <t>キキン</t>
    </rPh>
    <phoneticPr fontId="2"/>
  </si>
  <si>
    <t>水族館振興基金</t>
  </si>
  <si>
    <t>海事文化振興基金</t>
  </si>
  <si>
    <t>環境振興基金</t>
  </si>
  <si>
    <t>模範造林基金積立金</t>
  </si>
  <si>
    <t>廃棄物処理施設緊急整備基金</t>
  </si>
  <si>
    <t>ごみ焼却施設大規模修繕基金</t>
  </si>
  <si>
    <t>霊園管理基金</t>
  </si>
  <si>
    <t>新斎場建設基金</t>
  </si>
  <si>
    <t>斎場整備基金</t>
  </si>
  <si>
    <t>退職基金</t>
  </si>
  <si>
    <t>過疎地域振興事業基金</t>
    <rPh sb="0" eb="2">
      <t>カソ</t>
    </rPh>
    <rPh sb="2" eb="4">
      <t>チイキ</t>
    </rPh>
    <rPh sb="4" eb="6">
      <t>シンコウ</t>
    </rPh>
    <rPh sb="6" eb="8">
      <t>ジギョウ</t>
    </rPh>
    <rPh sb="8" eb="10">
      <t>キキン</t>
    </rPh>
    <phoneticPr fontId="3"/>
  </si>
  <si>
    <t>国際交流推進基金</t>
    <rPh sb="0" eb="2">
      <t>コクサイ</t>
    </rPh>
    <rPh sb="2" eb="4">
      <t>コウリュウ</t>
    </rPh>
    <rPh sb="4" eb="6">
      <t>スイシン</t>
    </rPh>
    <rPh sb="6" eb="8">
      <t>キキン</t>
    </rPh>
    <phoneticPr fontId="3"/>
  </si>
  <si>
    <t>都市基盤・公共施設等整備基金</t>
    <phoneticPr fontId="3"/>
  </si>
  <si>
    <t>アセットマネジメント基金</t>
    <phoneticPr fontId="3"/>
  </si>
  <si>
    <t>土地開発公社経営健全化基金</t>
    <phoneticPr fontId="3"/>
  </si>
  <si>
    <t>まちづくり事業基金</t>
    <phoneticPr fontId="3"/>
  </si>
  <si>
    <t>景観形成基金</t>
    <rPh sb="0" eb="2">
      <t>ケイカン</t>
    </rPh>
    <rPh sb="2" eb="4">
      <t>ケイセイ</t>
    </rPh>
    <rPh sb="4" eb="6">
      <t>キキン</t>
    </rPh>
    <phoneticPr fontId="3"/>
  </si>
  <si>
    <t>公共施設マネジメント基金</t>
    <rPh sb="0" eb="2">
      <t>コウキョウ</t>
    </rPh>
    <rPh sb="2" eb="4">
      <t>シセツ</t>
    </rPh>
    <rPh sb="10" eb="12">
      <t>キキン</t>
    </rPh>
    <phoneticPr fontId="2"/>
  </si>
  <si>
    <t>中川駅周辺区画街路整備基金</t>
  </si>
  <si>
    <t>長島町土地改良施設の整備及び維持管理基金</t>
  </si>
  <si>
    <t>情報システム整備基金</t>
    <phoneticPr fontId="3"/>
  </si>
  <si>
    <t>すずか応援基金</t>
    <rPh sb="3" eb="5">
      <t>オウエン</t>
    </rPh>
    <rPh sb="5" eb="7">
      <t>キキン</t>
    </rPh>
    <phoneticPr fontId="3"/>
  </si>
  <si>
    <t>介護給付費準備基金</t>
    <rPh sb="0" eb="2">
      <t>カイゴ</t>
    </rPh>
    <rPh sb="2" eb="4">
      <t>キュウフ</t>
    </rPh>
    <rPh sb="4" eb="5">
      <t>ヒ</t>
    </rPh>
    <rPh sb="5" eb="7">
      <t>ジュンビ</t>
    </rPh>
    <rPh sb="7" eb="9">
      <t>キキン</t>
    </rPh>
    <phoneticPr fontId="3"/>
  </si>
  <si>
    <t>東山墓園管理基金</t>
    <rPh sb="0" eb="2">
      <t>ヒガシヤマ</t>
    </rPh>
    <rPh sb="2" eb="4">
      <t>ボエン</t>
    </rPh>
    <rPh sb="4" eb="6">
      <t>カンリ</t>
    </rPh>
    <rPh sb="6" eb="8">
      <t>キキン</t>
    </rPh>
    <phoneticPr fontId="3"/>
  </si>
  <si>
    <t>小波田川流域排水管基金</t>
    <rPh sb="0" eb="3">
      <t>オバタ</t>
    </rPh>
    <rPh sb="3" eb="4">
      <t>ガワ</t>
    </rPh>
    <rPh sb="4" eb="6">
      <t>リュウイキ</t>
    </rPh>
    <rPh sb="6" eb="9">
      <t>ハイスイカン</t>
    </rPh>
    <rPh sb="9" eb="11">
      <t>キキン</t>
    </rPh>
    <phoneticPr fontId="3"/>
  </si>
  <si>
    <t>公共施設等基金</t>
    <rPh sb="0" eb="2">
      <t>コウキョウ</t>
    </rPh>
    <rPh sb="2" eb="4">
      <t>シセツ</t>
    </rPh>
    <rPh sb="4" eb="5">
      <t>ナド</t>
    </rPh>
    <rPh sb="5" eb="7">
      <t>キキン</t>
    </rPh>
    <phoneticPr fontId="3"/>
  </si>
  <si>
    <t>活性化対策基金</t>
    <rPh sb="0" eb="3">
      <t>カッセイカ</t>
    </rPh>
    <rPh sb="3" eb="5">
      <t>タイサク</t>
    </rPh>
    <rPh sb="5" eb="7">
      <t>キキン</t>
    </rPh>
    <phoneticPr fontId="3"/>
  </si>
  <si>
    <t>リニア中央新幹線亀山駅整備基金</t>
    <rPh sb="3" eb="5">
      <t>チュウオウ</t>
    </rPh>
    <rPh sb="5" eb="8">
      <t>シンカンセン</t>
    </rPh>
    <rPh sb="8" eb="10">
      <t>カメヤマ</t>
    </rPh>
    <rPh sb="10" eb="11">
      <t>エキ</t>
    </rPh>
    <rPh sb="11" eb="13">
      <t>セイビ</t>
    </rPh>
    <rPh sb="13" eb="15">
      <t>キキン</t>
    </rPh>
    <phoneticPr fontId="3"/>
  </si>
  <si>
    <t>市民まちづくり基金</t>
    <rPh sb="0" eb="2">
      <t>シミン</t>
    </rPh>
    <rPh sb="7" eb="9">
      <t>キキン</t>
    </rPh>
    <phoneticPr fontId="3"/>
  </si>
  <si>
    <t>関宿にぎわいづくり基金</t>
    <rPh sb="0" eb="1">
      <t>セキ</t>
    </rPh>
    <rPh sb="1" eb="2">
      <t>ジュク</t>
    </rPh>
    <rPh sb="9" eb="11">
      <t>キキン</t>
    </rPh>
    <phoneticPr fontId="3"/>
  </si>
  <si>
    <t>地方創生拠点整備交付金基金</t>
    <rPh sb="0" eb="2">
      <t>チホウ</t>
    </rPh>
    <rPh sb="2" eb="4">
      <t>ソウセイ</t>
    </rPh>
    <rPh sb="4" eb="6">
      <t>キョテン</t>
    </rPh>
    <rPh sb="6" eb="8">
      <t>セイビ</t>
    </rPh>
    <rPh sb="8" eb="11">
      <t>コウフキン</t>
    </rPh>
    <rPh sb="11" eb="13">
      <t>キキン</t>
    </rPh>
    <phoneticPr fontId="3"/>
  </si>
  <si>
    <t>庁舎等改修基金</t>
    <rPh sb="0" eb="2">
      <t>チョウシャ</t>
    </rPh>
    <rPh sb="2" eb="3">
      <t>トウ</t>
    </rPh>
    <rPh sb="3" eb="5">
      <t>カイシュウ</t>
    </rPh>
    <rPh sb="5" eb="7">
      <t>キキン</t>
    </rPh>
    <phoneticPr fontId="3"/>
  </si>
  <si>
    <t>地方創生雇用創出基金</t>
    <rPh sb="0" eb="2">
      <t>チホウ</t>
    </rPh>
    <rPh sb="2" eb="4">
      <t>ソウセイ</t>
    </rPh>
    <rPh sb="4" eb="10">
      <t>コヨウソウシュツキキン</t>
    </rPh>
    <phoneticPr fontId="3"/>
  </si>
  <si>
    <t>明日を拓くふるさと創生基金</t>
    <rPh sb="0" eb="2">
      <t>アス</t>
    </rPh>
    <rPh sb="3" eb="4">
      <t>ヒラ</t>
    </rPh>
    <rPh sb="9" eb="11">
      <t>ソウセイ</t>
    </rPh>
    <rPh sb="11" eb="13">
      <t>キキン</t>
    </rPh>
    <phoneticPr fontId="3"/>
  </si>
  <si>
    <t>こどもは宝・未来への希望基金</t>
    <rPh sb="4" eb="5">
      <t>タカラ</t>
    </rPh>
    <rPh sb="6" eb="8">
      <t>ミライ</t>
    </rPh>
    <rPh sb="10" eb="12">
      <t>キボウ</t>
    </rPh>
    <rPh sb="12" eb="14">
      <t>キキン</t>
    </rPh>
    <phoneticPr fontId="3"/>
  </si>
  <si>
    <t>あじさいクリーンセンター管理基金</t>
    <rPh sb="12" eb="14">
      <t>カンリ</t>
    </rPh>
    <rPh sb="14" eb="16">
      <t>キキン</t>
    </rPh>
    <phoneticPr fontId="3"/>
  </si>
  <si>
    <t>船越地区振興基金</t>
    <rPh sb="0" eb="2">
      <t>フナコシ</t>
    </rPh>
    <rPh sb="2" eb="4">
      <t>チク</t>
    </rPh>
    <rPh sb="4" eb="6">
      <t>シンコウ</t>
    </rPh>
    <rPh sb="6" eb="8">
      <t>キキン</t>
    </rPh>
    <phoneticPr fontId="3"/>
  </si>
  <si>
    <t>浜島地区福祉施設整備基金</t>
    <rPh sb="0" eb="2">
      <t>ハマジマ</t>
    </rPh>
    <rPh sb="2" eb="4">
      <t>チク</t>
    </rPh>
    <rPh sb="4" eb="6">
      <t>フクシ</t>
    </rPh>
    <rPh sb="6" eb="8">
      <t>シセツ</t>
    </rPh>
    <rPh sb="8" eb="10">
      <t>セイビ</t>
    </rPh>
    <rPh sb="10" eb="12">
      <t>キキン</t>
    </rPh>
    <phoneticPr fontId="3"/>
  </si>
  <si>
    <t>阿児地区振興基金</t>
    <rPh sb="0" eb="2">
      <t>アゴ</t>
    </rPh>
    <rPh sb="2" eb="4">
      <t>チク</t>
    </rPh>
    <rPh sb="4" eb="6">
      <t>シンコウ</t>
    </rPh>
    <rPh sb="6" eb="8">
      <t>キキン</t>
    </rPh>
    <phoneticPr fontId="3"/>
  </si>
  <si>
    <t>伊賀市振興基金</t>
    <rPh sb="0" eb="3">
      <t>イガシ</t>
    </rPh>
    <rPh sb="3" eb="5">
      <t>シンコウ</t>
    </rPh>
    <rPh sb="5" eb="7">
      <t>キキン</t>
    </rPh>
    <phoneticPr fontId="3"/>
  </si>
  <si>
    <t>伊賀市芭蕉翁顕彰事業基金</t>
    <rPh sb="0" eb="3">
      <t>イガシ</t>
    </rPh>
    <rPh sb="3" eb="5">
      <t>バショウ</t>
    </rPh>
    <rPh sb="5" eb="6">
      <t>オキナ</t>
    </rPh>
    <rPh sb="6" eb="8">
      <t>ケンショウ</t>
    </rPh>
    <rPh sb="8" eb="10">
      <t>ジギョウ</t>
    </rPh>
    <rPh sb="10" eb="12">
      <t>キキン</t>
    </rPh>
    <phoneticPr fontId="3"/>
  </si>
  <si>
    <t>川上ダム周辺整備事業基金</t>
    <rPh sb="0" eb="2">
      <t>カワカミ</t>
    </rPh>
    <rPh sb="4" eb="6">
      <t>シュウヘン</t>
    </rPh>
    <rPh sb="6" eb="8">
      <t>セイビ</t>
    </rPh>
    <rPh sb="8" eb="10">
      <t>ジギョウ</t>
    </rPh>
    <rPh sb="10" eb="12">
      <t>キキン</t>
    </rPh>
    <phoneticPr fontId="3"/>
  </si>
  <si>
    <t>伊賀市環境保全基金</t>
    <rPh sb="0" eb="3">
      <t>イガシ</t>
    </rPh>
    <rPh sb="3" eb="5">
      <t>カンキョウ</t>
    </rPh>
    <rPh sb="5" eb="7">
      <t>ホゼン</t>
    </rPh>
    <rPh sb="7" eb="9">
      <t>キキン</t>
    </rPh>
    <phoneticPr fontId="3"/>
  </si>
  <si>
    <t>伊賀市公共施設等整備基金</t>
    <rPh sb="0" eb="3">
      <t>イガシ</t>
    </rPh>
    <rPh sb="3" eb="5">
      <t>コウキョウ</t>
    </rPh>
    <rPh sb="5" eb="7">
      <t>シセツ</t>
    </rPh>
    <rPh sb="7" eb="8">
      <t>ナド</t>
    </rPh>
    <rPh sb="8" eb="10">
      <t>セイビ</t>
    </rPh>
    <rPh sb="10" eb="12">
      <t>キキン</t>
    </rPh>
    <phoneticPr fontId="3"/>
  </si>
  <si>
    <t>基本財産基金</t>
    <rPh sb="0" eb="2">
      <t>キホン</t>
    </rPh>
    <rPh sb="2" eb="4">
      <t>ザイサン</t>
    </rPh>
    <rPh sb="4" eb="6">
      <t>キキン</t>
    </rPh>
    <phoneticPr fontId="3"/>
  </si>
  <si>
    <t>ふるさときそさき応援基金</t>
    <rPh sb="8" eb="10">
      <t>オウエン</t>
    </rPh>
    <rPh sb="10" eb="12">
      <t>キキン</t>
    </rPh>
    <phoneticPr fontId="3"/>
  </si>
  <si>
    <t>水道水源基金</t>
    <rPh sb="0" eb="2">
      <t>スイドウ</t>
    </rPh>
    <rPh sb="2" eb="4">
      <t>スイゲン</t>
    </rPh>
    <rPh sb="4" eb="6">
      <t>キキン</t>
    </rPh>
    <phoneticPr fontId="3"/>
  </si>
  <si>
    <t>公営住宅基金</t>
    <rPh sb="0" eb="2">
      <t>コウエイ</t>
    </rPh>
    <rPh sb="2" eb="4">
      <t>ジュウタク</t>
    </rPh>
    <rPh sb="4" eb="6">
      <t>キキン</t>
    </rPh>
    <phoneticPr fontId="3"/>
  </si>
  <si>
    <t>下水道整備基金</t>
    <rPh sb="0" eb="3">
      <t>ゲスイドウ</t>
    </rPh>
    <rPh sb="3" eb="5">
      <t>セイビ</t>
    </rPh>
    <rPh sb="5" eb="7">
      <t>キキン</t>
    </rPh>
    <phoneticPr fontId="3"/>
  </si>
  <si>
    <t>東員町公共交通整備運営基金</t>
    <rPh sb="0" eb="3">
      <t>トウインチョウ</t>
    </rPh>
    <rPh sb="3" eb="5">
      <t>コウキョウ</t>
    </rPh>
    <rPh sb="5" eb="7">
      <t>コウツウ</t>
    </rPh>
    <rPh sb="7" eb="9">
      <t>セイビ</t>
    </rPh>
    <rPh sb="9" eb="11">
      <t>ウンエイ</t>
    </rPh>
    <rPh sb="11" eb="13">
      <t>キキン</t>
    </rPh>
    <phoneticPr fontId="3"/>
  </si>
  <si>
    <t>ボランティア基金</t>
    <phoneticPr fontId="3"/>
  </si>
  <si>
    <t>教育基金</t>
    <phoneticPr fontId="3"/>
  </si>
  <si>
    <t>朝日町自治区振興基金</t>
    <rPh sb="0" eb="3">
      <t>アサヒチョウ</t>
    </rPh>
    <rPh sb="3" eb="6">
      <t>ジチク</t>
    </rPh>
    <rPh sb="6" eb="8">
      <t>シンコウ</t>
    </rPh>
    <rPh sb="8" eb="10">
      <t>キキン</t>
    </rPh>
    <phoneticPr fontId="3"/>
  </si>
  <si>
    <t>朝日町学校教育施設整備基金</t>
    <rPh sb="0" eb="3">
      <t>アサヒチョウ</t>
    </rPh>
    <rPh sb="3" eb="5">
      <t>ガッコウ</t>
    </rPh>
    <rPh sb="5" eb="7">
      <t>キョウイク</t>
    </rPh>
    <rPh sb="7" eb="9">
      <t>シセツ</t>
    </rPh>
    <rPh sb="9" eb="11">
      <t>セイビ</t>
    </rPh>
    <rPh sb="11" eb="13">
      <t>キキン</t>
    </rPh>
    <phoneticPr fontId="3"/>
  </si>
  <si>
    <t>朝日町ふれあいゾーン整備基金</t>
    <rPh sb="0" eb="3">
      <t>アサヒチョウ</t>
    </rPh>
    <rPh sb="10" eb="12">
      <t>セイビ</t>
    </rPh>
    <rPh sb="12" eb="14">
      <t>キキン</t>
    </rPh>
    <phoneticPr fontId="3"/>
  </si>
  <si>
    <t>朝日町ふれあい基金</t>
    <rPh sb="0" eb="3">
      <t>アサヒチョウ</t>
    </rPh>
    <rPh sb="7" eb="9">
      <t>キキン</t>
    </rPh>
    <phoneticPr fontId="3"/>
  </si>
  <si>
    <t>公共建築物維持基金</t>
    <rPh sb="0" eb="2">
      <t>コウキョウ</t>
    </rPh>
    <rPh sb="2" eb="5">
      <t>ケンチクブツ</t>
    </rPh>
    <rPh sb="5" eb="7">
      <t>イジ</t>
    </rPh>
    <rPh sb="7" eb="9">
      <t>キキン</t>
    </rPh>
    <phoneticPr fontId="3"/>
  </si>
  <si>
    <t>公共施設建設基金</t>
    <rPh sb="0" eb="4">
      <t>コウキョウシセツ</t>
    </rPh>
    <rPh sb="4" eb="6">
      <t>ケンセツ</t>
    </rPh>
    <rPh sb="6" eb="8">
      <t>キキン</t>
    </rPh>
    <phoneticPr fontId="3"/>
  </si>
  <si>
    <t>いきいきまちづくり基金</t>
    <rPh sb="9" eb="11">
      <t>キキン</t>
    </rPh>
    <phoneticPr fontId="3"/>
  </si>
  <si>
    <t>安全なまちづくり基金</t>
    <rPh sb="0" eb="2">
      <t>アンゼン</t>
    </rPh>
    <rPh sb="8" eb="10">
      <t>キキン</t>
    </rPh>
    <phoneticPr fontId="3"/>
  </si>
  <si>
    <t>教育文化振興基金</t>
    <rPh sb="0" eb="8">
      <t>キョウイクブンカシンコウ</t>
    </rPh>
    <phoneticPr fontId="3"/>
  </si>
  <si>
    <t>教育、福祉施設建設整備基金</t>
    <rPh sb="0" eb="2">
      <t>キョウイク</t>
    </rPh>
    <rPh sb="3" eb="5">
      <t>フクシ</t>
    </rPh>
    <rPh sb="5" eb="7">
      <t>シセツ</t>
    </rPh>
    <rPh sb="7" eb="9">
      <t>ケンセツ</t>
    </rPh>
    <rPh sb="9" eb="11">
      <t>セイビ</t>
    </rPh>
    <rPh sb="11" eb="13">
      <t>キキン</t>
    </rPh>
    <phoneticPr fontId="3"/>
  </si>
  <si>
    <t>多気町、シャープ国際交流基金</t>
    <rPh sb="0" eb="3">
      <t>タキチョウ</t>
    </rPh>
    <rPh sb="8" eb="10">
      <t>コクサイ</t>
    </rPh>
    <rPh sb="10" eb="14">
      <t>コウリュウキキン</t>
    </rPh>
    <phoneticPr fontId="3"/>
  </si>
  <si>
    <t>松阪地区広域消防組合職員退職手当基金</t>
    <rPh sb="0" eb="2">
      <t>マツサカ</t>
    </rPh>
    <rPh sb="2" eb="4">
      <t>チク</t>
    </rPh>
    <rPh sb="4" eb="6">
      <t>コウイキ</t>
    </rPh>
    <rPh sb="6" eb="8">
      <t>ショウボウ</t>
    </rPh>
    <rPh sb="8" eb="10">
      <t>クミアイ</t>
    </rPh>
    <rPh sb="10" eb="12">
      <t>ショクイン</t>
    </rPh>
    <rPh sb="12" eb="14">
      <t>タイショク</t>
    </rPh>
    <rPh sb="14" eb="16">
      <t>テアテ</t>
    </rPh>
    <rPh sb="16" eb="18">
      <t>キキン</t>
    </rPh>
    <phoneticPr fontId="3"/>
  </si>
  <si>
    <t>公共施設等基金</t>
    <rPh sb="0" eb="2">
      <t>コウキョウ</t>
    </rPh>
    <rPh sb="2" eb="4">
      <t>シセツ</t>
    </rPh>
    <rPh sb="4" eb="5">
      <t>トウ</t>
    </rPh>
    <rPh sb="5" eb="7">
      <t>キキン</t>
    </rPh>
    <phoneticPr fontId="3"/>
  </si>
  <si>
    <t>文化、スポーツ振興基金</t>
    <rPh sb="0" eb="2">
      <t>ブンカ</t>
    </rPh>
    <rPh sb="7" eb="9">
      <t>シンコウ</t>
    </rPh>
    <rPh sb="9" eb="11">
      <t>キキン</t>
    </rPh>
    <phoneticPr fontId="3"/>
  </si>
  <si>
    <t>教育・福祉施設建設基金</t>
    <rPh sb="0" eb="2">
      <t>キョウイク</t>
    </rPh>
    <rPh sb="3" eb="5">
      <t>フクシ</t>
    </rPh>
    <rPh sb="5" eb="7">
      <t>シセツ</t>
    </rPh>
    <rPh sb="7" eb="9">
      <t>ケンセツ</t>
    </rPh>
    <rPh sb="9" eb="11">
      <t>キキン</t>
    </rPh>
    <phoneticPr fontId="3"/>
  </si>
  <si>
    <t>学校建設基金</t>
    <phoneticPr fontId="3"/>
  </si>
  <si>
    <t>地場産業振興基金</t>
    <phoneticPr fontId="3"/>
  </si>
  <si>
    <t>若者住宅維持管理基金</t>
    <phoneticPr fontId="3"/>
  </si>
  <si>
    <t>活性化対策事業基金</t>
    <phoneticPr fontId="3"/>
  </si>
  <si>
    <t>中山間ふるさと水と土保全基金</t>
    <phoneticPr fontId="3"/>
  </si>
  <si>
    <t>まちづくり施設等整備基金</t>
    <rPh sb="5" eb="7">
      <t>シセツ</t>
    </rPh>
    <rPh sb="7" eb="8">
      <t>トウ</t>
    </rPh>
    <rPh sb="8" eb="10">
      <t>セイビ</t>
    </rPh>
    <rPh sb="10" eb="12">
      <t>キキン</t>
    </rPh>
    <phoneticPr fontId="3"/>
  </si>
  <si>
    <t>公園施設保全基金</t>
    <rPh sb="0" eb="2">
      <t>コウエン</t>
    </rPh>
    <rPh sb="2" eb="4">
      <t>シセツ</t>
    </rPh>
    <rPh sb="4" eb="6">
      <t>ホゼン</t>
    </rPh>
    <rPh sb="6" eb="8">
      <t>キキン</t>
    </rPh>
    <phoneticPr fontId="3"/>
  </si>
  <si>
    <t>幸せ安心生活基金</t>
    <rPh sb="0" eb="1">
      <t>シアワ</t>
    </rPh>
    <rPh sb="2" eb="4">
      <t>アンシン</t>
    </rPh>
    <rPh sb="4" eb="6">
      <t>セイカツ</t>
    </rPh>
    <rPh sb="6" eb="8">
      <t>キキン</t>
    </rPh>
    <phoneticPr fontId="3"/>
  </si>
  <si>
    <t>ふるさと大紀「幸福まちづくり」応援基金</t>
    <rPh sb="4" eb="6">
      <t>タイキ</t>
    </rPh>
    <rPh sb="7" eb="9">
      <t>コウフク</t>
    </rPh>
    <rPh sb="15" eb="17">
      <t>オウエン</t>
    </rPh>
    <rPh sb="17" eb="19">
      <t>キキン</t>
    </rPh>
    <phoneticPr fontId="3"/>
  </si>
  <si>
    <t>医療施設整備基金</t>
    <rPh sb="0" eb="2">
      <t>イリョウ</t>
    </rPh>
    <rPh sb="2" eb="4">
      <t>シセツ</t>
    </rPh>
    <rPh sb="4" eb="6">
      <t>セイビ</t>
    </rPh>
    <rPh sb="6" eb="8">
      <t>キキン</t>
    </rPh>
    <phoneticPr fontId="3"/>
  </si>
  <si>
    <t>医療対策特別基金</t>
    <rPh sb="0" eb="2">
      <t>イリョウ</t>
    </rPh>
    <rPh sb="2" eb="4">
      <t>タイサク</t>
    </rPh>
    <rPh sb="4" eb="6">
      <t>トクベツ</t>
    </rPh>
    <rPh sb="6" eb="8">
      <t>キキン</t>
    </rPh>
    <phoneticPr fontId="3"/>
  </si>
  <si>
    <t>高齢者保健福祉対策基金</t>
    <rPh sb="0" eb="3">
      <t>コウレイシャ</t>
    </rPh>
    <rPh sb="3" eb="5">
      <t>ホケン</t>
    </rPh>
    <rPh sb="5" eb="7">
      <t>フクシ</t>
    </rPh>
    <rPh sb="7" eb="9">
      <t>タイサク</t>
    </rPh>
    <rPh sb="9" eb="11">
      <t>キキン</t>
    </rPh>
    <phoneticPr fontId="3"/>
  </si>
  <si>
    <t>保育所・学校建設基金</t>
    <rPh sb="0" eb="2">
      <t>ホイク</t>
    </rPh>
    <rPh sb="2" eb="3">
      <t>ショ</t>
    </rPh>
    <rPh sb="4" eb="6">
      <t>ガッコウ</t>
    </rPh>
    <rPh sb="6" eb="8">
      <t>ケンセツ</t>
    </rPh>
    <rPh sb="8" eb="10">
      <t>キキン</t>
    </rPh>
    <phoneticPr fontId="3"/>
  </si>
  <si>
    <t>紀北町地域振興基金</t>
    <rPh sb="0" eb="3">
      <t>キホクチョウ</t>
    </rPh>
    <rPh sb="3" eb="9">
      <t>チイキシンコウキキン</t>
    </rPh>
    <phoneticPr fontId="3"/>
  </si>
  <si>
    <t>紀北町地域づくり事業基金</t>
    <rPh sb="0" eb="3">
      <t>キホクチョウ</t>
    </rPh>
    <rPh sb="3" eb="5">
      <t>チイキ</t>
    </rPh>
    <rPh sb="8" eb="10">
      <t>ジギョウ</t>
    </rPh>
    <rPh sb="10" eb="12">
      <t>キキン</t>
    </rPh>
    <phoneticPr fontId="3"/>
  </si>
  <si>
    <t>紀北町環境衛生施設整備基金</t>
    <rPh sb="0" eb="3">
      <t>キホクチョウ</t>
    </rPh>
    <rPh sb="3" eb="5">
      <t>カンキョウ</t>
    </rPh>
    <rPh sb="5" eb="7">
      <t>エイセイ</t>
    </rPh>
    <rPh sb="7" eb="9">
      <t>シセツ</t>
    </rPh>
    <rPh sb="9" eb="11">
      <t>セイビ</t>
    </rPh>
    <rPh sb="11" eb="13">
      <t>キキン</t>
    </rPh>
    <phoneticPr fontId="3"/>
  </si>
  <si>
    <t>紀北町ふるさと応援基金</t>
    <rPh sb="0" eb="3">
      <t>キホクチョウ</t>
    </rPh>
    <rPh sb="7" eb="9">
      <t>オウエン</t>
    </rPh>
    <rPh sb="9" eb="11">
      <t>キキン</t>
    </rPh>
    <phoneticPr fontId="3"/>
  </si>
  <si>
    <t>紀北町庁舎等改築及び改修基金</t>
    <rPh sb="0" eb="3">
      <t>キホクチョウ</t>
    </rPh>
    <rPh sb="3" eb="6">
      <t>チョウシャトウ</t>
    </rPh>
    <rPh sb="6" eb="8">
      <t>カイチク</t>
    </rPh>
    <rPh sb="8" eb="9">
      <t>オヨ</t>
    </rPh>
    <rPh sb="10" eb="12">
      <t>カイシュウ</t>
    </rPh>
    <rPh sb="12" eb="14">
      <t>キキン</t>
    </rPh>
    <phoneticPr fontId="3"/>
  </si>
  <si>
    <t>柑橘振興基金</t>
    <phoneticPr fontId="3"/>
  </si>
  <si>
    <t>中山間ふるさと・水と土保全基金</t>
    <phoneticPr fontId="3"/>
  </si>
  <si>
    <t>水道基金</t>
    <rPh sb="0" eb="2">
      <t>スイドウ</t>
    </rPh>
    <rPh sb="2" eb="4">
      <t>キキン</t>
    </rPh>
    <phoneticPr fontId="3"/>
  </si>
  <si>
    <t>診療所基金</t>
    <rPh sb="0" eb="3">
      <t>シンリョウジョ</t>
    </rPh>
    <rPh sb="3" eb="5">
      <t>キキン</t>
    </rPh>
    <phoneticPr fontId="3"/>
  </si>
  <si>
    <t>し尿処理施設整備基金</t>
    <rPh sb="1" eb="2">
      <t>ニョウ</t>
    </rPh>
    <rPh sb="2" eb="4">
      <t>ショリ</t>
    </rPh>
    <rPh sb="4" eb="6">
      <t>シセツ</t>
    </rPh>
    <rPh sb="6" eb="8">
      <t>セイビ</t>
    </rPh>
    <rPh sb="8" eb="10">
      <t>キキン</t>
    </rPh>
    <phoneticPr fontId="3"/>
  </si>
  <si>
    <t>ごみ処理施設整備事業財政調整基金</t>
    <rPh sb="2" eb="4">
      <t>ショリ</t>
    </rPh>
    <rPh sb="4" eb="6">
      <t>シセツ</t>
    </rPh>
    <rPh sb="6" eb="8">
      <t>セイビ</t>
    </rPh>
    <rPh sb="8" eb="10">
      <t>ジギョウ</t>
    </rPh>
    <rPh sb="10" eb="12">
      <t>ザイセイ</t>
    </rPh>
    <rPh sb="12" eb="16">
      <t>チョウセイキキン</t>
    </rPh>
    <phoneticPr fontId="3"/>
  </si>
  <si>
    <t>三重県自治会館施設整備基金</t>
  </si>
  <si>
    <t>維持管理基金</t>
    <rPh sb="0" eb="2">
      <t>イジ</t>
    </rPh>
    <rPh sb="2" eb="4">
      <t>カンリ</t>
    </rPh>
    <rPh sb="4" eb="6">
      <t>キキン</t>
    </rPh>
    <phoneticPr fontId="3"/>
  </si>
  <si>
    <t>紀北作業所運営調整基金</t>
    <rPh sb="0" eb="2">
      <t>キホク</t>
    </rPh>
    <rPh sb="2" eb="4">
      <t>サギョウ</t>
    </rPh>
    <rPh sb="4" eb="5">
      <t>ショ</t>
    </rPh>
    <rPh sb="5" eb="7">
      <t>ウンエイ</t>
    </rPh>
    <rPh sb="7" eb="9">
      <t>チョウセイ</t>
    </rPh>
    <rPh sb="9" eb="11">
      <t>キキン</t>
    </rPh>
    <phoneticPr fontId="3"/>
  </si>
  <si>
    <t>し尿処理施設整備基金</t>
    <rPh sb="1" eb="6">
      <t>ニョウショリシセツ</t>
    </rPh>
    <rPh sb="6" eb="8">
      <t>セイビ</t>
    </rPh>
    <rPh sb="8" eb="10">
      <t>キキン</t>
    </rPh>
    <phoneticPr fontId="3"/>
  </si>
  <si>
    <t>地域振興調査研究基金</t>
    <rPh sb="0" eb="4">
      <t>チイキシンコウ</t>
    </rPh>
    <rPh sb="4" eb="10">
      <t>チョウサケンキュウキキン</t>
    </rPh>
    <phoneticPr fontId="3"/>
  </si>
  <si>
    <t>清掃工場整備基金</t>
    <rPh sb="0" eb="2">
      <t>セイソウ</t>
    </rPh>
    <rPh sb="2" eb="4">
      <t>コウジョウ</t>
    </rPh>
    <rPh sb="4" eb="6">
      <t>セイビ</t>
    </rPh>
    <rPh sb="6" eb="8">
      <t>キキン</t>
    </rPh>
    <phoneticPr fontId="3"/>
  </si>
  <si>
    <t>学校給食運営費負担調整基金</t>
    <rPh sb="0" eb="2">
      <t>ガッコウ</t>
    </rPh>
    <rPh sb="2" eb="4">
      <t>キュウショク</t>
    </rPh>
    <rPh sb="4" eb="7">
      <t>ウンエイヒ</t>
    </rPh>
    <rPh sb="7" eb="9">
      <t>フタン</t>
    </rPh>
    <rPh sb="9" eb="11">
      <t>チョウセイ</t>
    </rPh>
    <rPh sb="11" eb="13">
      <t>キキン</t>
    </rPh>
    <phoneticPr fontId="3"/>
  </si>
  <si>
    <t>彦根市一般廃棄物処理施設整備基金</t>
    <rPh sb="0" eb="3">
      <t>ヒコネシ</t>
    </rPh>
    <rPh sb="3" eb="5">
      <t>イッパン</t>
    </rPh>
    <rPh sb="5" eb="8">
      <t>ハイキブツ</t>
    </rPh>
    <rPh sb="8" eb="10">
      <t>ショリ</t>
    </rPh>
    <rPh sb="10" eb="12">
      <t>シセツ</t>
    </rPh>
    <rPh sb="12" eb="14">
      <t>セイビ</t>
    </rPh>
    <rPh sb="14" eb="16">
      <t>キキン</t>
    </rPh>
    <phoneticPr fontId="3"/>
  </si>
  <si>
    <t>彦根市スポーツ・文化交流センター整備運営基金</t>
    <rPh sb="0" eb="3">
      <t>ヒコネシ</t>
    </rPh>
    <rPh sb="8" eb="10">
      <t>ブンカ</t>
    </rPh>
    <rPh sb="10" eb="12">
      <t>コウリュウ</t>
    </rPh>
    <rPh sb="16" eb="18">
      <t>セイビ</t>
    </rPh>
    <rPh sb="18" eb="20">
      <t>ウンエイ</t>
    </rPh>
    <rPh sb="20" eb="22">
      <t>キキン</t>
    </rPh>
    <phoneticPr fontId="3"/>
  </si>
  <si>
    <t>彦根市福祉・保健・医療基金</t>
    <rPh sb="0" eb="3">
      <t>ヒコネシ</t>
    </rPh>
    <rPh sb="3" eb="5">
      <t>フクシ</t>
    </rPh>
    <rPh sb="6" eb="8">
      <t>ホケン</t>
    </rPh>
    <rPh sb="9" eb="11">
      <t>イリョウ</t>
    </rPh>
    <rPh sb="11" eb="13">
      <t>キキン</t>
    </rPh>
    <phoneticPr fontId="3"/>
  </si>
  <si>
    <t>彦根市職員退職手当基金</t>
    <rPh sb="0" eb="3">
      <t>ヒコネシ</t>
    </rPh>
    <rPh sb="3" eb="5">
      <t>ショクイン</t>
    </rPh>
    <rPh sb="5" eb="7">
      <t>タイショク</t>
    </rPh>
    <rPh sb="7" eb="9">
      <t>テアテ</t>
    </rPh>
    <rPh sb="9" eb="11">
      <t>キキン</t>
    </rPh>
    <phoneticPr fontId="3"/>
  </si>
  <si>
    <t>彦根市教育施設整備基金</t>
    <rPh sb="0" eb="3">
      <t>ヒコネシ</t>
    </rPh>
    <rPh sb="3" eb="5">
      <t>キョウイク</t>
    </rPh>
    <rPh sb="5" eb="7">
      <t>シセツ</t>
    </rPh>
    <rPh sb="7" eb="9">
      <t>セイビ</t>
    </rPh>
    <rPh sb="9" eb="11">
      <t>キキン</t>
    </rPh>
    <phoneticPr fontId="3"/>
  </si>
  <si>
    <t>協働でつくる長浜まちづくり基金</t>
    <rPh sb="0" eb="2">
      <t>キョウドウ</t>
    </rPh>
    <rPh sb="6" eb="8">
      <t>ナガハマ</t>
    </rPh>
    <rPh sb="13" eb="15">
      <t>キキン</t>
    </rPh>
    <phoneticPr fontId="3"/>
  </si>
  <si>
    <t>子ども・子育て支援基金</t>
    <rPh sb="0" eb="1">
      <t>コ</t>
    </rPh>
    <rPh sb="4" eb="6">
      <t>コソダ</t>
    </rPh>
    <rPh sb="7" eb="9">
      <t>シエン</t>
    </rPh>
    <rPh sb="9" eb="11">
      <t>キキン</t>
    </rPh>
    <phoneticPr fontId="3"/>
  </si>
  <si>
    <t>草津市まちづくり基盤整備基金</t>
    <rPh sb="0" eb="3">
      <t>クサツシ</t>
    </rPh>
    <rPh sb="8" eb="10">
      <t>キバン</t>
    </rPh>
    <rPh sb="10" eb="12">
      <t>セイビ</t>
    </rPh>
    <rPh sb="12" eb="14">
      <t>キキン</t>
    </rPh>
    <phoneticPr fontId="3"/>
  </si>
  <si>
    <t>草津市（仮称）生涯学習センター整備基金</t>
    <rPh sb="0" eb="3">
      <t>クサツシ</t>
    </rPh>
    <rPh sb="4" eb="6">
      <t>カショウ</t>
    </rPh>
    <rPh sb="7" eb="9">
      <t>ショウガイ</t>
    </rPh>
    <rPh sb="9" eb="11">
      <t>ガクシュウ</t>
    </rPh>
    <rPh sb="15" eb="17">
      <t>セイビ</t>
    </rPh>
    <rPh sb="17" eb="19">
      <t>キキン</t>
    </rPh>
    <phoneticPr fontId="3"/>
  </si>
  <si>
    <t>草津市ふるさと創生基金</t>
    <rPh sb="0" eb="3">
      <t>クサツシ</t>
    </rPh>
    <rPh sb="7" eb="9">
      <t>ソウセイ</t>
    </rPh>
    <rPh sb="9" eb="11">
      <t>キキン</t>
    </rPh>
    <phoneticPr fontId="3"/>
  </si>
  <si>
    <t>草津市環境衛生事業基金</t>
    <rPh sb="0" eb="3">
      <t>クサツシ</t>
    </rPh>
    <rPh sb="3" eb="5">
      <t>カンキョウ</t>
    </rPh>
    <rPh sb="5" eb="7">
      <t>エイセイ</t>
    </rPh>
    <rPh sb="7" eb="9">
      <t>ジギョウ</t>
    </rPh>
    <rPh sb="9" eb="11">
      <t>キキン</t>
    </rPh>
    <phoneticPr fontId="3"/>
  </si>
  <si>
    <t>草津市職員退職基金</t>
    <rPh sb="0" eb="3">
      <t>クサツシ</t>
    </rPh>
    <rPh sb="3" eb="5">
      <t>ショクイン</t>
    </rPh>
    <rPh sb="5" eb="7">
      <t>タイショク</t>
    </rPh>
    <rPh sb="7" eb="9">
      <t>キキン</t>
    </rPh>
    <phoneticPr fontId="3"/>
  </si>
  <si>
    <t>職員退職基金</t>
    <rPh sb="0" eb="2">
      <t>ショクイン</t>
    </rPh>
    <rPh sb="2" eb="4">
      <t>タイショク</t>
    </rPh>
    <rPh sb="4" eb="6">
      <t>キキン</t>
    </rPh>
    <phoneticPr fontId="3"/>
  </si>
  <si>
    <t>ふるさと守山応援基金</t>
    <rPh sb="4" eb="6">
      <t>モリヤマ</t>
    </rPh>
    <rPh sb="6" eb="8">
      <t>オウエン</t>
    </rPh>
    <rPh sb="8" eb="10">
      <t>キキン</t>
    </rPh>
    <phoneticPr fontId="3"/>
  </si>
  <si>
    <t>文化芸術振興事業基金</t>
    <rPh sb="0" eb="2">
      <t>ブンカ</t>
    </rPh>
    <rPh sb="2" eb="4">
      <t>ゲイジュツ</t>
    </rPh>
    <rPh sb="4" eb="6">
      <t>シンコウ</t>
    </rPh>
    <rPh sb="6" eb="8">
      <t>ジギョウ</t>
    </rPh>
    <rPh sb="8" eb="10">
      <t>キキン</t>
    </rPh>
    <phoneticPr fontId="3"/>
  </si>
  <si>
    <t>東海道新幹線（仮称）びわこ栗東駅建設等整備基金</t>
    <rPh sb="0" eb="3">
      <t>トウカイドウ</t>
    </rPh>
    <rPh sb="3" eb="6">
      <t>シンカンセン</t>
    </rPh>
    <rPh sb="7" eb="9">
      <t>カショウ</t>
    </rPh>
    <rPh sb="13" eb="15">
      <t>リットウ</t>
    </rPh>
    <rPh sb="15" eb="16">
      <t>エキ</t>
    </rPh>
    <rPh sb="16" eb="18">
      <t>ケンセツ</t>
    </rPh>
    <rPh sb="18" eb="19">
      <t>トウ</t>
    </rPh>
    <rPh sb="19" eb="21">
      <t>セイビ</t>
    </rPh>
    <rPh sb="21" eb="23">
      <t>キキン</t>
    </rPh>
    <phoneticPr fontId="3"/>
  </si>
  <si>
    <t>墓地公園等整備基金</t>
    <rPh sb="0" eb="2">
      <t>ボチ</t>
    </rPh>
    <rPh sb="2" eb="4">
      <t>コウエン</t>
    </rPh>
    <rPh sb="4" eb="5">
      <t>トウ</t>
    </rPh>
    <rPh sb="5" eb="7">
      <t>セイビ</t>
    </rPh>
    <rPh sb="7" eb="9">
      <t>キキン</t>
    </rPh>
    <phoneticPr fontId="3"/>
  </si>
  <si>
    <t>ふるさとりっとう応援基金</t>
    <rPh sb="8" eb="10">
      <t>オウエン</t>
    </rPh>
    <rPh sb="10" eb="12">
      <t>キキン</t>
    </rPh>
    <phoneticPr fontId="3"/>
  </si>
  <si>
    <t>都市基盤整備事業基金</t>
    <rPh sb="0" eb="2">
      <t>トシ</t>
    </rPh>
    <rPh sb="2" eb="4">
      <t>キバン</t>
    </rPh>
    <rPh sb="4" eb="6">
      <t>セイビ</t>
    </rPh>
    <rPh sb="6" eb="8">
      <t>ジギョウ</t>
    </rPh>
    <rPh sb="8" eb="10">
      <t>キキン</t>
    </rPh>
    <phoneticPr fontId="3"/>
  </si>
  <si>
    <t>ふるさと・水と土保全基金</t>
    <rPh sb="5" eb="6">
      <t>ミズ</t>
    </rPh>
    <rPh sb="7" eb="8">
      <t>ツチ</t>
    </rPh>
    <rPh sb="8" eb="10">
      <t>ホゼン</t>
    </rPh>
    <rPh sb="10" eb="12">
      <t>キキン</t>
    </rPh>
    <phoneticPr fontId="3"/>
  </si>
  <si>
    <t>住みよさと活気あふれるまちづくり基金</t>
    <rPh sb="0" eb="1">
      <t>ス</t>
    </rPh>
    <rPh sb="5" eb="7">
      <t>カッキ</t>
    </rPh>
    <rPh sb="16" eb="18">
      <t>キキン</t>
    </rPh>
    <phoneticPr fontId="3"/>
  </si>
  <si>
    <t>鉄道施設基金</t>
    <rPh sb="0" eb="2">
      <t>テツドウ</t>
    </rPh>
    <rPh sb="2" eb="4">
      <t>シセツ</t>
    </rPh>
    <rPh sb="4" eb="6">
      <t>キキン</t>
    </rPh>
    <phoneticPr fontId="3"/>
  </si>
  <si>
    <t>墓地公園整備管理基金</t>
    <rPh sb="0" eb="2">
      <t>ボチ</t>
    </rPh>
    <rPh sb="2" eb="4">
      <t>コウエン</t>
    </rPh>
    <rPh sb="4" eb="6">
      <t>セイビ</t>
    </rPh>
    <rPh sb="6" eb="8">
      <t>カンリ</t>
    </rPh>
    <rPh sb="8" eb="10">
      <t>キキン</t>
    </rPh>
    <phoneticPr fontId="3"/>
  </si>
  <si>
    <t>湖岸地域振興基金</t>
    <rPh sb="0" eb="2">
      <t>コガン</t>
    </rPh>
    <rPh sb="2" eb="4">
      <t>チイキ</t>
    </rPh>
    <rPh sb="4" eb="6">
      <t>シンコウ</t>
    </rPh>
    <rPh sb="6" eb="8">
      <t>キキン</t>
    </rPh>
    <phoneticPr fontId="3"/>
  </si>
  <si>
    <t>ふるさと・水と土
保全基金</t>
    <rPh sb="5" eb="6">
      <t>ミズ</t>
    </rPh>
    <rPh sb="7" eb="8">
      <t>ツチ</t>
    </rPh>
    <rPh sb="9" eb="11">
      <t>ホゼン</t>
    </rPh>
    <rPh sb="11" eb="13">
      <t>キキン</t>
    </rPh>
    <phoneticPr fontId="3"/>
  </si>
  <si>
    <t>水と緑のふるさとづくり基金</t>
    <rPh sb="0" eb="1">
      <t>ミズ</t>
    </rPh>
    <rPh sb="2" eb="3">
      <t>ミドリ</t>
    </rPh>
    <rPh sb="11" eb="13">
      <t>キキン</t>
    </rPh>
    <phoneticPr fontId="3"/>
  </si>
  <si>
    <t>指定管理施設管理基金</t>
    <rPh sb="0" eb="2">
      <t>シテイ</t>
    </rPh>
    <rPh sb="2" eb="4">
      <t>カンリ</t>
    </rPh>
    <rPh sb="4" eb="6">
      <t>シセツ</t>
    </rPh>
    <rPh sb="6" eb="8">
      <t>カンリ</t>
    </rPh>
    <rPh sb="8" eb="10">
      <t>キキン</t>
    </rPh>
    <phoneticPr fontId="3"/>
  </si>
  <si>
    <t>福祉・保健基金</t>
    <rPh sb="0" eb="2">
      <t>フクシ</t>
    </rPh>
    <rPh sb="3" eb="5">
      <t>ホケン</t>
    </rPh>
    <rPh sb="5" eb="7">
      <t>キキン</t>
    </rPh>
    <phoneticPr fontId="3"/>
  </si>
  <si>
    <t>地域基盤づくり推進基金</t>
    <rPh sb="0" eb="2">
      <t>チイキ</t>
    </rPh>
    <rPh sb="2" eb="4">
      <t>キバン</t>
    </rPh>
    <rPh sb="7" eb="9">
      <t>スイシン</t>
    </rPh>
    <rPh sb="9" eb="11">
      <t>キキン</t>
    </rPh>
    <phoneticPr fontId="3"/>
  </si>
  <si>
    <t>自治区画再編整備基金</t>
    <rPh sb="0" eb="2">
      <t>ジチ</t>
    </rPh>
    <rPh sb="2" eb="4">
      <t>クカク</t>
    </rPh>
    <rPh sb="4" eb="6">
      <t>サイヘン</t>
    </rPh>
    <rPh sb="6" eb="8">
      <t>セイビ</t>
    </rPh>
    <rPh sb="8" eb="10">
      <t>キキン</t>
    </rPh>
    <phoneticPr fontId="3"/>
  </si>
  <si>
    <t>びわ湖東部中核工業団地公共緑地維持管理基金</t>
    <rPh sb="2" eb="3">
      <t>コ</t>
    </rPh>
    <rPh sb="3" eb="5">
      <t>トウブ</t>
    </rPh>
    <rPh sb="5" eb="7">
      <t>チュウカク</t>
    </rPh>
    <rPh sb="7" eb="9">
      <t>コウギョウ</t>
    </rPh>
    <rPh sb="9" eb="11">
      <t>ダンチ</t>
    </rPh>
    <rPh sb="11" eb="13">
      <t>コウキョウ</t>
    </rPh>
    <rPh sb="13" eb="15">
      <t>リョクチ</t>
    </rPh>
    <rPh sb="15" eb="17">
      <t>イジ</t>
    </rPh>
    <rPh sb="17" eb="19">
      <t>カンリ</t>
    </rPh>
    <rPh sb="19" eb="21">
      <t>キキン</t>
    </rPh>
    <phoneticPr fontId="3"/>
  </si>
  <si>
    <t>ふるさと水と土の保全基金</t>
    <rPh sb="4" eb="5">
      <t>ミズ</t>
    </rPh>
    <rPh sb="6" eb="7">
      <t>ツチ</t>
    </rPh>
    <rPh sb="8" eb="10">
      <t>ホゼン</t>
    </rPh>
    <rPh sb="10" eb="12">
      <t>キキン</t>
    </rPh>
    <phoneticPr fontId="3"/>
  </si>
  <si>
    <t>滋賀県市町村職員退職手当組合事務局運営安定化基金</t>
    <rPh sb="0" eb="6">
      <t>シガケンシチョウソン</t>
    </rPh>
    <rPh sb="6" eb="8">
      <t>ショクイン</t>
    </rPh>
    <rPh sb="8" eb="12">
      <t>タイショクテアテ</t>
    </rPh>
    <rPh sb="12" eb="14">
      <t>クミアイ</t>
    </rPh>
    <rPh sb="14" eb="17">
      <t>ジムキョク</t>
    </rPh>
    <rPh sb="17" eb="19">
      <t>ウンエイ</t>
    </rPh>
    <rPh sb="19" eb="21">
      <t>アンテイ</t>
    </rPh>
    <rPh sb="21" eb="22">
      <t>カ</t>
    </rPh>
    <rPh sb="22" eb="24">
      <t>キキン</t>
    </rPh>
    <phoneticPr fontId="3"/>
  </si>
  <si>
    <t>災害復旧基金</t>
    <rPh sb="0" eb="4">
      <t>サイガイフッキュウ</t>
    </rPh>
    <rPh sb="4" eb="6">
      <t>キキン</t>
    </rPh>
    <phoneticPr fontId="3"/>
  </si>
  <si>
    <t>公務災害補償基金</t>
    <rPh sb="0" eb="4">
      <t>コウムサイガイ</t>
    </rPh>
    <rPh sb="4" eb="8">
      <t>ホショウキキン</t>
    </rPh>
    <phoneticPr fontId="3"/>
  </si>
  <si>
    <t>高取山施設充当基金</t>
    <rPh sb="0" eb="2">
      <t>タカトリ</t>
    </rPh>
    <rPh sb="2" eb="3">
      <t>ヤマ</t>
    </rPh>
    <rPh sb="3" eb="7">
      <t>シセツジュウトウ</t>
    </rPh>
    <rPh sb="7" eb="9">
      <t>キキン</t>
    </rPh>
    <phoneticPr fontId="3"/>
  </si>
  <si>
    <t>清掃センタ－整備基金</t>
    <rPh sb="0" eb="2">
      <t>セイソウ</t>
    </rPh>
    <rPh sb="6" eb="8">
      <t>セイビ</t>
    </rPh>
    <rPh sb="8" eb="10">
      <t>キキン</t>
    </rPh>
    <phoneticPr fontId="3"/>
  </si>
  <si>
    <t>職員退職基金</t>
    <rPh sb="0" eb="2">
      <t>ショクイン</t>
    </rPh>
    <rPh sb="2" eb="4">
      <t>タイショク</t>
    </rPh>
    <rPh sb="4" eb="6">
      <t>キキン</t>
    </rPh>
    <phoneticPr fontId="2"/>
  </si>
  <si>
    <t>消防庁舎等整備基金</t>
    <rPh sb="0" eb="2">
      <t>ショウボウ</t>
    </rPh>
    <rPh sb="2" eb="4">
      <t>チョウシャ</t>
    </rPh>
    <rPh sb="4" eb="5">
      <t>ナド</t>
    </rPh>
    <rPh sb="5" eb="7">
      <t>セイビ</t>
    </rPh>
    <rPh sb="7" eb="9">
      <t>キキン</t>
    </rPh>
    <phoneticPr fontId="2"/>
  </si>
  <si>
    <t>消防施設整備基金</t>
    <rPh sb="0" eb="2">
      <t>ショウボウ</t>
    </rPh>
    <rPh sb="2" eb="4">
      <t>シセツ</t>
    </rPh>
    <rPh sb="4" eb="6">
      <t>セイビ</t>
    </rPh>
    <rPh sb="6" eb="8">
      <t>キキン</t>
    </rPh>
    <phoneticPr fontId="2"/>
  </si>
  <si>
    <t>投棄場重機・施設整備基金</t>
    <rPh sb="0" eb="2">
      <t>トウキ</t>
    </rPh>
    <rPh sb="2" eb="3">
      <t>ジョウ</t>
    </rPh>
    <rPh sb="3" eb="5">
      <t>ジュウキ</t>
    </rPh>
    <rPh sb="6" eb="8">
      <t>シセツ</t>
    </rPh>
    <rPh sb="8" eb="10">
      <t>セイビ</t>
    </rPh>
    <rPh sb="10" eb="12">
      <t>キキン</t>
    </rPh>
    <phoneticPr fontId="3"/>
  </si>
  <si>
    <t>斎場施設整備基金</t>
    <rPh sb="0" eb="2">
      <t>サイジョウ</t>
    </rPh>
    <rPh sb="2" eb="4">
      <t>シセツ</t>
    </rPh>
    <rPh sb="4" eb="6">
      <t>セイビ</t>
    </rPh>
    <rPh sb="6" eb="8">
      <t>キキン</t>
    </rPh>
    <phoneticPr fontId="3"/>
  </si>
  <si>
    <t>市営住宅基金</t>
    <rPh sb="0" eb="2">
      <t>シエイ</t>
    </rPh>
    <rPh sb="2" eb="4">
      <t>ジュウタク</t>
    </rPh>
    <rPh sb="4" eb="6">
      <t>キキン</t>
    </rPh>
    <phoneticPr fontId="3"/>
  </si>
  <si>
    <t>新住宅市街地開発事業基金</t>
    <phoneticPr fontId="3"/>
  </si>
  <si>
    <t>公共施設等整備管理基金</t>
    <phoneticPr fontId="3"/>
  </si>
  <si>
    <t>文化観光資源保護基金</t>
    <phoneticPr fontId="3"/>
  </si>
  <si>
    <t>合併算定替逓減対策基金</t>
    <rPh sb="0" eb="2">
      <t>ガッペイ</t>
    </rPh>
    <rPh sb="2" eb="4">
      <t>サンテイ</t>
    </rPh>
    <rPh sb="4" eb="5">
      <t>ガ</t>
    </rPh>
    <rPh sb="5" eb="7">
      <t>テイゲン</t>
    </rPh>
    <rPh sb="7" eb="9">
      <t>タイサク</t>
    </rPh>
    <rPh sb="9" eb="11">
      <t>キキン</t>
    </rPh>
    <phoneticPr fontId="3"/>
  </si>
  <si>
    <t>文化芸術会館建設基金</t>
    <rPh sb="0" eb="2">
      <t>ブンカ</t>
    </rPh>
    <rPh sb="2" eb="4">
      <t>ゲイジュツ</t>
    </rPh>
    <rPh sb="4" eb="6">
      <t>カイカン</t>
    </rPh>
    <rPh sb="6" eb="8">
      <t>ケンセツ</t>
    </rPh>
    <rPh sb="8" eb="10">
      <t>キキン</t>
    </rPh>
    <phoneticPr fontId="3"/>
  </si>
  <si>
    <t>都市開発推進基金</t>
    <rPh sb="0" eb="2">
      <t>トシ</t>
    </rPh>
    <rPh sb="2" eb="4">
      <t>カイハツ</t>
    </rPh>
    <rPh sb="4" eb="6">
      <t>スイシン</t>
    </rPh>
    <rPh sb="6" eb="8">
      <t>キキン</t>
    </rPh>
    <phoneticPr fontId="3"/>
  </si>
  <si>
    <t>市道管理基金</t>
    <rPh sb="0" eb="2">
      <t>シドウ</t>
    </rPh>
    <rPh sb="2" eb="4">
      <t>カンリ</t>
    </rPh>
    <rPh sb="4" eb="6">
      <t>キキン</t>
    </rPh>
    <phoneticPr fontId="3"/>
  </si>
  <si>
    <t>文化・スポーツ振興基金</t>
    <rPh sb="0" eb="2">
      <t>ブンカ</t>
    </rPh>
    <rPh sb="7" eb="9">
      <t>シンコウ</t>
    </rPh>
    <rPh sb="9" eb="11">
      <t>キキン</t>
    </rPh>
    <phoneticPr fontId="3"/>
  </si>
  <si>
    <t>市民福祉ささえあい基金</t>
    <rPh sb="0" eb="2">
      <t>シミン</t>
    </rPh>
    <rPh sb="2" eb="4">
      <t>フクシ</t>
    </rPh>
    <rPh sb="9" eb="11">
      <t>キキン</t>
    </rPh>
    <phoneticPr fontId="3"/>
  </si>
  <si>
    <t>電源立地地域対策基金</t>
    <rPh sb="0" eb="2">
      <t>デンゲン</t>
    </rPh>
    <rPh sb="2" eb="4">
      <t>リッチ</t>
    </rPh>
    <rPh sb="4" eb="6">
      <t>チイキ</t>
    </rPh>
    <rPh sb="6" eb="8">
      <t>タイサク</t>
    </rPh>
    <rPh sb="8" eb="10">
      <t>キキン</t>
    </rPh>
    <phoneticPr fontId="3"/>
  </si>
  <si>
    <t>高齢者活動基金</t>
    <rPh sb="0" eb="3">
      <t>コウレイシャ</t>
    </rPh>
    <rPh sb="3" eb="5">
      <t>カツドウ</t>
    </rPh>
    <rPh sb="5" eb="7">
      <t>キキン</t>
    </rPh>
    <phoneticPr fontId="3"/>
  </si>
  <si>
    <t>清掃工場周辺地域健康対策基金</t>
    <rPh sb="0" eb="2">
      <t>セイソウ</t>
    </rPh>
    <rPh sb="2" eb="4">
      <t>コウジョウ</t>
    </rPh>
    <rPh sb="4" eb="6">
      <t>シュウヘン</t>
    </rPh>
    <rPh sb="6" eb="8">
      <t>チイキ</t>
    </rPh>
    <rPh sb="8" eb="10">
      <t>ケンコウ</t>
    </rPh>
    <rPh sb="10" eb="12">
      <t>タイサク</t>
    </rPh>
    <rPh sb="12" eb="14">
      <t>キキン</t>
    </rPh>
    <phoneticPr fontId="3"/>
  </si>
  <si>
    <t>日ヶ谷地区振興基金</t>
    <rPh sb="0" eb="1">
      <t>ヒ</t>
    </rPh>
    <rPh sb="2" eb="3">
      <t>タニ</t>
    </rPh>
    <rPh sb="3" eb="5">
      <t>チク</t>
    </rPh>
    <rPh sb="5" eb="7">
      <t>シンコウ</t>
    </rPh>
    <rPh sb="7" eb="9">
      <t>キキン</t>
    </rPh>
    <phoneticPr fontId="3"/>
  </si>
  <si>
    <t>河川整備基金</t>
  </si>
  <si>
    <t>環境基金</t>
  </si>
  <si>
    <t>京都・亀岡ふるさと力向上基金</t>
  </si>
  <si>
    <t>未来まちづくり基金</t>
    <rPh sb="0" eb="2">
      <t>ミライ</t>
    </rPh>
    <rPh sb="7" eb="9">
      <t>キキン</t>
    </rPh>
    <phoneticPr fontId="3"/>
  </si>
  <si>
    <t>山砂利採取跡地及び周辺公共施設整備基金</t>
    <rPh sb="0" eb="1">
      <t>ヤマ</t>
    </rPh>
    <rPh sb="1" eb="3">
      <t>ジャリ</t>
    </rPh>
    <rPh sb="3" eb="5">
      <t>サイシュ</t>
    </rPh>
    <rPh sb="5" eb="7">
      <t>アトチ</t>
    </rPh>
    <rPh sb="7" eb="8">
      <t>オヨ</t>
    </rPh>
    <rPh sb="9" eb="11">
      <t>シュウヘン</t>
    </rPh>
    <rPh sb="11" eb="13">
      <t>コウキョウ</t>
    </rPh>
    <rPh sb="13" eb="15">
      <t>シセツ</t>
    </rPh>
    <rPh sb="15" eb="17">
      <t>セイビ</t>
    </rPh>
    <rPh sb="17" eb="19">
      <t>キキン</t>
    </rPh>
    <phoneticPr fontId="3"/>
  </si>
  <si>
    <t>ふるさと城陽応援基金</t>
    <rPh sb="4" eb="6">
      <t>ジョウヨウ</t>
    </rPh>
    <rPh sb="6" eb="8">
      <t>オウエン</t>
    </rPh>
    <rPh sb="8" eb="10">
      <t>キキン</t>
    </rPh>
    <phoneticPr fontId="3"/>
  </si>
  <si>
    <t>ふるさと向日市応援基金</t>
    <rPh sb="4" eb="7">
      <t>ムコウシ</t>
    </rPh>
    <rPh sb="7" eb="9">
      <t>オウエン</t>
    </rPh>
    <rPh sb="9" eb="11">
      <t>キキン</t>
    </rPh>
    <phoneticPr fontId="3"/>
  </si>
  <si>
    <t>公共施設等整備基金</t>
    <rPh sb="7" eb="9">
      <t>キキン</t>
    </rPh>
    <phoneticPr fontId="3"/>
  </si>
  <si>
    <t>職員退職手当基金</t>
    <rPh sb="4" eb="6">
      <t>テアテ</t>
    </rPh>
    <rPh sb="6" eb="8">
      <t>キキン</t>
    </rPh>
    <phoneticPr fontId="3"/>
  </si>
  <si>
    <t>市民協働防災対策基金</t>
    <rPh sb="6" eb="8">
      <t>タイサク</t>
    </rPh>
    <rPh sb="8" eb="10">
      <t>キキン</t>
    </rPh>
    <phoneticPr fontId="3"/>
  </si>
  <si>
    <t>住宅新築資金等貸付事業基金</t>
    <rPh sb="9" eb="11">
      <t>ジギョウ</t>
    </rPh>
    <rPh sb="11" eb="13">
      <t>キキン</t>
    </rPh>
    <phoneticPr fontId="3"/>
  </si>
  <si>
    <t>開発関連公共施設整備基金</t>
  </si>
  <si>
    <t>文化施設整備基金</t>
  </si>
  <si>
    <t>環境衛生センター基金</t>
  </si>
  <si>
    <t>開発行為等関連公園基金</t>
  </si>
  <si>
    <t>合併特例措置逓減対策準備基金</t>
    <rPh sb="0" eb="2">
      <t>ガッペイ</t>
    </rPh>
    <rPh sb="2" eb="4">
      <t>トクレイ</t>
    </rPh>
    <rPh sb="4" eb="6">
      <t>ソチ</t>
    </rPh>
    <rPh sb="6" eb="8">
      <t>テイゲン</t>
    </rPh>
    <rPh sb="8" eb="10">
      <t>タイサク</t>
    </rPh>
    <rPh sb="10" eb="12">
      <t>ジュンビ</t>
    </rPh>
    <rPh sb="12" eb="14">
      <t>キキン</t>
    </rPh>
    <phoneticPr fontId="3"/>
  </si>
  <si>
    <t>過疎地域振興基金</t>
    <rPh sb="0" eb="2">
      <t>カソ</t>
    </rPh>
    <rPh sb="2" eb="4">
      <t>チイキ</t>
    </rPh>
    <rPh sb="4" eb="6">
      <t>シンコウ</t>
    </rPh>
    <rPh sb="6" eb="8">
      <t>キキン</t>
    </rPh>
    <phoneticPr fontId="3"/>
  </si>
  <si>
    <t>韓哲・まちづくり夢基金</t>
    <rPh sb="0" eb="1">
      <t>カン</t>
    </rPh>
    <rPh sb="1" eb="2">
      <t>テツ</t>
    </rPh>
    <rPh sb="8" eb="9">
      <t>ユメ</t>
    </rPh>
    <rPh sb="9" eb="11">
      <t>キキン</t>
    </rPh>
    <phoneticPr fontId="3"/>
  </si>
  <si>
    <t>活性化推進基金</t>
    <rPh sb="0" eb="3">
      <t>カッセイカ</t>
    </rPh>
    <rPh sb="3" eb="5">
      <t>スイシン</t>
    </rPh>
    <rPh sb="5" eb="7">
      <t>キキン</t>
    </rPh>
    <phoneticPr fontId="1"/>
  </si>
  <si>
    <t>過疎地域自立促進特別事業基金</t>
    <rPh sb="0" eb="2">
      <t>カソ</t>
    </rPh>
    <rPh sb="2" eb="4">
      <t>チイキ</t>
    </rPh>
    <rPh sb="4" eb="6">
      <t>ジリツ</t>
    </rPh>
    <rPh sb="6" eb="8">
      <t>ソクシン</t>
    </rPh>
    <rPh sb="8" eb="10">
      <t>トクベツ</t>
    </rPh>
    <rPh sb="10" eb="12">
      <t>ジギョウ</t>
    </rPh>
    <rPh sb="12" eb="14">
      <t>キキン</t>
    </rPh>
    <phoneticPr fontId="1"/>
  </si>
  <si>
    <t>地域情報通信基盤整備基金</t>
    <rPh sb="0" eb="2">
      <t>チイキ</t>
    </rPh>
    <rPh sb="2" eb="4">
      <t>ジョウホウ</t>
    </rPh>
    <rPh sb="4" eb="6">
      <t>ツウシン</t>
    </rPh>
    <rPh sb="6" eb="8">
      <t>キバン</t>
    </rPh>
    <rPh sb="8" eb="10">
      <t>セイビ</t>
    </rPh>
    <rPh sb="10" eb="12">
      <t>キキン</t>
    </rPh>
    <phoneticPr fontId="1"/>
  </si>
  <si>
    <t>まちづくり整備基金</t>
    <rPh sb="5" eb="7">
      <t>セイ</t>
    </rPh>
    <rPh sb="7" eb="9">
      <t>キキン</t>
    </rPh>
    <phoneticPr fontId="1"/>
  </si>
  <si>
    <t>ふるさと南丹応援基金</t>
    <rPh sb="4" eb="6">
      <t>ナンタン</t>
    </rPh>
    <rPh sb="6" eb="8">
      <t>オウエン</t>
    </rPh>
    <rPh sb="8" eb="10">
      <t>キキン</t>
    </rPh>
    <phoneticPr fontId="1"/>
  </si>
  <si>
    <t>合併算定替逓減対策基金</t>
  </si>
  <si>
    <t>清掃センター
建設整備基金</t>
  </si>
  <si>
    <t>準財産区等事業基金</t>
  </si>
  <si>
    <t>自転車等駐車場基金</t>
    <rPh sb="0" eb="3">
      <t>ジテンシャ</t>
    </rPh>
    <rPh sb="3" eb="4">
      <t>トウ</t>
    </rPh>
    <rPh sb="4" eb="7">
      <t>チュウシャジョウ</t>
    </rPh>
    <rPh sb="7" eb="9">
      <t>キキン</t>
    </rPh>
    <phoneticPr fontId="3"/>
  </si>
  <si>
    <t>水資源保全基金</t>
    <rPh sb="0" eb="3">
      <t>ミズシゲン</t>
    </rPh>
    <rPh sb="3" eb="5">
      <t>ホゼン</t>
    </rPh>
    <rPh sb="5" eb="7">
      <t>キキン</t>
    </rPh>
    <phoneticPr fontId="3"/>
  </si>
  <si>
    <t>緑の保全基金</t>
    <rPh sb="0" eb="1">
      <t>ミドリ</t>
    </rPh>
    <rPh sb="2" eb="4">
      <t>ホゼン</t>
    </rPh>
    <rPh sb="4" eb="6">
      <t>キキン</t>
    </rPh>
    <phoneticPr fontId="3"/>
  </si>
  <si>
    <t>公共施設建設基金</t>
    <rPh sb="0" eb="2">
      <t>コウキョウ</t>
    </rPh>
    <rPh sb="2" eb="4">
      <t>シセツ</t>
    </rPh>
    <rPh sb="4" eb="6">
      <t>ケンセツ</t>
    </rPh>
    <rPh sb="6" eb="8">
      <t>キキン</t>
    </rPh>
    <phoneticPr fontId="1"/>
  </si>
  <si>
    <t>国際交流基金</t>
    <rPh sb="0" eb="2">
      <t>コクサイ</t>
    </rPh>
    <rPh sb="2" eb="4">
      <t>コウリュウ</t>
    </rPh>
    <rPh sb="4" eb="6">
      <t>キキン</t>
    </rPh>
    <phoneticPr fontId="1"/>
  </si>
  <si>
    <t>消防防災施設等
整備基金</t>
    <rPh sb="0" eb="2">
      <t>ショウボウ</t>
    </rPh>
    <rPh sb="2" eb="4">
      <t>ボウサイ</t>
    </rPh>
    <rPh sb="4" eb="6">
      <t>シセツ</t>
    </rPh>
    <rPh sb="6" eb="7">
      <t>トウ</t>
    </rPh>
    <rPh sb="8" eb="10">
      <t>セイビ</t>
    </rPh>
    <rPh sb="10" eb="12">
      <t>キキン</t>
    </rPh>
    <phoneticPr fontId="3"/>
  </si>
  <si>
    <t>高度情報ネットワーク整備基金</t>
    <rPh sb="0" eb="2">
      <t>コウド</t>
    </rPh>
    <rPh sb="2" eb="4">
      <t>ジョウホウ</t>
    </rPh>
    <rPh sb="10" eb="14">
      <t>セイビキキン</t>
    </rPh>
    <phoneticPr fontId="3"/>
  </si>
  <si>
    <t>茶源郷行政情報配信システム整備基金</t>
    <rPh sb="0" eb="1">
      <t>チャ</t>
    </rPh>
    <rPh sb="1" eb="2">
      <t>ゲン</t>
    </rPh>
    <rPh sb="2" eb="3">
      <t>キョウ</t>
    </rPh>
    <rPh sb="3" eb="5">
      <t>ギョウセイ</t>
    </rPh>
    <rPh sb="5" eb="7">
      <t>ジョウホウ</t>
    </rPh>
    <rPh sb="7" eb="9">
      <t>ハイシン</t>
    </rPh>
    <rPh sb="13" eb="15">
      <t>セイビ</t>
    </rPh>
    <rPh sb="15" eb="17">
      <t>キキン</t>
    </rPh>
    <phoneticPr fontId="3"/>
  </si>
  <si>
    <t>和束町茶源郷交流とふれあいのまちづくり基金</t>
    <rPh sb="0" eb="3">
      <t>ワヅカチョウ</t>
    </rPh>
    <rPh sb="3" eb="4">
      <t>チャ</t>
    </rPh>
    <rPh sb="4" eb="5">
      <t>ゲン</t>
    </rPh>
    <rPh sb="5" eb="6">
      <t>キョウ</t>
    </rPh>
    <rPh sb="6" eb="8">
      <t>コウリュウ</t>
    </rPh>
    <rPh sb="19" eb="21">
      <t>キキン</t>
    </rPh>
    <phoneticPr fontId="3"/>
  </si>
  <si>
    <t>すこやかエンジェル基金</t>
    <rPh sb="9" eb="11">
      <t>キキン</t>
    </rPh>
    <phoneticPr fontId="3"/>
  </si>
  <si>
    <t>ふるさと応援寄附金基金</t>
    <rPh sb="4" eb="6">
      <t>オウエン</t>
    </rPh>
    <rPh sb="6" eb="9">
      <t>キフキン</t>
    </rPh>
    <rPh sb="9" eb="11">
      <t>キキン</t>
    </rPh>
    <phoneticPr fontId="3"/>
  </si>
  <si>
    <t>振興特別基金</t>
    <rPh sb="0" eb="2">
      <t>シンコウ</t>
    </rPh>
    <rPh sb="2" eb="4">
      <t>トクベツ</t>
    </rPh>
    <rPh sb="4" eb="6">
      <t>キキン</t>
    </rPh>
    <phoneticPr fontId="3"/>
  </si>
  <si>
    <t>宅地開発事業に関する諸施設整備基金</t>
  </si>
  <si>
    <t>地域福祉施設整備基金</t>
  </si>
  <si>
    <t>電源立地地域対策交付金基金</t>
    <rPh sb="0" eb="2">
      <t>デンゲン</t>
    </rPh>
    <rPh sb="2" eb="4">
      <t>リッチ</t>
    </rPh>
    <rPh sb="4" eb="6">
      <t>チイキ</t>
    </rPh>
    <rPh sb="6" eb="8">
      <t>タイサク</t>
    </rPh>
    <rPh sb="8" eb="11">
      <t>コウフキン</t>
    </rPh>
    <rPh sb="11" eb="13">
      <t>キキン</t>
    </rPh>
    <phoneticPr fontId="3"/>
  </si>
  <si>
    <t>中山間・ふるさと・水と土保全基金</t>
    <rPh sb="0" eb="3">
      <t>チュウサンカン</t>
    </rPh>
    <rPh sb="9" eb="10">
      <t>ミズ</t>
    </rPh>
    <rPh sb="11" eb="12">
      <t>ツチ</t>
    </rPh>
    <rPh sb="12" eb="14">
      <t>ホゼン</t>
    </rPh>
    <rPh sb="14" eb="16">
      <t>キキン</t>
    </rPh>
    <phoneticPr fontId="3"/>
  </si>
  <si>
    <t>奥山地域農業用水施設基金</t>
    <rPh sb="0" eb="2">
      <t>オクヤマ</t>
    </rPh>
    <rPh sb="2" eb="4">
      <t>チイキ</t>
    </rPh>
    <rPh sb="4" eb="6">
      <t>ノウギョウ</t>
    </rPh>
    <rPh sb="6" eb="8">
      <t>ヨウスイ</t>
    </rPh>
    <rPh sb="8" eb="10">
      <t>シセツ</t>
    </rPh>
    <rPh sb="10" eb="12">
      <t>キキン</t>
    </rPh>
    <phoneticPr fontId="3"/>
  </si>
  <si>
    <t>鳥インフルエンザ対策関連事業整備基金</t>
  </si>
  <si>
    <t>残土処分場使用料管
理基金</t>
  </si>
  <si>
    <t>有線テレビ放送等施設基金</t>
  </si>
  <si>
    <t>ふるさと人づくり基金</t>
  </si>
  <si>
    <t>ひと・しごと・まち創生基金</t>
  </si>
  <si>
    <t>天の橋立岩滝温泉活用基金</t>
  </si>
  <si>
    <t>中学校通学対策基金</t>
    <rPh sb="0" eb="3">
      <t>チュウガッコウ</t>
    </rPh>
    <rPh sb="3" eb="5">
      <t>ツウガク</t>
    </rPh>
    <rPh sb="5" eb="7">
      <t>タイサク</t>
    </rPh>
    <rPh sb="7" eb="9">
      <t>キキン</t>
    </rPh>
    <phoneticPr fontId="3"/>
  </si>
  <si>
    <t>廃棄物処理施設建設等基金</t>
  </si>
  <si>
    <t>し尿収集運搬委託企業転廃業助成基金</t>
  </si>
  <si>
    <t>撤去整備基金</t>
    <rPh sb="0" eb="2">
      <t>テッキョ</t>
    </rPh>
    <rPh sb="2" eb="4">
      <t>セイビ</t>
    </rPh>
    <rPh sb="4" eb="6">
      <t>キキン</t>
    </rPh>
    <phoneticPr fontId="3"/>
  </si>
  <si>
    <t>職員退職手当準備積立金</t>
    <rPh sb="0" eb="2">
      <t>ショクイン</t>
    </rPh>
    <rPh sb="2" eb="4">
      <t>タイショク</t>
    </rPh>
    <rPh sb="4" eb="6">
      <t>テアテ</t>
    </rPh>
    <rPh sb="6" eb="8">
      <t>ジュンビ</t>
    </rPh>
    <rPh sb="8" eb="10">
      <t>ツミタテ</t>
    </rPh>
    <rPh sb="10" eb="11">
      <t>キン</t>
    </rPh>
    <phoneticPr fontId="3"/>
  </si>
  <si>
    <t>相楽中部消防組合消防施設整備資金積立基金</t>
    <rPh sb="0" eb="8">
      <t>ソウラク</t>
    </rPh>
    <rPh sb="8" eb="10">
      <t>ショウボウ</t>
    </rPh>
    <rPh sb="10" eb="12">
      <t>シセツ</t>
    </rPh>
    <rPh sb="12" eb="14">
      <t>セイビ</t>
    </rPh>
    <rPh sb="14" eb="16">
      <t>シキン</t>
    </rPh>
    <rPh sb="16" eb="18">
      <t>ツミタテ</t>
    </rPh>
    <rPh sb="18" eb="20">
      <t>キキン</t>
    </rPh>
    <phoneticPr fontId="3"/>
  </si>
  <si>
    <t>消防庁舎、消防施設整備基金</t>
    <rPh sb="0" eb="2">
      <t>ショウボウ</t>
    </rPh>
    <rPh sb="2" eb="4">
      <t>チョウシャ</t>
    </rPh>
    <rPh sb="5" eb="7">
      <t>ショウボウ</t>
    </rPh>
    <rPh sb="7" eb="9">
      <t>シセツ</t>
    </rPh>
    <rPh sb="9" eb="11">
      <t>セイビ</t>
    </rPh>
    <rPh sb="11" eb="13">
      <t>キキン</t>
    </rPh>
    <phoneticPr fontId="3"/>
  </si>
  <si>
    <t>京都府自治会館管理・建設基金</t>
    <rPh sb="0" eb="2">
      <t>キョウト</t>
    </rPh>
    <rPh sb="2" eb="3">
      <t>フ</t>
    </rPh>
    <rPh sb="3" eb="5">
      <t>ジチ</t>
    </rPh>
    <rPh sb="5" eb="7">
      <t>カイカン</t>
    </rPh>
    <rPh sb="7" eb="9">
      <t>カンリ</t>
    </rPh>
    <rPh sb="10" eb="12">
      <t>ケンセツ</t>
    </rPh>
    <rPh sb="12" eb="14">
      <t>キキン</t>
    </rPh>
    <phoneticPr fontId="3"/>
  </si>
  <si>
    <t>京都府自治会館点検保守管理基金</t>
    <rPh sb="0" eb="2">
      <t>キョウト</t>
    </rPh>
    <rPh sb="2" eb="3">
      <t>フ</t>
    </rPh>
    <rPh sb="3" eb="5">
      <t>ジチ</t>
    </rPh>
    <rPh sb="5" eb="7">
      <t>カイカン</t>
    </rPh>
    <rPh sb="7" eb="9">
      <t>テンケン</t>
    </rPh>
    <rPh sb="9" eb="11">
      <t>ホシュ</t>
    </rPh>
    <rPh sb="11" eb="13">
      <t>カンリ</t>
    </rPh>
    <rPh sb="13" eb="15">
      <t>キキン</t>
    </rPh>
    <phoneticPr fontId="3"/>
  </si>
  <si>
    <t>京都府住宅新築資金等貸付事業管理基金</t>
    <rPh sb="0" eb="3">
      <t>キョウトフ</t>
    </rPh>
    <rPh sb="3" eb="5">
      <t>ジュウタク</t>
    </rPh>
    <rPh sb="5" eb="7">
      <t>シンチク</t>
    </rPh>
    <rPh sb="7" eb="9">
      <t>シキン</t>
    </rPh>
    <rPh sb="9" eb="10">
      <t>ナド</t>
    </rPh>
    <rPh sb="10" eb="12">
      <t>カシツケ</t>
    </rPh>
    <rPh sb="12" eb="14">
      <t>ジギョウ</t>
    </rPh>
    <rPh sb="14" eb="16">
      <t>カンリ</t>
    </rPh>
    <rPh sb="16" eb="18">
      <t>キキン</t>
    </rPh>
    <phoneticPr fontId="3"/>
  </si>
  <si>
    <t>交通政策基金</t>
    <rPh sb="0" eb="6">
      <t>コウツウセイサクキキン</t>
    </rPh>
    <phoneticPr fontId="3"/>
  </si>
  <si>
    <t>都市整備事業基金</t>
    <rPh sb="0" eb="4">
      <t>トシセイビ</t>
    </rPh>
    <rPh sb="4" eb="8">
      <t>ジギョウキキン</t>
    </rPh>
    <phoneticPr fontId="3"/>
  </si>
  <si>
    <t>土地区画整理事業基金</t>
    <rPh sb="0" eb="4">
      <t>トチクカク</t>
    </rPh>
    <rPh sb="4" eb="6">
      <t>セイリ</t>
    </rPh>
    <rPh sb="6" eb="8">
      <t>ジギョウ</t>
    </rPh>
    <rPh sb="8" eb="10">
      <t>キキン</t>
    </rPh>
    <phoneticPr fontId="3"/>
  </si>
  <si>
    <t>地域活性化事業基金</t>
    <rPh sb="0" eb="5">
      <t>チイキカッセイカ</t>
    </rPh>
    <rPh sb="5" eb="9">
      <t>ジギョウキキン</t>
    </rPh>
    <phoneticPr fontId="3"/>
  </si>
  <si>
    <t>公共施設等特別整備基金</t>
    <phoneticPr fontId="3"/>
  </si>
  <si>
    <t>泉北丘陵地区整備基金</t>
  </si>
  <si>
    <t>鉄道軌道整備基金</t>
  </si>
  <si>
    <t>産業活性化基金</t>
  </si>
  <si>
    <t>http://www.city.sakai.lg.jp/shisei/zaisei/yosan_kessan_shushj/index.html</t>
  </si>
  <si>
    <t>岸和田市庁舎建設基金</t>
  </si>
  <si>
    <t>岸和田市ふるさと応援基金</t>
  </si>
  <si>
    <t>公園墓地整備事業基金</t>
  </si>
  <si>
    <t>岸和田市地域福祉基金</t>
  </si>
  <si>
    <t>文化芸術振興基金</t>
  </si>
  <si>
    <t>みんなでつくるまち推進基金</t>
  </si>
  <si>
    <t>子ども・子育て基金</t>
  </si>
  <si>
    <t>テクスピア大阪産業振興整備基金</t>
  </si>
  <si>
    <t>泉大津市営住宅整備基金</t>
  </si>
  <si>
    <t>公共施設耐震化基金</t>
  </si>
  <si>
    <t>福祉施設建設等基金</t>
  </si>
  <si>
    <t>緑地緑化基金</t>
  </si>
  <si>
    <t>かいづか　ふるさと応援基金</t>
  </si>
  <si>
    <t>バリアフリー基金</t>
  </si>
  <si>
    <t>愛のみのり基金</t>
  </si>
  <si>
    <t>新庁舎及び総合文化施設整備事業基金</t>
  </si>
  <si>
    <t>施設保全整備基金</t>
  </si>
  <si>
    <t>この街に住みたい基金</t>
  </si>
  <si>
    <t>こども夢基金</t>
  </si>
  <si>
    <t>衛生処理施設整備等基金</t>
  </si>
  <si>
    <t>駅周辺再整備基金</t>
  </si>
  <si>
    <t>https://www.city.ibaraki.osaka.jp/kikou/kikaku/zaisei/menu/zaiseijyokyo.html</t>
  </si>
  <si>
    <t>地域経済振興基金</t>
  </si>
  <si>
    <t>駅前整備基金</t>
  </si>
  <si>
    <t>生活つなぎ資金</t>
  </si>
  <si>
    <t>くらし・笑顔創生基金</t>
  </si>
  <si>
    <t>職員退職手当基金</t>
    <rPh sb="0" eb="2">
      <t>ショクイン</t>
    </rPh>
    <phoneticPr fontId="3"/>
  </si>
  <si>
    <t>淀川左岸農業用用水管理基金</t>
  </si>
  <si>
    <t>公共施設維持改修基金</t>
  </si>
  <si>
    <t>普通建設事業基金</t>
  </si>
  <si>
    <t>長寿ふれあい基金</t>
  </si>
  <si>
    <t>日野地区環境整備基金</t>
  </si>
  <si>
    <t>滝畑地区環境整備基金</t>
  </si>
  <si>
    <t>商業活性化事業等基金</t>
  </si>
  <si>
    <t>いきいき松原基金</t>
  </si>
  <si>
    <t>ふるさと元気基金</t>
  </si>
  <si>
    <t>子どもの夢応援奨学基金</t>
  </si>
  <si>
    <t>再資源化事業推進奨励基金</t>
  </si>
  <si>
    <t>北大阪急行南北線延伸整備基金</t>
  </si>
  <si>
    <t>保健福祉総合推進基金</t>
  </si>
  <si>
    <t>柏原市ふるさと基金</t>
  </si>
  <si>
    <t>柏原市老人福祉基金</t>
  </si>
  <si>
    <t>柏原市文化・スポーツ国際交流基金</t>
  </si>
  <si>
    <t>柏原市公園等整備事業基金</t>
  </si>
  <si>
    <t>羽曳野市ファイン推進基金</t>
  </si>
  <si>
    <t>羽曳野市教育振興基金</t>
  </si>
  <si>
    <t>ふるさと羽曳野まちづくり基金</t>
  </si>
  <si>
    <t>羽曳野市ダルビッシュ有子ども福祉基金</t>
  </si>
  <si>
    <t>市営住宅建設基金</t>
  </si>
  <si>
    <t>まちづくり整備基金</t>
  </si>
  <si>
    <t>パートタイマー等退職金共済積立基金</t>
  </si>
  <si>
    <t>保健医療基金</t>
  </si>
  <si>
    <t>市営浜墓地基金</t>
  </si>
  <si>
    <t>市民病院施設整備基金</t>
  </si>
  <si>
    <t>古代資料整備基金</t>
  </si>
  <si>
    <t>みどり基金</t>
  </si>
  <si>
    <t>愛はぐくむ子どもスクラム基金</t>
  </si>
  <si>
    <t>都市経営基盤整備基金</t>
  </si>
  <si>
    <t>ふるさと泉南水なす基金</t>
  </si>
  <si>
    <t>ふるさと創生事業推進基金</t>
  </si>
  <si>
    <t>文化財愛護基金</t>
  </si>
  <si>
    <t>地域保全整備基金</t>
  </si>
  <si>
    <t>都市の緑基金</t>
  </si>
  <si>
    <t>公共施設等整備基金</t>
    <rPh sb="5" eb="7">
      <t>セイビ</t>
    </rPh>
    <phoneticPr fontId="3"/>
  </si>
  <si>
    <t>公共施設整備積立基金</t>
  </si>
  <si>
    <t>総合スポーツセンター建設積立基金</t>
  </si>
  <si>
    <t>森林保全整備基金</t>
  </si>
  <si>
    <t>職員退職手当積立基金</t>
  </si>
  <si>
    <t>退職金等引当基金</t>
  </si>
  <si>
    <t>旧吉川財産区基金</t>
  </si>
  <si>
    <t>住宅管理基金</t>
  </si>
  <si>
    <t>愛の福祉基金</t>
  </si>
  <si>
    <t>奨学資金積立金</t>
  </si>
  <si>
    <t>霊園基金積立金</t>
  </si>
  <si>
    <t>くまとりふるさと応援基金</t>
  </si>
  <si>
    <t>くまとり防災基金</t>
  </si>
  <si>
    <t>墓地基金</t>
  </si>
  <si>
    <t>公共施設等維持整備基金</t>
  </si>
  <si>
    <t>都市環境創造基金</t>
  </si>
  <si>
    <t>文化振興・国際交流基金</t>
  </si>
  <si>
    <t>岬ゆめ・みらい基金</t>
  </si>
  <si>
    <t>多奈川地区多目的公園管理基金</t>
  </si>
  <si>
    <t>海釣り公園管理基金</t>
  </si>
  <si>
    <t>ふるさと太子応援基金</t>
  </si>
  <si>
    <t>太子まちづくり「夢」基金</t>
  </si>
  <si>
    <t>たいし・ふれ愛福祉基金</t>
  </si>
  <si>
    <t>教育・子育て基金</t>
  </si>
  <si>
    <t>健康づくり基金</t>
  </si>
  <si>
    <t>自然と歴史のふるさとづくり基金</t>
  </si>
  <si>
    <t>高石市泉大津市墓地組合基金</t>
    <rPh sb="11" eb="13">
      <t>キキン</t>
    </rPh>
    <phoneticPr fontId="3"/>
  </si>
  <si>
    <t>退職手当基金</t>
    <phoneticPr fontId="3"/>
  </si>
  <si>
    <t>飯盛霊園組合霊園整備基金</t>
    <rPh sb="0" eb="2">
      <t>イイモリ</t>
    </rPh>
    <rPh sb="2" eb="6">
      <t>レイエンクミアイ</t>
    </rPh>
    <rPh sb="6" eb="12">
      <t>レイエンセイビキキン</t>
    </rPh>
    <phoneticPr fontId="3"/>
  </si>
  <si>
    <t>飯盛斎場整備基金</t>
    <rPh sb="0" eb="2">
      <t>イイモリ</t>
    </rPh>
    <rPh sb="2" eb="4">
      <t>サイジョウ</t>
    </rPh>
    <rPh sb="4" eb="8">
      <t>セイビキキン</t>
    </rPh>
    <phoneticPr fontId="3"/>
  </si>
  <si>
    <t>市営住宅等敷金積立基金</t>
  </si>
  <si>
    <t>市民福祉振興等基金</t>
  </si>
  <si>
    <t>まちづくり等基金</t>
  </si>
  <si>
    <t>留学生支援等基金</t>
  </si>
  <si>
    <t>https://www.city.kobe.lg.jp/a61436/shise/financial/zaisei/index.html</t>
  </si>
  <si>
    <t>21世紀都市創造基金</t>
    <rPh sb="2" eb="4">
      <t>セイキ</t>
    </rPh>
    <rPh sb="4" eb="6">
      <t>トシ</t>
    </rPh>
    <rPh sb="6" eb="8">
      <t>ソウゾウ</t>
    </rPh>
    <rPh sb="8" eb="10">
      <t>キキン</t>
    </rPh>
    <phoneticPr fontId="3"/>
  </si>
  <si>
    <t>特別会計等財政健全化調整基金</t>
    <rPh sb="0" eb="2">
      <t>トクベツ</t>
    </rPh>
    <rPh sb="2" eb="4">
      <t>カイケイ</t>
    </rPh>
    <rPh sb="4" eb="5">
      <t>トウ</t>
    </rPh>
    <rPh sb="5" eb="7">
      <t>ザイセイ</t>
    </rPh>
    <rPh sb="7" eb="10">
      <t>ケンゼンカ</t>
    </rPh>
    <rPh sb="10" eb="12">
      <t>チョウセイ</t>
    </rPh>
    <rPh sb="12" eb="14">
      <t>キキン</t>
    </rPh>
    <phoneticPr fontId="3"/>
  </si>
  <si>
    <t>緑化基金</t>
    <rPh sb="0" eb="2">
      <t>リョッカ</t>
    </rPh>
    <rPh sb="2" eb="4">
      <t>キキン</t>
    </rPh>
    <phoneticPr fontId="3"/>
  </si>
  <si>
    <t>https://www.city.himeji.lg.jp/shisei/0000003230.html</t>
  </si>
  <si>
    <t>市民福祉振興基金</t>
    <rPh sb="0" eb="2">
      <t>シミン</t>
    </rPh>
    <rPh sb="2" eb="4">
      <t>フクシ</t>
    </rPh>
    <rPh sb="4" eb="6">
      <t>シンコウ</t>
    </rPh>
    <rPh sb="6" eb="8">
      <t>キキン</t>
    </rPh>
    <phoneticPr fontId="3"/>
  </si>
  <si>
    <t>新本庁舎建設基金</t>
    <rPh sb="0" eb="1">
      <t>シン</t>
    </rPh>
    <rPh sb="1" eb="4">
      <t>ホンチョウシャ</t>
    </rPh>
    <rPh sb="4" eb="6">
      <t>ケンセツ</t>
    </rPh>
    <rPh sb="6" eb="8">
      <t>キキン</t>
    </rPh>
    <phoneticPr fontId="3"/>
  </si>
  <si>
    <t>https://www.city.amagasaki.hyogo.jp/shisei/si_zaisei/006zaiseihikaku.html</t>
  </si>
  <si>
    <t>明石市庁舎建設基金</t>
    <rPh sb="0" eb="3">
      <t>アカシシ</t>
    </rPh>
    <rPh sb="3" eb="5">
      <t>チョウシャ</t>
    </rPh>
    <rPh sb="5" eb="7">
      <t>ケンセツ</t>
    </rPh>
    <rPh sb="7" eb="9">
      <t>キキン</t>
    </rPh>
    <phoneticPr fontId="3"/>
  </si>
  <si>
    <t>明石市一般廃棄物処理施設整備基金</t>
    <rPh sb="0" eb="3">
      <t>アカシシ</t>
    </rPh>
    <rPh sb="3" eb="5">
      <t>イッパン</t>
    </rPh>
    <rPh sb="5" eb="8">
      <t>ハイキブツ</t>
    </rPh>
    <rPh sb="8" eb="10">
      <t>ショリ</t>
    </rPh>
    <rPh sb="10" eb="12">
      <t>シセツ</t>
    </rPh>
    <rPh sb="12" eb="14">
      <t>セイビ</t>
    </rPh>
    <rPh sb="14" eb="16">
      <t>キキン</t>
    </rPh>
    <phoneticPr fontId="3"/>
  </si>
  <si>
    <t>明石市福祉コミュニティー基金</t>
    <rPh sb="0" eb="3">
      <t>アカシシ</t>
    </rPh>
    <rPh sb="3" eb="5">
      <t>フクシ</t>
    </rPh>
    <rPh sb="12" eb="14">
      <t>キキン</t>
    </rPh>
    <phoneticPr fontId="3"/>
  </si>
  <si>
    <t>明石市特別会計等財政健全化基金</t>
    <rPh sb="0" eb="3">
      <t>アカシシ</t>
    </rPh>
    <rPh sb="3" eb="5">
      <t>トクベツ</t>
    </rPh>
    <rPh sb="5" eb="7">
      <t>カイケイ</t>
    </rPh>
    <rPh sb="7" eb="8">
      <t>トウ</t>
    </rPh>
    <rPh sb="8" eb="10">
      <t>ザイセイ</t>
    </rPh>
    <rPh sb="10" eb="13">
      <t>ケンゼンカ</t>
    </rPh>
    <rPh sb="13" eb="15">
      <t>キキン</t>
    </rPh>
    <phoneticPr fontId="3"/>
  </si>
  <si>
    <t>明石市スポーツ振興基金</t>
    <rPh sb="0" eb="3">
      <t>アカシシ</t>
    </rPh>
    <rPh sb="7" eb="9">
      <t>シンコウ</t>
    </rPh>
    <rPh sb="9" eb="11">
      <t>キキン</t>
    </rPh>
    <phoneticPr fontId="3"/>
  </si>
  <si>
    <t>https://www.city.akashi.lg.jp/zaimu/zaisei_ka/shise/zaise/aramashi/shiryoshu.html</t>
  </si>
  <si>
    <t>西宮市公共施設保全積立基金</t>
    <rPh sb="0" eb="3">
      <t>ニシノミヤシ</t>
    </rPh>
    <rPh sb="3" eb="5">
      <t>コウキョウ</t>
    </rPh>
    <rPh sb="5" eb="7">
      <t>シセツ</t>
    </rPh>
    <rPh sb="7" eb="9">
      <t>ホゼン</t>
    </rPh>
    <rPh sb="9" eb="11">
      <t>ツミタテ</t>
    </rPh>
    <rPh sb="11" eb="13">
      <t>キキン</t>
    </rPh>
    <phoneticPr fontId="2"/>
  </si>
  <si>
    <t>西宮市耐火物件火災損害塡補積立金</t>
    <rPh sb="0" eb="3">
      <t>ニシノミヤシ</t>
    </rPh>
    <rPh sb="3" eb="5">
      <t>タイカ</t>
    </rPh>
    <rPh sb="5" eb="7">
      <t>ブッケン</t>
    </rPh>
    <rPh sb="7" eb="9">
      <t>カサイ</t>
    </rPh>
    <rPh sb="9" eb="11">
      <t>ソンガイ</t>
    </rPh>
    <rPh sb="11" eb="12">
      <t>フサガル</t>
    </rPh>
    <rPh sb="12" eb="13">
      <t>ホ</t>
    </rPh>
    <rPh sb="13" eb="15">
      <t>ツミタテ</t>
    </rPh>
    <rPh sb="15" eb="16">
      <t>キン</t>
    </rPh>
    <phoneticPr fontId="2"/>
  </si>
  <si>
    <t>西宮市営住宅敷金等積立基金</t>
    <rPh sb="0" eb="2">
      <t>ニシノミヤ</t>
    </rPh>
    <rPh sb="2" eb="4">
      <t>シエイ</t>
    </rPh>
    <rPh sb="4" eb="6">
      <t>ジュウタク</t>
    </rPh>
    <rPh sb="6" eb="8">
      <t>シキキン</t>
    </rPh>
    <rPh sb="8" eb="9">
      <t>トウ</t>
    </rPh>
    <rPh sb="9" eb="11">
      <t>ツミタテ</t>
    </rPh>
    <rPh sb="11" eb="13">
      <t>キキン</t>
    </rPh>
    <phoneticPr fontId="2"/>
  </si>
  <si>
    <t>西宮市奨学基金</t>
    <rPh sb="0" eb="7">
      <t>ニシノミヤシショウガクキキン</t>
    </rPh>
    <phoneticPr fontId="2"/>
  </si>
  <si>
    <t>西宮市学校給食費基金</t>
    <rPh sb="0" eb="3">
      <t>ニシノミヤシ</t>
    </rPh>
    <rPh sb="3" eb="5">
      <t>ガッコウ</t>
    </rPh>
    <rPh sb="5" eb="7">
      <t>キュウショク</t>
    </rPh>
    <rPh sb="7" eb="8">
      <t>ヒ</t>
    </rPh>
    <rPh sb="8" eb="10">
      <t>キキン</t>
    </rPh>
    <phoneticPr fontId="2"/>
  </si>
  <si>
    <t>https://www.nishi.or.jp/shisei/zaiseijoho/kessan/r1zaisei.html</t>
  </si>
  <si>
    <t>ふるさと洲本もっともっと応援基金</t>
    <rPh sb="4" eb="6">
      <t>スモト</t>
    </rPh>
    <rPh sb="12" eb="14">
      <t>オウエン</t>
    </rPh>
    <rPh sb="14" eb="16">
      <t>キキン</t>
    </rPh>
    <phoneticPr fontId="3"/>
  </si>
  <si>
    <t>つながり基金</t>
    <rPh sb="4" eb="6">
      <t>キキン</t>
    </rPh>
    <phoneticPr fontId="3"/>
  </si>
  <si>
    <t>過疎地域自立振興基金</t>
    <rPh sb="0" eb="2">
      <t>カソ</t>
    </rPh>
    <rPh sb="2" eb="4">
      <t>チイキ</t>
    </rPh>
    <rPh sb="4" eb="6">
      <t>ジリツ</t>
    </rPh>
    <rPh sb="6" eb="8">
      <t>シンコウ</t>
    </rPh>
    <rPh sb="8" eb="10">
      <t>キキン</t>
    </rPh>
    <phoneticPr fontId="3"/>
  </si>
  <si>
    <t>https://www.city.sumoto.lg.jp/soshiki/3/1520.html</t>
  </si>
  <si>
    <t>西田房子福祉基金</t>
    <rPh sb="0" eb="2">
      <t>ニシダ</t>
    </rPh>
    <rPh sb="2" eb="4">
      <t>フサコ</t>
    </rPh>
    <rPh sb="4" eb="6">
      <t>フクシ</t>
    </rPh>
    <rPh sb="6" eb="8">
      <t>キキン</t>
    </rPh>
    <phoneticPr fontId="3"/>
  </si>
  <si>
    <t>社会福祉「友愛」基金</t>
    <rPh sb="0" eb="2">
      <t>シャカイ</t>
    </rPh>
    <rPh sb="2" eb="4">
      <t>フクシ</t>
    </rPh>
    <rPh sb="5" eb="7">
      <t>ユウアイ</t>
    </rPh>
    <rPh sb="8" eb="10">
      <t>キキン</t>
    </rPh>
    <phoneticPr fontId="3"/>
  </si>
  <si>
    <t>https://www.city.ashiya.lg.jp/zaisei/h19_kessan_card.html</t>
  </si>
  <si>
    <t xml:space="preserve">  一般職員退職手当基金</t>
    <rPh sb="2" eb="4">
      <t>イッパン</t>
    </rPh>
    <rPh sb="4" eb="6">
      <t>ショクイン</t>
    </rPh>
    <phoneticPr fontId="3"/>
  </si>
  <si>
    <t>安全安心まちづくり基金</t>
  </si>
  <si>
    <t>にぎわい創出基金</t>
  </si>
  <si>
    <t xml:space="preserve">https://www.city.itami.lg.jp/SOSIKI/ZAISEIKIBAN/ZAISEI/ITAMI_ZAISEI/KESSAN/1597892457308.html </t>
  </si>
  <si>
    <t>しあわせ基金</t>
  </si>
  <si>
    <t>市営墓園管理基金</t>
  </si>
  <si>
    <t>http://www.city.aioi.lg.jp/soshiki/zaisei/zaiseijoukyousiryou.html</t>
  </si>
  <si>
    <t>被災者生活再建支援基金</t>
    <rPh sb="0" eb="3">
      <t>ヒサイシャ</t>
    </rPh>
    <rPh sb="3" eb="5">
      <t>セイカツ</t>
    </rPh>
    <rPh sb="5" eb="7">
      <t>サイケン</t>
    </rPh>
    <rPh sb="7" eb="9">
      <t>シエン</t>
    </rPh>
    <rPh sb="9" eb="11">
      <t>キキン</t>
    </rPh>
    <phoneticPr fontId="3"/>
  </si>
  <si>
    <t>植村直己顕彰基金</t>
    <rPh sb="0" eb="2">
      <t>ウエムラ</t>
    </rPh>
    <rPh sb="2" eb="4">
      <t>ナオミ</t>
    </rPh>
    <rPh sb="4" eb="6">
      <t>ケンショウ</t>
    </rPh>
    <rPh sb="6" eb="8">
      <t>キキン</t>
    </rPh>
    <phoneticPr fontId="3"/>
  </si>
  <si>
    <t>https://www.city.toyooka.lg.jp/shisei/zaisei/zaiseijokyo/1003121.html</t>
  </si>
  <si>
    <t>公共施設等整備基金</t>
    <rPh sb="0" eb="4">
      <t>コウキョウシセツ</t>
    </rPh>
    <rPh sb="4" eb="5">
      <t>トウ</t>
    </rPh>
    <rPh sb="5" eb="9">
      <t>セイビキキン</t>
    </rPh>
    <phoneticPr fontId="3"/>
  </si>
  <si>
    <t>福祉コミュニティ基金</t>
    <rPh sb="0" eb="2">
      <t>フクシ</t>
    </rPh>
    <rPh sb="8" eb="10">
      <t>キキン</t>
    </rPh>
    <phoneticPr fontId="3"/>
  </si>
  <si>
    <t>日光山墓園管理基金</t>
    <rPh sb="0" eb="2">
      <t>ニッコウ</t>
    </rPh>
    <rPh sb="2" eb="3">
      <t>ヤマ</t>
    </rPh>
    <rPh sb="3" eb="5">
      <t>ボエン</t>
    </rPh>
    <rPh sb="5" eb="9">
      <t>カンリキキン</t>
    </rPh>
    <phoneticPr fontId="3"/>
  </si>
  <si>
    <t>森林環境事業基金</t>
    <rPh sb="0" eb="4">
      <t>シンリンカンキョウ</t>
    </rPh>
    <rPh sb="4" eb="8">
      <t>ジギョウキキン</t>
    </rPh>
    <phoneticPr fontId="3"/>
  </si>
  <si>
    <t>https://www.city.kakogawa.lg.jp/shiseijoho/kakogawashinoseisakuzaisei/zaisei/kouhyou/1533609537751.html</t>
  </si>
  <si>
    <t>健康管理施設整備基金</t>
    <rPh sb="0" eb="2">
      <t>ケンコウ</t>
    </rPh>
    <rPh sb="2" eb="4">
      <t>カンリ</t>
    </rPh>
    <rPh sb="4" eb="6">
      <t>シセツ</t>
    </rPh>
    <rPh sb="6" eb="8">
      <t>セイビ</t>
    </rPh>
    <rPh sb="8" eb="10">
      <t>キキン</t>
    </rPh>
    <phoneticPr fontId="3"/>
  </si>
  <si>
    <t>都市施設等整備事業基金</t>
    <rPh sb="0" eb="2">
      <t>トシ</t>
    </rPh>
    <rPh sb="2" eb="4">
      <t>シセツ</t>
    </rPh>
    <rPh sb="4" eb="5">
      <t>トウ</t>
    </rPh>
    <rPh sb="5" eb="7">
      <t>セイビ</t>
    </rPh>
    <rPh sb="7" eb="9">
      <t>ジギョウ</t>
    </rPh>
    <rPh sb="9" eb="11">
      <t>キキン</t>
    </rPh>
    <phoneticPr fontId="3"/>
  </si>
  <si>
    <t>赤穂ふるさとづくり基金</t>
    <rPh sb="0" eb="2">
      <t>アコウ</t>
    </rPh>
    <rPh sb="9" eb="11">
      <t>キキン</t>
    </rPh>
    <phoneticPr fontId="3"/>
  </si>
  <si>
    <t>高山墓園管理基金</t>
    <rPh sb="0" eb="2">
      <t>タカヤマ</t>
    </rPh>
    <rPh sb="2" eb="4">
      <t>ボエン</t>
    </rPh>
    <rPh sb="4" eb="6">
      <t>カンリ</t>
    </rPh>
    <rPh sb="6" eb="8">
      <t>キキン</t>
    </rPh>
    <phoneticPr fontId="3"/>
  </si>
  <si>
    <t>http://www.city.ako.lg.jp/soumu/zaisei/analysis_zaiseijoukyousiryou.html</t>
  </si>
  <si>
    <t>地域福祉基金</t>
    <rPh sb="0" eb="2">
      <t>チイキ</t>
    </rPh>
    <rPh sb="2" eb="6">
      <t>フクシキキン</t>
    </rPh>
    <phoneticPr fontId="3"/>
  </si>
  <si>
    <t>ふるさと西脇「日本のへそ」基金</t>
    <rPh sb="4" eb="6">
      <t>ニシワキ</t>
    </rPh>
    <rPh sb="7" eb="9">
      <t>ニホン</t>
    </rPh>
    <rPh sb="13" eb="15">
      <t>キキン</t>
    </rPh>
    <phoneticPr fontId="3"/>
  </si>
  <si>
    <t>日本のへそ日時計の丘公園管理基金</t>
    <rPh sb="0" eb="2">
      <t>ニホン</t>
    </rPh>
    <rPh sb="5" eb="8">
      <t>ヒドケイ</t>
    </rPh>
    <rPh sb="9" eb="10">
      <t>オカ</t>
    </rPh>
    <rPh sb="10" eb="12">
      <t>コウエン</t>
    </rPh>
    <rPh sb="12" eb="16">
      <t>カンリキキン</t>
    </rPh>
    <phoneticPr fontId="3"/>
  </si>
  <si>
    <t>https://www.city.nishiwaki.lg.jp/shiseijyoho/gyouzaisei/zaiseijyoukyou/1357293378963.html</t>
  </si>
  <si>
    <t>新ごみ処理施設建設基金</t>
    <rPh sb="0" eb="1">
      <t>シン</t>
    </rPh>
    <rPh sb="3" eb="5">
      <t>ショリ</t>
    </rPh>
    <rPh sb="5" eb="7">
      <t>シセツ</t>
    </rPh>
    <rPh sb="7" eb="9">
      <t>ケンセツ</t>
    </rPh>
    <rPh sb="9" eb="11">
      <t>キキン</t>
    </rPh>
    <phoneticPr fontId="3"/>
  </si>
  <si>
    <t>市営霊園運営基金</t>
    <rPh sb="0" eb="2">
      <t>シエイ</t>
    </rPh>
    <rPh sb="2" eb="4">
      <t>レイエン</t>
    </rPh>
    <rPh sb="4" eb="6">
      <t>ウンエイ</t>
    </rPh>
    <rPh sb="6" eb="8">
      <t>キキン</t>
    </rPh>
    <phoneticPr fontId="3"/>
  </si>
  <si>
    <t>障碍（がい）福祉基金</t>
    <rPh sb="0" eb="2">
      <t>ショウガイ</t>
    </rPh>
    <rPh sb="6" eb="8">
      <t>フクシ</t>
    </rPh>
    <rPh sb="8" eb="10">
      <t>キキン</t>
    </rPh>
    <phoneticPr fontId="3"/>
  </si>
  <si>
    <t>公共施設等整備保全基金</t>
    <rPh sb="0" eb="2">
      <t>コウキョウ</t>
    </rPh>
    <rPh sb="2" eb="4">
      <t>シセツ</t>
    </rPh>
    <rPh sb="4" eb="5">
      <t>トウ</t>
    </rPh>
    <rPh sb="5" eb="7">
      <t>セイビ</t>
    </rPh>
    <rPh sb="7" eb="9">
      <t>ホゼン</t>
    </rPh>
    <rPh sb="9" eb="11">
      <t>キキン</t>
    </rPh>
    <phoneticPr fontId="3"/>
  </si>
  <si>
    <t>https://www.city.takarazuka.hyogo.jp/shisei/gyozaisei/1000137/1012636.html</t>
  </si>
  <si>
    <t>こころのふるさと
三木応援基金</t>
    <rPh sb="9" eb="11">
      <t>ミキ</t>
    </rPh>
    <rPh sb="11" eb="13">
      <t>オウエン</t>
    </rPh>
    <rPh sb="13" eb="15">
      <t>キキン</t>
    </rPh>
    <phoneticPr fontId="3"/>
  </si>
  <si>
    <t>ガーデンシティ
みき創生基金</t>
    <rPh sb="10" eb="12">
      <t>ソウセイ</t>
    </rPh>
    <rPh sb="12" eb="14">
      <t>キキン</t>
    </rPh>
    <phoneticPr fontId="3"/>
  </si>
  <si>
    <t>https://www.city.miki.lg.jp/soshiki/10/1670.html</t>
  </si>
  <si>
    <t>緑丘2丁目地区再開発地区計画に係る公園整備基金</t>
    <rPh sb="0" eb="2">
      <t>ミドリガオカ</t>
    </rPh>
    <rPh sb="3" eb="5">
      <t>チョウメ</t>
    </rPh>
    <rPh sb="5" eb="7">
      <t>チク</t>
    </rPh>
    <rPh sb="7" eb="10">
      <t>サイカイハツ</t>
    </rPh>
    <rPh sb="10" eb="12">
      <t>チク</t>
    </rPh>
    <rPh sb="12" eb="14">
      <t>ケイカク</t>
    </rPh>
    <rPh sb="15" eb="16">
      <t>カカ</t>
    </rPh>
    <rPh sb="17" eb="19">
      <t>コウエン</t>
    </rPh>
    <rPh sb="19" eb="21">
      <t>セイビ</t>
    </rPh>
    <rPh sb="21" eb="23">
      <t>キキン</t>
    </rPh>
    <phoneticPr fontId="2"/>
  </si>
  <si>
    <t>リサイクル基金</t>
    <rPh sb="5" eb="7">
      <t>キキン</t>
    </rPh>
    <phoneticPr fontId="2"/>
  </si>
  <si>
    <t>コミュニティ基金</t>
    <rPh sb="6" eb="8">
      <t>キキン</t>
    </rPh>
    <phoneticPr fontId="2"/>
  </si>
  <si>
    <t>森林環境整備基金</t>
    <rPh sb="0" eb="8">
      <t>シンリンカンキョウセイビキキン</t>
    </rPh>
    <phoneticPr fontId="3"/>
  </si>
  <si>
    <t>http://www.city.takasago.lg.jp/index.cfm/19,27644,189,927,html</t>
  </si>
  <si>
    <t>https://www.city.kawanishi.hyogo.jp/shiseijoho/1008858/zaisei/kessanjokyo.html</t>
  </si>
  <si>
    <t>白雲谷温泉施設整備及び運営基金</t>
  </si>
  <si>
    <t>https://www.city.ono.hyogo.jp/1/8/15/7/6/</t>
  </si>
  <si>
    <t>三田駅前一番館基金</t>
  </si>
  <si>
    <t>ありがとう！三田っ子応援基金</t>
  </si>
  <si>
    <t>グリーン・クリーン基金</t>
  </si>
  <si>
    <t>http://www.city.sanda.lg.jp/zaisei/zaiseijyoukyoushiryousyuu.html</t>
  </si>
  <si>
    <t>https://www.city.kasai.hyogo.jp/soshiki/11/2094.html</t>
  </si>
  <si>
    <t>丹波篠山ふるさと基金</t>
    <rPh sb="0" eb="4">
      <t>タンバササヤマ</t>
    </rPh>
    <rPh sb="8" eb="10">
      <t>キキン</t>
    </rPh>
    <phoneticPr fontId="3"/>
  </si>
  <si>
    <t>ふるさと創生奨学金基金</t>
    <rPh sb="4" eb="6">
      <t>ソウセイ</t>
    </rPh>
    <rPh sb="6" eb="9">
      <t>ショウガクキン</t>
    </rPh>
    <rPh sb="9" eb="11">
      <t>キキン</t>
    </rPh>
    <phoneticPr fontId="3"/>
  </si>
  <si>
    <t>義務教育施設整備基金</t>
    <rPh sb="0" eb="4">
      <t>ギムキョウイク</t>
    </rPh>
    <rPh sb="4" eb="6">
      <t>シセツ</t>
    </rPh>
    <rPh sb="6" eb="8">
      <t>セイビ</t>
    </rPh>
    <rPh sb="8" eb="10">
      <t>キキン</t>
    </rPh>
    <phoneticPr fontId="3"/>
  </si>
  <si>
    <t>宅地開発関連事業基金</t>
    <rPh sb="0" eb="2">
      <t>タクチ</t>
    </rPh>
    <rPh sb="2" eb="4">
      <t>カイハツ</t>
    </rPh>
    <rPh sb="4" eb="6">
      <t>カンレン</t>
    </rPh>
    <rPh sb="6" eb="8">
      <t>ジギョウ</t>
    </rPh>
    <rPh sb="8" eb="10">
      <t>キキン</t>
    </rPh>
    <phoneticPr fontId="3"/>
  </si>
  <si>
    <t>https://www.city.tambasasayama.lg.jp/soshikikarasagasu/zaiseika/gyoseijoho/3/9222.html</t>
  </si>
  <si>
    <t>元気な養父づくり応援基金</t>
    <rPh sb="0" eb="2">
      <t>ゲンキ</t>
    </rPh>
    <rPh sb="3" eb="5">
      <t>ヤブ</t>
    </rPh>
    <rPh sb="8" eb="10">
      <t>オウエン</t>
    </rPh>
    <rPh sb="10" eb="12">
      <t>キキン</t>
    </rPh>
    <phoneticPr fontId="3"/>
  </si>
  <si>
    <t>過疎対策基金</t>
    <rPh sb="0" eb="2">
      <t>カソ</t>
    </rPh>
    <rPh sb="2" eb="4">
      <t>タイサク</t>
    </rPh>
    <rPh sb="4" eb="6">
      <t>キキン</t>
    </rPh>
    <phoneticPr fontId="3"/>
  </si>
  <si>
    <t>https://www.city.yabu.hyogo.jp/gyosei/zaisei_yosan_kessan/zaisei/4050.html</t>
  </si>
  <si>
    <t>庁舎整備事業基金</t>
    <rPh sb="0" eb="2">
      <t>チョウシャ</t>
    </rPh>
    <rPh sb="2" eb="4">
      <t>セイビ</t>
    </rPh>
    <rPh sb="4" eb="6">
      <t>ジギョウ</t>
    </rPh>
    <rPh sb="6" eb="8">
      <t>キキン</t>
    </rPh>
    <phoneticPr fontId="3"/>
  </si>
  <si>
    <t>学校等整備基金</t>
    <rPh sb="0" eb="2">
      <t>ガッコウ</t>
    </rPh>
    <rPh sb="2" eb="3">
      <t>ナド</t>
    </rPh>
    <rPh sb="3" eb="5">
      <t>セイビ</t>
    </rPh>
    <rPh sb="5" eb="7">
      <t>キキン</t>
    </rPh>
    <phoneticPr fontId="3"/>
  </si>
  <si>
    <t>消防防災施設等整備基金</t>
    <rPh sb="0" eb="2">
      <t>ショウボウ</t>
    </rPh>
    <rPh sb="2" eb="4">
      <t>ボウサイ</t>
    </rPh>
    <rPh sb="4" eb="6">
      <t>シセツ</t>
    </rPh>
    <rPh sb="6" eb="7">
      <t>ナド</t>
    </rPh>
    <rPh sb="7" eb="9">
      <t>セイビ</t>
    </rPh>
    <rPh sb="9" eb="11">
      <t>キキン</t>
    </rPh>
    <phoneticPr fontId="3"/>
  </si>
  <si>
    <t>https://www.city.tamba.lg.jp/soshiki/zaisei/kessanbunseki.html</t>
  </si>
  <si>
    <t>淡路鳴門岬公園開発基金</t>
    <rPh sb="0" eb="2">
      <t>アワジ</t>
    </rPh>
    <rPh sb="2" eb="4">
      <t>ナルト</t>
    </rPh>
    <rPh sb="4" eb="5">
      <t>ミサキ</t>
    </rPh>
    <rPh sb="5" eb="7">
      <t>コウエン</t>
    </rPh>
    <rPh sb="7" eb="9">
      <t>カイハツ</t>
    </rPh>
    <rPh sb="9" eb="11">
      <t>キキン</t>
    </rPh>
    <phoneticPr fontId="3"/>
  </si>
  <si>
    <t>水道事業調整基金</t>
    <rPh sb="0" eb="2">
      <t>スイドウ</t>
    </rPh>
    <rPh sb="2" eb="4">
      <t>ジギョウ</t>
    </rPh>
    <rPh sb="4" eb="6">
      <t>チョウセイ</t>
    </rPh>
    <rPh sb="6" eb="8">
      <t>キキン</t>
    </rPh>
    <phoneticPr fontId="3"/>
  </si>
  <si>
    <t>http://www.city.minamiawaji.hyogo.jp/site/sub-site-zaimu/zaiseihikakubunseki.html</t>
  </si>
  <si>
    <t>コミュニティ・プラント維持基金</t>
    <rPh sb="11" eb="13">
      <t>イジ</t>
    </rPh>
    <rPh sb="13" eb="15">
      <t>キキン</t>
    </rPh>
    <phoneticPr fontId="3"/>
  </si>
  <si>
    <t>http://www.city.asago.hyogo.jp/category/4-2-8-0-0.html</t>
  </si>
  <si>
    <t>夢と未来へのふるさと基金</t>
    <rPh sb="0" eb="1">
      <t>ユメ</t>
    </rPh>
    <rPh sb="2" eb="4">
      <t>ミライ</t>
    </rPh>
    <rPh sb="10" eb="12">
      <t>キキン</t>
    </rPh>
    <phoneticPr fontId="3"/>
  </si>
  <si>
    <t>http://www.city.awaji.lg.jp/soshiki/zaisei/31414.html</t>
  </si>
  <si>
    <t>森林文化創造基金</t>
    <rPh sb="0" eb="2">
      <t>シンリン</t>
    </rPh>
    <rPh sb="2" eb="4">
      <t>ブンカ</t>
    </rPh>
    <rPh sb="4" eb="6">
      <t>ソウゾウ</t>
    </rPh>
    <rPh sb="6" eb="8">
      <t>キキン</t>
    </rPh>
    <phoneticPr fontId="3"/>
  </si>
  <si>
    <t>ブナ基金</t>
    <rPh sb="2" eb="4">
      <t>キキン</t>
    </rPh>
    <phoneticPr fontId="3"/>
  </si>
  <si>
    <t>https://www.city.shiso.lg.jp/shiseijoho/gyozaisei/yosan_kessan/1386830992387.html</t>
  </si>
  <si>
    <t>地域情報化基金</t>
  </si>
  <si>
    <t>https://www.city.kato.lg.jp/kakukanogoannai/soumuzaiseibu/soumuzaiseika/zaiseikakari/kessan/r1/9986.html</t>
  </si>
  <si>
    <t>https://www.city.tatsuno.lg.jp/shisei/yosan/zaiseijyouhou/kessannogaiyou.html</t>
  </si>
  <si>
    <t>https://www.town.inagawa.lg.jp/soshiki/kikakusomu/somu/zaisei/R1/1615281966535.html</t>
  </si>
  <si>
    <t>施設等整備基金</t>
  </si>
  <si>
    <t>大河丘陵活用基金</t>
  </si>
  <si>
    <t>余暇村公園管理基金</t>
  </si>
  <si>
    <t>https://www.town.taka.lg.jp/category_guide/detail/id=18489</t>
  </si>
  <si>
    <t>一般廃棄物処理施設等整備基金</t>
    <rPh sb="0" eb="2">
      <t>イッパン</t>
    </rPh>
    <rPh sb="2" eb="5">
      <t>ハイキブツ</t>
    </rPh>
    <rPh sb="5" eb="7">
      <t>ショリ</t>
    </rPh>
    <rPh sb="7" eb="9">
      <t>シセツ</t>
    </rPh>
    <rPh sb="9" eb="10">
      <t>トウ</t>
    </rPh>
    <rPh sb="10" eb="12">
      <t>セイビ</t>
    </rPh>
    <rPh sb="12" eb="14">
      <t>キキン</t>
    </rPh>
    <phoneticPr fontId="3"/>
  </si>
  <si>
    <t>安全安心対策基金</t>
    <rPh sb="0" eb="2">
      <t>アンゼン</t>
    </rPh>
    <rPh sb="2" eb="4">
      <t>アンシン</t>
    </rPh>
    <rPh sb="4" eb="6">
      <t>タイサク</t>
    </rPh>
    <rPh sb="6" eb="8">
      <t>キキン</t>
    </rPh>
    <phoneticPr fontId="3"/>
  </si>
  <si>
    <t>開発事業に伴う公共施設等整備基金</t>
    <rPh sb="0" eb="2">
      <t>カイハツ</t>
    </rPh>
    <rPh sb="2" eb="4">
      <t>ジギョウ</t>
    </rPh>
    <rPh sb="5" eb="6">
      <t>トモナ</t>
    </rPh>
    <rPh sb="7" eb="9">
      <t>コウキョウ</t>
    </rPh>
    <rPh sb="9" eb="11">
      <t>シセツ</t>
    </rPh>
    <rPh sb="11" eb="12">
      <t>トウ</t>
    </rPh>
    <rPh sb="12" eb="14">
      <t>セイビ</t>
    </rPh>
    <rPh sb="14" eb="16">
      <t>キキン</t>
    </rPh>
    <phoneticPr fontId="3"/>
  </si>
  <si>
    <t>健康づくり施設整備基金</t>
    <rPh sb="0" eb="2">
      <t>ケンコウ</t>
    </rPh>
    <rPh sb="5" eb="7">
      <t>シセツ</t>
    </rPh>
    <rPh sb="7" eb="9">
      <t>セイビ</t>
    </rPh>
    <rPh sb="9" eb="11">
      <t>キキン</t>
    </rPh>
    <phoneticPr fontId="3"/>
  </si>
  <si>
    <t>https://www.town.hyogo-inami.lg.jp/0000001509.html</t>
  </si>
  <si>
    <t>公共・公益施設整備基金</t>
    <rPh sb="0" eb="2">
      <t>コウキョウ</t>
    </rPh>
    <rPh sb="3" eb="5">
      <t>コウエキ</t>
    </rPh>
    <rPh sb="5" eb="7">
      <t>シセツ</t>
    </rPh>
    <rPh sb="7" eb="9">
      <t>セイビ</t>
    </rPh>
    <rPh sb="9" eb="11">
      <t>キキン</t>
    </rPh>
    <phoneticPr fontId="3"/>
  </si>
  <si>
    <t>https://www.town.harima.lg.jp/somu/chosejoho/yosan/zaise/bunseki.html</t>
  </si>
  <si>
    <t>ふるさと市川応援基金</t>
    <rPh sb="4" eb="6">
      <t>イチカワ</t>
    </rPh>
    <rPh sb="6" eb="8">
      <t>オウエン</t>
    </rPh>
    <rPh sb="8" eb="10">
      <t>キキン</t>
    </rPh>
    <phoneticPr fontId="3"/>
  </si>
  <si>
    <t>学校用地取得基金</t>
    <rPh sb="0" eb="2">
      <t>ガッコウ</t>
    </rPh>
    <rPh sb="2" eb="4">
      <t>ヨウチ</t>
    </rPh>
    <rPh sb="4" eb="6">
      <t>シュトク</t>
    </rPh>
    <rPh sb="6" eb="8">
      <t>キキン</t>
    </rPh>
    <phoneticPr fontId="3"/>
  </si>
  <si>
    <t>https://www.town.ichikawa.lg.jp/info/1203</t>
  </si>
  <si>
    <t>農業農村活性化基金</t>
    <rPh sb="0" eb="2">
      <t>ノウギョウ</t>
    </rPh>
    <rPh sb="2" eb="4">
      <t>ノウソン</t>
    </rPh>
    <rPh sb="4" eb="7">
      <t>カッセイカ</t>
    </rPh>
    <rPh sb="7" eb="9">
      <t>キキン</t>
    </rPh>
    <phoneticPr fontId="3"/>
  </si>
  <si>
    <t>大規模開発区域環境保全基金</t>
    <rPh sb="0" eb="3">
      <t>ダイキボ</t>
    </rPh>
    <rPh sb="3" eb="5">
      <t>カイハツ</t>
    </rPh>
    <rPh sb="5" eb="7">
      <t>クイキ</t>
    </rPh>
    <rPh sb="7" eb="9">
      <t>カンキョウ</t>
    </rPh>
    <rPh sb="9" eb="11">
      <t>ホゼン</t>
    </rPh>
    <rPh sb="11" eb="13">
      <t>キキン</t>
    </rPh>
    <phoneticPr fontId="3"/>
  </si>
  <si>
    <t>http://www.town.fukusaki.hyogo.jp/0000000267.html</t>
  </si>
  <si>
    <t>寺前地区振興基金</t>
    <rPh sb="0" eb="2">
      <t>テラマエ</t>
    </rPh>
    <rPh sb="2" eb="4">
      <t>チク</t>
    </rPh>
    <rPh sb="4" eb="6">
      <t>シンコウ</t>
    </rPh>
    <rPh sb="6" eb="8">
      <t>キキン</t>
    </rPh>
    <phoneticPr fontId="3"/>
  </si>
  <si>
    <t>長谷地区振興基金</t>
    <rPh sb="0" eb="2">
      <t>ハセ</t>
    </rPh>
    <rPh sb="2" eb="4">
      <t>チク</t>
    </rPh>
    <rPh sb="4" eb="6">
      <t>シンコウ</t>
    </rPh>
    <rPh sb="6" eb="8">
      <t>キキン</t>
    </rPh>
    <phoneticPr fontId="3"/>
  </si>
  <si>
    <t>ケーブルテレビネットワーク維持基金</t>
    <rPh sb="13" eb="15">
      <t>イジ</t>
    </rPh>
    <rPh sb="15" eb="17">
      <t>キキン</t>
    </rPh>
    <phoneticPr fontId="3"/>
  </si>
  <si>
    <t>http://www.town.kamikawa.hyogo.jp/0000000176.html</t>
  </si>
  <si>
    <t>メモリアルパーク管理基金</t>
    <rPh sb="8" eb="10">
      <t>カンリ</t>
    </rPh>
    <rPh sb="10" eb="12">
      <t>キキン</t>
    </rPh>
    <phoneticPr fontId="3"/>
  </si>
  <si>
    <t>森林環境整備促進基金</t>
    <rPh sb="0" eb="2">
      <t>シンリン</t>
    </rPh>
    <rPh sb="2" eb="4">
      <t>カンキョウ</t>
    </rPh>
    <rPh sb="4" eb="6">
      <t>セイビ</t>
    </rPh>
    <rPh sb="6" eb="8">
      <t>ソクシン</t>
    </rPh>
    <rPh sb="8" eb="10">
      <t>キキン</t>
    </rPh>
    <phoneticPr fontId="3"/>
  </si>
  <si>
    <t>http://www.town.hyogo-taishi.lg.jp/soshikikarasagasu/zaisei/kessan/reigankessan/index.html</t>
  </si>
  <si>
    <t>ケーブルテレビ施設改修基金</t>
    <rPh sb="7" eb="9">
      <t>シセツ</t>
    </rPh>
    <rPh sb="9" eb="11">
      <t>カイシュウ</t>
    </rPh>
    <rPh sb="11" eb="13">
      <t>キキン</t>
    </rPh>
    <phoneticPr fontId="1"/>
  </si>
  <si>
    <t>ふるさとづくり応援基金</t>
    <rPh sb="7" eb="9">
      <t>オウエン</t>
    </rPh>
    <rPh sb="9" eb="11">
      <t>キキン</t>
    </rPh>
    <phoneticPr fontId="1"/>
  </si>
  <si>
    <t>大持井堰管理基金</t>
    <rPh sb="0" eb="2">
      <t>ダイモチ</t>
    </rPh>
    <rPh sb="2" eb="4">
      <t>イセキ</t>
    </rPh>
    <rPh sb="4" eb="6">
      <t>カンリ</t>
    </rPh>
    <rPh sb="6" eb="8">
      <t>キキン</t>
    </rPh>
    <phoneticPr fontId="1"/>
  </si>
  <si>
    <t>交通遺児奨学基金</t>
    <rPh sb="0" eb="2">
      <t>コウツウ</t>
    </rPh>
    <rPh sb="2" eb="4">
      <t>イジ</t>
    </rPh>
    <rPh sb="4" eb="6">
      <t>ショウガク</t>
    </rPh>
    <rPh sb="6" eb="8">
      <t>キキン</t>
    </rPh>
    <phoneticPr fontId="1"/>
  </si>
  <si>
    <t>公共施設管理運営基金</t>
    <rPh sb="0" eb="2">
      <t>コウキョウ</t>
    </rPh>
    <rPh sb="2" eb="4">
      <t>シセツ</t>
    </rPh>
    <rPh sb="4" eb="6">
      <t>カンリ</t>
    </rPh>
    <rPh sb="6" eb="8">
      <t>ウンエイ</t>
    </rPh>
    <rPh sb="8" eb="10">
      <t>キキン</t>
    </rPh>
    <phoneticPr fontId="1"/>
  </si>
  <si>
    <t>http://www.town.kamigori.hyogo.jp/cms-sypher/www/info/detail.jsp?id=13387</t>
  </si>
  <si>
    <t>https://www.town.sayo.lg.jp/cms-sypher/www/service/detail.jsp?id=5756</t>
  </si>
  <si>
    <t>公共施設等管理基金</t>
    <rPh sb="0" eb="2">
      <t>コウキョウ</t>
    </rPh>
    <rPh sb="2" eb="4">
      <t>シセツ</t>
    </rPh>
    <rPh sb="4" eb="5">
      <t>トウ</t>
    </rPh>
    <rPh sb="5" eb="7">
      <t>カンリ</t>
    </rPh>
    <rPh sb="7" eb="9">
      <t>キキン</t>
    </rPh>
    <phoneticPr fontId="3"/>
  </si>
  <si>
    <t>温泉地域開発基金</t>
    <rPh sb="0" eb="2">
      <t>オンセン</t>
    </rPh>
    <rPh sb="2" eb="4">
      <t>チイキ</t>
    </rPh>
    <rPh sb="4" eb="6">
      <t>カイハツ</t>
    </rPh>
    <rPh sb="6" eb="8">
      <t>キキン</t>
    </rPh>
    <phoneticPr fontId="3"/>
  </si>
  <si>
    <t>https://www.town.mikata-kami.lg.jp/www/genre/1000000000450/index.html</t>
  </si>
  <si>
    <t>十字谷残土処分場整備基金</t>
  </si>
  <si>
    <t>下タ山公共建設残土処分場基金</t>
  </si>
  <si>
    <t>ふるさと水と土対策基金</t>
  </si>
  <si>
    <t>http://www.town.shinonsen.hyogo.jp/page/index.php?mode=page_list&amp;cate_id=C240914</t>
  </si>
  <si>
    <t>北播磨こども発達支援センター事務組合わかあゆ園施設整備基金</t>
    <rPh sb="0" eb="3">
      <t>キタハリマ</t>
    </rPh>
    <rPh sb="6" eb="8">
      <t>ハッタツ</t>
    </rPh>
    <rPh sb="8" eb="10">
      <t>シエン</t>
    </rPh>
    <rPh sb="14" eb="18">
      <t>ジムクミアイ</t>
    </rPh>
    <rPh sb="22" eb="23">
      <t>エン</t>
    </rPh>
    <rPh sb="23" eb="25">
      <t>シセツ</t>
    </rPh>
    <rPh sb="25" eb="27">
      <t>セイビ</t>
    </rPh>
    <rPh sb="27" eb="29">
      <t>キキン</t>
    </rPh>
    <phoneticPr fontId="3"/>
  </si>
  <si>
    <t>退職手当引当準備基金</t>
    <rPh sb="0" eb="2">
      <t>タイショク</t>
    </rPh>
    <rPh sb="2" eb="4">
      <t>テアテ</t>
    </rPh>
    <rPh sb="4" eb="6">
      <t>ヒキアテ</t>
    </rPh>
    <rPh sb="6" eb="8">
      <t>ジュンビ</t>
    </rPh>
    <rPh sb="8" eb="10">
      <t>キキン</t>
    </rPh>
    <phoneticPr fontId="3"/>
  </si>
  <si>
    <t>南部業務施設整備基金</t>
    <rPh sb="0" eb="2">
      <t>ナンブ</t>
    </rPh>
    <rPh sb="2" eb="10">
      <t>ギョウムシセツセイビキキン</t>
    </rPh>
    <phoneticPr fontId="3"/>
  </si>
  <si>
    <t>淡路ふるさと市町村圏基金</t>
    <rPh sb="0" eb="2">
      <t>アワジ</t>
    </rPh>
    <rPh sb="6" eb="10">
      <t>シチョウソンケン</t>
    </rPh>
    <rPh sb="10" eb="12">
      <t>キキン</t>
    </rPh>
    <phoneticPr fontId="3"/>
  </si>
  <si>
    <t>南但ごみ処理施設解体撤去基金</t>
  </si>
  <si>
    <t>丹波少年自然の家事務組合施設整備基金</t>
    <rPh sb="0" eb="12">
      <t>ジムクミアイ</t>
    </rPh>
    <rPh sb="12" eb="14">
      <t>シセツ</t>
    </rPh>
    <rPh sb="14" eb="16">
      <t>セイビ</t>
    </rPh>
    <rPh sb="16" eb="18">
      <t>キキン</t>
    </rPh>
    <phoneticPr fontId="3"/>
  </si>
  <si>
    <t>西脇多可広域斎場施設整備基金</t>
    <rPh sb="0" eb="2">
      <t>ニシワキ</t>
    </rPh>
    <rPh sb="2" eb="4">
      <t>タカ</t>
    </rPh>
    <rPh sb="4" eb="6">
      <t>コウイキ</t>
    </rPh>
    <rPh sb="6" eb="8">
      <t>サイジョウ</t>
    </rPh>
    <rPh sb="8" eb="10">
      <t>シセツ</t>
    </rPh>
    <rPh sb="10" eb="12">
      <t>セイビ</t>
    </rPh>
    <rPh sb="12" eb="14">
      <t>キキン</t>
    </rPh>
    <phoneticPr fontId="3"/>
  </si>
  <si>
    <t>西脇多可行政事務組合休日急患センター基金</t>
    <rPh sb="0" eb="2">
      <t>ニシワキ</t>
    </rPh>
    <rPh sb="2" eb="4">
      <t>タカ</t>
    </rPh>
    <rPh sb="4" eb="6">
      <t>ギョウセイ</t>
    </rPh>
    <rPh sb="6" eb="8">
      <t>ジム</t>
    </rPh>
    <rPh sb="8" eb="10">
      <t>クミアイ</t>
    </rPh>
    <rPh sb="10" eb="12">
      <t>キュウジツ</t>
    </rPh>
    <rPh sb="12" eb="14">
      <t>キュウカン</t>
    </rPh>
    <rPh sb="18" eb="20">
      <t>キキン</t>
    </rPh>
    <phoneticPr fontId="3"/>
  </si>
  <si>
    <t>ごみ処理施設整備基金</t>
    <rPh sb="2" eb="10">
      <t>ショリシセツセイビキキン</t>
    </rPh>
    <phoneticPr fontId="3"/>
  </si>
  <si>
    <t>一般廃棄物処理施設基金</t>
    <rPh sb="0" eb="2">
      <t>イッパン</t>
    </rPh>
    <rPh sb="2" eb="5">
      <t>ハイキブツ</t>
    </rPh>
    <rPh sb="5" eb="7">
      <t>ショリ</t>
    </rPh>
    <rPh sb="7" eb="9">
      <t>シセツ</t>
    </rPh>
    <rPh sb="9" eb="11">
      <t>キキン</t>
    </rPh>
    <phoneticPr fontId="3"/>
  </si>
  <si>
    <t>但馬青少年育成基金</t>
    <rPh sb="0" eb="2">
      <t>タジマ</t>
    </rPh>
    <rPh sb="2" eb="5">
      <t>セイショウネン</t>
    </rPh>
    <rPh sb="5" eb="7">
      <t>イクセイ</t>
    </rPh>
    <rPh sb="7" eb="9">
      <t>キキン</t>
    </rPh>
    <phoneticPr fontId="3"/>
  </si>
  <si>
    <t>施設運営燃料費等調整基金</t>
    <rPh sb="0" eb="4">
      <t>シセツウンエイ</t>
    </rPh>
    <rPh sb="4" eb="8">
      <t>ネンリョウヒトウ</t>
    </rPh>
    <rPh sb="8" eb="12">
      <t>チョウセイキキン</t>
    </rPh>
    <phoneticPr fontId="3"/>
  </si>
  <si>
    <t>消防施設整備基金</t>
    <rPh sb="0" eb="4">
      <t>ショウボウシセツ</t>
    </rPh>
    <rPh sb="4" eb="8">
      <t>セイビキキン</t>
    </rPh>
    <phoneticPr fontId="3"/>
  </si>
  <si>
    <t>地元公共事業積立基金</t>
    <rPh sb="0" eb="2">
      <t>ジモト</t>
    </rPh>
    <rPh sb="2" eb="4">
      <t>コウキョウ</t>
    </rPh>
    <rPh sb="4" eb="6">
      <t>ジギョウ</t>
    </rPh>
    <rPh sb="6" eb="8">
      <t>ツミタテ</t>
    </rPh>
    <rPh sb="8" eb="10">
      <t>キキン</t>
    </rPh>
    <phoneticPr fontId="3"/>
  </si>
  <si>
    <t>心のふるさと応援基金</t>
    <rPh sb="0" eb="1">
      <t>ココロ</t>
    </rPh>
    <rPh sb="6" eb="8">
      <t>オウエン</t>
    </rPh>
    <rPh sb="8" eb="10">
      <t>キキン</t>
    </rPh>
    <phoneticPr fontId="3"/>
  </si>
  <si>
    <t>https://www.city.nara.lg.jp/site/zaisei/86978.html</t>
  </si>
  <si>
    <t>ふるさと大和高田応援基金</t>
    <rPh sb="4" eb="8">
      <t>ヤマトタカダ</t>
    </rPh>
    <rPh sb="8" eb="10">
      <t>オウエン</t>
    </rPh>
    <rPh sb="10" eb="12">
      <t>キキン</t>
    </rPh>
    <phoneticPr fontId="3"/>
  </si>
  <si>
    <t>交通遺児就学援助等基金</t>
    <rPh sb="0" eb="2">
      <t>コウツウ</t>
    </rPh>
    <rPh sb="2" eb="4">
      <t>イジ</t>
    </rPh>
    <rPh sb="4" eb="6">
      <t>シュウガク</t>
    </rPh>
    <rPh sb="6" eb="8">
      <t>エンジョ</t>
    </rPh>
    <rPh sb="8" eb="9">
      <t>トウ</t>
    </rPh>
    <rPh sb="9" eb="11">
      <t>キキン</t>
    </rPh>
    <phoneticPr fontId="3"/>
  </si>
  <si>
    <t>https://www.city.yamatotakada.nara.jp/info/zaisei/shiryo.html</t>
  </si>
  <si>
    <t>清掃センター維持管理基金</t>
    <rPh sb="0" eb="2">
      <t>セイソウ</t>
    </rPh>
    <rPh sb="6" eb="8">
      <t>イジ</t>
    </rPh>
    <rPh sb="8" eb="10">
      <t>カンリ</t>
    </rPh>
    <rPh sb="10" eb="12">
      <t>キキン</t>
    </rPh>
    <phoneticPr fontId="3"/>
  </si>
  <si>
    <t>https://www.city.yamatokoriyama.lg.jp/shiseijoho/shinozaisei/zaiseijokyo_zaimushorui/5862.html</t>
  </si>
  <si>
    <t>ふるさと天理応援基金</t>
    <rPh sb="4" eb="6">
      <t>テンリ</t>
    </rPh>
    <rPh sb="6" eb="8">
      <t>オウエン</t>
    </rPh>
    <rPh sb="8" eb="10">
      <t>キキン</t>
    </rPh>
    <phoneticPr fontId="3"/>
  </si>
  <si>
    <t>http://www.city.tenri.nara.jp/kakuka/soumubu/zaiseika/1395809844297.html</t>
  </si>
  <si>
    <t>かしはら元気っ子基金</t>
    <rPh sb="4" eb="6">
      <t>ゲンキ</t>
    </rPh>
    <rPh sb="7" eb="8">
      <t>コ</t>
    </rPh>
    <rPh sb="8" eb="10">
      <t>キキン</t>
    </rPh>
    <phoneticPr fontId="3"/>
  </si>
  <si>
    <t>墓園管理基金</t>
    <rPh sb="0" eb="2">
      <t>ボエン</t>
    </rPh>
    <rPh sb="2" eb="4">
      <t>カンリ</t>
    </rPh>
    <rPh sb="4" eb="6">
      <t>キキン</t>
    </rPh>
    <phoneticPr fontId="3"/>
  </si>
  <si>
    <t>橿原運動公園硬式野球場整備基金</t>
    <rPh sb="0" eb="2">
      <t>カシハラ</t>
    </rPh>
    <rPh sb="2" eb="4">
      <t>ウンドウ</t>
    </rPh>
    <rPh sb="4" eb="6">
      <t>コウエン</t>
    </rPh>
    <rPh sb="6" eb="8">
      <t>コウシキ</t>
    </rPh>
    <rPh sb="8" eb="11">
      <t>ヤキュウジョウ</t>
    </rPh>
    <rPh sb="11" eb="13">
      <t>セイビ</t>
    </rPh>
    <rPh sb="13" eb="15">
      <t>キキン</t>
    </rPh>
    <phoneticPr fontId="3"/>
  </si>
  <si>
    <t>市有施設最適化整備更新基金</t>
    <rPh sb="0" eb="2">
      <t>シユウ</t>
    </rPh>
    <rPh sb="2" eb="4">
      <t>シセツ</t>
    </rPh>
    <rPh sb="4" eb="7">
      <t>サイテキカ</t>
    </rPh>
    <rPh sb="7" eb="9">
      <t>セイビ</t>
    </rPh>
    <rPh sb="9" eb="11">
      <t>コウシン</t>
    </rPh>
    <rPh sb="11" eb="13">
      <t>キキン</t>
    </rPh>
    <phoneticPr fontId="3"/>
  </si>
  <si>
    <t>卑弥呼の里・桜井ふるさと基金</t>
    <rPh sb="0" eb="3">
      <t>ヒミコ</t>
    </rPh>
    <rPh sb="4" eb="5">
      <t>サト</t>
    </rPh>
    <rPh sb="6" eb="8">
      <t>サクライ</t>
    </rPh>
    <rPh sb="12" eb="14">
      <t>キキン</t>
    </rPh>
    <phoneticPr fontId="3"/>
  </si>
  <si>
    <t>地域公共事業積立基金</t>
    <rPh sb="0" eb="2">
      <t>チイキ</t>
    </rPh>
    <rPh sb="2" eb="4">
      <t>コウキョウ</t>
    </rPh>
    <rPh sb="4" eb="6">
      <t>ジギョウ</t>
    </rPh>
    <rPh sb="6" eb="8">
      <t>ツミタテ</t>
    </rPh>
    <rPh sb="8" eb="10">
      <t>キキン</t>
    </rPh>
    <phoneticPr fontId="3"/>
  </si>
  <si>
    <t>戒重集会所基金</t>
    <rPh sb="0" eb="1">
      <t>カイ</t>
    </rPh>
    <rPh sb="1" eb="2">
      <t>ジュウ</t>
    </rPh>
    <rPh sb="2" eb="4">
      <t>シュウカイ</t>
    </rPh>
    <rPh sb="4" eb="5">
      <t>ジョ</t>
    </rPh>
    <rPh sb="5" eb="7">
      <t>キキン</t>
    </rPh>
    <phoneticPr fontId="3"/>
  </si>
  <si>
    <t>https://www.city.sakurai.lg.jp/sosiki/soumu/zaiseika/zaiseijyoukyousiryousyuu/1430977842068.html</t>
  </si>
  <si>
    <t>地域振興基金</t>
    <rPh sb="0" eb="2">
      <t>チイキ</t>
    </rPh>
    <rPh sb="2" eb="6">
      <t>シンコウキキン</t>
    </rPh>
    <phoneticPr fontId="3"/>
  </si>
  <si>
    <t>ふるさと五條市応援基金</t>
    <rPh sb="4" eb="7">
      <t>ゴジョウシ</t>
    </rPh>
    <rPh sb="7" eb="9">
      <t>オウエン</t>
    </rPh>
    <rPh sb="9" eb="11">
      <t>キキン</t>
    </rPh>
    <phoneticPr fontId="3"/>
  </si>
  <si>
    <t>文化財保存基金</t>
    <rPh sb="0" eb="5">
      <t>ブンカザイホゾン</t>
    </rPh>
    <rPh sb="5" eb="7">
      <t>キキン</t>
    </rPh>
    <phoneticPr fontId="3"/>
  </si>
  <si>
    <t>https://www.city.gojo.lg.jp/shisei_soshiki/zaisei/3/index.html</t>
  </si>
  <si>
    <t>坂本奨学基金</t>
    <rPh sb="0" eb="4">
      <t>サカモトショウガク</t>
    </rPh>
    <rPh sb="4" eb="6">
      <t>キキン</t>
    </rPh>
    <phoneticPr fontId="3"/>
  </si>
  <si>
    <t>http://www.city.gose.nara.jp/0000000955.html</t>
  </si>
  <si>
    <t>北部地域整備促進基金</t>
    <rPh sb="0" eb="2">
      <t>ホクブ</t>
    </rPh>
    <rPh sb="2" eb="4">
      <t>チイキ</t>
    </rPh>
    <rPh sb="4" eb="6">
      <t>セイビ</t>
    </rPh>
    <rPh sb="6" eb="8">
      <t>ソクシン</t>
    </rPh>
    <rPh sb="8" eb="10">
      <t>キキン</t>
    </rPh>
    <phoneticPr fontId="3"/>
  </si>
  <si>
    <t>市営住宅整備基金</t>
    <rPh sb="0" eb="4">
      <t>シエイジュウタク</t>
    </rPh>
    <rPh sb="4" eb="6">
      <t>セイビ</t>
    </rPh>
    <rPh sb="6" eb="8">
      <t>キキン</t>
    </rPh>
    <phoneticPr fontId="3"/>
  </si>
  <si>
    <t>図書館整備基金</t>
    <rPh sb="0" eb="3">
      <t>トショカン</t>
    </rPh>
    <rPh sb="3" eb="5">
      <t>セイビ</t>
    </rPh>
    <rPh sb="5" eb="7">
      <t>キキン</t>
    </rPh>
    <phoneticPr fontId="3"/>
  </si>
  <si>
    <t>https://www.city.ikoma.lg.jp/0000023367.html</t>
  </si>
  <si>
    <t>学校教育振興福祉基金</t>
    <rPh sb="0" eb="2">
      <t>ガッコウ</t>
    </rPh>
    <rPh sb="2" eb="4">
      <t>キョウイク</t>
    </rPh>
    <rPh sb="4" eb="6">
      <t>シンコウ</t>
    </rPh>
    <rPh sb="6" eb="8">
      <t>フクシ</t>
    </rPh>
    <rPh sb="8" eb="10">
      <t>キキン</t>
    </rPh>
    <phoneticPr fontId="3"/>
  </si>
  <si>
    <t>http://www.city.kashiba.lg.jp/shisei/0000000647.html</t>
  </si>
  <si>
    <t>体力づくりセンター整備基金</t>
    <rPh sb="0" eb="2">
      <t>タイリョク</t>
    </rPh>
    <rPh sb="9" eb="11">
      <t>セイビ</t>
    </rPh>
    <rPh sb="11" eb="13">
      <t>キキン</t>
    </rPh>
    <phoneticPr fontId="3"/>
  </si>
  <si>
    <t>国営十津川紀ノ川二期事業費償還基金</t>
    <rPh sb="0" eb="2">
      <t>コクエイ</t>
    </rPh>
    <rPh sb="2" eb="6">
      <t>トツカワキ</t>
    </rPh>
    <rPh sb="7" eb="8">
      <t>カワ</t>
    </rPh>
    <rPh sb="8" eb="10">
      <t>ニキ</t>
    </rPh>
    <rPh sb="10" eb="12">
      <t>ジギョウ</t>
    </rPh>
    <rPh sb="12" eb="13">
      <t>ヒ</t>
    </rPh>
    <rPh sb="13" eb="15">
      <t>ショウカン</t>
    </rPh>
    <rPh sb="15" eb="17">
      <t>キキン</t>
    </rPh>
    <phoneticPr fontId="3"/>
  </si>
  <si>
    <t>https://www.city.katsuragi.nara.jp/shisei/zaisei_gyoseikaikaku/2/1/3926.html</t>
  </si>
  <si>
    <t>福祉活動基金</t>
    <rPh sb="0" eb="2">
      <t>フクシ</t>
    </rPh>
    <rPh sb="2" eb="4">
      <t>カツドウ</t>
    </rPh>
    <rPh sb="4" eb="6">
      <t>キキン</t>
    </rPh>
    <phoneticPr fontId="3"/>
  </si>
  <si>
    <t>市営霊苑基金</t>
    <rPh sb="0" eb="2">
      <t>シエイ</t>
    </rPh>
    <rPh sb="2" eb="4">
      <t>レイエン</t>
    </rPh>
    <rPh sb="4" eb="6">
      <t>キキン</t>
    </rPh>
    <phoneticPr fontId="3"/>
  </si>
  <si>
    <t>産業支援基金</t>
    <rPh sb="0" eb="2">
      <t>サンギョウ</t>
    </rPh>
    <rPh sb="2" eb="4">
      <t>シエン</t>
    </rPh>
    <rPh sb="4" eb="6">
      <t>キキン</t>
    </rPh>
    <phoneticPr fontId="3"/>
  </si>
  <si>
    <t>http://www.city.uda.nara.jp/zaisei/zaiseizyoukyousiryou.html</t>
  </si>
  <si>
    <t>安全安心の村づくり基金</t>
    <rPh sb="0" eb="2">
      <t>アンゼン</t>
    </rPh>
    <rPh sb="2" eb="4">
      <t>アンシン</t>
    </rPh>
    <rPh sb="5" eb="6">
      <t>ムラ</t>
    </rPh>
    <rPh sb="9" eb="11">
      <t>キキン</t>
    </rPh>
    <phoneticPr fontId="3"/>
  </si>
  <si>
    <t>https://www.vill.yamazoe.nara.jp/life/gyousei/info/zaisei</t>
  </si>
  <si>
    <t>観光環境施設整備基金</t>
  </si>
  <si>
    <t>町営住宅等敷金管理運用基金</t>
  </si>
  <si>
    <t>下水処理施設管理基金</t>
    <rPh sb="0" eb="2">
      <t>ゲスイ</t>
    </rPh>
    <rPh sb="2" eb="4">
      <t>ショリ</t>
    </rPh>
    <rPh sb="4" eb="6">
      <t>シセツ</t>
    </rPh>
    <rPh sb="6" eb="8">
      <t>カンリ</t>
    </rPh>
    <rPh sb="8" eb="10">
      <t>キキン</t>
    </rPh>
    <phoneticPr fontId="3"/>
  </si>
  <si>
    <t>観光産業振興基金</t>
    <rPh sb="0" eb="2">
      <t>カンコウ</t>
    </rPh>
    <rPh sb="2" eb="4">
      <t>サンギョウ</t>
    </rPh>
    <rPh sb="4" eb="6">
      <t>シンコウ</t>
    </rPh>
    <rPh sb="6" eb="8">
      <t>キキン</t>
    </rPh>
    <phoneticPr fontId="3"/>
  </si>
  <si>
    <t>https://www.town.sango.nara.jp/kikakuzaisei/gyose/zaise/yosan/yosankessanzaisei.html</t>
  </si>
  <si>
    <t>斑鳩の里歴史文化遺産保存・活用基金</t>
  </si>
  <si>
    <t>http://www.town.ikaruga.nara.jp//0000000270.html</t>
  </si>
  <si>
    <t>公営住宅管理運営基金</t>
    <rPh sb="0" eb="10">
      <t>コウエイジュウタクカンリウンエイキキン</t>
    </rPh>
    <phoneticPr fontId="3"/>
  </si>
  <si>
    <t>自治振興基金</t>
    <rPh sb="0" eb="2">
      <t>ジチ</t>
    </rPh>
    <rPh sb="2" eb="4">
      <t>シンコウ</t>
    </rPh>
    <rPh sb="4" eb="6">
      <t>キキン</t>
    </rPh>
    <phoneticPr fontId="3"/>
  </si>
  <si>
    <t>https://www.town.nara-kawanishi.lg.jp/contents_detail.php?co=kak&amp;frmId=6445</t>
  </si>
  <si>
    <t>https://www.town.miyake.lg.jp/chosei/zaisei/index.html</t>
  </si>
  <si>
    <t>森林環境整備促進基金</t>
    <rPh sb="0" eb="4">
      <t>シンリンカンキョウ</t>
    </rPh>
    <rPh sb="4" eb="6">
      <t>セイビ</t>
    </rPh>
    <rPh sb="6" eb="10">
      <t>ソクシンキキン</t>
    </rPh>
    <phoneticPr fontId="3"/>
  </si>
  <si>
    <t>http://www.town.tawaramoto.nara.jp/gyosei/zaisei/3047.html</t>
  </si>
  <si>
    <t>ふるさと曽爾村元気推進基金</t>
    <rPh sb="4" eb="7">
      <t>ソニムラ</t>
    </rPh>
    <rPh sb="7" eb="9">
      <t>ゲンキ</t>
    </rPh>
    <rPh sb="9" eb="11">
      <t>スイシン</t>
    </rPh>
    <rPh sb="11" eb="13">
      <t>キキン</t>
    </rPh>
    <phoneticPr fontId="3"/>
  </si>
  <si>
    <t>https://www.vill.mitsue.nara.jp/kurashi/gyosei/johokokai/1054.html</t>
  </si>
  <si>
    <t>善意基金</t>
    <rPh sb="0" eb="2">
      <t>ゼンイ</t>
    </rPh>
    <rPh sb="2" eb="4">
      <t>キキン</t>
    </rPh>
    <phoneticPr fontId="3"/>
  </si>
  <si>
    <t>http://www.town.takatori.nara.jp/contents_detail.php?co=cat&amp;frmId=703&amp;frmCd=3-8-0-0-0</t>
  </si>
  <si>
    <t>明日香村整備基金</t>
    <rPh sb="0" eb="4">
      <t>アスカムラ</t>
    </rPh>
    <rPh sb="4" eb="6">
      <t>セイビ</t>
    </rPh>
    <rPh sb="6" eb="8">
      <t>キキン</t>
    </rPh>
    <phoneticPr fontId="3"/>
  </si>
  <si>
    <t>人づくり基金</t>
    <rPh sb="0" eb="1">
      <t>ヒト</t>
    </rPh>
    <rPh sb="4" eb="6">
      <t>キキン</t>
    </rPh>
    <phoneticPr fontId="3"/>
  </si>
  <si>
    <t>文化財保存基金</t>
    <rPh sb="0" eb="3">
      <t>ブンカザイ</t>
    </rPh>
    <rPh sb="3" eb="5">
      <t>ホゾン</t>
    </rPh>
    <rPh sb="5" eb="7">
      <t>キキン</t>
    </rPh>
    <phoneticPr fontId="3"/>
  </si>
  <si>
    <t>https://asukamura.jp/index_division.html</t>
  </si>
  <si>
    <t>住宅新築資金等貸付基金</t>
  </si>
  <si>
    <t>長寿社会福祉基金</t>
  </si>
  <si>
    <t>ふるさと町づくり基金</t>
  </si>
  <si>
    <t>http://www.town.kanmaki.nara.jp/town/zaisei</t>
  </si>
  <si>
    <t>美しヶ丘地域公共施設等維持管理基金</t>
    <rPh sb="0" eb="1">
      <t>ウツク</t>
    </rPh>
    <rPh sb="3" eb="4">
      <t>オカ</t>
    </rPh>
    <rPh sb="4" eb="6">
      <t>チイキ</t>
    </rPh>
    <rPh sb="6" eb="8">
      <t>コウキョウ</t>
    </rPh>
    <rPh sb="8" eb="10">
      <t>シセツ</t>
    </rPh>
    <rPh sb="10" eb="11">
      <t>トウ</t>
    </rPh>
    <rPh sb="11" eb="13">
      <t>イジ</t>
    </rPh>
    <rPh sb="13" eb="15">
      <t>カンリ</t>
    </rPh>
    <rPh sb="15" eb="17">
      <t>キキン</t>
    </rPh>
    <phoneticPr fontId="3"/>
  </si>
  <si>
    <t>王寺町立図書館基金</t>
    <rPh sb="0" eb="3">
      <t>オウジチョウ</t>
    </rPh>
    <rPh sb="3" eb="4">
      <t>リツ</t>
    </rPh>
    <rPh sb="4" eb="7">
      <t>トショカン</t>
    </rPh>
    <rPh sb="7" eb="9">
      <t>キキン</t>
    </rPh>
    <phoneticPr fontId="3"/>
  </si>
  <si>
    <t>http://www.town.oji.nara.jp/kakuka/somu/seisakusuishin/zaisei_jyouhou/1544.html</t>
  </si>
  <si>
    <t>新清掃施設建設基金</t>
    <rPh sb="0" eb="1">
      <t>シン</t>
    </rPh>
    <rPh sb="1" eb="3">
      <t>セイソウ</t>
    </rPh>
    <rPh sb="3" eb="5">
      <t>シセツ</t>
    </rPh>
    <rPh sb="5" eb="7">
      <t>ケンセツ</t>
    </rPh>
    <rPh sb="7" eb="9">
      <t>キキン</t>
    </rPh>
    <phoneticPr fontId="3"/>
  </si>
  <si>
    <t>環境施設整備基金</t>
    <rPh sb="0" eb="2">
      <t>カンキョウ</t>
    </rPh>
    <rPh sb="2" eb="4">
      <t>シセツ</t>
    </rPh>
    <rPh sb="4" eb="6">
      <t>セイビ</t>
    </rPh>
    <rPh sb="6" eb="8">
      <t>キキン</t>
    </rPh>
    <phoneticPr fontId="3"/>
  </si>
  <si>
    <t>みどりのふるさと応援基金</t>
    <rPh sb="8" eb="10">
      <t>オウエン</t>
    </rPh>
    <rPh sb="10" eb="12">
      <t>キキン</t>
    </rPh>
    <phoneticPr fontId="3"/>
  </si>
  <si>
    <t>小中学校ボランティア推進基金</t>
  </si>
  <si>
    <t>ふるさと創正基金</t>
  </si>
  <si>
    <t>http://www.town.kawai.nara.jp/chosei/zaisei/1300351003746.html</t>
  </si>
  <si>
    <t>世界遺産・吉野ふるさとづくり基金</t>
  </si>
  <si>
    <t>町営住宅改修基金</t>
    <rPh sb="0" eb="2">
      <t>チョウエイ</t>
    </rPh>
    <rPh sb="2" eb="4">
      <t>ジュウタク</t>
    </rPh>
    <rPh sb="4" eb="6">
      <t>カイシュウ</t>
    </rPh>
    <rPh sb="6" eb="8">
      <t>キキン</t>
    </rPh>
    <phoneticPr fontId="3"/>
  </si>
  <si>
    <t>ふるさと整備基金</t>
    <rPh sb="4" eb="6">
      <t>セイビ</t>
    </rPh>
    <rPh sb="6" eb="8">
      <t>キキン</t>
    </rPh>
    <phoneticPr fontId="3"/>
  </si>
  <si>
    <t>http://www.town.yoshino.nara.jp/chosei/machinokakeibo</t>
  </si>
  <si>
    <t>特定事業資金積立基金</t>
    <rPh sb="0" eb="2">
      <t>トクテイ</t>
    </rPh>
    <rPh sb="2" eb="4">
      <t>ジギョウ</t>
    </rPh>
    <rPh sb="4" eb="6">
      <t>シキン</t>
    </rPh>
    <rPh sb="6" eb="8">
      <t>ツミタテ</t>
    </rPh>
    <rPh sb="8" eb="10">
      <t>キキン</t>
    </rPh>
    <phoneticPr fontId="3"/>
  </si>
  <si>
    <t>ふるさと創生整備基金</t>
    <rPh sb="4" eb="6">
      <t>ソウセイ</t>
    </rPh>
    <rPh sb="6" eb="8">
      <t>セイビ</t>
    </rPh>
    <rPh sb="8" eb="10">
      <t>キキン</t>
    </rPh>
    <phoneticPr fontId="3"/>
  </si>
  <si>
    <t>公園墓地維持管理基金</t>
    <rPh sb="0" eb="2">
      <t>コウエン</t>
    </rPh>
    <rPh sb="2" eb="4">
      <t>ボチ</t>
    </rPh>
    <rPh sb="4" eb="6">
      <t>イジ</t>
    </rPh>
    <rPh sb="6" eb="8">
      <t>カンリ</t>
    </rPh>
    <rPh sb="8" eb="10">
      <t>キキン</t>
    </rPh>
    <phoneticPr fontId="3"/>
  </si>
  <si>
    <t>http://www.town.oyodo.lg.jp/contents_detail.php?co=cat&amp;frmId=374&amp;frmCd=4-5-1-0-0</t>
  </si>
  <si>
    <t>https://www.town.shimoichi.lg.jp/0000000110.html</t>
  </si>
  <si>
    <t>地域振興資金</t>
    <rPh sb="0" eb="2">
      <t>チイキ</t>
    </rPh>
    <rPh sb="2" eb="4">
      <t>シンコウ</t>
    </rPh>
    <rPh sb="4" eb="6">
      <t>シキン</t>
    </rPh>
    <phoneticPr fontId="3"/>
  </si>
  <si>
    <t>村営住宅基金</t>
    <rPh sb="0" eb="2">
      <t>ソンエイ</t>
    </rPh>
    <rPh sb="2" eb="4">
      <t>ジュウタク</t>
    </rPh>
    <rPh sb="4" eb="6">
      <t>キキン</t>
    </rPh>
    <phoneticPr fontId="3"/>
  </si>
  <si>
    <t>山林造成基金</t>
    <rPh sb="0" eb="2">
      <t>サンリン</t>
    </rPh>
    <rPh sb="2" eb="4">
      <t>ゾウセイ</t>
    </rPh>
    <rPh sb="4" eb="6">
      <t>キキン</t>
    </rPh>
    <phoneticPr fontId="3"/>
  </si>
  <si>
    <t>https://www.vill.kurotaki.nara.jp/guide/finance/</t>
  </si>
  <si>
    <t>山癒の里基金</t>
    <rPh sb="0" eb="1">
      <t>ヤマ</t>
    </rPh>
    <rPh sb="1" eb="2">
      <t>イヤ</t>
    </rPh>
    <rPh sb="3" eb="4">
      <t>サト</t>
    </rPh>
    <rPh sb="4" eb="6">
      <t>キキン</t>
    </rPh>
    <phoneticPr fontId="3"/>
  </si>
  <si>
    <t>http://www.vill.tenkawa.nara.jp/office/administration/finance</t>
  </si>
  <si>
    <t>ふるさとのせ川愛基金</t>
    <rPh sb="6" eb="7">
      <t>カワ</t>
    </rPh>
    <rPh sb="7" eb="8">
      <t>アイ</t>
    </rPh>
    <rPh sb="8" eb="10">
      <t>キキン</t>
    </rPh>
    <phoneticPr fontId="3"/>
  </si>
  <si>
    <t>森林環境保全基金</t>
    <rPh sb="0" eb="2">
      <t>シンリン</t>
    </rPh>
    <rPh sb="2" eb="4">
      <t>カンキョウ</t>
    </rPh>
    <rPh sb="4" eb="6">
      <t>ホゼン</t>
    </rPh>
    <rPh sb="6" eb="8">
      <t>キキン</t>
    </rPh>
    <phoneticPr fontId="3"/>
  </si>
  <si>
    <t>https://www.vill.nosegawa.nara.jp/top/village_government/administration/zaisei/zaiseijyoukyou/626.html</t>
  </si>
  <si>
    <t>旧貯木場運営基金</t>
    <rPh sb="0" eb="1">
      <t>キュウ</t>
    </rPh>
    <rPh sb="1" eb="4">
      <t>チョボクジョウ</t>
    </rPh>
    <rPh sb="4" eb="6">
      <t>ウンエイ</t>
    </rPh>
    <rPh sb="6" eb="8">
      <t>キキン</t>
    </rPh>
    <phoneticPr fontId="3"/>
  </si>
  <si>
    <t>林業振興基金</t>
    <rPh sb="0" eb="2">
      <t>リンギョウ</t>
    </rPh>
    <rPh sb="2" eb="4">
      <t>シンコウ</t>
    </rPh>
    <rPh sb="4" eb="6">
      <t>キキン</t>
    </rPh>
    <phoneticPr fontId="3"/>
  </si>
  <si>
    <t>https://www.vill.totsukawa.lg.jp/administration/gyousei/</t>
  </si>
  <si>
    <t>高齢者福祉施設
管理運営基金</t>
  </si>
  <si>
    <t>消防団員特別
報酬基金</t>
  </si>
  <si>
    <t>スポーツ公園
管理運営基金</t>
  </si>
  <si>
    <t>小又川発電所施設
管理運営基金</t>
  </si>
  <si>
    <t>公共施設基金</t>
    <rPh sb="0" eb="2">
      <t>コウキョウ</t>
    </rPh>
    <rPh sb="2" eb="4">
      <t>シセツ</t>
    </rPh>
    <rPh sb="4" eb="6">
      <t>キキン</t>
    </rPh>
    <phoneticPr fontId="3"/>
  </si>
  <si>
    <t>http://vill.kamikitayama.nara.jp/kurashi/profile/other/</t>
  </si>
  <si>
    <t>水源地域保全基金</t>
    <rPh sb="0" eb="2">
      <t>スイゲン</t>
    </rPh>
    <rPh sb="2" eb="4">
      <t>チイキ</t>
    </rPh>
    <rPh sb="4" eb="6">
      <t>ホゼン</t>
    </rPh>
    <rPh sb="6" eb="8">
      <t>キキン</t>
    </rPh>
    <phoneticPr fontId="3"/>
  </si>
  <si>
    <t>村有林野基金</t>
    <rPh sb="0" eb="2">
      <t>ソンユウ</t>
    </rPh>
    <rPh sb="2" eb="3">
      <t>リン</t>
    </rPh>
    <rPh sb="3" eb="4">
      <t>ヤ</t>
    </rPh>
    <rPh sb="4" eb="6">
      <t>キキン</t>
    </rPh>
    <phoneticPr fontId="3"/>
  </si>
  <si>
    <t>http://www.vill.kawakami.nara.jp/life/docs/2017051200059/</t>
  </si>
  <si>
    <t>ふるさと東吉野応援基金</t>
  </si>
  <si>
    <t>心のふれあい集い基金</t>
  </si>
  <si>
    <t>森林環境整備促進基金</t>
  </si>
  <si>
    <t>深吉野の石鼎顕彰基金</t>
    <rPh sb="0" eb="1">
      <t>フカ</t>
    </rPh>
    <rPh sb="1" eb="3">
      <t>ヨシノ</t>
    </rPh>
    <rPh sb="4" eb="6">
      <t>セキテイ</t>
    </rPh>
    <rPh sb="6" eb="8">
      <t>ケンショウ</t>
    </rPh>
    <rPh sb="8" eb="10">
      <t>キキン</t>
    </rPh>
    <phoneticPr fontId="3"/>
  </si>
  <si>
    <t>http://www.vill.higashiyoshino.nara.jp/life/news/2020/p128/</t>
  </si>
  <si>
    <t>奈良県葛城地区清掃事務組合し尿処理施設等補修費基金</t>
    <rPh sb="24" eb="25">
      <t>カネ</t>
    </rPh>
    <phoneticPr fontId="3"/>
  </si>
  <si>
    <t>退職手当基金</t>
    <rPh sb="0" eb="4">
      <t>タイショクテアテ</t>
    </rPh>
    <rPh sb="4" eb="6">
      <t>キキン</t>
    </rPh>
    <phoneticPr fontId="3"/>
  </si>
  <si>
    <t>会館管理基金</t>
    <rPh sb="0" eb="2">
      <t>カイカン</t>
    </rPh>
    <rPh sb="2" eb="4">
      <t>カンリ</t>
    </rPh>
    <rPh sb="4" eb="6">
      <t>キキン</t>
    </rPh>
    <phoneticPr fontId="3"/>
  </si>
  <si>
    <t>災害補償基金</t>
    <rPh sb="0" eb="4">
      <t>サイガイホショウ</t>
    </rPh>
    <rPh sb="4" eb="6">
      <t>キキン</t>
    </rPh>
    <phoneticPr fontId="3"/>
  </si>
  <si>
    <t>職員退職手当積立金</t>
    <rPh sb="0" eb="2">
      <t>ショクイン</t>
    </rPh>
    <rPh sb="2" eb="6">
      <t>タイショクテアテ</t>
    </rPh>
    <rPh sb="6" eb="8">
      <t>ツミタテ</t>
    </rPh>
    <rPh sb="8" eb="9">
      <t>キン</t>
    </rPh>
    <phoneticPr fontId="3"/>
  </si>
  <si>
    <t>ごみ処理施設整備等基金</t>
    <rPh sb="2" eb="4">
      <t>ショリ</t>
    </rPh>
    <rPh sb="4" eb="6">
      <t>シセツ</t>
    </rPh>
    <rPh sb="6" eb="8">
      <t>セイビ</t>
    </rPh>
    <rPh sb="8" eb="9">
      <t>トウ</t>
    </rPh>
    <rPh sb="9" eb="11">
      <t>キキン</t>
    </rPh>
    <phoneticPr fontId="3"/>
  </si>
  <si>
    <t>施設整備等寄付金積立基金</t>
    <rPh sb="0" eb="4">
      <t>シセツセイビ</t>
    </rPh>
    <rPh sb="4" eb="5">
      <t>トウ</t>
    </rPh>
    <rPh sb="5" eb="8">
      <t>キフキン</t>
    </rPh>
    <rPh sb="8" eb="10">
      <t>ツミタテ</t>
    </rPh>
    <rPh sb="10" eb="12">
      <t>キキン</t>
    </rPh>
    <phoneticPr fontId="3"/>
  </si>
  <si>
    <t>一般廃棄物処理施設等整備基金</t>
    <rPh sb="0" eb="5">
      <t>イッパンハイキブツ</t>
    </rPh>
    <rPh sb="5" eb="7">
      <t>ショリ</t>
    </rPh>
    <rPh sb="7" eb="9">
      <t>シセツ</t>
    </rPh>
    <rPh sb="9" eb="10">
      <t>トウ</t>
    </rPh>
    <rPh sb="10" eb="14">
      <t>セイビキキン</t>
    </rPh>
    <phoneticPr fontId="3"/>
  </si>
  <si>
    <t>飛鳥ふるさと市町村圏基金</t>
  </si>
  <si>
    <t>周辺地区環境整備基金</t>
    <rPh sb="0" eb="2">
      <t>シュウヘン</t>
    </rPh>
    <rPh sb="2" eb="4">
      <t>チク</t>
    </rPh>
    <rPh sb="4" eb="6">
      <t>カンキョウ</t>
    </rPh>
    <rPh sb="6" eb="8">
      <t>セイビ</t>
    </rPh>
    <rPh sb="8" eb="10">
      <t>キキン</t>
    </rPh>
    <phoneticPr fontId="3"/>
  </si>
  <si>
    <t>周辺地区環境整備基金</t>
    <rPh sb="0" eb="10">
      <t>シュウヘンチクカンキョウセイビキキン</t>
    </rPh>
    <phoneticPr fontId="3"/>
  </si>
  <si>
    <t>市有建物災害復旧基金</t>
    <rPh sb="0" eb="2">
      <t>シユウ</t>
    </rPh>
    <rPh sb="2" eb="4">
      <t>タテモノ</t>
    </rPh>
    <rPh sb="4" eb="6">
      <t>サイガイ</t>
    </rPh>
    <rPh sb="6" eb="8">
      <t>フッキュウ</t>
    </rPh>
    <rPh sb="8" eb="10">
      <t>キキン</t>
    </rPh>
    <phoneticPr fontId="3"/>
  </si>
  <si>
    <t>未来のまちづくり基金</t>
    <rPh sb="0" eb="2">
      <t>ミライ</t>
    </rPh>
    <rPh sb="8" eb="10">
      <t>キキン</t>
    </rPh>
    <phoneticPr fontId="3"/>
  </si>
  <si>
    <t>がんばれ基金</t>
    <rPh sb="4" eb="6">
      <t>キキン</t>
    </rPh>
    <phoneticPr fontId="3"/>
  </si>
  <si>
    <t>発明事業振興基金</t>
    <rPh sb="0" eb="2">
      <t>ハツメイ</t>
    </rPh>
    <rPh sb="2" eb="4">
      <t>ジギョウ</t>
    </rPh>
    <rPh sb="4" eb="6">
      <t>シンコウ</t>
    </rPh>
    <rPh sb="6" eb="8">
      <t>キキン</t>
    </rPh>
    <phoneticPr fontId="3"/>
  </si>
  <si>
    <t>地域排水処理施設管理基金</t>
    <rPh sb="0" eb="2">
      <t>チイキ</t>
    </rPh>
    <rPh sb="2" eb="4">
      <t>ハイスイ</t>
    </rPh>
    <rPh sb="4" eb="6">
      <t>ショリ</t>
    </rPh>
    <rPh sb="6" eb="8">
      <t>シセツ</t>
    </rPh>
    <rPh sb="8" eb="10">
      <t>カンリ</t>
    </rPh>
    <rPh sb="10" eb="12">
      <t>キキン</t>
    </rPh>
    <phoneticPr fontId="3"/>
  </si>
  <si>
    <t>つり公園シモツピアーランド整備事業基金</t>
    <rPh sb="2" eb="4">
      <t>コウエン</t>
    </rPh>
    <rPh sb="13" eb="15">
      <t>セイビ</t>
    </rPh>
    <rPh sb="15" eb="17">
      <t>ジギョウ</t>
    </rPh>
    <rPh sb="17" eb="19">
      <t>キキン</t>
    </rPh>
    <phoneticPr fontId="3"/>
  </si>
  <si>
    <t>企業誘致対策基金</t>
    <rPh sb="0" eb="2">
      <t>キギョウ</t>
    </rPh>
    <rPh sb="2" eb="4">
      <t>ユウチ</t>
    </rPh>
    <rPh sb="4" eb="6">
      <t>タイサク</t>
    </rPh>
    <rPh sb="6" eb="8">
      <t>キキン</t>
    </rPh>
    <phoneticPr fontId="3"/>
  </si>
  <si>
    <t>墓園基金</t>
    <rPh sb="0" eb="2">
      <t>ボエン</t>
    </rPh>
    <rPh sb="2" eb="4">
      <t>キキン</t>
    </rPh>
    <phoneticPr fontId="3"/>
  </si>
  <si>
    <t>住宅新築資金等貸付事業基金</t>
  </si>
  <si>
    <t>高齢者福祉対策事業基金</t>
    <rPh sb="0" eb="3">
      <t>コウレイシャ</t>
    </rPh>
    <rPh sb="3" eb="5">
      <t>フクシ</t>
    </rPh>
    <rPh sb="5" eb="7">
      <t>タイサク</t>
    </rPh>
    <rPh sb="7" eb="9">
      <t>ジギョウ</t>
    </rPh>
    <rPh sb="9" eb="11">
      <t>キキン</t>
    </rPh>
    <phoneticPr fontId="3"/>
  </si>
  <si>
    <t>市民体育館空調設備整備基金</t>
    <rPh sb="0" eb="2">
      <t>シミン</t>
    </rPh>
    <rPh sb="2" eb="5">
      <t>タイイクカン</t>
    </rPh>
    <rPh sb="5" eb="7">
      <t>クウチョウ</t>
    </rPh>
    <rPh sb="7" eb="9">
      <t>セツビ</t>
    </rPh>
    <rPh sb="9" eb="11">
      <t>セイビ</t>
    </rPh>
    <rPh sb="11" eb="13">
      <t>キキン</t>
    </rPh>
    <phoneticPr fontId="3"/>
  </si>
  <si>
    <t>塩屋･名田町地域振興基金</t>
    <phoneticPr fontId="3"/>
  </si>
  <si>
    <t>水産業振興基金</t>
    <phoneticPr fontId="3"/>
  </si>
  <si>
    <t>日高港振興基金</t>
    <phoneticPr fontId="3"/>
  </si>
  <si>
    <t>三四六総合運動公園整備事業基金</t>
    <phoneticPr fontId="3"/>
  </si>
  <si>
    <t>山村活性化基金</t>
    <phoneticPr fontId="3"/>
  </si>
  <si>
    <t>合併市町村振興基金</t>
    <rPh sb="0" eb="2">
      <t>ガッペイ</t>
    </rPh>
    <rPh sb="2" eb="5">
      <t>シチョウソン</t>
    </rPh>
    <rPh sb="5" eb="7">
      <t>シンコウ</t>
    </rPh>
    <rPh sb="7" eb="9">
      <t>キキン</t>
    </rPh>
    <phoneticPr fontId="2"/>
  </si>
  <si>
    <t>長寿社会福祉基金</t>
    <rPh sb="0" eb="2">
      <t>チョウジュ</t>
    </rPh>
    <rPh sb="2" eb="4">
      <t>シャカイ</t>
    </rPh>
    <rPh sb="4" eb="6">
      <t>フクシ</t>
    </rPh>
    <rPh sb="6" eb="8">
      <t>キキン</t>
    </rPh>
    <phoneticPr fontId="2"/>
  </si>
  <si>
    <t>蜂伏団地共同汚水処理施設基金</t>
    <rPh sb="0" eb="1">
      <t>ハチ</t>
    </rPh>
    <rPh sb="1" eb="2">
      <t>フ</t>
    </rPh>
    <rPh sb="2" eb="4">
      <t>ダンチ</t>
    </rPh>
    <rPh sb="4" eb="6">
      <t>キョウドウ</t>
    </rPh>
    <rPh sb="6" eb="8">
      <t>オスイ</t>
    </rPh>
    <rPh sb="8" eb="10">
      <t>ショリ</t>
    </rPh>
    <rPh sb="10" eb="12">
      <t>シセツ</t>
    </rPh>
    <rPh sb="12" eb="14">
      <t>キキン</t>
    </rPh>
    <phoneticPr fontId="2"/>
  </si>
  <si>
    <t>丹鶴城址整備基金</t>
    <rPh sb="0" eb="1">
      <t>タン</t>
    </rPh>
    <rPh sb="1" eb="2">
      <t>カク</t>
    </rPh>
    <rPh sb="2" eb="4">
      <t>ジョウシ</t>
    </rPh>
    <rPh sb="4" eb="6">
      <t>セイビ</t>
    </rPh>
    <rPh sb="6" eb="8">
      <t>キキン</t>
    </rPh>
    <phoneticPr fontId="2"/>
  </si>
  <si>
    <t>https://www.city.shingu.lg.jp/forms/info/info.aspx?info_id=38941</t>
  </si>
  <si>
    <t>中山間ふるさと水と土保全対策基金</t>
    <rPh sb="0" eb="3">
      <t>チュウサンカン</t>
    </rPh>
    <rPh sb="7" eb="8">
      <t>ミズ</t>
    </rPh>
    <rPh sb="9" eb="10">
      <t>ツチ</t>
    </rPh>
    <rPh sb="10" eb="12">
      <t>ホゼン</t>
    </rPh>
    <rPh sb="12" eb="14">
      <t>タイサク</t>
    </rPh>
    <rPh sb="14" eb="16">
      <t>キキン</t>
    </rPh>
    <phoneticPr fontId="3"/>
  </si>
  <si>
    <t>公共施設整備基金</t>
    <rPh sb="0" eb="2">
      <t>コウキョウ</t>
    </rPh>
    <rPh sb="2" eb="4">
      <t>シセツ</t>
    </rPh>
    <rPh sb="4" eb="6">
      <t>セイビ</t>
    </rPh>
    <rPh sb="6" eb="8">
      <t>キキン</t>
    </rPh>
    <phoneticPr fontId="36"/>
  </si>
  <si>
    <t>都市計画事業資金基金</t>
    <rPh sb="0" eb="2">
      <t>トシ</t>
    </rPh>
    <rPh sb="2" eb="4">
      <t>ケイカク</t>
    </rPh>
    <rPh sb="4" eb="6">
      <t>ジギョウ</t>
    </rPh>
    <rPh sb="6" eb="8">
      <t>シキン</t>
    </rPh>
    <rPh sb="8" eb="10">
      <t>キキン</t>
    </rPh>
    <phoneticPr fontId="36"/>
  </si>
  <si>
    <t>ごみ処理施設建設基金</t>
    <phoneticPr fontId="3"/>
  </si>
  <si>
    <t>教育施設建設基金</t>
    <phoneticPr fontId="3"/>
  </si>
  <si>
    <t>地上波デジタル放送中継施設基金</t>
    <rPh sb="0" eb="3">
      <t>チジョウハ</t>
    </rPh>
    <rPh sb="7" eb="9">
      <t>ホウソウ</t>
    </rPh>
    <rPh sb="9" eb="11">
      <t>チュウケイ</t>
    </rPh>
    <rPh sb="11" eb="13">
      <t>シセツ</t>
    </rPh>
    <rPh sb="13" eb="15">
      <t>キキン</t>
    </rPh>
    <phoneticPr fontId="3"/>
  </si>
  <si>
    <t>上芝文化教育振興基金</t>
    <rPh sb="0" eb="1">
      <t>ウエ</t>
    </rPh>
    <rPh sb="1" eb="2">
      <t>シバ</t>
    </rPh>
    <rPh sb="2" eb="4">
      <t>ブンカ</t>
    </rPh>
    <rPh sb="4" eb="6">
      <t>キョウイク</t>
    </rPh>
    <rPh sb="6" eb="8">
      <t>シンコウ</t>
    </rPh>
    <rPh sb="8" eb="10">
      <t>キキン</t>
    </rPh>
    <phoneticPr fontId="3"/>
  </si>
  <si>
    <t>中山間ふるさと・水と土保全基金</t>
    <rPh sb="0" eb="3">
      <t>チュウサンカン</t>
    </rPh>
    <rPh sb="8" eb="9">
      <t>ミズ</t>
    </rPh>
    <rPh sb="10" eb="11">
      <t>ツチ</t>
    </rPh>
    <rPh sb="11" eb="13">
      <t>ホゼン</t>
    </rPh>
    <rPh sb="13" eb="15">
      <t>キキン</t>
    </rPh>
    <phoneticPr fontId="3"/>
  </si>
  <si>
    <t>ふるさとかつらぎ基金</t>
    <rPh sb="8" eb="10">
      <t>キキン</t>
    </rPh>
    <phoneticPr fontId="3"/>
  </si>
  <si>
    <t>公立学校施設整備基金</t>
    <rPh sb="0" eb="2">
      <t>コウリツ</t>
    </rPh>
    <rPh sb="2" eb="4">
      <t>ガッコウ</t>
    </rPh>
    <rPh sb="4" eb="6">
      <t>シセツ</t>
    </rPh>
    <rPh sb="6" eb="8">
      <t>セイビ</t>
    </rPh>
    <rPh sb="8" eb="10">
      <t>キキン</t>
    </rPh>
    <phoneticPr fontId="3"/>
  </si>
  <si>
    <t>澤水奨学基金</t>
    <rPh sb="0" eb="1">
      <t>サワ</t>
    </rPh>
    <rPh sb="1" eb="2">
      <t>ミズ</t>
    </rPh>
    <rPh sb="2" eb="4">
      <t>ショウガク</t>
    </rPh>
    <rPh sb="4" eb="6">
      <t>キキン</t>
    </rPh>
    <phoneticPr fontId="1"/>
  </si>
  <si>
    <t>社会福祉事業基金</t>
    <rPh sb="0" eb="2">
      <t>シャカイ</t>
    </rPh>
    <rPh sb="2" eb="4">
      <t>フクシ</t>
    </rPh>
    <rPh sb="4" eb="6">
      <t>ジギョウ</t>
    </rPh>
    <rPh sb="6" eb="8">
      <t>キキン</t>
    </rPh>
    <phoneticPr fontId="1"/>
  </si>
  <si>
    <t>横手智昭奨学基金</t>
    <rPh sb="0" eb="2">
      <t>ヨコテ</t>
    </rPh>
    <rPh sb="2" eb="3">
      <t>トモ</t>
    </rPh>
    <rPh sb="3" eb="4">
      <t>アキラ</t>
    </rPh>
    <rPh sb="4" eb="6">
      <t>ショウガク</t>
    </rPh>
    <rPh sb="6" eb="8">
      <t>キキン</t>
    </rPh>
    <phoneticPr fontId="1"/>
  </si>
  <si>
    <t>役場庁舎建設基金</t>
    <rPh sb="0" eb="2">
      <t>ヤクバ</t>
    </rPh>
    <rPh sb="2" eb="4">
      <t>チョウシャ</t>
    </rPh>
    <rPh sb="4" eb="6">
      <t>ケンセツ</t>
    </rPh>
    <rPh sb="6" eb="8">
      <t>キキン</t>
    </rPh>
    <phoneticPr fontId="1"/>
  </si>
  <si>
    <t>街並み景観及び自然景観振興整備基金</t>
    <rPh sb="0" eb="2">
      <t>マチナ</t>
    </rPh>
    <rPh sb="3" eb="5">
      <t>ケイカン</t>
    </rPh>
    <rPh sb="5" eb="6">
      <t>オヨ</t>
    </rPh>
    <rPh sb="7" eb="9">
      <t>シゼン</t>
    </rPh>
    <rPh sb="9" eb="11">
      <t>ケイカン</t>
    </rPh>
    <rPh sb="11" eb="13">
      <t>シンコウ</t>
    </rPh>
    <rPh sb="13" eb="15">
      <t>セイビ</t>
    </rPh>
    <rPh sb="15" eb="17">
      <t>キキン</t>
    </rPh>
    <phoneticPr fontId="3"/>
  </si>
  <si>
    <t>森林整備基金</t>
    <rPh sb="0" eb="2">
      <t>シンリン</t>
    </rPh>
    <rPh sb="2" eb="4">
      <t>セイビ</t>
    </rPh>
    <rPh sb="4" eb="6">
      <t>キキン</t>
    </rPh>
    <phoneticPr fontId="3"/>
  </si>
  <si>
    <t>小学校緑地化推進事業基金</t>
    <rPh sb="0" eb="3">
      <t>ショウガッコウ</t>
    </rPh>
    <rPh sb="3" eb="6">
      <t>リョクチカ</t>
    </rPh>
    <rPh sb="6" eb="8">
      <t>スイシン</t>
    </rPh>
    <rPh sb="8" eb="10">
      <t>ジギョウ</t>
    </rPh>
    <rPh sb="10" eb="12">
      <t>キキン</t>
    </rPh>
    <phoneticPr fontId="3"/>
  </si>
  <si>
    <t>老人福祉施設基金</t>
    <rPh sb="0" eb="2">
      <t>ロウジン</t>
    </rPh>
    <rPh sb="2" eb="4">
      <t>フクシ</t>
    </rPh>
    <rPh sb="4" eb="6">
      <t>シセツ</t>
    </rPh>
    <rPh sb="6" eb="8">
      <t>キキン</t>
    </rPh>
    <phoneticPr fontId="3"/>
  </si>
  <si>
    <t>教育施設整備基金</t>
    <rPh sb="0" eb="4">
      <t>キョウイクシセツ</t>
    </rPh>
    <rPh sb="4" eb="6">
      <t>セイビ</t>
    </rPh>
    <rPh sb="6" eb="8">
      <t>キキン</t>
    </rPh>
    <phoneticPr fontId="3"/>
  </si>
  <si>
    <t>衛生施設整備基金</t>
    <rPh sb="0" eb="8">
      <t>エイセイシセツセイビキキン</t>
    </rPh>
    <phoneticPr fontId="3"/>
  </si>
  <si>
    <t>稲むらの火の館管理基金</t>
    <rPh sb="0" eb="1">
      <t>イナ</t>
    </rPh>
    <rPh sb="4" eb="5">
      <t>ヒ</t>
    </rPh>
    <rPh sb="6" eb="7">
      <t>ヤカタ</t>
    </rPh>
    <rPh sb="7" eb="11">
      <t>カンリキキン</t>
    </rPh>
    <phoneticPr fontId="3"/>
  </si>
  <si>
    <t>滝原温泉整備基金</t>
    <rPh sb="0" eb="4">
      <t>タキハラオンセン</t>
    </rPh>
    <rPh sb="4" eb="8">
      <t>セイビキキン</t>
    </rPh>
    <phoneticPr fontId="3"/>
  </si>
  <si>
    <t>合併地域振興基金</t>
  </si>
  <si>
    <t>退職手当負担金基金</t>
  </si>
  <si>
    <t>墓地管理基金</t>
    <rPh sb="0" eb="2">
      <t>ボチ</t>
    </rPh>
    <rPh sb="2" eb="4">
      <t>カンリ</t>
    </rPh>
    <rPh sb="4" eb="6">
      <t>キキン</t>
    </rPh>
    <phoneticPr fontId="3"/>
  </si>
  <si>
    <t>森林環境譲与税</t>
    <rPh sb="0" eb="7">
      <t>シンリンカンキョウジョウヨゼイ</t>
    </rPh>
    <phoneticPr fontId="3"/>
  </si>
  <si>
    <t>ふるさとふれあい基金</t>
    <rPh sb="8" eb="10">
      <t>キキン</t>
    </rPh>
    <phoneticPr fontId="3"/>
  </si>
  <si>
    <t>森林環境譲与税</t>
    <rPh sb="0" eb="2">
      <t>シンリン</t>
    </rPh>
    <rPh sb="2" eb="4">
      <t>カンキョウ</t>
    </rPh>
    <rPh sb="4" eb="6">
      <t>ジョウヨ</t>
    </rPh>
    <rPh sb="6" eb="7">
      <t>ゼイ</t>
    </rPh>
    <phoneticPr fontId="3"/>
  </si>
  <si>
    <t>安全安心基金</t>
    <rPh sb="0" eb="2">
      <t>アンゼン</t>
    </rPh>
    <rPh sb="2" eb="4">
      <t>アンシン</t>
    </rPh>
    <rPh sb="4" eb="6">
      <t>キキン</t>
    </rPh>
    <phoneticPr fontId="3"/>
  </si>
  <si>
    <t>環境保全地域活性化基金</t>
    <phoneticPr fontId="3"/>
  </si>
  <si>
    <t>防災基金</t>
  </si>
  <si>
    <t>公有財産管理基金</t>
    <rPh sb="0" eb="2">
      <t>コウユウ</t>
    </rPh>
    <rPh sb="2" eb="4">
      <t>ザイサン</t>
    </rPh>
    <rPh sb="4" eb="6">
      <t>カンリ</t>
    </rPh>
    <rPh sb="6" eb="8">
      <t>キキン</t>
    </rPh>
    <phoneticPr fontId="1"/>
  </si>
  <si>
    <t>合併まちづくり基金</t>
    <rPh sb="0" eb="2">
      <t>ガッペイ</t>
    </rPh>
    <rPh sb="7" eb="9">
      <t>キキン</t>
    </rPh>
    <phoneticPr fontId="1"/>
  </si>
  <si>
    <t>防災対策基金</t>
    <rPh sb="0" eb="2">
      <t>ボウサイ</t>
    </rPh>
    <rPh sb="2" eb="4">
      <t>タイサク</t>
    </rPh>
    <rPh sb="4" eb="6">
      <t>キキン</t>
    </rPh>
    <phoneticPr fontId="1"/>
  </si>
  <si>
    <t>下水道事業基金</t>
    <rPh sb="0" eb="3">
      <t>ゲスイドウ</t>
    </rPh>
    <rPh sb="3" eb="5">
      <t>ジギョウ</t>
    </rPh>
    <rPh sb="5" eb="7">
      <t>キキン</t>
    </rPh>
    <phoneticPr fontId="1"/>
  </si>
  <si>
    <t>川辺町地域振興基金</t>
    <rPh sb="0" eb="3">
      <t>カワベチョウ</t>
    </rPh>
    <rPh sb="3" eb="5">
      <t>チイキ</t>
    </rPh>
    <rPh sb="5" eb="7">
      <t>シンコウ</t>
    </rPh>
    <rPh sb="7" eb="9">
      <t>キキン</t>
    </rPh>
    <phoneticPr fontId="1"/>
  </si>
  <si>
    <t>http://www.town.hidakagawa.lg.jp/town/sec_soumu/soumu/zaiseijoukyou.html</t>
  </si>
  <si>
    <t>小集落改良住宅基金</t>
    <rPh sb="0" eb="3">
      <t>ショウシュウラク</t>
    </rPh>
    <rPh sb="3" eb="5">
      <t>カイリョウ</t>
    </rPh>
    <rPh sb="5" eb="7">
      <t>ジュウタク</t>
    </rPh>
    <rPh sb="7" eb="9">
      <t>キキン</t>
    </rPh>
    <phoneticPr fontId="3"/>
  </si>
  <si>
    <t>定住促進住宅基金</t>
    <rPh sb="0" eb="2">
      <t>テイジュウ</t>
    </rPh>
    <rPh sb="2" eb="8">
      <t>ソクシンジュウタクキキン</t>
    </rPh>
    <phoneticPr fontId="3"/>
  </si>
  <si>
    <t>事業所等立地促進基金</t>
    <rPh sb="0" eb="3">
      <t>ジギョウショ</t>
    </rPh>
    <rPh sb="3" eb="4">
      <t>トウ</t>
    </rPh>
    <rPh sb="4" eb="6">
      <t>リッチ</t>
    </rPh>
    <rPh sb="6" eb="8">
      <t>ソクシン</t>
    </rPh>
    <rPh sb="8" eb="10">
      <t>キキン</t>
    </rPh>
    <phoneticPr fontId="3"/>
  </si>
  <si>
    <t>さわやか上富田文化と健康づくり基金</t>
    <rPh sb="4" eb="7">
      <t>カミトンダ</t>
    </rPh>
    <rPh sb="7" eb="9">
      <t>ブンカ</t>
    </rPh>
    <rPh sb="10" eb="12">
      <t>ケンコウ</t>
    </rPh>
    <rPh sb="15" eb="17">
      <t>キキン</t>
    </rPh>
    <phoneticPr fontId="3"/>
  </si>
  <si>
    <t>共同作業所基金</t>
    <rPh sb="0" eb="2">
      <t>キョウドウ</t>
    </rPh>
    <rPh sb="2" eb="4">
      <t>サギョウ</t>
    </rPh>
    <rPh sb="4" eb="5">
      <t>ショ</t>
    </rPh>
    <rPh sb="5" eb="7">
      <t>キキン</t>
    </rPh>
    <phoneticPr fontId="3"/>
  </si>
  <si>
    <t>和深川地区飲料水供給施設維持管理基金</t>
    <phoneticPr fontId="3"/>
  </si>
  <si>
    <t>道の駅すさみ振興基金</t>
    <phoneticPr fontId="3"/>
  </si>
  <si>
    <t>濵田音四朗福祉基金</t>
    <phoneticPr fontId="3"/>
  </si>
  <si>
    <t>那智の滝源流水資源保全基金</t>
    <rPh sb="0" eb="2">
      <t>ナチ</t>
    </rPh>
    <rPh sb="3" eb="4">
      <t>タキ</t>
    </rPh>
    <rPh sb="4" eb="6">
      <t>ゲンリュウ</t>
    </rPh>
    <rPh sb="6" eb="7">
      <t>スイ</t>
    </rPh>
    <rPh sb="7" eb="9">
      <t>シゲン</t>
    </rPh>
    <rPh sb="9" eb="11">
      <t>ホゼン</t>
    </rPh>
    <rPh sb="11" eb="13">
      <t>キキン</t>
    </rPh>
    <phoneticPr fontId="3"/>
  </si>
  <si>
    <t>塵芥処理場建設資金基金</t>
    <rPh sb="0" eb="2">
      <t>ジンカイ</t>
    </rPh>
    <rPh sb="2" eb="4">
      <t>ショリ</t>
    </rPh>
    <rPh sb="4" eb="5">
      <t>ジョウ</t>
    </rPh>
    <rPh sb="5" eb="7">
      <t>ケンセツ</t>
    </rPh>
    <rPh sb="7" eb="9">
      <t>シキン</t>
    </rPh>
    <rPh sb="9" eb="11">
      <t>キキン</t>
    </rPh>
    <phoneticPr fontId="3"/>
  </si>
  <si>
    <t>石垣記念館運営基金</t>
    <rPh sb="0" eb="2">
      <t>イシガキ</t>
    </rPh>
    <rPh sb="2" eb="4">
      <t>キネン</t>
    </rPh>
    <rPh sb="4" eb="5">
      <t>カン</t>
    </rPh>
    <rPh sb="5" eb="7">
      <t>ウンエイ</t>
    </rPh>
    <rPh sb="7" eb="9">
      <t>キキン</t>
    </rPh>
    <phoneticPr fontId="3"/>
  </si>
  <si>
    <t>防災対策基金</t>
    <phoneticPr fontId="3"/>
  </si>
  <si>
    <t>廃棄物処理基金</t>
    <phoneticPr fontId="3"/>
  </si>
  <si>
    <t>ふるさとむらづくり基金</t>
    <rPh sb="9" eb="11">
      <t>キキン</t>
    </rPh>
    <phoneticPr fontId="3"/>
  </si>
  <si>
    <t>安心安全まちづくり基金</t>
    <rPh sb="0" eb="4">
      <t>アンシンアンゼン</t>
    </rPh>
    <rPh sb="9" eb="11">
      <t>キキン</t>
    </rPh>
    <phoneticPr fontId="3"/>
  </si>
  <si>
    <t>若者定住促進基金</t>
    <rPh sb="0" eb="8">
      <t>ワカモノテイジュウソクシンキキン</t>
    </rPh>
    <phoneticPr fontId="3"/>
  </si>
  <si>
    <t>合併市町村振興基金</t>
    <phoneticPr fontId="3"/>
  </si>
  <si>
    <t>庁舎建設準備基金</t>
    <phoneticPr fontId="3"/>
  </si>
  <si>
    <t>ふるさとのまちづくり応援基金</t>
    <phoneticPr fontId="3"/>
  </si>
  <si>
    <t>町営住宅管理基金</t>
    <phoneticPr fontId="3"/>
  </si>
  <si>
    <t>非常勤職員公務災害補償基金</t>
    <rPh sb="0" eb="3">
      <t>ヒジョウキン</t>
    </rPh>
    <rPh sb="3" eb="5">
      <t>ショクイン</t>
    </rPh>
    <rPh sb="5" eb="13">
      <t>コウムサイガイホショウキキン</t>
    </rPh>
    <phoneticPr fontId="3"/>
  </si>
  <si>
    <t>学校医等公務災害補償基金</t>
    <rPh sb="0" eb="2">
      <t>ガッコウ</t>
    </rPh>
    <rPh sb="2" eb="3">
      <t>イ</t>
    </rPh>
    <rPh sb="3" eb="4">
      <t>トウ</t>
    </rPh>
    <rPh sb="4" eb="12">
      <t>コウムサイガイホショウキキン</t>
    </rPh>
    <phoneticPr fontId="3"/>
  </si>
  <si>
    <t>老人福祉施設整備基金</t>
    <rPh sb="0" eb="6">
      <t>ロウジンフクシシセツ</t>
    </rPh>
    <rPh sb="6" eb="8">
      <t>セイビ</t>
    </rPh>
    <rPh sb="8" eb="10">
      <t>キキン</t>
    </rPh>
    <phoneticPr fontId="3"/>
  </si>
  <si>
    <t>自動車買替準備基金</t>
    <rPh sb="0" eb="5">
      <t>ジドウシャカイカエ</t>
    </rPh>
    <rPh sb="5" eb="9">
      <t>ジュンビキキン</t>
    </rPh>
    <phoneticPr fontId="3"/>
  </si>
  <si>
    <t>富田川治水組合豊かな水資源保全基金</t>
    <rPh sb="0" eb="2">
      <t>トンダ</t>
    </rPh>
    <rPh sb="2" eb="3">
      <t>ガワ</t>
    </rPh>
    <rPh sb="3" eb="5">
      <t>チスイ</t>
    </rPh>
    <rPh sb="5" eb="7">
      <t>クミアイ</t>
    </rPh>
    <rPh sb="7" eb="8">
      <t>ユタ</t>
    </rPh>
    <rPh sb="10" eb="13">
      <t>ミズシゲン</t>
    </rPh>
    <rPh sb="13" eb="15">
      <t>ホゼン</t>
    </rPh>
    <rPh sb="15" eb="17">
      <t>キキン</t>
    </rPh>
    <phoneticPr fontId="3"/>
  </si>
  <si>
    <t>富田川治水組合治水基金</t>
    <rPh sb="7" eb="9">
      <t>チスイ</t>
    </rPh>
    <phoneticPr fontId="3"/>
  </si>
  <si>
    <t>串本町古座川町衛生施設事務組合宝嶋クリーンセンター包括運転管理業務委託費用準備基金</t>
    <phoneticPr fontId="3"/>
  </si>
  <si>
    <t>整備事業基金</t>
    <rPh sb="0" eb="2">
      <t>セイビ</t>
    </rPh>
    <rPh sb="2" eb="4">
      <t>ジギョウ</t>
    </rPh>
    <rPh sb="4" eb="6">
      <t>キキン</t>
    </rPh>
    <phoneticPr fontId="3"/>
  </si>
  <si>
    <t>田辺周辺ふるさと市町村圏基金</t>
    <rPh sb="0" eb="2">
      <t>タナベ</t>
    </rPh>
    <rPh sb="2" eb="4">
      <t>シュウヘン</t>
    </rPh>
    <rPh sb="8" eb="12">
      <t>シチョウソンケン</t>
    </rPh>
    <rPh sb="12" eb="14">
      <t>キキン</t>
    </rPh>
    <phoneticPr fontId="3"/>
  </si>
  <si>
    <t>田辺広域休日急患診療所医療機器整備基金</t>
    <rPh sb="0" eb="2">
      <t>タナベ</t>
    </rPh>
    <rPh sb="2" eb="4">
      <t>コウイキ</t>
    </rPh>
    <rPh sb="4" eb="6">
      <t>キュウジツ</t>
    </rPh>
    <rPh sb="6" eb="8">
      <t>キュウカン</t>
    </rPh>
    <rPh sb="8" eb="11">
      <t>シンリョウショ</t>
    </rPh>
    <rPh sb="11" eb="13">
      <t>イリョウ</t>
    </rPh>
    <rPh sb="13" eb="15">
      <t>キキ</t>
    </rPh>
    <rPh sb="15" eb="17">
      <t>セイビ</t>
    </rPh>
    <rPh sb="17" eb="19">
      <t>キキン</t>
    </rPh>
    <phoneticPr fontId="3"/>
  </si>
  <si>
    <t>上大中清掃施設組合清掃事業基金</t>
    <rPh sb="0" eb="9">
      <t>カミ</t>
    </rPh>
    <rPh sb="9" eb="13">
      <t>セイソウジギョウ</t>
    </rPh>
    <rPh sb="13" eb="15">
      <t>キキン</t>
    </rPh>
    <phoneticPr fontId="3"/>
  </si>
  <si>
    <t>新ごみ処理施設建設事業基金</t>
    <rPh sb="0" eb="1">
      <t>シン</t>
    </rPh>
    <rPh sb="3" eb="5">
      <t>ショリ</t>
    </rPh>
    <rPh sb="5" eb="7">
      <t>シセツ</t>
    </rPh>
    <rPh sb="7" eb="9">
      <t>ケンセツ</t>
    </rPh>
    <rPh sb="9" eb="11">
      <t>ジギョウ</t>
    </rPh>
    <rPh sb="11" eb="13">
      <t>キキン</t>
    </rPh>
    <phoneticPr fontId="3"/>
  </si>
  <si>
    <t>国際ソロプチミスト
和歌山紀北貸付基金</t>
    <rPh sb="0" eb="2">
      <t>コクサイ</t>
    </rPh>
    <rPh sb="10" eb="13">
      <t>ワカヤマ</t>
    </rPh>
    <rPh sb="13" eb="15">
      <t>キホク</t>
    </rPh>
    <rPh sb="15" eb="17">
      <t>カシツケ</t>
    </rPh>
    <rPh sb="17" eb="19">
      <t>キキン</t>
    </rPh>
    <phoneticPr fontId="3"/>
  </si>
  <si>
    <t>し尿処理施設整備
基金</t>
    <rPh sb="1" eb="6">
      <t>ニョウショリシセツ</t>
    </rPh>
    <rPh sb="6" eb="8">
      <t>セイビ</t>
    </rPh>
    <rPh sb="9" eb="11">
      <t>キキン</t>
    </rPh>
    <phoneticPr fontId="3"/>
  </si>
  <si>
    <t>し尿処理施設関連事業
整備基金</t>
    <rPh sb="1" eb="2">
      <t>ニョウ</t>
    </rPh>
    <rPh sb="2" eb="4">
      <t>ショリ</t>
    </rPh>
    <rPh sb="4" eb="6">
      <t>シセツ</t>
    </rPh>
    <rPh sb="6" eb="8">
      <t>カンレン</t>
    </rPh>
    <rPh sb="8" eb="10">
      <t>ジギョウ</t>
    </rPh>
    <rPh sb="11" eb="13">
      <t>セイビ</t>
    </rPh>
    <rPh sb="13" eb="15">
      <t>キキン</t>
    </rPh>
    <phoneticPr fontId="3"/>
  </si>
  <si>
    <t>庁舎及び消防施設整備基金</t>
    <rPh sb="0" eb="2">
      <t>チョウシャ</t>
    </rPh>
    <rPh sb="2" eb="3">
      <t>オヨ</t>
    </rPh>
    <rPh sb="4" eb="8">
      <t>ショウボウシセツ</t>
    </rPh>
    <rPh sb="8" eb="12">
      <t>セイビキキン</t>
    </rPh>
    <phoneticPr fontId="3"/>
  </si>
  <si>
    <t>賞じゅつ基金</t>
    <rPh sb="0" eb="1">
      <t>ショウ</t>
    </rPh>
    <rPh sb="4" eb="6">
      <t>キキン</t>
    </rPh>
    <phoneticPr fontId="3"/>
  </si>
  <si>
    <t>施設整備計画事業基金</t>
    <rPh sb="0" eb="2">
      <t>シセツ</t>
    </rPh>
    <rPh sb="2" eb="4">
      <t>セイビ</t>
    </rPh>
    <rPh sb="4" eb="6">
      <t>ケイカク</t>
    </rPh>
    <rPh sb="6" eb="8">
      <t>ジギョウ</t>
    </rPh>
    <rPh sb="8" eb="10">
      <t>キキン</t>
    </rPh>
    <phoneticPr fontId="3"/>
  </si>
  <si>
    <t>五色台広域施設組合設備基金</t>
    <rPh sb="0" eb="9">
      <t>ゴシキダイコウイキシセツクミアイ</t>
    </rPh>
    <rPh sb="9" eb="13">
      <t>セツビキキン</t>
    </rPh>
    <phoneticPr fontId="3"/>
  </si>
  <si>
    <t>五色台広域施設組合地域整備基金</t>
    <rPh sb="0" eb="9">
      <t>ゴシキダイコウイキシセツクミアイ</t>
    </rPh>
    <rPh sb="9" eb="11">
      <t>チイキ</t>
    </rPh>
    <rPh sb="11" eb="15">
      <t>セイビキキン</t>
    </rPh>
    <phoneticPr fontId="3"/>
  </si>
  <si>
    <t>紀南環境広域施設組合廃棄物最終処分場運営適正化基金</t>
    <rPh sb="0" eb="2">
      <t>キナン</t>
    </rPh>
    <rPh sb="2" eb="4">
      <t>カンキョウ</t>
    </rPh>
    <rPh sb="4" eb="6">
      <t>コウイキ</t>
    </rPh>
    <rPh sb="6" eb="8">
      <t>シセツ</t>
    </rPh>
    <rPh sb="8" eb="10">
      <t>クミアイ</t>
    </rPh>
    <rPh sb="10" eb="13">
      <t>ハイキブツ</t>
    </rPh>
    <rPh sb="13" eb="15">
      <t>サイシュウ</t>
    </rPh>
    <rPh sb="15" eb="18">
      <t>ショブンジョウ</t>
    </rPh>
    <rPh sb="18" eb="20">
      <t>ウンエイ</t>
    </rPh>
    <rPh sb="20" eb="23">
      <t>テキセイカ</t>
    </rPh>
    <rPh sb="23" eb="25">
      <t>キキン</t>
    </rPh>
    <phoneticPr fontId="3"/>
  </si>
  <si>
    <t>紀南環境広域施設組合施設整備事業基金</t>
    <rPh sb="0" eb="2">
      <t>キナン</t>
    </rPh>
    <rPh sb="2" eb="4">
      <t>カンキョウ</t>
    </rPh>
    <rPh sb="4" eb="6">
      <t>コウイキ</t>
    </rPh>
    <rPh sb="6" eb="8">
      <t>シセツ</t>
    </rPh>
    <rPh sb="8" eb="10">
      <t>クミアイ</t>
    </rPh>
    <rPh sb="10" eb="12">
      <t>シセツ</t>
    </rPh>
    <rPh sb="12" eb="14">
      <t>セイビ</t>
    </rPh>
    <rPh sb="14" eb="16">
      <t>ジギョウ</t>
    </rPh>
    <rPh sb="16" eb="18">
      <t>キキン</t>
    </rPh>
    <phoneticPr fontId="3"/>
  </si>
  <si>
    <t>人づくり・まちづくり基金</t>
  </si>
  <si>
    <t>https://www.city.tottori.lg.jp/www/contents/1616033522485/index.html</t>
  </si>
  <si>
    <t>がいなよなご応援基金</t>
  </si>
  <si>
    <t>美術品取得基金</t>
  </si>
  <si>
    <t>https://www.city.yonago.lg.jp/9133.htm</t>
  </si>
  <si>
    <t>若者の定住化促進基金</t>
  </si>
  <si>
    <t>倉吉ふるさと未来づくり基金</t>
  </si>
  <si>
    <t>集落排水事業推進基金</t>
  </si>
  <si>
    <t>https://www.city.kurayoshi.lg.jp/gyousei/div/soumu/zaisei/kouhyou/kessan/hikaku/</t>
  </si>
  <si>
    <t>魚と鬼太郎のまち
境港ふるさと基金</t>
  </si>
  <si>
    <t>水木しげる基金</t>
  </si>
  <si>
    <t>原子力防災対策基金</t>
  </si>
  <si>
    <t>公共下水道事業推進基金</t>
  </si>
  <si>
    <t>http://www.city.sakaiminato.lg.jp/zaisei/any-data.htm</t>
  </si>
  <si>
    <t>福祉・環境整備基金</t>
  </si>
  <si>
    <t>http://www.iwami.gr.jp/dd.aspx?itemid=3471</t>
  </si>
  <si>
    <t>地域公共交通維持確保基金</t>
  </si>
  <si>
    <t>農業集落排水事業推進基金</t>
  </si>
  <si>
    <t>http:www.town.wakasa.tottori.jp/?page_id=65#zaisei</t>
  </si>
  <si>
    <t>智頭町教育施設整備基金</t>
  </si>
  <si>
    <t>智頭町農業集落排水施設整備基金</t>
  </si>
  <si>
    <t>智頭町まちづくり振興基金</t>
  </si>
  <si>
    <t>智頭町地域福祉基金</t>
  </si>
  <si>
    <t>http://cms.sanin.jp/p/chizu/soumu/zaimu/jyouhou/</t>
  </si>
  <si>
    <t>過疎地域活性化基金</t>
  </si>
  <si>
    <t>住宅資金健全化基金</t>
  </si>
  <si>
    <t>http://www.town.yazu.tottori.jp/2106.htm</t>
  </si>
  <si>
    <t>公共施設営繕基金</t>
  </si>
  <si>
    <t>集落排水処理事業推進基金</t>
  </si>
  <si>
    <t>地域活力創出推進基金</t>
  </si>
  <si>
    <t>http://www.town.misasa.tottori.jp/315/319/323/340/1597/28032.html</t>
  </si>
  <si>
    <t>ふるさと振興まちづくり基金</t>
  </si>
  <si>
    <t>ふるさと湯梨浜応援基金</t>
  </si>
  <si>
    <t>公共施設等建設基金</t>
  </si>
  <si>
    <t>https://www.yurihama.jp/soshiki/2/1302.html</t>
  </si>
  <si>
    <t>コーポラスことうら基金</t>
  </si>
  <si>
    <t>ふるさと未来夢基金</t>
  </si>
  <si>
    <t>下水道事業推進基金</t>
  </si>
  <si>
    <t>http://www.town.kotoura.tottori.jp/docs/2014071700125/</t>
  </si>
  <si>
    <t>ふるさと北栄基金</t>
  </si>
  <si>
    <t>砂丘地振興基金</t>
  </si>
  <si>
    <t>風のまちづくり基金</t>
  </si>
  <si>
    <t>http://www.e-hokuei.net/1664.htm</t>
  </si>
  <si>
    <t>夢はぐくむ村づくり基金</t>
  </si>
  <si>
    <t>https://www.hiezu.jp/list/soumu/p123/g403/</t>
  </si>
  <si>
    <t>漁港建設事業推進基金</t>
  </si>
  <si>
    <t>https://www.daisen.jp/1/10/34/48/6</t>
  </si>
  <si>
    <t>さくら基金</t>
  </si>
  <si>
    <t>あいのわ銀行基金</t>
  </si>
  <si>
    <t>http://www.town.nanbu.tottori.jp/admin/soumuka/3/</t>
  </si>
  <si>
    <t>丸山地区専用水道事業基金</t>
  </si>
  <si>
    <t>伯耆町豊かなふるさと創造基金</t>
  </si>
  <si>
    <t>https://www.houki-town.jp/new1/10/3/3/12/</t>
  </si>
  <si>
    <t>地域医療総合確保基金</t>
  </si>
  <si>
    <t>こどもゆめ基金</t>
  </si>
  <si>
    <t>土木建設機械基金</t>
  </si>
  <si>
    <t>わかもの定住基金</t>
  </si>
  <si>
    <t>公共施設等長寿命化基金</t>
  </si>
  <si>
    <t>町営バス購入等基金</t>
  </si>
  <si>
    <t>造林基金</t>
  </si>
  <si>
    <t>愛と元気の日野町ふるさと基金</t>
  </si>
  <si>
    <t>https://www.town.hino.tottori.jp/2672.html</t>
  </si>
  <si>
    <t>江府町庁舎建設基金</t>
  </si>
  <si>
    <t>いきいき基金</t>
  </si>
  <si>
    <t>https://www.town-kofu.jp/2/1/2/13/r604/</t>
  </si>
  <si>
    <t>退職手当基金積立金</t>
  </si>
  <si>
    <t>非常勤補償基金積立金</t>
  </si>
  <si>
    <t>日野町江府町日南町衛生施設組合施設運営基金</t>
  </si>
  <si>
    <t>因幡ふるさと振興基金</t>
  </si>
  <si>
    <t>退職手当金積立基金</t>
  </si>
  <si>
    <t>可燃物処理施設立地促進基金</t>
  </si>
  <si>
    <t>中部ふるさと市町村圏振興事業基金</t>
  </si>
  <si>
    <t>松江市庁舎建設基金</t>
    <rPh sb="0" eb="3">
      <t>マツエシ</t>
    </rPh>
    <rPh sb="3" eb="7">
      <t>チョウシャケンセツ</t>
    </rPh>
    <rPh sb="7" eb="9">
      <t>キキン</t>
    </rPh>
    <phoneticPr fontId="3"/>
  </si>
  <si>
    <t>松江市地域振興基金</t>
    <rPh sb="0" eb="3">
      <t>マツエシ</t>
    </rPh>
    <rPh sb="3" eb="9">
      <t>チイキシンコウキキン</t>
    </rPh>
    <phoneticPr fontId="3"/>
  </si>
  <si>
    <t>鹿島地域振興基金</t>
    <rPh sb="0" eb="8">
      <t>カシマチイキシンコウキキン</t>
    </rPh>
    <phoneticPr fontId="3"/>
  </si>
  <si>
    <t>松江市ふれあい福祉基金</t>
    <rPh sb="0" eb="3">
      <t>マツエシ</t>
    </rPh>
    <rPh sb="7" eb="11">
      <t>フクシキキン</t>
    </rPh>
    <phoneticPr fontId="3"/>
  </si>
  <si>
    <t>鹿島公共用施設維持修繕基金</t>
    <rPh sb="0" eb="2">
      <t>カシマ</t>
    </rPh>
    <rPh sb="2" eb="5">
      <t>コウキョウヨウ</t>
    </rPh>
    <rPh sb="5" eb="9">
      <t>シセツイジ</t>
    </rPh>
    <rPh sb="9" eb="13">
      <t>シュウゼンキキン</t>
    </rPh>
    <phoneticPr fontId="3"/>
  </si>
  <si>
    <t>https://www.pref.shimane.lg.jp/admin/sichoson/sichoson_info/zaisei/shiryousyuu/R1.html</t>
    <phoneticPr fontId="3"/>
  </si>
  <si>
    <t>市有財産有効活用推進基金</t>
    <rPh sb="0" eb="2">
      <t>シユウ</t>
    </rPh>
    <rPh sb="2" eb="4">
      <t>ザイサン</t>
    </rPh>
    <rPh sb="4" eb="6">
      <t>ユウコウ</t>
    </rPh>
    <rPh sb="6" eb="8">
      <t>カツヨウ</t>
    </rPh>
    <rPh sb="8" eb="10">
      <t>スイシン</t>
    </rPh>
    <rPh sb="10" eb="12">
      <t>キキン</t>
    </rPh>
    <phoneticPr fontId="3"/>
  </si>
  <si>
    <t>「日本の心のふるさと出雲」応援基金</t>
    <rPh sb="1" eb="3">
      <t>ニホン</t>
    </rPh>
    <rPh sb="4" eb="5">
      <t>ココロ</t>
    </rPh>
    <rPh sb="10" eb="12">
      <t>イズモ</t>
    </rPh>
    <rPh sb="13" eb="15">
      <t>オウエン</t>
    </rPh>
    <rPh sb="15" eb="17">
      <t>キキン</t>
    </rPh>
    <phoneticPr fontId="3"/>
  </si>
  <si>
    <t>高野令一育英奨学基金</t>
    <rPh sb="0" eb="2">
      <t>コウノ</t>
    </rPh>
    <rPh sb="2" eb="4">
      <t>レイイチ</t>
    </rPh>
    <rPh sb="4" eb="6">
      <t>イクエイ</t>
    </rPh>
    <rPh sb="6" eb="8">
      <t>ショウガク</t>
    </rPh>
    <rPh sb="8" eb="10">
      <t>キキン</t>
    </rPh>
    <phoneticPr fontId="3"/>
  </si>
  <si>
    <t>奨学事業基金</t>
    <rPh sb="0" eb="2">
      <t>ショウガク</t>
    </rPh>
    <rPh sb="2" eb="4">
      <t>ジギョウ</t>
    </rPh>
    <rPh sb="4" eb="6">
      <t>キキン</t>
    </rPh>
    <phoneticPr fontId="3"/>
  </si>
  <si>
    <t>石見臨空ファクトリーパーク拠点工業団地等立地促進基金</t>
    <rPh sb="0" eb="2">
      <t>イワミ</t>
    </rPh>
    <rPh sb="2" eb="4">
      <t>リンクウ</t>
    </rPh>
    <rPh sb="13" eb="15">
      <t>キョテン</t>
    </rPh>
    <rPh sb="15" eb="17">
      <t>コウギョウ</t>
    </rPh>
    <rPh sb="17" eb="19">
      <t>ダンチ</t>
    </rPh>
    <rPh sb="19" eb="20">
      <t>トウ</t>
    </rPh>
    <rPh sb="20" eb="22">
      <t>リッチ</t>
    </rPh>
    <rPh sb="22" eb="24">
      <t>ソクシン</t>
    </rPh>
    <rPh sb="24" eb="26">
      <t>キキン</t>
    </rPh>
    <phoneticPr fontId="3"/>
  </si>
  <si>
    <t>施設貸付事業施設維持管理基金</t>
    <rPh sb="0" eb="2">
      <t>シセツ</t>
    </rPh>
    <rPh sb="2" eb="4">
      <t>カシツケ</t>
    </rPh>
    <rPh sb="4" eb="6">
      <t>ジギョウ</t>
    </rPh>
    <rPh sb="6" eb="8">
      <t>シセツ</t>
    </rPh>
    <rPh sb="8" eb="10">
      <t>イジ</t>
    </rPh>
    <rPh sb="10" eb="12">
      <t>カンリ</t>
    </rPh>
    <rPh sb="12" eb="14">
      <t>キキン</t>
    </rPh>
    <phoneticPr fontId="3"/>
  </si>
  <si>
    <t>石見銀山基金</t>
    <rPh sb="0" eb="2">
      <t>イワミ</t>
    </rPh>
    <rPh sb="2" eb="4">
      <t>ギンザン</t>
    </rPh>
    <rPh sb="4" eb="6">
      <t>キキン</t>
    </rPh>
    <phoneticPr fontId="3"/>
  </si>
  <si>
    <t>仁摩サンドミュージアム管理基金</t>
    <rPh sb="0" eb="2">
      <t>ニマ</t>
    </rPh>
    <rPh sb="11" eb="13">
      <t>カンリ</t>
    </rPh>
    <rPh sb="13" eb="15">
      <t>キキン</t>
    </rPh>
    <phoneticPr fontId="3"/>
  </si>
  <si>
    <t>ドジョウ掬いのまちやすぎ応援基金</t>
    <rPh sb="4" eb="5">
      <t>スク</t>
    </rPh>
    <rPh sb="12" eb="14">
      <t>オウエン</t>
    </rPh>
    <rPh sb="14" eb="16">
      <t>キキン</t>
    </rPh>
    <phoneticPr fontId="3"/>
  </si>
  <si>
    <t>元気！勇気！感動！ごうつふるさと基金</t>
    <rPh sb="0" eb="2">
      <t>ゲンキ</t>
    </rPh>
    <rPh sb="3" eb="5">
      <t>ユウキ</t>
    </rPh>
    <rPh sb="6" eb="8">
      <t>カンドウ</t>
    </rPh>
    <rPh sb="16" eb="18">
      <t>キキン</t>
    </rPh>
    <phoneticPr fontId="3"/>
  </si>
  <si>
    <t>公共施設等整備管理基金</t>
    <rPh sb="0" eb="2">
      <t>コウキョウ</t>
    </rPh>
    <rPh sb="2" eb="4">
      <t>シセツ</t>
    </rPh>
    <rPh sb="4" eb="5">
      <t>トウ</t>
    </rPh>
    <rPh sb="5" eb="7">
      <t>セイビ</t>
    </rPh>
    <rPh sb="7" eb="9">
      <t>カンリ</t>
    </rPh>
    <rPh sb="9" eb="11">
      <t>キキン</t>
    </rPh>
    <phoneticPr fontId="3"/>
  </si>
  <si>
    <t>図書館・郷土資料館建設基金</t>
    <rPh sb="0" eb="3">
      <t>トショカン</t>
    </rPh>
    <rPh sb="4" eb="6">
      <t>キョウド</t>
    </rPh>
    <rPh sb="6" eb="9">
      <t>シリョウカン</t>
    </rPh>
    <rPh sb="9" eb="11">
      <t>ケンセツ</t>
    </rPh>
    <rPh sb="11" eb="13">
      <t>キキン</t>
    </rPh>
    <phoneticPr fontId="3"/>
  </si>
  <si>
    <t>大規模事業等基金</t>
    <rPh sb="0" eb="3">
      <t>ダイキボ</t>
    </rPh>
    <rPh sb="3" eb="6">
      <t>ジギョウトウ</t>
    </rPh>
    <rPh sb="6" eb="8">
      <t>キキン</t>
    </rPh>
    <phoneticPr fontId="3"/>
  </si>
  <si>
    <t>政策選択基金</t>
    <rPh sb="0" eb="2">
      <t>セイサク</t>
    </rPh>
    <rPh sb="2" eb="6">
      <t>センタクキキン</t>
    </rPh>
    <phoneticPr fontId="3"/>
  </si>
  <si>
    <t>木次さくらのまちづくり基金</t>
    <rPh sb="0" eb="2">
      <t>キスキ</t>
    </rPh>
    <rPh sb="11" eb="13">
      <t>キキン</t>
    </rPh>
    <phoneticPr fontId="3"/>
  </si>
  <si>
    <t>仁多米振興施設整備基金</t>
    <rPh sb="0" eb="2">
      <t>ニタ</t>
    </rPh>
    <rPh sb="2" eb="3">
      <t>マイ</t>
    </rPh>
    <rPh sb="3" eb="5">
      <t>シンコウ</t>
    </rPh>
    <rPh sb="5" eb="7">
      <t>シセツ</t>
    </rPh>
    <rPh sb="7" eb="9">
      <t>セイビ</t>
    </rPh>
    <rPh sb="9" eb="11">
      <t>キキン</t>
    </rPh>
    <phoneticPr fontId="3"/>
  </si>
  <si>
    <t>ふるさとの森管理基金</t>
    <phoneticPr fontId="3"/>
  </si>
  <si>
    <t>自然環境保全対策基金</t>
    <phoneticPr fontId="3"/>
  </si>
  <si>
    <t>ふるさと創生事業積立金</t>
    <rPh sb="4" eb="6">
      <t>ソウセイ</t>
    </rPh>
    <rPh sb="6" eb="8">
      <t>ジギョウ</t>
    </rPh>
    <rPh sb="8" eb="11">
      <t>ツミタテキン</t>
    </rPh>
    <phoneticPr fontId="3"/>
  </si>
  <si>
    <t>地域公共交通維持確保基金</t>
    <phoneticPr fontId="3"/>
  </si>
  <si>
    <t>地域福祉振興基金</t>
    <phoneticPr fontId="3"/>
  </si>
  <si>
    <t>電算機器管理基金</t>
    <phoneticPr fontId="3"/>
  </si>
  <si>
    <t>三江線跡地活用基金</t>
    <rPh sb="0" eb="2">
      <t>サンコウ</t>
    </rPh>
    <rPh sb="2" eb="3">
      <t>セン</t>
    </rPh>
    <rPh sb="3" eb="5">
      <t>アトチ</t>
    </rPh>
    <rPh sb="5" eb="7">
      <t>カツヨウ</t>
    </rPh>
    <rPh sb="7" eb="9">
      <t>キキン</t>
    </rPh>
    <phoneticPr fontId="3"/>
  </si>
  <si>
    <t>日本一の子育て村推進基金</t>
    <rPh sb="0" eb="3">
      <t>ニホンイチ</t>
    </rPh>
    <rPh sb="4" eb="6">
      <t>コソダ</t>
    </rPh>
    <rPh sb="7" eb="8">
      <t>ムラ</t>
    </rPh>
    <rPh sb="8" eb="10">
      <t>スイシン</t>
    </rPh>
    <rPh sb="10" eb="12">
      <t>キキン</t>
    </rPh>
    <phoneticPr fontId="3"/>
  </si>
  <si>
    <t>津和野町まちづくり基金</t>
    <phoneticPr fontId="3"/>
  </si>
  <si>
    <t>旧日原町庁舎建設基金</t>
    <phoneticPr fontId="3"/>
  </si>
  <si>
    <t>ふるさと津和野基金</t>
    <phoneticPr fontId="3"/>
  </si>
  <si>
    <t>津和野町地域医療推進基金</t>
    <phoneticPr fontId="3"/>
  </si>
  <si>
    <t>津和野町ICT整備基金</t>
    <phoneticPr fontId="3"/>
  </si>
  <si>
    <t>地域雇用創出推進基金</t>
    <phoneticPr fontId="3"/>
  </si>
  <si>
    <t>宿泊施設整備運営基金</t>
    <phoneticPr fontId="3"/>
  </si>
  <si>
    <t>ふるさとづくり寄付基金</t>
    <phoneticPr fontId="3"/>
  </si>
  <si>
    <t>ふるさと西ノ島基金わがとこ</t>
    <rPh sb="4" eb="5">
      <t>ニシ</t>
    </rPh>
    <rPh sb="6" eb="7">
      <t>シマ</t>
    </rPh>
    <rPh sb="7" eb="9">
      <t>キキン</t>
    </rPh>
    <phoneticPr fontId="3"/>
  </si>
  <si>
    <t>家畜市場整備基金</t>
    <rPh sb="0" eb="4">
      <t>カチクシジョウ</t>
    </rPh>
    <rPh sb="4" eb="6">
      <t>セイビ</t>
    </rPh>
    <rPh sb="6" eb="8">
      <t>キキン</t>
    </rPh>
    <phoneticPr fontId="3"/>
  </si>
  <si>
    <t>ジオパーク拠点施設整備基金</t>
    <rPh sb="5" eb="7">
      <t>キョテン</t>
    </rPh>
    <rPh sb="7" eb="9">
      <t>シセツ</t>
    </rPh>
    <rPh sb="9" eb="11">
      <t>セイビ</t>
    </rPh>
    <rPh sb="11" eb="13">
      <t>キキン</t>
    </rPh>
    <phoneticPr fontId="3"/>
  </si>
  <si>
    <t>隠岐島前病院整備基金</t>
    <rPh sb="0" eb="4">
      <t>オキドウゼン</t>
    </rPh>
    <rPh sb="4" eb="6">
      <t>ビョウイン</t>
    </rPh>
    <rPh sb="6" eb="8">
      <t>セイビ</t>
    </rPh>
    <rPh sb="8" eb="10">
      <t>キキン</t>
    </rPh>
    <phoneticPr fontId="3"/>
  </si>
  <si>
    <t>庁舎等整備基金</t>
    <rPh sb="0" eb="2">
      <t>チョウシャ</t>
    </rPh>
    <rPh sb="2" eb="3">
      <t>ナド</t>
    </rPh>
    <rPh sb="3" eb="5">
      <t>セイビ</t>
    </rPh>
    <rPh sb="5" eb="7">
      <t>キキン</t>
    </rPh>
    <phoneticPr fontId="3"/>
  </si>
  <si>
    <t>ふるさと知夫里島基金</t>
    <rPh sb="4" eb="7">
      <t>チブリ</t>
    </rPh>
    <rPh sb="7" eb="8">
      <t>ジマ</t>
    </rPh>
    <rPh sb="8" eb="10">
      <t>キキン</t>
    </rPh>
    <phoneticPr fontId="3"/>
  </si>
  <si>
    <t>隠岐島油槽所整備基金</t>
    <rPh sb="0" eb="2">
      <t>オキ</t>
    </rPh>
    <rPh sb="2" eb="3">
      <t>シマ</t>
    </rPh>
    <rPh sb="3" eb="6">
      <t>ユソウショ</t>
    </rPh>
    <rPh sb="6" eb="10">
      <t>セイビキキン</t>
    </rPh>
    <phoneticPr fontId="3"/>
  </si>
  <si>
    <t>ふるさと隠岐の島応援基金</t>
    <rPh sb="4" eb="6">
      <t>オキ</t>
    </rPh>
    <rPh sb="7" eb="8">
      <t>シマ</t>
    </rPh>
    <rPh sb="8" eb="12">
      <t>オウエンキキン</t>
    </rPh>
    <phoneticPr fontId="3"/>
  </si>
  <si>
    <t>鹿足郡事務組合電気通信事業基金</t>
    <phoneticPr fontId="3"/>
  </si>
  <si>
    <t>鹿足郡事務組合管理運営基金</t>
    <phoneticPr fontId="3"/>
  </si>
  <si>
    <t>益田地区ふるさと市町村圏振興基金</t>
    <rPh sb="0" eb="2">
      <t>マスダ</t>
    </rPh>
    <rPh sb="2" eb="4">
      <t>チク</t>
    </rPh>
    <rPh sb="8" eb="11">
      <t>シチョウソン</t>
    </rPh>
    <rPh sb="11" eb="12">
      <t>ケン</t>
    </rPh>
    <rPh sb="12" eb="14">
      <t>シンコウ</t>
    </rPh>
    <rPh sb="14" eb="16">
      <t>キキン</t>
    </rPh>
    <phoneticPr fontId="3"/>
  </si>
  <si>
    <t>ごみ焼却場施設維持対策基金</t>
    <rPh sb="2" eb="4">
      <t>ショウキャク</t>
    </rPh>
    <rPh sb="4" eb="5">
      <t>ジョウ</t>
    </rPh>
    <rPh sb="5" eb="7">
      <t>シセツ</t>
    </rPh>
    <rPh sb="7" eb="9">
      <t>イジ</t>
    </rPh>
    <rPh sb="9" eb="11">
      <t>タイサク</t>
    </rPh>
    <rPh sb="11" eb="13">
      <t>キキン</t>
    </rPh>
    <phoneticPr fontId="3"/>
  </si>
  <si>
    <t>鹿足郡不燃物処理組合事業運営基金</t>
    <rPh sb="0" eb="10">
      <t>カノアシグンフネンブツショリクミアイ</t>
    </rPh>
    <rPh sb="10" eb="12">
      <t>ジギョウ</t>
    </rPh>
    <rPh sb="12" eb="14">
      <t>ウンエイ</t>
    </rPh>
    <rPh sb="14" eb="16">
      <t>キキン</t>
    </rPh>
    <phoneticPr fontId="3"/>
  </si>
  <si>
    <t>ケーブルテレビ事業基金</t>
    <rPh sb="7" eb="11">
      <t>ジギョウキキン</t>
    </rPh>
    <phoneticPr fontId="3"/>
  </si>
  <si>
    <t>雲南エネルギーセンター施設整備事業基金</t>
    <rPh sb="0" eb="2">
      <t>ウンナン</t>
    </rPh>
    <rPh sb="11" eb="15">
      <t>シセツセイビ</t>
    </rPh>
    <rPh sb="15" eb="17">
      <t>ジギョウ</t>
    </rPh>
    <rPh sb="17" eb="19">
      <t>キキン</t>
    </rPh>
    <phoneticPr fontId="3"/>
  </si>
  <si>
    <t>三刀屋斎場事業基金</t>
    <rPh sb="0" eb="5">
      <t>ミトヤサイジョウ</t>
    </rPh>
    <rPh sb="5" eb="7">
      <t>ジギョウ</t>
    </rPh>
    <rPh sb="7" eb="9">
      <t>キキン</t>
    </rPh>
    <phoneticPr fontId="3"/>
  </si>
  <si>
    <t>市町村職員退職手当給付準備基金</t>
    <rPh sb="0" eb="3">
      <t>シチョウソン</t>
    </rPh>
    <rPh sb="3" eb="5">
      <t>ショクイン</t>
    </rPh>
    <rPh sb="5" eb="7">
      <t>タイショク</t>
    </rPh>
    <rPh sb="7" eb="9">
      <t>テアテ</t>
    </rPh>
    <rPh sb="9" eb="11">
      <t>キュウフ</t>
    </rPh>
    <rPh sb="11" eb="13">
      <t>ジュンビ</t>
    </rPh>
    <rPh sb="13" eb="15">
      <t>キキン</t>
    </rPh>
    <phoneticPr fontId="3"/>
  </si>
  <si>
    <t>市町村振興センター施設整備基金</t>
    <rPh sb="0" eb="3">
      <t>シチョウソン</t>
    </rPh>
    <rPh sb="3" eb="5">
      <t>シンコウ</t>
    </rPh>
    <rPh sb="9" eb="11">
      <t>シセツ</t>
    </rPh>
    <rPh sb="11" eb="13">
      <t>セイビ</t>
    </rPh>
    <rPh sb="13" eb="15">
      <t>キキン</t>
    </rPh>
    <phoneticPr fontId="3"/>
  </si>
  <si>
    <t>市町村振興基金</t>
    <rPh sb="0" eb="3">
      <t>シチョウソン</t>
    </rPh>
    <rPh sb="3" eb="5">
      <t>シンコウ</t>
    </rPh>
    <rPh sb="5" eb="7">
      <t>キキン</t>
    </rPh>
    <phoneticPr fontId="3"/>
  </si>
  <si>
    <t>一般廃棄物処理事業基金</t>
    <rPh sb="0" eb="2">
      <t>イッパン</t>
    </rPh>
    <rPh sb="2" eb="5">
      <t>ハイキブツ</t>
    </rPh>
    <rPh sb="5" eb="7">
      <t>ショリ</t>
    </rPh>
    <rPh sb="7" eb="9">
      <t>ジギョウ</t>
    </rPh>
    <rPh sb="9" eb="11">
      <t>キキン</t>
    </rPh>
    <phoneticPr fontId="3"/>
  </si>
  <si>
    <t>浜田地区広域連携推進事業基金</t>
    <rPh sb="0" eb="4">
      <t>ハマダチク</t>
    </rPh>
    <rPh sb="4" eb="6">
      <t>コウイキ</t>
    </rPh>
    <rPh sb="6" eb="8">
      <t>レンケイ</t>
    </rPh>
    <rPh sb="8" eb="10">
      <t>スイシン</t>
    </rPh>
    <rPh sb="10" eb="12">
      <t>ジギョウ</t>
    </rPh>
    <rPh sb="12" eb="14">
      <t>キキン</t>
    </rPh>
    <phoneticPr fontId="3"/>
  </si>
  <si>
    <t>雲南地区ふるさと市町村圏振興事業基金</t>
    <rPh sb="0" eb="2">
      <t>ウンナン</t>
    </rPh>
    <rPh sb="2" eb="4">
      <t>チク</t>
    </rPh>
    <rPh sb="8" eb="11">
      <t>シチョウソン</t>
    </rPh>
    <rPh sb="11" eb="12">
      <t>ケン</t>
    </rPh>
    <rPh sb="12" eb="14">
      <t>シンコウ</t>
    </rPh>
    <rPh sb="14" eb="16">
      <t>ジギョウ</t>
    </rPh>
    <rPh sb="16" eb="18">
      <t>キキン</t>
    </rPh>
    <phoneticPr fontId="3"/>
  </si>
  <si>
    <t>施設等整備基金</t>
    <rPh sb="0" eb="2">
      <t>シセツ</t>
    </rPh>
    <rPh sb="2" eb="3">
      <t>トウ</t>
    </rPh>
    <rPh sb="3" eb="5">
      <t>セイビ</t>
    </rPh>
    <rPh sb="5" eb="7">
      <t>キキン</t>
    </rPh>
    <phoneticPr fontId="3"/>
  </si>
  <si>
    <t>レインボープラザ整備基金</t>
    <rPh sb="8" eb="10">
      <t>セイビ</t>
    </rPh>
    <rPh sb="10" eb="12">
      <t>キキン</t>
    </rPh>
    <phoneticPr fontId="3"/>
  </si>
  <si>
    <t>仁万の里利用者福利厚生基金</t>
    <rPh sb="0" eb="2">
      <t>ニマ</t>
    </rPh>
    <rPh sb="3" eb="4">
      <t>サト</t>
    </rPh>
    <rPh sb="4" eb="7">
      <t>リヨウシャ</t>
    </rPh>
    <rPh sb="7" eb="9">
      <t>フクリ</t>
    </rPh>
    <rPh sb="9" eb="11">
      <t>コウセイ</t>
    </rPh>
    <rPh sb="11" eb="13">
      <t>キキン</t>
    </rPh>
    <phoneticPr fontId="3"/>
  </si>
  <si>
    <t>岡山市地域振興基金</t>
    <rPh sb="0" eb="3">
      <t>オカヤマシ</t>
    </rPh>
    <rPh sb="3" eb="5">
      <t>チイキ</t>
    </rPh>
    <rPh sb="5" eb="7">
      <t>シンコウ</t>
    </rPh>
    <rPh sb="7" eb="9">
      <t>キキン</t>
    </rPh>
    <phoneticPr fontId="3"/>
  </si>
  <si>
    <t>学校教育施設等整備基金</t>
    <rPh sb="0" eb="2">
      <t>ガッコウ</t>
    </rPh>
    <rPh sb="2" eb="4">
      <t>キョウイク</t>
    </rPh>
    <rPh sb="4" eb="6">
      <t>シセツ</t>
    </rPh>
    <rPh sb="6" eb="7">
      <t>トウ</t>
    </rPh>
    <rPh sb="7" eb="9">
      <t>セイビ</t>
    </rPh>
    <rPh sb="9" eb="11">
      <t>キキン</t>
    </rPh>
    <phoneticPr fontId="3"/>
  </si>
  <si>
    <t>清掃施設整備基金</t>
    <phoneticPr fontId="3"/>
  </si>
  <si>
    <t>第三セクター等改革推進債償還基金</t>
    <rPh sb="0" eb="2">
      <t>ダイサン</t>
    </rPh>
    <rPh sb="6" eb="7">
      <t>トウ</t>
    </rPh>
    <rPh sb="7" eb="16">
      <t>カイカクスイシンサイショウカンキキン</t>
    </rPh>
    <phoneticPr fontId="3"/>
  </si>
  <si>
    <t>公共施設長寿命化等推進基金</t>
    <rPh sb="0" eb="13">
      <t>コウキョウシセツチョウジュミョウカトウスイシンキキン</t>
    </rPh>
    <phoneticPr fontId="3"/>
  </si>
  <si>
    <t>ふるさと津山サポート基金</t>
    <rPh sb="4" eb="6">
      <t>ツヤマ</t>
    </rPh>
    <rPh sb="10" eb="12">
      <t>キキン</t>
    </rPh>
    <phoneticPr fontId="3"/>
  </si>
  <si>
    <t>公共施設等整備基金</t>
    <rPh sb="0" eb="2">
      <t>コウキョウ</t>
    </rPh>
    <rPh sb="2" eb="4">
      <t>シセツ</t>
    </rPh>
    <rPh sb="4" eb="5">
      <t>トウ</t>
    </rPh>
    <rPh sb="5" eb="7">
      <t>セイビ</t>
    </rPh>
    <rPh sb="7" eb="9">
      <t>キキン</t>
    </rPh>
    <phoneticPr fontId="33"/>
  </si>
  <si>
    <t>水産業振興基金</t>
    <rPh sb="0" eb="3">
      <t>スイサンギョウ</t>
    </rPh>
    <rPh sb="3" eb="5">
      <t>シンコウ</t>
    </rPh>
    <rPh sb="5" eb="7">
      <t>キキン</t>
    </rPh>
    <phoneticPr fontId="33"/>
  </si>
  <si>
    <t>ふるさとづくり基金</t>
    <rPh sb="7" eb="9">
      <t>キキン</t>
    </rPh>
    <phoneticPr fontId="33"/>
  </si>
  <si>
    <t>少年少女発明奨励基金</t>
    <rPh sb="0" eb="2">
      <t>ショウネン</t>
    </rPh>
    <rPh sb="2" eb="4">
      <t>ショウジョ</t>
    </rPh>
    <rPh sb="4" eb="6">
      <t>ハツメイ</t>
    </rPh>
    <rPh sb="6" eb="8">
      <t>ショウレイ</t>
    </rPh>
    <rPh sb="8" eb="10">
      <t>キキン</t>
    </rPh>
    <phoneticPr fontId="33"/>
  </si>
  <si>
    <t>https://www.city.tamano.lg.jp/site/zaisei/18305.html</t>
  </si>
  <si>
    <t>ふるさと笠岡思民基金</t>
    <rPh sb="4" eb="6">
      <t>カサオカ</t>
    </rPh>
    <rPh sb="6" eb="8">
      <t>シミン</t>
    </rPh>
    <rPh sb="8" eb="10">
      <t>キキン</t>
    </rPh>
    <phoneticPr fontId="22"/>
  </si>
  <si>
    <t>公共施設整備費引当基金</t>
    <rPh sb="0" eb="2">
      <t>コウキョウ</t>
    </rPh>
    <rPh sb="2" eb="4">
      <t>シセツ</t>
    </rPh>
    <rPh sb="4" eb="7">
      <t>セイビヒ</t>
    </rPh>
    <rPh sb="7" eb="9">
      <t>ヒキアテ</t>
    </rPh>
    <rPh sb="9" eb="11">
      <t>キキン</t>
    </rPh>
    <phoneticPr fontId="22"/>
  </si>
  <si>
    <t>藤井育英会奨学基金</t>
    <rPh sb="0" eb="2">
      <t>フジイ</t>
    </rPh>
    <rPh sb="2" eb="5">
      <t>イクエイカイ</t>
    </rPh>
    <rPh sb="5" eb="7">
      <t>ショウガク</t>
    </rPh>
    <rPh sb="7" eb="9">
      <t>キキン</t>
    </rPh>
    <phoneticPr fontId="22"/>
  </si>
  <si>
    <t>中山間ふるさと・水と土保全対策事業基金</t>
    <rPh sb="0" eb="1">
      <t>チュウ</t>
    </rPh>
    <rPh sb="1" eb="3">
      <t>サンカン</t>
    </rPh>
    <rPh sb="8" eb="9">
      <t>ミズ</t>
    </rPh>
    <rPh sb="10" eb="11">
      <t>ツチ</t>
    </rPh>
    <rPh sb="11" eb="13">
      <t>ホゼン</t>
    </rPh>
    <rPh sb="13" eb="15">
      <t>タイサク</t>
    </rPh>
    <rPh sb="15" eb="17">
      <t>ジギョウ</t>
    </rPh>
    <rPh sb="17" eb="19">
      <t>キキン</t>
    </rPh>
    <phoneticPr fontId="22"/>
  </si>
  <si>
    <t>商店街振興基金</t>
    <rPh sb="0" eb="3">
      <t>ショウテンガイ</t>
    </rPh>
    <rPh sb="3" eb="5">
      <t>シンコウ</t>
    </rPh>
    <rPh sb="5" eb="7">
      <t>キキン</t>
    </rPh>
    <phoneticPr fontId="22"/>
  </si>
  <si>
    <t>http://www.city.kasaoka.okayama.jp/soshiki/13/1599.html</t>
  </si>
  <si>
    <t>次世代育成基金</t>
    <rPh sb="0" eb="3">
      <t>ジセダイ</t>
    </rPh>
    <rPh sb="3" eb="5">
      <t>イクセイ</t>
    </rPh>
    <rPh sb="5" eb="7">
      <t>キキン</t>
    </rPh>
    <phoneticPr fontId="3"/>
  </si>
  <si>
    <t>健康・生きがい創造基金</t>
    <rPh sb="0" eb="2">
      <t>ケンコウ</t>
    </rPh>
    <rPh sb="3" eb="4">
      <t>イ</t>
    </rPh>
    <rPh sb="7" eb="9">
      <t>ソウゾウ</t>
    </rPh>
    <rPh sb="9" eb="11">
      <t>キキン</t>
    </rPh>
    <phoneticPr fontId="3"/>
  </si>
  <si>
    <t>庁舎等整備事業基金</t>
    <rPh sb="0" eb="2">
      <t>チョウシャ</t>
    </rPh>
    <rPh sb="2" eb="3">
      <t>トウ</t>
    </rPh>
    <rPh sb="3" eb="5">
      <t>セイビ</t>
    </rPh>
    <rPh sb="5" eb="7">
      <t>ジギョウ</t>
    </rPh>
    <rPh sb="7" eb="9">
      <t>キキン</t>
    </rPh>
    <phoneticPr fontId="3"/>
  </si>
  <si>
    <t>教育施設整備事業等基金</t>
    <rPh sb="0" eb="2">
      <t>キョウイク</t>
    </rPh>
    <rPh sb="2" eb="4">
      <t>シセツ</t>
    </rPh>
    <rPh sb="4" eb="6">
      <t>セイビ</t>
    </rPh>
    <rPh sb="6" eb="8">
      <t>ジギョウ</t>
    </rPh>
    <rPh sb="8" eb="9">
      <t>トウ</t>
    </rPh>
    <rPh sb="9" eb="11">
      <t>キキン</t>
    </rPh>
    <phoneticPr fontId="3"/>
  </si>
  <si>
    <t>総社市美術博物館施設整備事業基金</t>
    <rPh sb="0" eb="3">
      <t>ソウジャシ</t>
    </rPh>
    <rPh sb="3" eb="5">
      <t>ビジュツ</t>
    </rPh>
    <rPh sb="5" eb="8">
      <t>ハクブツカン</t>
    </rPh>
    <rPh sb="8" eb="10">
      <t>シセツ</t>
    </rPh>
    <rPh sb="10" eb="12">
      <t>セイビ</t>
    </rPh>
    <rPh sb="12" eb="14">
      <t>ジギョウ</t>
    </rPh>
    <rPh sb="14" eb="16">
      <t>キキン</t>
    </rPh>
    <phoneticPr fontId="3"/>
  </si>
  <si>
    <t>開発事業基金</t>
    <rPh sb="0" eb="2">
      <t>カイハツ</t>
    </rPh>
    <rPh sb="2" eb="4">
      <t>ジギョウ</t>
    </rPh>
    <rPh sb="4" eb="6">
      <t>キキン</t>
    </rPh>
    <phoneticPr fontId="3"/>
  </si>
  <si>
    <t>かしのき基金</t>
    <rPh sb="4" eb="6">
      <t>キキン</t>
    </rPh>
    <phoneticPr fontId="3"/>
  </si>
  <si>
    <t>ふるさとにいみ応援基金</t>
    <rPh sb="7" eb="9">
      <t>オウエン</t>
    </rPh>
    <rPh sb="9" eb="11">
      <t>キキン</t>
    </rPh>
    <phoneticPr fontId="3"/>
  </si>
  <si>
    <t>https://www.city.niimi.okayama.jp/gyosei/gyosei_detail/index/404.html</t>
    <phoneticPr fontId="3"/>
  </si>
  <si>
    <t>振興基金</t>
    <rPh sb="0" eb="4">
      <t>シンコウキキン</t>
    </rPh>
    <phoneticPr fontId="3"/>
  </si>
  <si>
    <t>まちづくり振興基金</t>
    <rPh sb="5" eb="9">
      <t>シンコウキキン</t>
    </rPh>
    <phoneticPr fontId="3"/>
  </si>
  <si>
    <t>米百俵基金</t>
    <rPh sb="0" eb="1">
      <t>コメ</t>
    </rPh>
    <rPh sb="1" eb="2">
      <t>ヒャク</t>
    </rPh>
    <rPh sb="2" eb="3">
      <t>ヒョウ</t>
    </rPh>
    <rPh sb="3" eb="5">
      <t>キキン</t>
    </rPh>
    <phoneticPr fontId="3"/>
  </si>
  <si>
    <t>公共施設等再編整備基金</t>
    <rPh sb="0" eb="2">
      <t>コウキョウ</t>
    </rPh>
    <rPh sb="2" eb="4">
      <t>シセツ</t>
    </rPh>
    <rPh sb="4" eb="5">
      <t>トウ</t>
    </rPh>
    <rPh sb="5" eb="7">
      <t>サイヘン</t>
    </rPh>
    <rPh sb="7" eb="9">
      <t>セイビ</t>
    </rPh>
    <rPh sb="9" eb="11">
      <t>キキン</t>
    </rPh>
    <phoneticPr fontId="3"/>
  </si>
  <si>
    <t>太陽のまち基金</t>
    <rPh sb="0" eb="2">
      <t>タイヨウ</t>
    </rPh>
    <rPh sb="5" eb="7">
      <t>キキン</t>
    </rPh>
    <phoneticPr fontId="3"/>
  </si>
  <si>
    <t>応援基金</t>
    <rPh sb="0" eb="2">
      <t>オウエン</t>
    </rPh>
    <rPh sb="2" eb="4">
      <t>キキン</t>
    </rPh>
    <phoneticPr fontId="3"/>
  </si>
  <si>
    <t>山陽ふれあい公園基金</t>
    <rPh sb="0" eb="2">
      <t>サンヨウ</t>
    </rPh>
    <rPh sb="6" eb="8">
      <t>コウエン</t>
    </rPh>
    <rPh sb="8" eb="10">
      <t>キキン</t>
    </rPh>
    <phoneticPr fontId="3"/>
  </si>
  <si>
    <t>最終処分場管理運営基金</t>
    <rPh sb="0" eb="2">
      <t>サイシュウ</t>
    </rPh>
    <rPh sb="2" eb="5">
      <t>ショブンジョウ</t>
    </rPh>
    <rPh sb="5" eb="7">
      <t>カンリ</t>
    </rPh>
    <rPh sb="7" eb="9">
      <t>ウンエイ</t>
    </rPh>
    <rPh sb="9" eb="11">
      <t>キキン</t>
    </rPh>
    <phoneticPr fontId="3"/>
  </si>
  <si>
    <t>公共施設整備等基金</t>
    <rPh sb="0" eb="2">
      <t>コウキョウ</t>
    </rPh>
    <rPh sb="2" eb="4">
      <t>シセツ</t>
    </rPh>
    <rPh sb="4" eb="6">
      <t>セイビ</t>
    </rPh>
    <rPh sb="6" eb="7">
      <t>トウ</t>
    </rPh>
    <rPh sb="7" eb="9">
      <t>キキン</t>
    </rPh>
    <phoneticPr fontId="22"/>
  </si>
  <si>
    <t>振興基金</t>
    <rPh sb="0" eb="2">
      <t>シンコウ</t>
    </rPh>
    <rPh sb="2" eb="4">
      <t>キキン</t>
    </rPh>
    <phoneticPr fontId="22"/>
  </si>
  <si>
    <t>未来を担う人応援基金</t>
    <rPh sb="0" eb="2">
      <t>ミライ</t>
    </rPh>
    <rPh sb="3" eb="4">
      <t>ニナ</t>
    </rPh>
    <rPh sb="5" eb="6">
      <t>ヒト</t>
    </rPh>
    <rPh sb="6" eb="8">
      <t>オウエン</t>
    </rPh>
    <rPh sb="8" eb="10">
      <t>キキン</t>
    </rPh>
    <phoneticPr fontId="22"/>
  </si>
  <si>
    <t>情報化施設整備基金</t>
    <rPh sb="0" eb="3">
      <t>ジョウホウカ</t>
    </rPh>
    <rPh sb="3" eb="5">
      <t>シセツ</t>
    </rPh>
    <rPh sb="5" eb="7">
      <t>セイビ</t>
    </rPh>
    <rPh sb="7" eb="9">
      <t>キキン</t>
    </rPh>
    <phoneticPr fontId="22"/>
  </si>
  <si>
    <t>学校施設整備基金</t>
    <rPh sb="0" eb="2">
      <t>ガッコウ</t>
    </rPh>
    <rPh sb="2" eb="4">
      <t>シセツ</t>
    </rPh>
    <rPh sb="4" eb="6">
      <t>セイビ</t>
    </rPh>
    <rPh sb="6" eb="8">
      <t>キキン</t>
    </rPh>
    <phoneticPr fontId="22"/>
  </si>
  <si>
    <t>https://www.city.maniwa.lg.jp/soshiki/7/40883.html</t>
  </si>
  <si>
    <t>美作市地域振興基金</t>
    <rPh sb="0" eb="2">
      <t>ミマサカ</t>
    </rPh>
    <rPh sb="2" eb="3">
      <t>シ</t>
    </rPh>
    <rPh sb="3" eb="5">
      <t>チイキ</t>
    </rPh>
    <rPh sb="5" eb="7">
      <t>シンコウ</t>
    </rPh>
    <rPh sb="7" eb="9">
      <t>キキン</t>
    </rPh>
    <phoneticPr fontId="3"/>
  </si>
  <si>
    <t>美作市公共施設整備基金</t>
    <rPh sb="0" eb="2">
      <t>ミマサカ</t>
    </rPh>
    <rPh sb="2" eb="3">
      <t>シ</t>
    </rPh>
    <rPh sb="3" eb="5">
      <t>コウキョウ</t>
    </rPh>
    <rPh sb="5" eb="7">
      <t>シセツ</t>
    </rPh>
    <rPh sb="7" eb="9">
      <t>セイビ</t>
    </rPh>
    <rPh sb="9" eb="11">
      <t>キキン</t>
    </rPh>
    <phoneticPr fontId="3"/>
  </si>
  <si>
    <t>美作市ふるさと創生基金</t>
    <rPh sb="0" eb="2">
      <t>ミマサカ</t>
    </rPh>
    <rPh sb="2" eb="3">
      <t>シ</t>
    </rPh>
    <rPh sb="7" eb="9">
      <t>ソウセイ</t>
    </rPh>
    <rPh sb="9" eb="11">
      <t>キキン</t>
    </rPh>
    <phoneticPr fontId="3"/>
  </si>
  <si>
    <t>矢田茂・原田政次郎・福田五男奨学基金</t>
    <rPh sb="0" eb="2">
      <t>ヤタ</t>
    </rPh>
    <rPh sb="2" eb="3">
      <t>シゲル</t>
    </rPh>
    <rPh sb="4" eb="5">
      <t>ハラ</t>
    </rPh>
    <rPh sb="5" eb="6">
      <t>タ</t>
    </rPh>
    <rPh sb="6" eb="9">
      <t>マサジロウ</t>
    </rPh>
    <rPh sb="10" eb="12">
      <t>フクダ</t>
    </rPh>
    <rPh sb="12" eb="14">
      <t>イツオ</t>
    </rPh>
    <rPh sb="14" eb="16">
      <t>ショウガク</t>
    </rPh>
    <rPh sb="16" eb="18">
      <t>キキン</t>
    </rPh>
    <phoneticPr fontId="3"/>
  </si>
  <si>
    <t>ふるさと美作応援基金</t>
    <rPh sb="4" eb="6">
      <t>ミマサカ</t>
    </rPh>
    <rPh sb="6" eb="8">
      <t>オウエン</t>
    </rPh>
    <rPh sb="8" eb="10">
      <t>キキン</t>
    </rPh>
    <phoneticPr fontId="3"/>
  </si>
  <si>
    <t>http://www.city.mimasaka.lg.jp/soshiki/soumu/zaisei/1447379231294.html</t>
    <phoneticPr fontId="3"/>
  </si>
  <si>
    <t>社会体育施設整備基金</t>
    <rPh sb="0" eb="2">
      <t>シャカイ</t>
    </rPh>
    <rPh sb="2" eb="4">
      <t>タイイク</t>
    </rPh>
    <rPh sb="4" eb="6">
      <t>シセツ</t>
    </rPh>
    <rPh sb="6" eb="8">
      <t>セイビ</t>
    </rPh>
    <rPh sb="8" eb="10">
      <t>キキン</t>
    </rPh>
    <phoneticPr fontId="3"/>
  </si>
  <si>
    <t>健康福祉施設整備基金</t>
    <rPh sb="0" eb="2">
      <t>ケンコウ</t>
    </rPh>
    <rPh sb="2" eb="4">
      <t>フクシ</t>
    </rPh>
    <rPh sb="4" eb="6">
      <t>シセツ</t>
    </rPh>
    <rPh sb="6" eb="8">
      <t>セイビ</t>
    </rPh>
    <rPh sb="8" eb="10">
      <t>キキン</t>
    </rPh>
    <phoneticPr fontId="3"/>
  </si>
  <si>
    <t>文化体育施設建設基金</t>
    <rPh sb="0" eb="2">
      <t>ブンカ</t>
    </rPh>
    <rPh sb="2" eb="4">
      <t>タイイク</t>
    </rPh>
    <rPh sb="4" eb="6">
      <t>シセツ</t>
    </rPh>
    <rPh sb="6" eb="8">
      <t>ケンセツ</t>
    </rPh>
    <rPh sb="8" eb="10">
      <t>キキン</t>
    </rPh>
    <phoneticPr fontId="3"/>
  </si>
  <si>
    <t>https://www.town.wake.lg.jp/gyosei/chosei/wakeZaisei</t>
    <phoneticPr fontId="3"/>
  </si>
  <si>
    <t>いかしの舎運営基金</t>
    <rPh sb="4" eb="9">
      <t>シャウンエイキキン</t>
    </rPh>
    <phoneticPr fontId="3"/>
  </si>
  <si>
    <t>特定寄附運用基金</t>
    <rPh sb="0" eb="2">
      <t>トクテイ</t>
    </rPh>
    <rPh sb="2" eb="4">
      <t>キフ</t>
    </rPh>
    <rPh sb="4" eb="6">
      <t>ウンヨウ</t>
    </rPh>
    <rPh sb="6" eb="8">
      <t>キキン</t>
    </rPh>
    <phoneticPr fontId="3"/>
  </si>
  <si>
    <t>開発基金</t>
    <rPh sb="0" eb="2">
      <t>カイハツ</t>
    </rPh>
    <rPh sb="2" eb="4">
      <t>キキン</t>
    </rPh>
    <phoneticPr fontId="3"/>
  </si>
  <si>
    <t>いきいき里庄基金</t>
    <rPh sb="4" eb="6">
      <t>サトショウ</t>
    </rPh>
    <rPh sb="6" eb="8">
      <t>キキン</t>
    </rPh>
    <phoneticPr fontId="3"/>
  </si>
  <si>
    <t>教育施設整備改修基金</t>
    <rPh sb="0" eb="2">
      <t>キョウイク</t>
    </rPh>
    <rPh sb="2" eb="4">
      <t>シセツ</t>
    </rPh>
    <rPh sb="4" eb="6">
      <t>セイビ</t>
    </rPh>
    <rPh sb="6" eb="8">
      <t>カイシュウ</t>
    </rPh>
    <rPh sb="8" eb="10">
      <t>キキン</t>
    </rPh>
    <phoneticPr fontId="3"/>
  </si>
  <si>
    <t>文教福祉施設整備基金</t>
    <phoneticPr fontId="3"/>
  </si>
  <si>
    <t>こどもみらい基金</t>
    <phoneticPr fontId="3"/>
  </si>
  <si>
    <t>賑わいのまちづくり基金</t>
    <phoneticPr fontId="3"/>
  </si>
  <si>
    <t>ふるさとわこと応援基金</t>
    <phoneticPr fontId="3"/>
  </si>
  <si>
    <t>長期投資準備基金</t>
    <phoneticPr fontId="3"/>
  </si>
  <si>
    <t>協働のふる里づくり基金</t>
    <phoneticPr fontId="3"/>
  </si>
  <si>
    <t>鏡野町地域振興基金</t>
    <rPh sb="0" eb="3">
      <t>カガミノチョウ</t>
    </rPh>
    <rPh sb="3" eb="5">
      <t>チイキ</t>
    </rPh>
    <rPh sb="5" eb="7">
      <t>シンコウ</t>
    </rPh>
    <rPh sb="7" eb="9">
      <t>キキン</t>
    </rPh>
    <phoneticPr fontId="3"/>
  </si>
  <si>
    <t>鏡野町公共用拠点施設整備基金</t>
    <rPh sb="0" eb="3">
      <t>カガミノチョウ</t>
    </rPh>
    <rPh sb="3" eb="6">
      <t>コウキョウヨウ</t>
    </rPh>
    <rPh sb="6" eb="8">
      <t>キョテン</t>
    </rPh>
    <rPh sb="8" eb="10">
      <t>シセツ</t>
    </rPh>
    <rPh sb="10" eb="12">
      <t>セイビ</t>
    </rPh>
    <rPh sb="12" eb="14">
      <t>キキン</t>
    </rPh>
    <phoneticPr fontId="3"/>
  </si>
  <si>
    <t>鏡野町かがみの創生基金</t>
    <rPh sb="0" eb="3">
      <t>カガミノチョウ</t>
    </rPh>
    <rPh sb="7" eb="9">
      <t>ソウセイ</t>
    </rPh>
    <rPh sb="9" eb="11">
      <t>キキン</t>
    </rPh>
    <phoneticPr fontId="3"/>
  </si>
  <si>
    <t>鏡野町養護老人ホームかがみの園運営安定化基金</t>
    <rPh sb="0" eb="3">
      <t>カガミノチョウ</t>
    </rPh>
    <rPh sb="3" eb="5">
      <t>ヨウゴ</t>
    </rPh>
    <rPh sb="5" eb="7">
      <t>ロウジン</t>
    </rPh>
    <rPh sb="14" eb="15">
      <t>エン</t>
    </rPh>
    <rPh sb="15" eb="17">
      <t>ウンエイ</t>
    </rPh>
    <rPh sb="17" eb="20">
      <t>アンテイカ</t>
    </rPh>
    <rPh sb="20" eb="22">
      <t>キキン</t>
    </rPh>
    <phoneticPr fontId="3"/>
  </si>
  <si>
    <t>鏡野町中山間地域保全基金</t>
    <rPh sb="0" eb="3">
      <t>カガミノチョウ</t>
    </rPh>
    <rPh sb="3" eb="6">
      <t>チュウサンカン</t>
    </rPh>
    <rPh sb="6" eb="8">
      <t>チイキ</t>
    </rPh>
    <rPh sb="8" eb="10">
      <t>ホゼン</t>
    </rPh>
    <rPh sb="10" eb="12">
      <t>キキン</t>
    </rPh>
    <phoneticPr fontId="3"/>
  </si>
  <si>
    <t>勝央町地域福祉振興基金</t>
    <rPh sb="0" eb="3">
      <t>ショウオウチョウ</t>
    </rPh>
    <rPh sb="3" eb="5">
      <t>チイキ</t>
    </rPh>
    <rPh sb="5" eb="7">
      <t>フクシ</t>
    </rPh>
    <rPh sb="7" eb="9">
      <t>シンコウ</t>
    </rPh>
    <rPh sb="9" eb="11">
      <t>キキン</t>
    </rPh>
    <phoneticPr fontId="3"/>
  </si>
  <si>
    <t>勝央町ふるさと・水と土保全対策基金</t>
    <rPh sb="0" eb="3">
      <t>ショウオウチョウ</t>
    </rPh>
    <rPh sb="8" eb="9">
      <t>ミズ</t>
    </rPh>
    <rPh sb="10" eb="11">
      <t>ツチ</t>
    </rPh>
    <rPh sb="11" eb="13">
      <t>ホゼン</t>
    </rPh>
    <rPh sb="13" eb="15">
      <t>タイサク</t>
    </rPh>
    <rPh sb="15" eb="17">
      <t>キキン</t>
    </rPh>
    <phoneticPr fontId="3"/>
  </si>
  <si>
    <t>勝央町ふるさとづくり基金</t>
    <rPh sb="0" eb="3">
      <t>ショウオウチョウ</t>
    </rPh>
    <rPh sb="10" eb="12">
      <t>キキン</t>
    </rPh>
    <phoneticPr fontId="3"/>
  </si>
  <si>
    <t>奈義町公共施設等整備基金</t>
    <phoneticPr fontId="3"/>
  </si>
  <si>
    <t>奈義町公共用地取得基金</t>
    <phoneticPr fontId="3"/>
  </si>
  <si>
    <t>奈義町情報通信基盤利活用整備基金</t>
    <rPh sb="0" eb="3">
      <t>ナギチョウ</t>
    </rPh>
    <rPh sb="3" eb="5">
      <t>ジョウホウ</t>
    </rPh>
    <rPh sb="5" eb="7">
      <t>ツウシン</t>
    </rPh>
    <rPh sb="7" eb="9">
      <t>キバン</t>
    </rPh>
    <rPh sb="9" eb="12">
      <t>リカツヨウ</t>
    </rPh>
    <rPh sb="12" eb="14">
      <t>セイビ</t>
    </rPh>
    <rPh sb="14" eb="16">
      <t>キキン</t>
    </rPh>
    <phoneticPr fontId="3"/>
  </si>
  <si>
    <t>奈義町特定防衛施設周辺整備調整交付金事業基金</t>
    <phoneticPr fontId="3"/>
  </si>
  <si>
    <t>むらづくり基金</t>
    <rPh sb="5" eb="7">
      <t>キキン</t>
    </rPh>
    <phoneticPr fontId="3"/>
  </si>
  <si>
    <t>財政調整基金(小水力)</t>
    <rPh sb="0" eb="2">
      <t>ザイセイ</t>
    </rPh>
    <rPh sb="2" eb="4">
      <t>チョウセイ</t>
    </rPh>
    <rPh sb="4" eb="6">
      <t>キキン</t>
    </rPh>
    <rPh sb="7" eb="10">
      <t>ショウスイリョク</t>
    </rPh>
    <phoneticPr fontId="3"/>
  </si>
  <si>
    <t>観光施設等整備事業基金</t>
    <rPh sb="0" eb="7">
      <t>カンコウシセツトウセイビ</t>
    </rPh>
    <rPh sb="7" eb="9">
      <t>ジギョウ</t>
    </rPh>
    <rPh sb="9" eb="11">
      <t>キキン</t>
    </rPh>
    <phoneticPr fontId="3"/>
  </si>
  <si>
    <t>共有財産取得基金</t>
    <rPh sb="0" eb="2">
      <t>キョウユウ</t>
    </rPh>
    <rPh sb="2" eb="4">
      <t>ザイサン</t>
    </rPh>
    <rPh sb="4" eb="6">
      <t>シュトク</t>
    </rPh>
    <rPh sb="6" eb="8">
      <t>キキン</t>
    </rPh>
    <phoneticPr fontId="3"/>
  </si>
  <si>
    <t>庁舎改修整備基金</t>
    <rPh sb="0" eb="2">
      <t>チョウシャ</t>
    </rPh>
    <rPh sb="2" eb="4">
      <t>カイシュウ</t>
    </rPh>
    <rPh sb="4" eb="8">
      <t>セイビキキン</t>
    </rPh>
    <phoneticPr fontId="3"/>
  </si>
  <si>
    <t>町勢振興基金</t>
    <rPh sb="0" eb="1">
      <t>マチ</t>
    </rPh>
    <rPh sb="1" eb="2">
      <t>イキオ</t>
    </rPh>
    <rPh sb="2" eb="6">
      <t>シンコウキキン</t>
    </rPh>
    <phoneticPr fontId="3"/>
  </si>
  <si>
    <t>スポーツ推進基金</t>
    <rPh sb="4" eb="8">
      <t>スイシンキキン</t>
    </rPh>
    <phoneticPr fontId="3"/>
  </si>
  <si>
    <t>両部篤育英基金</t>
    <rPh sb="0" eb="2">
      <t>リョウベ</t>
    </rPh>
    <rPh sb="2" eb="3">
      <t>アツシ</t>
    </rPh>
    <rPh sb="3" eb="7">
      <t>イクエイキキン</t>
    </rPh>
    <phoneticPr fontId="3"/>
  </si>
  <si>
    <t>元気なまちづくり基金</t>
    <phoneticPr fontId="3"/>
  </si>
  <si>
    <t>長期振興町づくり基金</t>
    <phoneticPr fontId="3"/>
  </si>
  <si>
    <t>美咲町青木正美・静恵ふるさと応援基金</t>
    <phoneticPr fontId="3"/>
  </si>
  <si>
    <t>協働のまちづくり基金</t>
    <phoneticPr fontId="3"/>
  </si>
  <si>
    <t>子育て・定住応援基金</t>
    <phoneticPr fontId="3"/>
  </si>
  <si>
    <t>高梁川東西用水組合
柳井原貯水池廃止対策基金</t>
    <rPh sb="0" eb="9">
      <t>タカハシガワトウザイヨウスイクミアイ</t>
    </rPh>
    <rPh sb="10" eb="16">
      <t>ヤナギイハラチョスイチ</t>
    </rPh>
    <rPh sb="16" eb="22">
      <t>ハイシタイサクキキン</t>
    </rPh>
    <phoneticPr fontId="3"/>
  </si>
  <si>
    <t>六ケ郷組合施設災害復旧等基金</t>
    <rPh sb="0" eb="1">
      <t>ロク</t>
    </rPh>
    <rPh sb="2" eb="3">
      <t>ゴウ</t>
    </rPh>
    <rPh sb="3" eb="5">
      <t>クミアイ</t>
    </rPh>
    <rPh sb="5" eb="7">
      <t>シセツ</t>
    </rPh>
    <rPh sb="7" eb="9">
      <t>サイガイ</t>
    </rPh>
    <rPh sb="9" eb="11">
      <t>フッキュウ</t>
    </rPh>
    <rPh sb="11" eb="12">
      <t>トウ</t>
    </rPh>
    <rPh sb="12" eb="14">
      <t>キキン</t>
    </rPh>
    <phoneticPr fontId="3"/>
  </si>
  <si>
    <t>四ケ郷組合井堰災害復旧基金</t>
    <rPh sb="0" eb="1">
      <t>ヨン</t>
    </rPh>
    <rPh sb="2" eb="3">
      <t>ゴウ</t>
    </rPh>
    <rPh sb="3" eb="5">
      <t>クミアイ</t>
    </rPh>
    <rPh sb="5" eb="7">
      <t>イセキ</t>
    </rPh>
    <rPh sb="7" eb="9">
      <t>サイガイ</t>
    </rPh>
    <rPh sb="9" eb="11">
      <t>フッキュウ</t>
    </rPh>
    <rPh sb="11" eb="13">
      <t>キキン</t>
    </rPh>
    <phoneticPr fontId="3"/>
  </si>
  <si>
    <t>備南衛生施設組合施設整備基金</t>
  </si>
  <si>
    <t>岡山県西部衛生施設組合基金</t>
    <rPh sb="0" eb="3">
      <t>オカヤマケン</t>
    </rPh>
    <rPh sb="3" eb="5">
      <t>セイブ</t>
    </rPh>
    <rPh sb="5" eb="7">
      <t>エイセイ</t>
    </rPh>
    <rPh sb="7" eb="9">
      <t>シセツ</t>
    </rPh>
    <rPh sb="9" eb="11">
      <t>クミアイ</t>
    </rPh>
    <rPh sb="11" eb="13">
      <t>キキン</t>
    </rPh>
    <phoneticPr fontId="3"/>
  </si>
  <si>
    <t>旭川中部衛生施設環境整備基金</t>
    <rPh sb="0" eb="8">
      <t>アサヒガワチュウブエイセイシセツ</t>
    </rPh>
    <rPh sb="8" eb="14">
      <t>カンキョウセイビキキン</t>
    </rPh>
    <phoneticPr fontId="3"/>
  </si>
  <si>
    <t>旭清苑施設整備基金</t>
    <rPh sb="0" eb="3">
      <t>キョクセイエン</t>
    </rPh>
    <rPh sb="3" eb="5">
      <t>シセツ</t>
    </rPh>
    <rPh sb="5" eb="7">
      <t>セイビ</t>
    </rPh>
    <rPh sb="7" eb="9">
      <t>キキン</t>
    </rPh>
    <phoneticPr fontId="3"/>
  </si>
  <si>
    <t>和気・赤磐し尿処理施設一部事務組合施設整備基金</t>
  </si>
  <si>
    <t>岡山県中部環境施設組合ごみ処理施設の解体等基金</t>
    <rPh sb="0" eb="3">
      <t>オカヤマケン</t>
    </rPh>
    <rPh sb="3" eb="11">
      <t>チュウブカンキョウシセツクミアイ</t>
    </rPh>
    <rPh sb="13" eb="15">
      <t>ショリ</t>
    </rPh>
    <rPh sb="15" eb="17">
      <t>シセツ</t>
    </rPh>
    <rPh sb="18" eb="20">
      <t>カイタイ</t>
    </rPh>
    <rPh sb="20" eb="21">
      <t>トウ</t>
    </rPh>
    <rPh sb="21" eb="23">
      <t>キキン</t>
    </rPh>
    <phoneticPr fontId="3"/>
  </si>
  <si>
    <t>施設維持基金</t>
    <rPh sb="0" eb="2">
      <t>シセツ</t>
    </rPh>
    <rPh sb="2" eb="4">
      <t>イジ</t>
    </rPh>
    <rPh sb="4" eb="6">
      <t>キキン</t>
    </rPh>
    <phoneticPr fontId="3"/>
  </si>
  <si>
    <t>笠岡地区消防組合
職員退職手当積立基金</t>
    <phoneticPr fontId="3"/>
  </si>
  <si>
    <t>笠岡地区消防組合
消防施設整備基金</t>
    <phoneticPr fontId="3"/>
  </si>
  <si>
    <t>廃棄物処理施設整備事業対策基金</t>
    <rPh sb="0" eb="3">
      <t>ハイキブツ</t>
    </rPh>
    <rPh sb="3" eb="7">
      <t>ショリシセツ</t>
    </rPh>
    <rPh sb="7" eb="11">
      <t>セイビジギョウ</t>
    </rPh>
    <rPh sb="11" eb="13">
      <t>タイサク</t>
    </rPh>
    <rPh sb="13" eb="15">
      <t>キキン</t>
    </rPh>
    <phoneticPr fontId="3"/>
  </si>
  <si>
    <t>浄化園周辺環境対策基金</t>
    <rPh sb="0" eb="2">
      <t>ジョウカ</t>
    </rPh>
    <rPh sb="2" eb="3">
      <t>エン</t>
    </rPh>
    <rPh sb="3" eb="5">
      <t>シュウヘン</t>
    </rPh>
    <rPh sb="5" eb="7">
      <t>カンキョウ</t>
    </rPh>
    <rPh sb="7" eb="9">
      <t>タイサク</t>
    </rPh>
    <rPh sb="9" eb="11">
      <t>キキン</t>
    </rPh>
    <phoneticPr fontId="3"/>
  </si>
  <si>
    <t>津山圏域消防組合職員退職手当基金</t>
    <phoneticPr fontId="3"/>
  </si>
  <si>
    <t>火葬場等の建設基金</t>
    <rPh sb="0" eb="3">
      <t>カソウバ</t>
    </rPh>
    <rPh sb="3" eb="4">
      <t>トウ</t>
    </rPh>
    <rPh sb="5" eb="7">
      <t>ケンセツ</t>
    </rPh>
    <rPh sb="7" eb="9">
      <t>キキン</t>
    </rPh>
    <phoneticPr fontId="3"/>
  </si>
  <si>
    <t>退職手当調整基金</t>
    <rPh sb="0" eb="4">
      <t>タイショクテアテ</t>
    </rPh>
    <rPh sb="4" eb="8">
      <t>チョウセイキキン</t>
    </rPh>
    <phoneticPr fontId="3"/>
  </si>
  <si>
    <t>準備積立金基金</t>
    <rPh sb="0" eb="2">
      <t>ジュンビ</t>
    </rPh>
    <rPh sb="2" eb="5">
      <t>ツミタテキン</t>
    </rPh>
    <rPh sb="5" eb="7">
      <t>キキン</t>
    </rPh>
    <phoneticPr fontId="3"/>
  </si>
  <si>
    <t>福利厚生基金</t>
    <rPh sb="0" eb="2">
      <t>フクリ</t>
    </rPh>
    <rPh sb="2" eb="4">
      <t>コウセイ</t>
    </rPh>
    <rPh sb="4" eb="6">
      <t>キキン</t>
    </rPh>
    <phoneticPr fontId="3"/>
  </si>
  <si>
    <t>拠出金事業基金</t>
    <rPh sb="0" eb="3">
      <t>キョシュツキン</t>
    </rPh>
    <rPh sb="3" eb="5">
      <t>ジギョウ</t>
    </rPh>
    <rPh sb="5" eb="7">
      <t>キキン</t>
    </rPh>
    <phoneticPr fontId="3"/>
  </si>
  <si>
    <t>広島市民球場基金</t>
    <phoneticPr fontId="3"/>
  </si>
  <si>
    <t>広島市サッカースタジアム建設基金</t>
    <phoneticPr fontId="3"/>
  </si>
  <si>
    <t>旧広島市民球場跡地整備事業基金</t>
    <phoneticPr fontId="3"/>
  </si>
  <si>
    <t>ひろしま国際協力基金</t>
    <phoneticPr fontId="3"/>
  </si>
  <si>
    <t>広島市環境保全事業基金</t>
    <phoneticPr fontId="3"/>
  </si>
  <si>
    <t>中央霊園管理基金</t>
  </si>
  <si>
    <t>こども未来基金</t>
  </si>
  <si>
    <t>活力創造基金</t>
  </si>
  <si>
    <t>http://www.city.shimonoseki.lg.jp/www/contents/1368008014219/index.html</t>
  </si>
  <si>
    <t>合併特例基金</t>
    <rPh sb="0" eb="2">
      <t>ガッペイ</t>
    </rPh>
    <rPh sb="2" eb="4">
      <t>トクレイ</t>
    </rPh>
    <rPh sb="4" eb="6">
      <t>キキン</t>
    </rPh>
    <phoneticPr fontId="36"/>
  </si>
  <si>
    <t>社会事業基金</t>
  </si>
  <si>
    <t>退職金基金</t>
    <rPh sb="0" eb="3">
      <t>タイショクキン</t>
    </rPh>
    <rPh sb="3" eb="5">
      <t>キキン</t>
    </rPh>
    <phoneticPr fontId="36"/>
  </si>
  <si>
    <t>水源かん養基金</t>
  </si>
  <si>
    <t>https://www.city.ube.yamaguchi.jp/shisei/zaisei/1007536.html</t>
  </si>
  <si>
    <t>庁舎建設基金</t>
    <rPh sb="0" eb="2">
      <t>チョウシャ</t>
    </rPh>
    <rPh sb="2" eb="4">
      <t>ケンセツ</t>
    </rPh>
    <rPh sb="4" eb="6">
      <t>キキン</t>
    </rPh>
    <phoneticPr fontId="38"/>
  </si>
  <si>
    <t>合併特例基金</t>
    <rPh sb="0" eb="2">
      <t>ガッペイ</t>
    </rPh>
    <rPh sb="2" eb="4">
      <t>トクレイ</t>
    </rPh>
    <rPh sb="4" eb="6">
      <t>キキン</t>
    </rPh>
    <phoneticPr fontId="38"/>
  </si>
  <si>
    <t>職員退職手当基金</t>
    <rPh sb="0" eb="2">
      <t>ショクイン</t>
    </rPh>
    <rPh sb="2" eb="4">
      <t>タイショク</t>
    </rPh>
    <rPh sb="4" eb="6">
      <t>テアテ</t>
    </rPh>
    <rPh sb="6" eb="8">
      <t>キキン</t>
    </rPh>
    <phoneticPr fontId="38"/>
  </si>
  <si>
    <t>地域振興基金</t>
    <rPh sb="0" eb="2">
      <t>チイキ</t>
    </rPh>
    <rPh sb="2" eb="4">
      <t>シンコウ</t>
    </rPh>
    <rPh sb="4" eb="6">
      <t>キキン</t>
    </rPh>
    <phoneticPr fontId="38"/>
  </si>
  <si>
    <t>こども基金</t>
    <rPh sb="3" eb="5">
      <t>キキン</t>
    </rPh>
    <phoneticPr fontId="38"/>
  </si>
  <si>
    <t>https://www.city.yamaguchi.lg.jp/</t>
  </si>
  <si>
    <r>
      <rPr>
        <sz val="11"/>
        <color indexed="9"/>
        <rFont val="ＭＳ Ｐゴシック"/>
        <family val="3"/>
        <charset val="128"/>
      </rPr>
      <t>●</t>
    </r>
    <r>
      <rPr>
        <sz val="11"/>
        <color theme="1"/>
        <rFont val="ＭＳ Ｐゴシック"/>
        <family val="2"/>
        <scheme val="minor"/>
      </rPr>
      <t>萩市合併特例基金</t>
    </r>
    <rPh sb="1" eb="3">
      <t>ハギシ</t>
    </rPh>
    <phoneticPr fontId="36"/>
  </si>
  <si>
    <t>市庁舎建設基金</t>
    <phoneticPr fontId="3"/>
  </si>
  <si>
    <r>
      <rPr>
        <sz val="11"/>
        <color indexed="9"/>
        <rFont val="ＭＳ Ｐゴシック"/>
        <family val="3"/>
        <charset val="128"/>
      </rPr>
      <t>●</t>
    </r>
    <r>
      <rPr>
        <sz val="11"/>
        <color theme="1"/>
        <rFont val="ＭＳ Ｐゴシック"/>
        <family val="2"/>
        <scheme val="minor"/>
      </rPr>
      <t>萩市民病院基金</t>
    </r>
    <rPh sb="1" eb="2">
      <t>ハギ</t>
    </rPh>
    <phoneticPr fontId="36"/>
  </si>
  <si>
    <t>あなたのふるさと萩応援基金</t>
    <phoneticPr fontId="3"/>
  </si>
  <si>
    <r>
      <rPr>
        <sz val="11"/>
        <color indexed="9"/>
        <rFont val="ＭＳ Ｐゴシック"/>
        <family val="3"/>
        <charset val="128"/>
      </rPr>
      <t>●</t>
    </r>
    <r>
      <rPr>
        <sz val="11"/>
        <color theme="1"/>
        <rFont val="ＭＳ Ｐゴシック"/>
        <family val="2"/>
        <scheme val="minor"/>
      </rPr>
      <t>萩市職員退職手当基金</t>
    </r>
    <rPh sb="1" eb="3">
      <t>ハギシ</t>
    </rPh>
    <phoneticPr fontId="36"/>
  </si>
  <si>
    <t>https://www.city.hagi.lg.jp/soshiki/3/1392.html</t>
  </si>
  <si>
    <t>防府市庁舎建設基金</t>
    <rPh sb="0" eb="3">
      <t>ホウフシ</t>
    </rPh>
    <rPh sb="3" eb="5">
      <t>チョウシャ</t>
    </rPh>
    <rPh sb="5" eb="7">
      <t>ケンセツ</t>
    </rPh>
    <rPh sb="7" eb="9">
      <t>キキン</t>
    </rPh>
    <phoneticPr fontId="36"/>
  </si>
  <si>
    <t>防府市社会福祉事業振興基金</t>
  </si>
  <si>
    <t>防府市緑地管理基金</t>
  </si>
  <si>
    <t>防府市国際交流基金</t>
  </si>
  <si>
    <t>防府市教育振興基金</t>
  </si>
  <si>
    <t>https://www.city.hofu.yamaguchi.jp/soshiki/9/kessan.html</t>
  </si>
  <si>
    <t>まちづくり推進基金</t>
    <rPh sb="5" eb="7">
      <t>スイシン</t>
    </rPh>
    <rPh sb="7" eb="9">
      <t>キキン</t>
    </rPh>
    <phoneticPr fontId="40"/>
  </si>
  <si>
    <t>職員退職手当積立金</t>
    <rPh sb="0" eb="2">
      <t>ショクイン</t>
    </rPh>
    <rPh sb="2" eb="4">
      <t>タイショク</t>
    </rPh>
    <rPh sb="4" eb="6">
      <t>テアテ</t>
    </rPh>
    <rPh sb="6" eb="8">
      <t>ツミタテ</t>
    </rPh>
    <rPh sb="8" eb="9">
      <t>キン</t>
    </rPh>
    <phoneticPr fontId="40"/>
  </si>
  <si>
    <t>ふるさと納税基金</t>
    <rPh sb="4" eb="6">
      <t>ノウゼイ</t>
    </rPh>
    <rPh sb="6" eb="8">
      <t>キキン</t>
    </rPh>
    <phoneticPr fontId="40"/>
  </si>
  <si>
    <t>森林環境基金</t>
    <rPh sb="0" eb="2">
      <t>シンリン</t>
    </rPh>
    <rPh sb="2" eb="4">
      <t>カンキョウ</t>
    </rPh>
    <rPh sb="4" eb="6">
      <t>キキン</t>
    </rPh>
    <phoneticPr fontId="36"/>
  </si>
  <si>
    <t>https://www.city.kudamatsu.lg.jp/kikaku/kikaku/zaisei/zaiseijoukyou.html</t>
  </si>
  <si>
    <t>子育て支援基金</t>
    <rPh sb="0" eb="2">
      <t>コソダ</t>
    </rPh>
    <rPh sb="3" eb="5">
      <t>シエン</t>
    </rPh>
    <rPh sb="5" eb="7">
      <t>キキン</t>
    </rPh>
    <phoneticPr fontId="41"/>
  </si>
  <si>
    <t>学校給食施設管理運営基金</t>
  </si>
  <si>
    <t>ポンプ場整備基金</t>
  </si>
  <si>
    <t>学校給食運営基金</t>
  </si>
  <si>
    <t>http://www.city.iwakuni.lg.jp/soshiki/13/4887.html</t>
  </si>
  <si>
    <t>光市未来創造基金</t>
  </si>
  <si>
    <t>光市公共施設等整備基金</t>
  </si>
  <si>
    <t>光市漁業振興基金</t>
  </si>
  <si>
    <t>光市スポーツ振興基金</t>
  </si>
  <si>
    <t>光市森林環境基金</t>
  </si>
  <si>
    <t>https://www.city.hikari.lg.jp/soshiki/1/zaisei/shisei/2/3265.html</t>
  </si>
  <si>
    <t>地域活性化基金</t>
    <rPh sb="0" eb="2">
      <t>チイキ</t>
    </rPh>
    <rPh sb="2" eb="5">
      <t>カッセイカ</t>
    </rPh>
    <rPh sb="5" eb="7">
      <t>キキン</t>
    </rPh>
    <phoneticPr fontId="36"/>
  </si>
  <si>
    <t>職員退職手当基金</t>
    <rPh sb="0" eb="2">
      <t>ショクイン</t>
    </rPh>
    <rPh sb="2" eb="4">
      <t>タイショク</t>
    </rPh>
    <rPh sb="4" eb="6">
      <t>テアテ</t>
    </rPh>
    <rPh sb="6" eb="8">
      <t>キキン</t>
    </rPh>
    <phoneticPr fontId="36"/>
  </si>
  <si>
    <t>庁舎建設基金</t>
    <rPh sb="0" eb="2">
      <t>チョウシャ</t>
    </rPh>
    <rPh sb="2" eb="4">
      <t>ケンセツ</t>
    </rPh>
    <rPh sb="4" eb="6">
      <t>キキン</t>
    </rPh>
    <phoneticPr fontId="36"/>
  </si>
  <si>
    <t>地域福祉振興基金</t>
    <rPh sb="0" eb="2">
      <t>チイキ</t>
    </rPh>
    <rPh sb="2" eb="4">
      <t>フクシ</t>
    </rPh>
    <rPh sb="4" eb="6">
      <t>シンコウ</t>
    </rPh>
    <rPh sb="6" eb="8">
      <t>キキン</t>
    </rPh>
    <phoneticPr fontId="36"/>
  </si>
  <si>
    <t>香月泰男美術館運営基金</t>
    <rPh sb="0" eb="2">
      <t>カヅキ</t>
    </rPh>
    <rPh sb="2" eb="3">
      <t>ヤスシ</t>
    </rPh>
    <rPh sb="3" eb="4">
      <t>オ</t>
    </rPh>
    <rPh sb="4" eb="7">
      <t>ビジュツカン</t>
    </rPh>
    <rPh sb="7" eb="9">
      <t>ウンエイ</t>
    </rPh>
    <rPh sb="9" eb="11">
      <t>キキン</t>
    </rPh>
    <phoneticPr fontId="42"/>
  </si>
  <si>
    <t>https://www.city.nagato.yamaguchi.jp/soshiki/5/31409.html</t>
    <phoneticPr fontId="3"/>
  </si>
  <si>
    <t xml:space="preserve">   合併地域振興基金</t>
  </si>
  <si>
    <t xml:space="preserve">   公共施設整備基金</t>
  </si>
  <si>
    <t xml:space="preserve">   ふるさと振興基金</t>
  </si>
  <si>
    <t>サンビームやない運営基金</t>
  </si>
  <si>
    <t>https://www.city-yanai.jp/soshiki/7/kessan.html</t>
  </si>
  <si>
    <t>ゆたかなまちづくり基金</t>
  </si>
  <si>
    <t>ふるさと美祢応援基金</t>
  </si>
  <si>
    <t>ふるさと人材育成基金</t>
  </si>
  <si>
    <t>https://www2.city.mine.lg.jp/gyosei/gyozaisei/3060.html</t>
  </si>
  <si>
    <t>子ども未来夢基金</t>
  </si>
  <si>
    <t>小野、花河原飲料水供給施設基金</t>
  </si>
  <si>
    <t>ふるさと周南応援基金</t>
  </si>
  <si>
    <t>中野四熊飲料水供給施設基金</t>
  </si>
  <si>
    <t>https://www.city.shunan.lg.jp/soshiki/11/2571.html</t>
  </si>
  <si>
    <t>まちづくり魅力基金</t>
  </si>
  <si>
    <t>公立大学法人運営基金</t>
  </si>
  <si>
    <t>https://www.city.sanyo-onoda.lg.jp/soshiki/7/zaiseijoukyoushiryousyuu.html</t>
  </si>
  <si>
    <t>まち・ひと・しごと創生基金</t>
  </si>
  <si>
    <t>ちびっこ医療費助成事業基金</t>
  </si>
  <si>
    <t>https://www.town.suo-oshima.lg.jp/zaisei/zaiseijyoukyou_siryou_1.html</t>
    <phoneticPr fontId="3"/>
  </si>
  <si>
    <t>関ケ浜分館整備基金</t>
  </si>
  <si>
    <t>健やか安心基金</t>
  </si>
  <si>
    <t>和木町すくすくこども基金</t>
  </si>
  <si>
    <t>地域振興事業助成基金</t>
  </si>
  <si>
    <t>https://www.town.waki.lg.jp/soshiki/1/119.html</t>
  </si>
  <si>
    <t>新庁舎建設基金</t>
    <rPh sb="0" eb="3">
      <t>シンチョウシャ</t>
    </rPh>
    <rPh sb="3" eb="5">
      <t>ケンセツ</t>
    </rPh>
    <rPh sb="5" eb="7">
      <t>キキン</t>
    </rPh>
    <phoneticPr fontId="36"/>
  </si>
  <si>
    <t>ふるさと振興基金</t>
    <rPh sb="4" eb="6">
      <t>シンコウ</t>
    </rPh>
    <rPh sb="6" eb="8">
      <t>キキン</t>
    </rPh>
    <phoneticPr fontId="36"/>
  </si>
  <si>
    <t>公共施設建設基金</t>
    <rPh sb="0" eb="2">
      <t>コウキョウ</t>
    </rPh>
    <rPh sb="2" eb="4">
      <t>シセツ</t>
    </rPh>
    <rPh sb="4" eb="6">
      <t>ケンセツ</t>
    </rPh>
    <rPh sb="6" eb="8">
      <t>キキン</t>
    </rPh>
    <phoneticPr fontId="36"/>
  </si>
  <si>
    <t>原子力発電施設等立地地域特別交付金施設維持運営基金</t>
    <rPh sb="0" eb="3">
      <t>ゲンシリョク</t>
    </rPh>
    <rPh sb="3" eb="5">
      <t>ハツデン</t>
    </rPh>
    <rPh sb="5" eb="7">
      <t>シセツ</t>
    </rPh>
    <rPh sb="7" eb="8">
      <t>トウ</t>
    </rPh>
    <rPh sb="8" eb="10">
      <t>リッチ</t>
    </rPh>
    <rPh sb="10" eb="12">
      <t>チイキ</t>
    </rPh>
    <rPh sb="12" eb="14">
      <t>トクベツ</t>
    </rPh>
    <rPh sb="14" eb="17">
      <t>コウフキン</t>
    </rPh>
    <rPh sb="17" eb="19">
      <t>シセツ</t>
    </rPh>
    <rPh sb="19" eb="21">
      <t>イジ</t>
    </rPh>
    <rPh sb="21" eb="23">
      <t>ウンエイ</t>
    </rPh>
    <rPh sb="23" eb="25">
      <t>キキン</t>
    </rPh>
    <phoneticPr fontId="36"/>
  </si>
  <si>
    <t>社会福祉対策基金</t>
  </si>
  <si>
    <t>https://www.town.kaminoseki.lg.jp/%e8%b2%a1%e6%94%bf%e6%83%85%e5%a0%b1%e3%81%ae%e9%96%8b%e7%a4%ba.html</t>
    <phoneticPr fontId="3"/>
  </si>
  <si>
    <t>国営農地再編整備事業負担金支払基金</t>
  </si>
  <si>
    <t>https://www.town.tabuse.lg.jp/www/contents/1552888894676/index.html</t>
  </si>
  <si>
    <t>まちづくり基金</t>
    <rPh sb="5" eb="7">
      <t>キキン</t>
    </rPh>
    <phoneticPr fontId="36"/>
  </si>
  <si>
    <t>地球温暖化対策推進基金</t>
    <rPh sb="0" eb="2">
      <t>チキュウ</t>
    </rPh>
    <rPh sb="2" eb="5">
      <t>オンダンカ</t>
    </rPh>
    <rPh sb="5" eb="7">
      <t>タイサク</t>
    </rPh>
    <rPh sb="7" eb="9">
      <t>スイシン</t>
    </rPh>
    <rPh sb="9" eb="11">
      <t>キキン</t>
    </rPh>
    <phoneticPr fontId="36"/>
  </si>
  <si>
    <t>ボートパーク管理基金</t>
    <rPh sb="6" eb="8">
      <t>カンリ</t>
    </rPh>
    <rPh sb="8" eb="10">
      <t>キキン</t>
    </rPh>
    <phoneticPr fontId="36"/>
  </si>
  <si>
    <t>http://www.town.hirao.lg.jp/soshiki/somu/zaimu/1454053607344.html</t>
  </si>
  <si>
    <t>観光施設等整備基金</t>
  </si>
  <si>
    <t>http://www.town.abu.lg.jp/guide/zaiseinituite/</t>
  </si>
  <si>
    <t>施設整備準備基金積立金</t>
    <phoneticPr fontId="3"/>
  </si>
  <si>
    <t>職員退職手当支給準備基金積立金</t>
    <phoneticPr fontId="3"/>
  </si>
  <si>
    <t>施設整備費積立金</t>
    <rPh sb="0" eb="2">
      <t>シセツ</t>
    </rPh>
    <rPh sb="2" eb="5">
      <t>セイビヒ</t>
    </rPh>
    <rPh sb="5" eb="7">
      <t>ツミタテ</t>
    </rPh>
    <rPh sb="7" eb="8">
      <t>キン</t>
    </rPh>
    <phoneticPr fontId="2"/>
  </si>
  <si>
    <t>新斎場周辺環境整備費積立金</t>
    <rPh sb="0" eb="1">
      <t>シン</t>
    </rPh>
    <rPh sb="1" eb="3">
      <t>サイジョウ</t>
    </rPh>
    <rPh sb="3" eb="5">
      <t>シュウヘン</t>
    </rPh>
    <rPh sb="5" eb="7">
      <t>カンキョウ</t>
    </rPh>
    <rPh sb="7" eb="9">
      <t>セイビ</t>
    </rPh>
    <rPh sb="9" eb="10">
      <t>ヒ</t>
    </rPh>
    <rPh sb="10" eb="12">
      <t>ツミタテ</t>
    </rPh>
    <rPh sb="12" eb="13">
      <t>キン</t>
    </rPh>
    <phoneticPr fontId="2"/>
  </si>
  <si>
    <t>職員退職手当積立金</t>
    <rPh sb="0" eb="2">
      <t>ショクイン</t>
    </rPh>
    <rPh sb="2" eb="4">
      <t>タイショク</t>
    </rPh>
    <rPh sb="4" eb="6">
      <t>テアテ</t>
    </rPh>
    <rPh sb="6" eb="9">
      <t>ツミタテキン</t>
    </rPh>
    <phoneticPr fontId="2"/>
  </si>
  <si>
    <t>退職手当積立基金</t>
    <rPh sb="0" eb="2">
      <t>タイショク</t>
    </rPh>
    <rPh sb="2" eb="4">
      <t>テアテ</t>
    </rPh>
    <rPh sb="4" eb="6">
      <t>ツミタテ</t>
    </rPh>
    <rPh sb="6" eb="8">
      <t>キキン</t>
    </rPh>
    <phoneticPr fontId="2"/>
  </si>
  <si>
    <t>周陽環境整備センター施設整備等基金</t>
    <rPh sb="0" eb="1">
      <t>シュウ</t>
    </rPh>
    <rPh sb="1" eb="2">
      <t>ヨウ</t>
    </rPh>
    <rPh sb="2" eb="4">
      <t>カンキョウ</t>
    </rPh>
    <rPh sb="4" eb="6">
      <t>セイビ</t>
    </rPh>
    <rPh sb="10" eb="12">
      <t>シセツ</t>
    </rPh>
    <rPh sb="12" eb="14">
      <t>セイビ</t>
    </rPh>
    <rPh sb="14" eb="15">
      <t>トウ</t>
    </rPh>
    <rPh sb="15" eb="17">
      <t>キキン</t>
    </rPh>
    <phoneticPr fontId="2"/>
  </si>
  <si>
    <t>リサイクル施設等整備事業積立金</t>
    <rPh sb="5" eb="7">
      <t>シセツ</t>
    </rPh>
    <rPh sb="7" eb="8">
      <t>トウ</t>
    </rPh>
    <rPh sb="8" eb="10">
      <t>セイビ</t>
    </rPh>
    <rPh sb="10" eb="12">
      <t>ジギョウ</t>
    </rPh>
    <rPh sb="12" eb="14">
      <t>ツミタテ</t>
    </rPh>
    <rPh sb="14" eb="15">
      <t>キン</t>
    </rPh>
    <phoneticPr fontId="2"/>
  </si>
  <si>
    <t>リサイクル施設等建設関係環境整備事業積立金</t>
    <rPh sb="5" eb="7">
      <t>シセツ</t>
    </rPh>
    <rPh sb="7" eb="8">
      <t>トウ</t>
    </rPh>
    <rPh sb="8" eb="10">
      <t>ケンセツ</t>
    </rPh>
    <rPh sb="10" eb="12">
      <t>カンケイ</t>
    </rPh>
    <rPh sb="12" eb="14">
      <t>カンキョウ</t>
    </rPh>
    <rPh sb="14" eb="16">
      <t>セイビ</t>
    </rPh>
    <rPh sb="16" eb="18">
      <t>ジギョウ</t>
    </rPh>
    <rPh sb="18" eb="20">
      <t>ツミタテ</t>
    </rPh>
    <rPh sb="20" eb="21">
      <t>キン</t>
    </rPh>
    <phoneticPr fontId="2"/>
  </si>
  <si>
    <t>災害基金</t>
    <rPh sb="0" eb="2">
      <t>サイガイ</t>
    </rPh>
    <rPh sb="2" eb="4">
      <t>キキン</t>
    </rPh>
    <phoneticPr fontId="2"/>
  </si>
  <si>
    <t>退職給付財政調整基金</t>
    <rPh sb="0" eb="2">
      <t>タイショク</t>
    </rPh>
    <rPh sb="2" eb="4">
      <t>キュウフ</t>
    </rPh>
    <rPh sb="4" eb="6">
      <t>ザイセイ</t>
    </rPh>
    <rPh sb="6" eb="8">
      <t>チョウセイ</t>
    </rPh>
    <rPh sb="8" eb="10">
      <t>キキン</t>
    </rPh>
    <phoneticPr fontId="2"/>
  </si>
  <si>
    <t>非常勤職員災害補償基金</t>
    <rPh sb="0" eb="3">
      <t>ヒジョウキン</t>
    </rPh>
    <rPh sb="3" eb="5">
      <t>ショクイン</t>
    </rPh>
    <rPh sb="5" eb="7">
      <t>サイガイ</t>
    </rPh>
    <rPh sb="7" eb="9">
      <t>ホショウ</t>
    </rPh>
    <rPh sb="9" eb="11">
      <t>キキン</t>
    </rPh>
    <phoneticPr fontId="2"/>
  </si>
  <si>
    <t>消防団員等賞じゅつ金基金</t>
    <rPh sb="0" eb="2">
      <t>ショウボウ</t>
    </rPh>
    <rPh sb="2" eb="4">
      <t>ダンイン</t>
    </rPh>
    <rPh sb="4" eb="5">
      <t>トウ</t>
    </rPh>
    <rPh sb="5" eb="6">
      <t>ショウ</t>
    </rPh>
    <rPh sb="9" eb="10">
      <t>キン</t>
    </rPh>
    <rPh sb="10" eb="12">
      <t>キキン</t>
    </rPh>
    <phoneticPr fontId="2"/>
  </si>
  <si>
    <t>消防団員損害補償基金</t>
    <rPh sb="0" eb="3">
      <t>ショウボウダン</t>
    </rPh>
    <rPh sb="3" eb="4">
      <t>イン</t>
    </rPh>
    <rPh sb="4" eb="6">
      <t>ソンガイ</t>
    </rPh>
    <rPh sb="6" eb="8">
      <t>ホショウ</t>
    </rPh>
    <rPh sb="8" eb="10">
      <t>キキン</t>
    </rPh>
    <phoneticPr fontId="2"/>
  </si>
  <si>
    <t>芸術文化施設建設基金</t>
    <rPh sb="0" eb="2">
      <t>ゲイジュツ</t>
    </rPh>
    <rPh sb="2" eb="4">
      <t>ブンカ</t>
    </rPh>
    <rPh sb="4" eb="6">
      <t>シセツ</t>
    </rPh>
    <rPh sb="6" eb="8">
      <t>ケンセツ</t>
    </rPh>
    <rPh sb="8" eb="10">
      <t>キキン</t>
    </rPh>
    <phoneticPr fontId="3"/>
  </si>
  <si>
    <t>LEDが魅せるまち・とくしま事業推進基金</t>
    <rPh sb="4" eb="5">
      <t>ミ</t>
    </rPh>
    <rPh sb="14" eb="16">
      <t>ジギョウ</t>
    </rPh>
    <rPh sb="16" eb="18">
      <t>スイシン</t>
    </rPh>
    <rPh sb="18" eb="20">
      <t>キキン</t>
    </rPh>
    <phoneticPr fontId="3"/>
  </si>
  <si>
    <t>水と緑の基金</t>
    <rPh sb="0" eb="1">
      <t>ミズ</t>
    </rPh>
    <rPh sb="2" eb="3">
      <t>ミドリ</t>
    </rPh>
    <rPh sb="4" eb="6">
      <t>キキン</t>
    </rPh>
    <phoneticPr fontId="3"/>
  </si>
  <si>
    <t>http://www.city.tokushima.tokushima.jp/shisei/zaisei/zaisei_about/zaisei_kohyou.html</t>
  </si>
  <si>
    <t>鳴門市庁舎整備基金</t>
  </si>
  <si>
    <t>鳴門市ふるさと活性化基金</t>
  </si>
  <si>
    <t>鳴門市ボートレース鳴門まちづくり基金</t>
  </si>
  <si>
    <t>鳴門市公営住宅基金</t>
  </si>
  <si>
    <t>鳴門市福祉基金</t>
  </si>
  <si>
    <t>http://www.city.naruto.tokushima.jp/shisei/zaisei/jokyo/</t>
  </si>
  <si>
    <t>金磯地区整備基金</t>
    <rPh sb="0" eb="2">
      <t>カナイソ</t>
    </rPh>
    <rPh sb="2" eb="4">
      <t>チク</t>
    </rPh>
    <rPh sb="4" eb="6">
      <t>セイビ</t>
    </rPh>
    <rPh sb="6" eb="8">
      <t>キキン</t>
    </rPh>
    <phoneticPr fontId="3"/>
  </si>
  <si>
    <t>https://www.city.komatsushima.lg.jp/docs/2208007.html</t>
  </si>
  <si>
    <t>阿南市ごみ処理施設建設基金</t>
    <rPh sb="0" eb="3">
      <t>アナンシ</t>
    </rPh>
    <rPh sb="5" eb="7">
      <t>ショリ</t>
    </rPh>
    <rPh sb="7" eb="13">
      <t>シセツケンセツキキン</t>
    </rPh>
    <phoneticPr fontId="3"/>
  </si>
  <si>
    <t>輝けあなんふるさと創造基金</t>
    <rPh sb="0" eb="1">
      <t>カガヤ</t>
    </rPh>
    <rPh sb="9" eb="13">
      <t>ソウゾウキキン</t>
    </rPh>
    <phoneticPr fontId="3"/>
  </si>
  <si>
    <t>日亜化学工業河川水質改良基金</t>
    <rPh sb="0" eb="4">
      <t>ニチアカガク</t>
    </rPh>
    <rPh sb="4" eb="6">
      <t>コウギョウ</t>
    </rPh>
    <rPh sb="6" eb="8">
      <t>カセン</t>
    </rPh>
    <rPh sb="8" eb="10">
      <t>スイシツ</t>
    </rPh>
    <rPh sb="10" eb="14">
      <t>カイリョウキキン</t>
    </rPh>
    <phoneticPr fontId="3"/>
  </si>
  <si>
    <t>阿南市地域福祉基金</t>
    <rPh sb="0" eb="3">
      <t>アナンシ</t>
    </rPh>
    <rPh sb="3" eb="5">
      <t>チイキ</t>
    </rPh>
    <rPh sb="5" eb="9">
      <t>フクシキキン</t>
    </rPh>
    <phoneticPr fontId="3"/>
  </si>
  <si>
    <t>阿南市輝く子どもの子育て応援に係る日亜化学工業基金</t>
    <rPh sb="0" eb="3">
      <t>アナンシ</t>
    </rPh>
    <rPh sb="3" eb="4">
      <t>カガヤ</t>
    </rPh>
    <rPh sb="5" eb="6">
      <t>コ</t>
    </rPh>
    <rPh sb="9" eb="11">
      <t>コソダ</t>
    </rPh>
    <rPh sb="12" eb="14">
      <t>オウエン</t>
    </rPh>
    <rPh sb="15" eb="16">
      <t>カカ</t>
    </rPh>
    <rPh sb="17" eb="23">
      <t>ニチアカガクコウギョウ</t>
    </rPh>
    <rPh sb="23" eb="25">
      <t>キキン</t>
    </rPh>
    <phoneticPr fontId="3"/>
  </si>
  <si>
    <t>環境施設整備基金</t>
    <rPh sb="0" eb="2">
      <t>カンキョウ</t>
    </rPh>
    <rPh sb="2" eb="4">
      <t>シセツ</t>
    </rPh>
    <rPh sb="4" eb="6">
      <t>セイビ</t>
    </rPh>
    <rPh sb="6" eb="8">
      <t>キキン</t>
    </rPh>
    <phoneticPr fontId="1"/>
  </si>
  <si>
    <t>中小企業者
等振興基金</t>
    <rPh sb="0" eb="2">
      <t>チュウショウ</t>
    </rPh>
    <rPh sb="2" eb="4">
      <t>キギョウ</t>
    </rPh>
    <rPh sb="4" eb="5">
      <t>シャ</t>
    </rPh>
    <rPh sb="6" eb="7">
      <t>トウ</t>
    </rPh>
    <rPh sb="7" eb="9">
      <t>シンコウ</t>
    </rPh>
    <rPh sb="9" eb="11">
      <t>キキン</t>
    </rPh>
    <phoneticPr fontId="1"/>
  </si>
  <si>
    <t>文化、国際
交流基金</t>
    <rPh sb="0" eb="2">
      <t>ブンカ</t>
    </rPh>
    <rPh sb="3" eb="5">
      <t>コクサイ</t>
    </rPh>
    <rPh sb="6" eb="8">
      <t>コウリュウ</t>
    </rPh>
    <rPh sb="8" eb="10">
      <t>キキン</t>
    </rPh>
    <phoneticPr fontId="1"/>
  </si>
  <si>
    <t>https://www.city.yoshinogawa.lg.jp/docs/2012101500028/</t>
  </si>
  <si>
    <t>公共施設等
総合管理基金</t>
    <rPh sb="0" eb="2">
      <t>コウキョウ</t>
    </rPh>
    <rPh sb="2" eb="4">
      <t>シセツ</t>
    </rPh>
    <rPh sb="4" eb="5">
      <t>トウ</t>
    </rPh>
    <rPh sb="6" eb="8">
      <t>ソウゴウ</t>
    </rPh>
    <rPh sb="8" eb="10">
      <t>カンリ</t>
    </rPh>
    <rPh sb="10" eb="12">
      <t>キキン</t>
    </rPh>
    <phoneticPr fontId="3"/>
  </si>
  <si>
    <t>情報システム施設整備基金</t>
    <rPh sb="0" eb="2">
      <t>ジョウホウ</t>
    </rPh>
    <rPh sb="6" eb="8">
      <t>シセツ</t>
    </rPh>
    <rPh sb="8" eb="10">
      <t>セイビ</t>
    </rPh>
    <rPh sb="10" eb="12">
      <t>キキン</t>
    </rPh>
    <phoneticPr fontId="3"/>
  </si>
  <si>
    <t>https://www.city.awa.lg.jp/docs/2011040600202/</t>
  </si>
  <si>
    <t>オラレまちづくり基金</t>
  </si>
  <si>
    <t>http://www.city.mima.lg.jp/gyousei/shiseizenpan/zaisei-p/0003.html</t>
  </si>
  <si>
    <t>川崎西谷残土処理場基金</t>
  </si>
  <si>
    <t>井川森林総合利用施設基金</t>
  </si>
  <si>
    <t>https://www.miyoshi.i-tokushima.jp/docs/4494.html</t>
  </si>
  <si>
    <t>国民健康保険勝浦病院改築事業基金</t>
    <phoneticPr fontId="3"/>
  </si>
  <si>
    <t>勝浦町地域福祉基金</t>
    <phoneticPr fontId="3"/>
  </si>
  <si>
    <t>星谷橋建て替え事業基金</t>
    <phoneticPr fontId="3"/>
  </si>
  <si>
    <t>横瀬橋架け替え対策周辺基金</t>
    <phoneticPr fontId="3"/>
  </si>
  <si>
    <t>自ら考え自ら実践する地域づくり基金</t>
    <phoneticPr fontId="3"/>
  </si>
  <si>
    <t>http://www.town.katsuura.lg.jp/docs/2019111800018/</t>
    <phoneticPr fontId="3"/>
  </si>
  <si>
    <t>いろどりの里整備基金</t>
    <rPh sb="5" eb="6">
      <t>サト</t>
    </rPh>
    <rPh sb="6" eb="8">
      <t>セイビ</t>
    </rPh>
    <rPh sb="8" eb="10">
      <t>キキン</t>
    </rPh>
    <phoneticPr fontId="3"/>
  </si>
  <si>
    <t>上勝町森林農地適正管理基金</t>
    <rPh sb="0" eb="3">
      <t>カミカツチョウ</t>
    </rPh>
    <rPh sb="3" eb="5">
      <t>シンリン</t>
    </rPh>
    <rPh sb="5" eb="7">
      <t>ノウチ</t>
    </rPh>
    <rPh sb="7" eb="9">
      <t>テキセイ</t>
    </rPh>
    <rPh sb="9" eb="11">
      <t>カンリ</t>
    </rPh>
    <rPh sb="11" eb="13">
      <t>キキン</t>
    </rPh>
    <phoneticPr fontId="3"/>
  </si>
  <si>
    <t>上勝町地域福祉基金</t>
    <rPh sb="0" eb="3">
      <t>カミカツチョウ</t>
    </rPh>
    <rPh sb="3" eb="5">
      <t>チイキ</t>
    </rPh>
    <rPh sb="5" eb="7">
      <t>フクシ</t>
    </rPh>
    <rPh sb="7" eb="9">
      <t>キキン</t>
    </rPh>
    <phoneticPr fontId="3"/>
  </si>
  <si>
    <t>上勝町文化振興基金</t>
    <rPh sb="0" eb="3">
      <t>カミカツチョウ</t>
    </rPh>
    <rPh sb="3" eb="5">
      <t>ブンカ</t>
    </rPh>
    <rPh sb="5" eb="7">
      <t>シンコウ</t>
    </rPh>
    <rPh sb="7" eb="9">
      <t>キキン</t>
    </rPh>
    <phoneticPr fontId="3"/>
  </si>
  <si>
    <t>上勝町ふるさと創生夢基金</t>
    <rPh sb="0" eb="3">
      <t>カミカツチョウ</t>
    </rPh>
    <rPh sb="7" eb="9">
      <t>ソウセイ</t>
    </rPh>
    <rPh sb="9" eb="10">
      <t>ユメ</t>
    </rPh>
    <rPh sb="10" eb="12">
      <t>キキン</t>
    </rPh>
    <phoneticPr fontId="3"/>
  </si>
  <si>
    <t>http://www.kamikatsu.jp/docs/2021031200014/</t>
  </si>
  <si>
    <t>役場庁舎改築基金</t>
  </si>
  <si>
    <t>応援基金</t>
  </si>
  <si>
    <t>https://www.vill.sanagochi.lg.jp/docs/2020032100033/</t>
  </si>
  <si>
    <t>廃棄物処理施設整備事業基金</t>
    <rPh sb="0" eb="3">
      <t>ハイキブツ</t>
    </rPh>
    <rPh sb="3" eb="5">
      <t>ショリ</t>
    </rPh>
    <rPh sb="5" eb="7">
      <t>シセツ</t>
    </rPh>
    <rPh sb="7" eb="9">
      <t>セイビ</t>
    </rPh>
    <rPh sb="9" eb="11">
      <t>ジギョウ</t>
    </rPh>
    <rPh sb="11" eb="13">
      <t>キキン</t>
    </rPh>
    <phoneticPr fontId="3"/>
  </si>
  <si>
    <t>火葬場建設基金</t>
    <rPh sb="0" eb="3">
      <t>カソウジョウ</t>
    </rPh>
    <rPh sb="3" eb="5">
      <t>ケンセツ</t>
    </rPh>
    <rPh sb="5" eb="7">
      <t>キキン</t>
    </rPh>
    <phoneticPr fontId="3"/>
  </si>
  <si>
    <t>町営住宅施設整備事業基金</t>
    <rPh sb="0" eb="2">
      <t>チョウエイ</t>
    </rPh>
    <rPh sb="2" eb="4">
      <t>ジュウタク</t>
    </rPh>
    <rPh sb="4" eb="6">
      <t>シセツ</t>
    </rPh>
    <rPh sb="6" eb="8">
      <t>セイビ</t>
    </rPh>
    <rPh sb="8" eb="10">
      <t>ジギョウ</t>
    </rPh>
    <rPh sb="10" eb="12">
      <t>キキン</t>
    </rPh>
    <phoneticPr fontId="3"/>
  </si>
  <si>
    <t>http://www.town.ishii.lg.jp/categories/bunya/johokokai/zaisei/</t>
  </si>
  <si>
    <t>神山町役場庁舎等増改築基金</t>
  </si>
  <si>
    <t>廃棄物処理施設整備事業基金</t>
  </si>
  <si>
    <t>若者定住応援基金</t>
  </si>
  <si>
    <t>神山温泉基金</t>
  </si>
  <si>
    <t>https://www.town.kamiyama.lg.jp/office/soumu/zaisei/financial-condition.html</t>
  </si>
  <si>
    <t>那賀町まちづくり事業基金</t>
  </si>
  <si>
    <t>那賀町地域福祉基金</t>
  </si>
  <si>
    <t>那賀町有施設整備等まちづくり基金</t>
  </si>
  <si>
    <t>那賀町防災対策等まちづくり基金</t>
  </si>
  <si>
    <t>那賀町ふるさと創生基金</t>
  </si>
  <si>
    <t>https://www.town.tokushima-naka.lg.jp/gyosei/docs/571035.html</t>
  </si>
  <si>
    <t>森林・林業活性化支援基金</t>
    <rPh sb="0" eb="2">
      <t>シンリン</t>
    </rPh>
    <rPh sb="3" eb="5">
      <t>リンギョウ</t>
    </rPh>
    <rPh sb="5" eb="8">
      <t>カッセイカ</t>
    </rPh>
    <rPh sb="8" eb="10">
      <t>シエン</t>
    </rPh>
    <rPh sb="10" eb="12">
      <t>キキン</t>
    </rPh>
    <phoneticPr fontId="3"/>
  </si>
  <si>
    <t>育英奨学金基金</t>
  </si>
  <si>
    <t>病院建設基金</t>
  </si>
  <si>
    <t>子どもの未来創造教育基金</t>
  </si>
  <si>
    <t>https://www.town.minami.lg.jp/</t>
  </si>
  <si>
    <t>海陽町千年のいのちを守るまちづくり基金</t>
  </si>
  <si>
    <t>海陽町子どもあゆみ基金</t>
  </si>
  <si>
    <t>海陽町特定施設振興整備基金</t>
  </si>
  <si>
    <t>海陽町地域福祉基金</t>
  </si>
  <si>
    <t>海陽町ふるさとづくり寄附基金</t>
  </si>
  <si>
    <t>https://www.town.kaiyo.lg.jp/docs/2021031200014/</t>
  </si>
  <si>
    <t>公共施設更新等準備基金</t>
    <rPh sb="0" eb="2">
      <t>コウキョウ</t>
    </rPh>
    <rPh sb="2" eb="4">
      <t>シセツ</t>
    </rPh>
    <rPh sb="4" eb="6">
      <t>コウシン</t>
    </rPh>
    <rPh sb="6" eb="7">
      <t>トウ</t>
    </rPh>
    <rPh sb="7" eb="9">
      <t>ジュンビ</t>
    </rPh>
    <rPh sb="9" eb="11">
      <t>キキン</t>
    </rPh>
    <phoneticPr fontId="3"/>
  </si>
  <si>
    <t>大規模災害対策基金</t>
    <rPh sb="0" eb="3">
      <t>ダイキボ</t>
    </rPh>
    <rPh sb="3" eb="5">
      <t>サイガイ</t>
    </rPh>
    <rPh sb="5" eb="7">
      <t>タイサク</t>
    </rPh>
    <rPh sb="7" eb="9">
      <t>キキン</t>
    </rPh>
    <phoneticPr fontId="3"/>
  </si>
  <si>
    <t>子どもはぐくみ医療費助成事業基金</t>
    <rPh sb="0" eb="1">
      <t>コ</t>
    </rPh>
    <rPh sb="7" eb="10">
      <t>イリョウヒ</t>
    </rPh>
    <rPh sb="10" eb="12">
      <t>ジョセイ</t>
    </rPh>
    <rPh sb="12" eb="14">
      <t>ジギョウ</t>
    </rPh>
    <rPh sb="14" eb="16">
      <t>キキン</t>
    </rPh>
    <phoneticPr fontId="3"/>
  </si>
  <si>
    <t>https://www .town.matsushige.tokushima.jp/docs/2015111700952/</t>
  </si>
  <si>
    <t>労働者福祉施設改装整備基金</t>
    <rPh sb="0" eb="3">
      <t>ロウドウシャ</t>
    </rPh>
    <rPh sb="3" eb="5">
      <t>フクシ</t>
    </rPh>
    <rPh sb="5" eb="7">
      <t>シセツ</t>
    </rPh>
    <rPh sb="7" eb="9">
      <t>カイソウ</t>
    </rPh>
    <rPh sb="9" eb="11">
      <t>セイビ</t>
    </rPh>
    <rPh sb="11" eb="13">
      <t>キキン</t>
    </rPh>
    <phoneticPr fontId="3"/>
  </si>
  <si>
    <t>国際交流研修事業基金</t>
    <rPh sb="0" eb="2">
      <t>コクサイ</t>
    </rPh>
    <rPh sb="2" eb="4">
      <t>コウリュウ</t>
    </rPh>
    <rPh sb="4" eb="6">
      <t>ケンシュウ</t>
    </rPh>
    <rPh sb="6" eb="8">
      <t>ジギョウ</t>
    </rPh>
    <rPh sb="8" eb="10">
      <t>キキン</t>
    </rPh>
    <phoneticPr fontId="3"/>
  </si>
  <si>
    <t>https://www.town.kitajima.lg.jp/docs/822.html</t>
  </si>
  <si>
    <t>社会福祉施設整備事業積立金</t>
  </si>
  <si>
    <t>教育施設整備事業積立金</t>
  </si>
  <si>
    <t>一般公共事業積立金</t>
  </si>
  <si>
    <t>退職手当積立金</t>
    <rPh sb="0" eb="2">
      <t>タイショク</t>
    </rPh>
    <rPh sb="2" eb="4">
      <t>テアテ</t>
    </rPh>
    <rPh sb="4" eb="7">
      <t>ツミタテキン</t>
    </rPh>
    <phoneticPr fontId="2"/>
  </si>
  <si>
    <t>一般公共施設改築等積立金</t>
    <rPh sb="9" eb="11">
      <t>ツミタテ</t>
    </rPh>
    <phoneticPr fontId="2"/>
  </si>
  <si>
    <t>役場庁舎改築等基金</t>
    <rPh sb="0" eb="2">
      <t>ヤクバ</t>
    </rPh>
    <rPh sb="2" eb="4">
      <t>チョウシャ</t>
    </rPh>
    <rPh sb="4" eb="6">
      <t>カイチク</t>
    </rPh>
    <rPh sb="6" eb="7">
      <t>トウ</t>
    </rPh>
    <rPh sb="7" eb="9">
      <t>キキン</t>
    </rPh>
    <phoneticPr fontId="3"/>
  </si>
  <si>
    <t>地方創生基金</t>
    <rPh sb="0" eb="2">
      <t>チホウ</t>
    </rPh>
    <rPh sb="2" eb="4">
      <t>ソウセイ</t>
    </rPh>
    <rPh sb="4" eb="6">
      <t>キキン</t>
    </rPh>
    <phoneticPr fontId="3"/>
  </si>
  <si>
    <t>公共施設等整備基金</t>
    <rPh sb="0" eb="5">
      <t>コウキョウシセツトウ</t>
    </rPh>
    <rPh sb="5" eb="7">
      <t>セイビ</t>
    </rPh>
    <rPh sb="7" eb="9">
      <t>キキン</t>
    </rPh>
    <phoneticPr fontId="3"/>
  </si>
  <si>
    <t>産業振興資本管理基金</t>
    <rPh sb="0" eb="2">
      <t>サンギョウ</t>
    </rPh>
    <rPh sb="2" eb="4">
      <t>シンコウ</t>
    </rPh>
    <rPh sb="4" eb="6">
      <t>シホン</t>
    </rPh>
    <rPh sb="6" eb="8">
      <t>カンリ</t>
    </rPh>
    <rPh sb="8" eb="10">
      <t>キキン</t>
    </rPh>
    <phoneticPr fontId="3"/>
  </si>
  <si>
    <t>http://www.town.itano.tokushima.jp/docs/2017032600069/</t>
  </si>
  <si>
    <t>一般廃棄物施設整備基金</t>
    <rPh sb="0" eb="2">
      <t>イッパン</t>
    </rPh>
    <rPh sb="2" eb="5">
      <t>ハイキブツ</t>
    </rPh>
    <rPh sb="5" eb="7">
      <t>シセツ</t>
    </rPh>
    <rPh sb="7" eb="9">
      <t>セイビ</t>
    </rPh>
    <rPh sb="9" eb="11">
      <t>キキン</t>
    </rPh>
    <phoneticPr fontId="3"/>
  </si>
  <si>
    <t>https://www.townkamiita.jp/docs/2012092600011/</t>
  </si>
  <si>
    <t>町並み保存基金</t>
    <rPh sb="0" eb="2">
      <t>マチナ</t>
    </rPh>
    <rPh sb="3" eb="5">
      <t>ホゾン</t>
    </rPh>
    <rPh sb="5" eb="7">
      <t>キキン</t>
    </rPh>
    <phoneticPr fontId="3"/>
  </si>
  <si>
    <t>ゆうゆう館整備基金</t>
    <rPh sb="4" eb="5">
      <t>カン</t>
    </rPh>
    <rPh sb="5" eb="7">
      <t>セイビ</t>
    </rPh>
    <rPh sb="7" eb="9">
      <t>キキン</t>
    </rPh>
    <phoneticPr fontId="3"/>
  </si>
  <si>
    <t>東みよし町元気・交流・未来基金</t>
  </si>
  <si>
    <t>東みよし町公共施設等総合管理基金</t>
  </si>
  <si>
    <t>東みよし町地域福祉基金</t>
  </si>
  <si>
    <t>東みよし町地域振興基金</t>
  </si>
  <si>
    <t>東みよし町情報通信網整備事業基金</t>
  </si>
  <si>
    <t>https://www.town.higashimiyoshi.lg.jp/docs/517.html</t>
  </si>
  <si>
    <t>美馬地区広域振興基金</t>
    <rPh sb="0" eb="6">
      <t>ミマチクコウイキ</t>
    </rPh>
    <rPh sb="6" eb="10">
      <t>シンコウキキン</t>
    </rPh>
    <phoneticPr fontId="3"/>
  </si>
  <si>
    <t>板野西部消防組合
消防施設整備基金</t>
    <rPh sb="0" eb="4">
      <t>イタノセイブ</t>
    </rPh>
    <rPh sb="4" eb="6">
      <t>ショウボウ</t>
    </rPh>
    <rPh sb="6" eb="8">
      <t>クミアイ</t>
    </rPh>
    <rPh sb="9" eb="11">
      <t>ショウボウ</t>
    </rPh>
    <rPh sb="11" eb="13">
      <t>シセツ</t>
    </rPh>
    <rPh sb="13" eb="15">
      <t>セイビ</t>
    </rPh>
    <rPh sb="15" eb="17">
      <t>キキン</t>
    </rPh>
    <phoneticPr fontId="3"/>
  </si>
  <si>
    <t>一般廃棄物処理施設整備基金</t>
    <rPh sb="0" eb="13">
      <t>イッパンハイキブツショリシセツセイビキキン</t>
    </rPh>
    <phoneticPr fontId="3"/>
  </si>
  <si>
    <t>名西消防組合消防施設整備基金</t>
    <rPh sb="0" eb="6">
      <t>ミョウザイショウボウクミアイ</t>
    </rPh>
    <rPh sb="6" eb="8">
      <t>ショウボウ</t>
    </rPh>
    <rPh sb="8" eb="10">
      <t>シセツ</t>
    </rPh>
    <rPh sb="10" eb="12">
      <t>セイビ</t>
    </rPh>
    <rPh sb="12" eb="14">
      <t>キキン</t>
    </rPh>
    <phoneticPr fontId="3"/>
  </si>
  <si>
    <t>板野西部青少年補導ｾﾝﾀｰ組合補導車購入基金</t>
    <rPh sb="0" eb="4">
      <t>イタノセイブ</t>
    </rPh>
    <rPh sb="4" eb="7">
      <t>セイショウネン</t>
    </rPh>
    <rPh sb="7" eb="9">
      <t>ホドウ</t>
    </rPh>
    <rPh sb="13" eb="15">
      <t>クミアイ</t>
    </rPh>
    <rPh sb="15" eb="17">
      <t>ホドウ</t>
    </rPh>
    <rPh sb="17" eb="18">
      <t>シャ</t>
    </rPh>
    <rPh sb="18" eb="20">
      <t>コウニュウ</t>
    </rPh>
    <rPh sb="20" eb="22">
      <t>キキン</t>
    </rPh>
    <phoneticPr fontId="3"/>
  </si>
  <si>
    <t>中央地区広域振興基金</t>
    <rPh sb="0" eb="4">
      <t>チュウオウチク</t>
    </rPh>
    <rPh sb="4" eb="6">
      <t>コウイキ</t>
    </rPh>
    <rPh sb="6" eb="8">
      <t>シンコウ</t>
    </rPh>
    <rPh sb="8" eb="10">
      <t>キキン</t>
    </rPh>
    <phoneticPr fontId="3"/>
  </si>
  <si>
    <t>消防施設整備基金</t>
    <rPh sb="0" eb="2">
      <t>ショウボウ</t>
    </rPh>
    <rPh sb="2" eb="4">
      <t>シセツ</t>
    </rPh>
    <rPh sb="4" eb="8">
      <t>セイビキキン</t>
    </rPh>
    <phoneticPr fontId="3"/>
  </si>
  <si>
    <t>三好地区広域振興整備基金</t>
    <rPh sb="0" eb="2">
      <t>ミヨシ</t>
    </rPh>
    <rPh sb="2" eb="4">
      <t>チク</t>
    </rPh>
    <rPh sb="4" eb="6">
      <t>コウイキ</t>
    </rPh>
    <rPh sb="6" eb="8">
      <t>シンコウ</t>
    </rPh>
    <rPh sb="8" eb="10">
      <t>セイビ</t>
    </rPh>
    <rPh sb="10" eb="12">
      <t>キキン</t>
    </rPh>
    <phoneticPr fontId="3"/>
  </si>
  <si>
    <t>施設整備基金</t>
    <phoneticPr fontId="3"/>
  </si>
  <si>
    <t>大手町地区公共施設再編整備基金</t>
    <rPh sb="0" eb="3">
      <t>オオテチョウ</t>
    </rPh>
    <rPh sb="3" eb="5">
      <t>チク</t>
    </rPh>
    <rPh sb="5" eb="7">
      <t>コウキョウ</t>
    </rPh>
    <rPh sb="7" eb="9">
      <t>シセツ</t>
    </rPh>
    <rPh sb="9" eb="11">
      <t>サイヘン</t>
    </rPh>
    <rPh sb="11" eb="13">
      <t>セイビ</t>
    </rPh>
    <rPh sb="13" eb="15">
      <t>キキン</t>
    </rPh>
    <phoneticPr fontId="3"/>
  </si>
  <si>
    <t>モーターボート競走収益基金</t>
    <rPh sb="7" eb="9">
      <t>キョウソウ</t>
    </rPh>
    <rPh sb="9" eb="11">
      <t>シュウエキ</t>
    </rPh>
    <rPh sb="11" eb="13">
      <t>キキン</t>
    </rPh>
    <phoneticPr fontId="3"/>
  </si>
  <si>
    <t>史跡等整備基金</t>
    <rPh sb="0" eb="2">
      <t>シセキ</t>
    </rPh>
    <rPh sb="2" eb="3">
      <t>トウ</t>
    </rPh>
    <rPh sb="3" eb="5">
      <t>セイビ</t>
    </rPh>
    <rPh sb="5" eb="7">
      <t>キキン</t>
    </rPh>
    <phoneticPr fontId="3"/>
  </si>
  <si>
    <t>臨海工業地区施設管理基金</t>
    <rPh sb="0" eb="2">
      <t>リンカイ</t>
    </rPh>
    <rPh sb="2" eb="4">
      <t>コウギョウ</t>
    </rPh>
    <rPh sb="4" eb="6">
      <t>チク</t>
    </rPh>
    <rPh sb="6" eb="8">
      <t>シセツ</t>
    </rPh>
    <rPh sb="8" eb="10">
      <t>カンリ</t>
    </rPh>
    <rPh sb="10" eb="12">
      <t>キキン</t>
    </rPh>
    <phoneticPr fontId="3"/>
  </si>
  <si>
    <t>ふるさと坂出応援寄付基金</t>
  </si>
  <si>
    <t>社会体育施設等整備基金</t>
  </si>
  <si>
    <t>施設管理等基金</t>
    <rPh sb="0" eb="2">
      <t>シセツ</t>
    </rPh>
    <rPh sb="2" eb="4">
      <t>カンリ</t>
    </rPh>
    <rPh sb="4" eb="5">
      <t>ナド</t>
    </rPh>
    <rPh sb="5" eb="7">
      <t>キキン</t>
    </rPh>
    <phoneticPr fontId="3"/>
  </si>
  <si>
    <t>がんばれ観音寺応援基金</t>
    <rPh sb="4" eb="7">
      <t>カンオンジ</t>
    </rPh>
    <rPh sb="7" eb="9">
      <t>オウエン</t>
    </rPh>
    <rPh sb="9" eb="11">
      <t>キキン</t>
    </rPh>
    <phoneticPr fontId="3"/>
  </si>
  <si>
    <t>施設等整備基金</t>
    <rPh sb="0" eb="2">
      <t>シセツ</t>
    </rPh>
    <rPh sb="2" eb="3">
      <t>ナド</t>
    </rPh>
    <rPh sb="3" eb="5">
      <t>セイビ</t>
    </rPh>
    <rPh sb="5" eb="7">
      <t>キキン</t>
    </rPh>
    <phoneticPr fontId="3"/>
  </si>
  <si>
    <t>とらまる公園体育館基金</t>
    <rPh sb="4" eb="6">
      <t>コウエン</t>
    </rPh>
    <rPh sb="6" eb="9">
      <t>タイイクカン</t>
    </rPh>
    <rPh sb="9" eb="11">
      <t>キキン</t>
    </rPh>
    <phoneticPr fontId="3"/>
  </si>
  <si>
    <t>中山間ふるさと・水と土保全対策基金</t>
    <rPh sb="0" eb="1">
      <t>チュウ</t>
    </rPh>
    <rPh sb="1" eb="3">
      <t>サンカン</t>
    </rPh>
    <rPh sb="8" eb="9">
      <t>ミズ</t>
    </rPh>
    <rPh sb="10" eb="11">
      <t>ツチ</t>
    </rPh>
    <rPh sb="11" eb="13">
      <t>ホゼン</t>
    </rPh>
    <rPh sb="13" eb="15">
      <t>タイサク</t>
    </rPh>
    <rPh sb="15" eb="17">
      <t>キキン</t>
    </rPh>
    <phoneticPr fontId="3"/>
  </si>
  <si>
    <t>図書館蔵書整備基金</t>
    <rPh sb="0" eb="3">
      <t>トショカン</t>
    </rPh>
    <rPh sb="3" eb="5">
      <t>ゾウショ</t>
    </rPh>
    <rPh sb="5" eb="7">
      <t>セイビ</t>
    </rPh>
    <rPh sb="7" eb="9">
      <t>キキン</t>
    </rPh>
    <phoneticPr fontId="3"/>
  </si>
  <si>
    <t>三豊市合併振興基金</t>
    <rPh sb="0" eb="3">
      <t>ミトヨシ</t>
    </rPh>
    <rPh sb="3" eb="5">
      <t>ガッペイ</t>
    </rPh>
    <rPh sb="5" eb="7">
      <t>シンコウ</t>
    </rPh>
    <rPh sb="7" eb="9">
      <t>キキン</t>
    </rPh>
    <phoneticPr fontId="3"/>
  </si>
  <si>
    <t>三豊市公共施設整備基金</t>
    <rPh sb="0" eb="3">
      <t>ミトヨシ</t>
    </rPh>
    <rPh sb="3" eb="5">
      <t>コウキョウ</t>
    </rPh>
    <rPh sb="5" eb="7">
      <t>シセツ</t>
    </rPh>
    <rPh sb="7" eb="9">
      <t>セイビ</t>
    </rPh>
    <rPh sb="9" eb="11">
      <t>キキン</t>
    </rPh>
    <phoneticPr fontId="3"/>
  </si>
  <si>
    <t>三豊市地域福祉基金</t>
    <rPh sb="0" eb="3">
      <t>ミトヨシ</t>
    </rPh>
    <rPh sb="3" eb="5">
      <t>チイキ</t>
    </rPh>
    <rPh sb="5" eb="7">
      <t>フクシ</t>
    </rPh>
    <rPh sb="7" eb="9">
      <t>キキン</t>
    </rPh>
    <phoneticPr fontId="3"/>
  </si>
  <si>
    <t>ふるさと三豊応援基金</t>
    <rPh sb="4" eb="6">
      <t>ミトヨ</t>
    </rPh>
    <rPh sb="6" eb="8">
      <t>オウエン</t>
    </rPh>
    <rPh sb="8" eb="10">
      <t>キキン</t>
    </rPh>
    <phoneticPr fontId="3"/>
  </si>
  <si>
    <t>三豊市教育施設整備基金</t>
    <rPh sb="0" eb="3">
      <t>ミトヨシ</t>
    </rPh>
    <rPh sb="3" eb="5">
      <t>キョウイク</t>
    </rPh>
    <rPh sb="5" eb="7">
      <t>シセツ</t>
    </rPh>
    <rPh sb="7" eb="9">
      <t>セイビ</t>
    </rPh>
    <rPh sb="9" eb="11">
      <t>キキン</t>
    </rPh>
    <phoneticPr fontId="3"/>
  </si>
  <si>
    <t>豊かなふるさとづくり基金</t>
    <rPh sb="0" eb="1">
      <t>ユタ</t>
    </rPh>
    <rPh sb="10" eb="12">
      <t>キキン</t>
    </rPh>
    <phoneticPr fontId="3"/>
  </si>
  <si>
    <t>教育・保育基金</t>
    <rPh sb="0" eb="2">
      <t>キョウイク</t>
    </rPh>
    <rPh sb="3" eb="5">
      <t>ホイク</t>
    </rPh>
    <rPh sb="5" eb="7">
      <t>キキン</t>
    </rPh>
    <phoneticPr fontId="3"/>
  </si>
  <si>
    <t>松山善三・高峰秀子基金</t>
    <rPh sb="0" eb="2">
      <t>マツヤマ</t>
    </rPh>
    <rPh sb="2" eb="4">
      <t>ゼンゾウ</t>
    </rPh>
    <rPh sb="5" eb="7">
      <t>タカミネ</t>
    </rPh>
    <rPh sb="7" eb="9">
      <t>ヒデコ</t>
    </rPh>
    <rPh sb="9" eb="11">
      <t>キキン</t>
    </rPh>
    <phoneticPr fontId="3"/>
  </si>
  <si>
    <t>ふれあいふるさと基金</t>
    <rPh sb="8" eb="10">
      <t>キキン</t>
    </rPh>
    <phoneticPr fontId="3"/>
  </si>
  <si>
    <t>消防機材整備基金</t>
    <rPh sb="0" eb="2">
      <t>ショウボウ</t>
    </rPh>
    <rPh sb="2" eb="4">
      <t>キザイ</t>
    </rPh>
    <rPh sb="4" eb="6">
      <t>セイビ</t>
    </rPh>
    <rPh sb="6" eb="8">
      <t>キキン</t>
    </rPh>
    <phoneticPr fontId="3"/>
  </si>
  <si>
    <t>健康生きがい中核施設大規模修繕等基金</t>
    <rPh sb="0" eb="2">
      <t>ケンコウ</t>
    </rPh>
    <rPh sb="2" eb="3">
      <t>イ</t>
    </rPh>
    <rPh sb="6" eb="10">
      <t>チュウカクシセツ</t>
    </rPh>
    <rPh sb="10" eb="13">
      <t>ダイキボ</t>
    </rPh>
    <rPh sb="13" eb="15">
      <t>シュウゼン</t>
    </rPh>
    <rPh sb="15" eb="16">
      <t>トウ</t>
    </rPh>
    <rPh sb="16" eb="18">
      <t>キキン</t>
    </rPh>
    <phoneticPr fontId="3"/>
  </si>
  <si>
    <t>教育施設建設整備基金</t>
    <rPh sb="0" eb="2">
      <t>キョウイク</t>
    </rPh>
    <rPh sb="2" eb="4">
      <t>シセツ</t>
    </rPh>
    <rPh sb="4" eb="6">
      <t>ケンセツ</t>
    </rPh>
    <rPh sb="6" eb="8">
      <t>セイビ</t>
    </rPh>
    <rPh sb="8" eb="10">
      <t>キキン</t>
    </rPh>
    <phoneticPr fontId="3"/>
  </si>
  <si>
    <t>生活環境施設整備基金</t>
    <rPh sb="0" eb="2">
      <t>セイカツ</t>
    </rPh>
    <rPh sb="2" eb="4">
      <t>カンキョウ</t>
    </rPh>
    <rPh sb="4" eb="6">
      <t>シセツ</t>
    </rPh>
    <rPh sb="6" eb="8">
      <t>セイビ</t>
    </rPh>
    <rPh sb="8" eb="10">
      <t>キキン</t>
    </rPh>
    <phoneticPr fontId="3"/>
  </si>
  <si>
    <t>宇多津町教育振興基金</t>
    <rPh sb="4" eb="6">
      <t>キョウイク</t>
    </rPh>
    <rPh sb="6" eb="8">
      <t>シンコウ</t>
    </rPh>
    <rPh sb="8" eb="10">
      <t>キキン</t>
    </rPh>
    <phoneticPr fontId="3"/>
  </si>
  <si>
    <t>学校教育施設等整備事業基金</t>
    <rPh sb="0" eb="2">
      <t>ガッコウ</t>
    </rPh>
    <rPh sb="2" eb="4">
      <t>キョウイク</t>
    </rPh>
    <rPh sb="4" eb="6">
      <t>シセツ</t>
    </rPh>
    <rPh sb="6" eb="7">
      <t>トウ</t>
    </rPh>
    <rPh sb="7" eb="9">
      <t>セイビ</t>
    </rPh>
    <rPh sb="9" eb="11">
      <t>ジギョウ</t>
    </rPh>
    <rPh sb="11" eb="13">
      <t>キキン</t>
    </rPh>
    <phoneticPr fontId="3"/>
  </si>
  <si>
    <t>子ども未来夢基金</t>
    <rPh sb="0" eb="1">
      <t>コ</t>
    </rPh>
    <rPh sb="3" eb="5">
      <t>ミライ</t>
    </rPh>
    <rPh sb="5" eb="6">
      <t>ユメ</t>
    </rPh>
    <rPh sb="6" eb="8">
      <t>キキン</t>
    </rPh>
    <phoneticPr fontId="3"/>
  </si>
  <si>
    <t>消防賞じゅつ金等基金</t>
    <rPh sb="0" eb="2">
      <t>ショウボウ</t>
    </rPh>
    <rPh sb="2" eb="3">
      <t>ショウ</t>
    </rPh>
    <rPh sb="6" eb="7">
      <t>キン</t>
    </rPh>
    <rPh sb="7" eb="8">
      <t>トウ</t>
    </rPh>
    <rPh sb="8" eb="10">
      <t>キキン</t>
    </rPh>
    <phoneticPr fontId="3"/>
  </si>
  <si>
    <t>非常勤職員公務災害補償等基金</t>
    <rPh sb="0" eb="3">
      <t>ヒジョウキン</t>
    </rPh>
    <rPh sb="3" eb="5">
      <t>ショクイン</t>
    </rPh>
    <rPh sb="5" eb="7">
      <t>コウム</t>
    </rPh>
    <rPh sb="7" eb="9">
      <t>サイガイ</t>
    </rPh>
    <rPh sb="9" eb="11">
      <t>ホショウ</t>
    </rPh>
    <rPh sb="11" eb="12">
      <t>トウ</t>
    </rPh>
    <rPh sb="12" eb="14">
      <t>キキン</t>
    </rPh>
    <phoneticPr fontId="3"/>
  </si>
  <si>
    <t>大川ふるさと市町村圏基金</t>
    <rPh sb="0" eb="2">
      <t>オオカワ</t>
    </rPh>
    <rPh sb="6" eb="10">
      <t>シチョウソンケン</t>
    </rPh>
    <rPh sb="10" eb="12">
      <t>キキン</t>
    </rPh>
    <phoneticPr fontId="3"/>
  </si>
  <si>
    <t>三観広域行政組合
消防財政調整基金</t>
    <rPh sb="0" eb="8">
      <t>サンカンコウイキギョウセイクミアイ</t>
    </rPh>
    <rPh sb="9" eb="17">
      <t>ショウボウザイセイチョウセイキキン</t>
    </rPh>
    <phoneticPr fontId="3"/>
  </si>
  <si>
    <t>三観広域行政組合
市町連携推進事業基金</t>
    <rPh sb="0" eb="8">
      <t>サンカンコウイキギョウセイクミアイ</t>
    </rPh>
    <rPh sb="9" eb="11">
      <t>シチョウ</t>
    </rPh>
    <rPh sb="11" eb="13">
      <t>レンケイ</t>
    </rPh>
    <rPh sb="13" eb="19">
      <t>スイシンジギョウキキン</t>
    </rPh>
    <phoneticPr fontId="3"/>
  </si>
  <si>
    <t>福祉施設整備基金</t>
    <rPh sb="0" eb="2">
      <t>フクシ</t>
    </rPh>
    <rPh sb="2" eb="4">
      <t>シセツ</t>
    </rPh>
    <rPh sb="4" eb="6">
      <t>セイビ</t>
    </rPh>
    <rPh sb="6" eb="8">
      <t>キキン</t>
    </rPh>
    <phoneticPr fontId="3"/>
  </si>
  <si>
    <t>21世紀松山創造基金</t>
    <rPh sb="2" eb="4">
      <t>セイキ</t>
    </rPh>
    <rPh sb="4" eb="6">
      <t>マツヤマ</t>
    </rPh>
    <rPh sb="6" eb="8">
      <t>ソウゾウ</t>
    </rPh>
    <rPh sb="8" eb="10">
      <t>キキン</t>
    </rPh>
    <phoneticPr fontId="3"/>
  </si>
  <si>
    <t>観光開発等産業活性化基金</t>
    <rPh sb="0" eb="2">
      <t>カンコウ</t>
    </rPh>
    <rPh sb="2" eb="4">
      <t>カイハツ</t>
    </rPh>
    <rPh sb="4" eb="5">
      <t>トウ</t>
    </rPh>
    <rPh sb="5" eb="7">
      <t>サンギョウ</t>
    </rPh>
    <rPh sb="7" eb="10">
      <t>カッセイカ</t>
    </rPh>
    <rPh sb="10" eb="12">
      <t>キキン</t>
    </rPh>
    <phoneticPr fontId="3"/>
  </si>
  <si>
    <t>城山公園整備基金</t>
    <rPh sb="0" eb="2">
      <t>シロヤマ</t>
    </rPh>
    <rPh sb="2" eb="4">
      <t>コウエン</t>
    </rPh>
    <rPh sb="4" eb="6">
      <t>セイビ</t>
    </rPh>
    <rPh sb="6" eb="8">
      <t>キキン</t>
    </rPh>
    <phoneticPr fontId="3"/>
  </si>
  <si>
    <t>のびのび教育推進基金</t>
    <rPh sb="4" eb="6">
      <t>キョウイク</t>
    </rPh>
    <rPh sb="6" eb="8">
      <t>スイシン</t>
    </rPh>
    <rPh sb="8" eb="10">
      <t>キキン</t>
    </rPh>
    <phoneticPr fontId="3"/>
  </si>
  <si>
    <t>過疎地域自立促進基金</t>
    <phoneticPr fontId="3"/>
  </si>
  <si>
    <t>教育文化スポーツ振興基金</t>
    <phoneticPr fontId="3"/>
  </si>
  <si>
    <t>ふるさとうわじま応援基金</t>
    <phoneticPr fontId="3"/>
  </si>
  <si>
    <t>養護老人ホーム基金</t>
    <phoneticPr fontId="3"/>
  </si>
  <si>
    <t>二宮忠八翁顕彰基金</t>
    <phoneticPr fontId="3"/>
  </si>
  <si>
    <t>体育施設建設基金</t>
    <rPh sb="0" eb="2">
      <t>タイイク</t>
    </rPh>
    <rPh sb="2" eb="4">
      <t>シセツ</t>
    </rPh>
    <rPh sb="4" eb="6">
      <t>ケンセツ</t>
    </rPh>
    <rPh sb="6" eb="8">
      <t>キキン</t>
    </rPh>
    <phoneticPr fontId="3"/>
  </si>
  <si>
    <t>別子山振興基金</t>
    <rPh sb="0" eb="1">
      <t>ベツ</t>
    </rPh>
    <rPh sb="1" eb="2">
      <t>コ</t>
    </rPh>
    <rPh sb="2" eb="3">
      <t>ヤマ</t>
    </rPh>
    <rPh sb="3" eb="5">
      <t>シンコウ</t>
    </rPh>
    <rPh sb="5" eb="7">
      <t>キキン</t>
    </rPh>
    <phoneticPr fontId="3"/>
  </si>
  <si>
    <t>合併振興基金</t>
    <rPh sb="0" eb="6">
      <t>ガッペイシンコウキキン</t>
    </rPh>
    <phoneticPr fontId="3"/>
  </si>
  <si>
    <t>ひうち緑地等管理基金</t>
    <rPh sb="3" eb="5">
      <t>リョクチ</t>
    </rPh>
    <rPh sb="5" eb="6">
      <t>トウ</t>
    </rPh>
    <rPh sb="6" eb="10">
      <t>カンリキキン</t>
    </rPh>
    <phoneticPr fontId="3"/>
  </si>
  <si>
    <t>水産資源育成基金</t>
    <rPh sb="0" eb="4">
      <t>スイサンシゲン</t>
    </rPh>
    <rPh sb="4" eb="8">
      <t>イクセイキキン</t>
    </rPh>
    <phoneticPr fontId="3"/>
  </si>
  <si>
    <t>漁業振興対策基金</t>
    <rPh sb="0" eb="8">
      <t>ギョギョウシンコウタイサクキキン</t>
    </rPh>
    <phoneticPr fontId="3"/>
  </si>
  <si>
    <t>農林振興基金</t>
    <rPh sb="0" eb="2">
      <t>ノウリン</t>
    </rPh>
    <rPh sb="2" eb="4">
      <t>シンコウ</t>
    </rPh>
    <rPh sb="4" eb="6">
      <t>キキン</t>
    </rPh>
    <phoneticPr fontId="3"/>
  </si>
  <si>
    <t>地域公共交通システム運営基金</t>
    <phoneticPr fontId="3"/>
  </si>
  <si>
    <t>廃棄物処理施設整備基金</t>
    <phoneticPr fontId="3"/>
  </si>
  <si>
    <t>クリーンセンター施設整備基金</t>
    <rPh sb="8" eb="10">
      <t>シセツ</t>
    </rPh>
    <rPh sb="10" eb="12">
      <t>セイビ</t>
    </rPh>
    <rPh sb="12" eb="14">
      <t>キキン</t>
    </rPh>
    <phoneticPr fontId="3"/>
  </si>
  <si>
    <t>西予市地域振興基金</t>
    <rPh sb="0" eb="3">
      <t>セイヨシ</t>
    </rPh>
    <rPh sb="3" eb="5">
      <t>チイキ</t>
    </rPh>
    <rPh sb="5" eb="7">
      <t>シンコウ</t>
    </rPh>
    <rPh sb="7" eb="9">
      <t>キキン</t>
    </rPh>
    <phoneticPr fontId="3"/>
  </si>
  <si>
    <t>西予市災害対策基金</t>
    <rPh sb="0" eb="3">
      <t>セイヨシ</t>
    </rPh>
    <rPh sb="3" eb="5">
      <t>サイガイ</t>
    </rPh>
    <rPh sb="5" eb="7">
      <t>タイサク</t>
    </rPh>
    <rPh sb="7" eb="9">
      <t>キキン</t>
    </rPh>
    <phoneticPr fontId="3"/>
  </si>
  <si>
    <t>西予市公共施設整備基金</t>
    <rPh sb="0" eb="3">
      <t>セイヨシ</t>
    </rPh>
    <rPh sb="3" eb="5">
      <t>コウキョウ</t>
    </rPh>
    <rPh sb="5" eb="7">
      <t>シセツ</t>
    </rPh>
    <rPh sb="7" eb="9">
      <t>セイビ</t>
    </rPh>
    <rPh sb="9" eb="11">
      <t>キキン</t>
    </rPh>
    <phoneticPr fontId="3"/>
  </si>
  <si>
    <t>西予市学校教育施設整備基金</t>
    <rPh sb="0" eb="3">
      <t>セイヨシ</t>
    </rPh>
    <rPh sb="3" eb="5">
      <t>ガッコウ</t>
    </rPh>
    <rPh sb="5" eb="7">
      <t>キョウイク</t>
    </rPh>
    <rPh sb="7" eb="9">
      <t>シセツ</t>
    </rPh>
    <rPh sb="9" eb="11">
      <t>セイビ</t>
    </rPh>
    <rPh sb="11" eb="13">
      <t>キキン</t>
    </rPh>
    <phoneticPr fontId="3"/>
  </si>
  <si>
    <t>西予市庁舎建築事業基金</t>
    <rPh sb="0" eb="3">
      <t>セイヨシ</t>
    </rPh>
    <rPh sb="3" eb="5">
      <t>チョウシャ</t>
    </rPh>
    <rPh sb="5" eb="7">
      <t>ケンチク</t>
    </rPh>
    <rPh sb="7" eb="9">
      <t>ジギョウ</t>
    </rPh>
    <rPh sb="9" eb="11">
      <t>キキン</t>
    </rPh>
    <phoneticPr fontId="3"/>
  </si>
  <si>
    <t>水資源開発基金</t>
    <rPh sb="0" eb="1">
      <t>ミズ</t>
    </rPh>
    <rPh sb="1" eb="3">
      <t>シゲン</t>
    </rPh>
    <rPh sb="3" eb="5">
      <t>カイハツ</t>
    </rPh>
    <rPh sb="5" eb="7">
      <t>キキン</t>
    </rPh>
    <phoneticPr fontId="3"/>
  </si>
  <si>
    <t>水と土保全基金</t>
    <rPh sb="0" eb="1">
      <t>ミズ</t>
    </rPh>
    <rPh sb="2" eb="3">
      <t>ツチ</t>
    </rPh>
    <rPh sb="3" eb="5">
      <t>ホゼン</t>
    </rPh>
    <rPh sb="5" eb="7">
      <t>キキン</t>
    </rPh>
    <phoneticPr fontId="3"/>
  </si>
  <si>
    <t>農林業担い手育成確保対策事業地域振興基金</t>
    <rPh sb="0" eb="3">
      <t>ノウリンギョウ</t>
    </rPh>
    <rPh sb="3" eb="4">
      <t>ニナ</t>
    </rPh>
    <rPh sb="5" eb="6">
      <t>テ</t>
    </rPh>
    <rPh sb="6" eb="8">
      <t>イクセイ</t>
    </rPh>
    <rPh sb="8" eb="10">
      <t>カクホ</t>
    </rPh>
    <rPh sb="10" eb="12">
      <t>タイサク</t>
    </rPh>
    <rPh sb="12" eb="14">
      <t>ジギョウ</t>
    </rPh>
    <rPh sb="14" eb="16">
      <t>チイキ</t>
    </rPh>
    <rPh sb="16" eb="18">
      <t>シンコウ</t>
    </rPh>
    <rPh sb="18" eb="20">
      <t>キキン</t>
    </rPh>
    <phoneticPr fontId="3"/>
  </si>
  <si>
    <t>まちづくり地域振興基金</t>
    <rPh sb="5" eb="7">
      <t>チイキ</t>
    </rPh>
    <rPh sb="7" eb="9">
      <t>シンコウ</t>
    </rPh>
    <rPh sb="9" eb="11">
      <t>キキン</t>
    </rPh>
    <phoneticPr fontId="3"/>
  </si>
  <si>
    <t>大規模地震災害対策基金</t>
    <rPh sb="0" eb="3">
      <t>ダイキボ</t>
    </rPh>
    <rPh sb="3" eb="5">
      <t>ジシン</t>
    </rPh>
    <rPh sb="5" eb="7">
      <t>サイガイ</t>
    </rPh>
    <rPh sb="7" eb="9">
      <t>タイサク</t>
    </rPh>
    <rPh sb="9" eb="11">
      <t>キキン</t>
    </rPh>
    <phoneticPr fontId="3"/>
  </si>
  <si>
    <t>公共施設更新準備基金</t>
    <rPh sb="0" eb="2">
      <t>コウキョウ</t>
    </rPh>
    <rPh sb="2" eb="4">
      <t>シセツ</t>
    </rPh>
    <rPh sb="4" eb="6">
      <t>コウシン</t>
    </rPh>
    <rPh sb="6" eb="8">
      <t>ジュンビ</t>
    </rPh>
    <rPh sb="8" eb="10">
      <t>キキン</t>
    </rPh>
    <phoneticPr fontId="3"/>
  </si>
  <si>
    <t>浄化槽町有施設管理基金</t>
    <rPh sb="0" eb="3">
      <t>ジョウカソウ</t>
    </rPh>
    <rPh sb="3" eb="5">
      <t>チョウユウ</t>
    </rPh>
    <rPh sb="5" eb="7">
      <t>シセツ</t>
    </rPh>
    <rPh sb="7" eb="9">
      <t>カンリ</t>
    </rPh>
    <rPh sb="9" eb="11">
      <t>キキン</t>
    </rPh>
    <phoneticPr fontId="3"/>
  </si>
  <si>
    <t>一般廃棄物処理施設維持管理基金</t>
    <rPh sb="0" eb="2">
      <t>イッパン</t>
    </rPh>
    <rPh sb="2" eb="5">
      <t>ハイキブツ</t>
    </rPh>
    <rPh sb="5" eb="7">
      <t>ショリ</t>
    </rPh>
    <rPh sb="7" eb="9">
      <t>シセツ</t>
    </rPh>
    <rPh sb="9" eb="11">
      <t>イジ</t>
    </rPh>
    <rPh sb="11" eb="13">
      <t>カンリ</t>
    </rPh>
    <rPh sb="13" eb="15">
      <t>キキン</t>
    </rPh>
    <phoneticPr fontId="3"/>
  </si>
  <si>
    <t>いかざき小田川
はらっぱ基金</t>
    <rPh sb="4" eb="7">
      <t>オダガワ</t>
    </rPh>
    <rPh sb="12" eb="14">
      <t>キキン</t>
    </rPh>
    <phoneticPr fontId="3"/>
  </si>
  <si>
    <t>電源立地地域対策交付金公共用施設維持運営基金</t>
    <rPh sb="0" eb="2">
      <t>デンゲン</t>
    </rPh>
    <rPh sb="2" eb="4">
      <t>リッチ</t>
    </rPh>
    <rPh sb="4" eb="6">
      <t>チイキ</t>
    </rPh>
    <rPh sb="6" eb="8">
      <t>タイサク</t>
    </rPh>
    <rPh sb="8" eb="11">
      <t>コウフキン</t>
    </rPh>
    <rPh sb="11" eb="14">
      <t>コウキョウヨウ</t>
    </rPh>
    <rPh sb="14" eb="16">
      <t>シセツ</t>
    </rPh>
    <rPh sb="16" eb="18">
      <t>イジ</t>
    </rPh>
    <rPh sb="18" eb="20">
      <t>ウンエイ</t>
    </rPh>
    <rPh sb="20" eb="22">
      <t>キキン</t>
    </rPh>
    <phoneticPr fontId="3"/>
  </si>
  <si>
    <t>ふるさとづくり自治活動推進基金</t>
    <rPh sb="7" eb="9">
      <t>ジチ</t>
    </rPh>
    <rPh sb="9" eb="11">
      <t>カツドウ</t>
    </rPh>
    <rPh sb="11" eb="13">
      <t>スイシン</t>
    </rPh>
    <rPh sb="13" eb="15">
      <t>キキン</t>
    </rPh>
    <phoneticPr fontId="3"/>
  </si>
  <si>
    <t>電源立地地域対策交付金施設維持補修基金</t>
    <rPh sb="0" eb="2">
      <t>デンゲン</t>
    </rPh>
    <rPh sb="2" eb="4">
      <t>リッチ</t>
    </rPh>
    <rPh sb="4" eb="6">
      <t>チイキ</t>
    </rPh>
    <rPh sb="6" eb="8">
      <t>タイサク</t>
    </rPh>
    <rPh sb="8" eb="11">
      <t>コウフキン</t>
    </rPh>
    <rPh sb="11" eb="13">
      <t>シセツ</t>
    </rPh>
    <rPh sb="13" eb="15">
      <t>イジ</t>
    </rPh>
    <rPh sb="15" eb="17">
      <t>ホシュウ</t>
    </rPh>
    <rPh sb="17" eb="19">
      <t>キキン</t>
    </rPh>
    <phoneticPr fontId="3"/>
  </si>
  <si>
    <t>交流促進事業基金</t>
    <rPh sb="0" eb="2">
      <t>コウリュウ</t>
    </rPh>
    <rPh sb="2" eb="4">
      <t>ソクシン</t>
    </rPh>
    <rPh sb="4" eb="6">
      <t>ジギョウ</t>
    </rPh>
    <rPh sb="6" eb="8">
      <t>キキン</t>
    </rPh>
    <phoneticPr fontId="3"/>
  </si>
  <si>
    <t>施設等運営基金</t>
    <rPh sb="0" eb="2">
      <t>シセツ</t>
    </rPh>
    <rPh sb="2" eb="3">
      <t>トウ</t>
    </rPh>
    <rPh sb="3" eb="5">
      <t>ウンエイ</t>
    </rPh>
    <rPh sb="5" eb="7">
      <t>キキン</t>
    </rPh>
    <phoneticPr fontId="3"/>
  </si>
  <si>
    <t>退職手当基金積立金</t>
    <rPh sb="0" eb="2">
      <t>タイショク</t>
    </rPh>
    <rPh sb="2" eb="4">
      <t>テアテ</t>
    </rPh>
    <rPh sb="4" eb="6">
      <t>キキン</t>
    </rPh>
    <rPh sb="6" eb="8">
      <t>ツミタテ</t>
    </rPh>
    <rPh sb="8" eb="9">
      <t>キン</t>
    </rPh>
    <phoneticPr fontId="3"/>
  </si>
  <si>
    <t>消防賞じゅつ金等基金積立金</t>
    <rPh sb="0" eb="2">
      <t>ショウボウ</t>
    </rPh>
    <rPh sb="2" eb="3">
      <t>ショウ</t>
    </rPh>
    <rPh sb="6" eb="7">
      <t>キン</t>
    </rPh>
    <rPh sb="7" eb="8">
      <t>トウ</t>
    </rPh>
    <rPh sb="8" eb="10">
      <t>キキン</t>
    </rPh>
    <rPh sb="10" eb="13">
      <t>ツミタテキン</t>
    </rPh>
    <phoneticPr fontId="3"/>
  </si>
  <si>
    <t>新会館建設基金積立金</t>
    <rPh sb="0" eb="1">
      <t>シン</t>
    </rPh>
    <rPh sb="1" eb="3">
      <t>カイカン</t>
    </rPh>
    <rPh sb="3" eb="5">
      <t>ケンセツ</t>
    </rPh>
    <rPh sb="5" eb="7">
      <t>キキン</t>
    </rPh>
    <rPh sb="7" eb="9">
      <t>ツミタテ</t>
    </rPh>
    <rPh sb="9" eb="10">
      <t>キン</t>
    </rPh>
    <phoneticPr fontId="3"/>
  </si>
  <si>
    <t>議員公務災害補償基金積立金</t>
    <rPh sb="0" eb="2">
      <t>ギイン</t>
    </rPh>
    <rPh sb="2" eb="4">
      <t>コウム</t>
    </rPh>
    <rPh sb="4" eb="6">
      <t>サイガイ</t>
    </rPh>
    <rPh sb="6" eb="8">
      <t>ホショウ</t>
    </rPh>
    <rPh sb="8" eb="10">
      <t>キキン</t>
    </rPh>
    <rPh sb="10" eb="12">
      <t>ツミタテ</t>
    </rPh>
    <rPh sb="12" eb="13">
      <t>キン</t>
    </rPh>
    <phoneticPr fontId="3"/>
  </si>
  <si>
    <t>施設運営基金</t>
    <rPh sb="0" eb="2">
      <t>シセツ</t>
    </rPh>
    <rPh sb="2" eb="6">
      <t>ウンエイキキン</t>
    </rPh>
    <phoneticPr fontId="3"/>
  </si>
  <si>
    <t>大洲喜多特別養護老人ホーム事務組合施設整備基金</t>
    <phoneticPr fontId="3"/>
  </si>
  <si>
    <t>給水設備整備基金</t>
    <rPh sb="0" eb="2">
      <t>キュウスイ</t>
    </rPh>
    <rPh sb="2" eb="4">
      <t>セツビ</t>
    </rPh>
    <rPh sb="4" eb="6">
      <t>セイビ</t>
    </rPh>
    <rPh sb="6" eb="8">
      <t>キキン</t>
    </rPh>
    <phoneticPr fontId="3"/>
  </si>
  <si>
    <t>施設整備基金積立金</t>
    <rPh sb="0" eb="2">
      <t>シセツ</t>
    </rPh>
    <rPh sb="2" eb="4">
      <t>セイビ</t>
    </rPh>
    <rPh sb="4" eb="6">
      <t>キキン</t>
    </rPh>
    <rPh sb="6" eb="9">
      <t>ツミタテキン</t>
    </rPh>
    <phoneticPr fontId="22"/>
  </si>
  <si>
    <t>八幡浜・大洲地区ふるさと市町村圏基金</t>
    <rPh sb="0" eb="3">
      <t>ヤワタハマ</t>
    </rPh>
    <rPh sb="4" eb="6">
      <t>オオズ</t>
    </rPh>
    <rPh sb="6" eb="8">
      <t>チク</t>
    </rPh>
    <rPh sb="12" eb="15">
      <t>シチョウソン</t>
    </rPh>
    <rPh sb="15" eb="16">
      <t>ケン</t>
    </rPh>
    <rPh sb="16" eb="18">
      <t>キキン</t>
    </rPh>
    <phoneticPr fontId="3"/>
  </si>
  <si>
    <t>広域行政推進基金</t>
    <rPh sb="0" eb="2">
      <t>コウイキ</t>
    </rPh>
    <rPh sb="2" eb="4">
      <t>ギョウセイ</t>
    </rPh>
    <rPh sb="4" eb="6">
      <t>スイシン</t>
    </rPh>
    <rPh sb="6" eb="8">
      <t>キキン</t>
    </rPh>
    <phoneticPr fontId="3"/>
  </si>
  <si>
    <t>南海地震等災害復興基金</t>
    <rPh sb="0" eb="2">
      <t>ナンカイ</t>
    </rPh>
    <rPh sb="2" eb="4">
      <t>ジシン</t>
    </rPh>
    <rPh sb="4" eb="5">
      <t>トウ</t>
    </rPh>
    <rPh sb="5" eb="7">
      <t>サイガイ</t>
    </rPh>
    <rPh sb="7" eb="9">
      <t>フッコウ</t>
    </rPh>
    <rPh sb="9" eb="11">
      <t>キキン</t>
    </rPh>
    <phoneticPr fontId="3"/>
  </si>
  <si>
    <t>ふるさと室戸応援寄附金基金</t>
    <phoneticPr fontId="3"/>
  </si>
  <si>
    <t>室戸市防災対策加速化基金</t>
    <phoneticPr fontId="3"/>
  </si>
  <si>
    <t>室戸市地域医療対策基金</t>
    <phoneticPr fontId="3"/>
  </si>
  <si>
    <t>室戸市ふるさと創生基金</t>
    <phoneticPr fontId="3"/>
  </si>
  <si>
    <t>室戸市介護福祉基金</t>
    <phoneticPr fontId="3"/>
  </si>
  <si>
    <t>鉄道経営助成基金</t>
    <phoneticPr fontId="3"/>
  </si>
  <si>
    <t>福祉振興基金</t>
    <phoneticPr fontId="3"/>
  </si>
  <si>
    <t>防災対策加速化基金</t>
    <rPh sb="0" eb="7">
      <t>ボウサイタイサクカソクカ</t>
    </rPh>
    <rPh sb="7" eb="9">
      <t>キキン</t>
    </rPh>
    <phoneticPr fontId="3"/>
  </si>
  <si>
    <t>庁舎建設・整備基金</t>
    <rPh sb="0" eb="4">
      <t>チョウシャケンセツ</t>
    </rPh>
    <rPh sb="5" eb="7">
      <t>セイビ</t>
    </rPh>
    <rPh sb="7" eb="9">
      <t>キキン</t>
    </rPh>
    <phoneticPr fontId="3"/>
  </si>
  <si>
    <t>高齢者福祉施設振興基金</t>
    <phoneticPr fontId="3"/>
  </si>
  <si>
    <t>防災対策加速化基金</t>
    <phoneticPr fontId="3"/>
  </si>
  <si>
    <t>まごころ応援基金</t>
    <rPh sb="4" eb="6">
      <t>オウエン</t>
    </rPh>
    <rPh sb="6" eb="8">
      <t>キキン</t>
    </rPh>
    <phoneticPr fontId="3"/>
  </si>
  <si>
    <t>すさきがすきさ応援基金</t>
    <rPh sb="7" eb="9">
      <t>オウエン</t>
    </rPh>
    <rPh sb="9" eb="11">
      <t>キキン</t>
    </rPh>
    <phoneticPr fontId="3"/>
  </si>
  <si>
    <t>須崎市防災対策加速化基金</t>
    <rPh sb="0" eb="2">
      <t>スサキ</t>
    </rPh>
    <rPh sb="2" eb="3">
      <t>シ</t>
    </rPh>
    <rPh sb="3" eb="5">
      <t>ボウサイ</t>
    </rPh>
    <rPh sb="5" eb="7">
      <t>タイサク</t>
    </rPh>
    <rPh sb="7" eb="10">
      <t>カソクカ</t>
    </rPh>
    <rPh sb="10" eb="12">
      <t>キキン</t>
    </rPh>
    <phoneticPr fontId="3"/>
  </si>
  <si>
    <t>海洋スポーツパーク構想推進事業</t>
    <rPh sb="0" eb="2">
      <t>カイヨウ</t>
    </rPh>
    <rPh sb="9" eb="11">
      <t>コウソウ</t>
    </rPh>
    <rPh sb="11" eb="13">
      <t>スイシン</t>
    </rPh>
    <rPh sb="13" eb="15">
      <t>ジギョウ</t>
    </rPh>
    <phoneticPr fontId="3"/>
  </si>
  <si>
    <t>ふるさと寄付金基金</t>
    <rPh sb="4" eb="7">
      <t>キフキン</t>
    </rPh>
    <rPh sb="7" eb="9">
      <t>キキン</t>
    </rPh>
    <phoneticPr fontId="3"/>
  </si>
  <si>
    <t>総合運動公園施設等整備基金</t>
    <rPh sb="0" eb="6">
      <t>ソウゴウウンドウコウエン</t>
    </rPh>
    <rPh sb="6" eb="8">
      <t>シセツ</t>
    </rPh>
    <rPh sb="8" eb="9">
      <t>トウ</t>
    </rPh>
    <rPh sb="9" eb="11">
      <t>セイビ</t>
    </rPh>
    <rPh sb="11" eb="13">
      <t>キキン</t>
    </rPh>
    <phoneticPr fontId="3"/>
  </si>
  <si>
    <t>地方改善事業共同事業施設整備基金</t>
    <rPh sb="0" eb="2">
      <t>チホウ</t>
    </rPh>
    <rPh sb="2" eb="4">
      <t>カイゼン</t>
    </rPh>
    <rPh sb="4" eb="6">
      <t>ジギョウ</t>
    </rPh>
    <rPh sb="6" eb="8">
      <t>キョウドウ</t>
    </rPh>
    <rPh sb="8" eb="10">
      <t>ジギョウ</t>
    </rPh>
    <rPh sb="10" eb="12">
      <t>シセツ</t>
    </rPh>
    <rPh sb="12" eb="14">
      <t>セイビ</t>
    </rPh>
    <rPh sb="14" eb="16">
      <t>キキン</t>
    </rPh>
    <phoneticPr fontId="3"/>
  </si>
  <si>
    <t>ふるさと元気基金</t>
    <phoneticPr fontId="3"/>
  </si>
  <si>
    <t>鉄道経営助成基金</t>
    <rPh sb="0" eb="2">
      <t>テツドウ</t>
    </rPh>
    <rPh sb="2" eb="4">
      <t>ケイエイ</t>
    </rPh>
    <rPh sb="4" eb="6">
      <t>ジョセイ</t>
    </rPh>
    <rPh sb="6" eb="8">
      <t>キキン</t>
    </rPh>
    <phoneticPr fontId="3"/>
  </si>
  <si>
    <t>園芸作物価格安定基金</t>
    <rPh sb="0" eb="2">
      <t>エンゲイ</t>
    </rPh>
    <rPh sb="2" eb="4">
      <t>サクモツ</t>
    </rPh>
    <rPh sb="4" eb="6">
      <t>カカク</t>
    </rPh>
    <rPh sb="6" eb="8">
      <t>アンテイ</t>
    </rPh>
    <rPh sb="8" eb="10">
      <t>キキン</t>
    </rPh>
    <phoneticPr fontId="3"/>
  </si>
  <si>
    <t>新しいまちづくり基金</t>
    <rPh sb="0" eb="1">
      <t>アタラ</t>
    </rPh>
    <rPh sb="8" eb="10">
      <t>キキン</t>
    </rPh>
    <phoneticPr fontId="3"/>
  </si>
  <si>
    <t>庁舎等建設基金</t>
    <rPh sb="0" eb="2">
      <t>チョウシャ</t>
    </rPh>
    <rPh sb="2" eb="3">
      <t>ナド</t>
    </rPh>
    <rPh sb="3" eb="5">
      <t>ケンセツ</t>
    </rPh>
    <rPh sb="5" eb="7">
      <t>キキン</t>
    </rPh>
    <phoneticPr fontId="3"/>
  </si>
  <si>
    <t>やすらぎのまちづくり基金</t>
    <rPh sb="10" eb="12">
      <t>キキン</t>
    </rPh>
    <phoneticPr fontId="3"/>
  </si>
  <si>
    <t>防災対策加速化基金</t>
  </si>
  <si>
    <t>ふるさと創生育英基金</t>
  </si>
  <si>
    <t>奈半利町集落活動センター支援金</t>
    <rPh sb="0" eb="4">
      <t>ナハリチョウ</t>
    </rPh>
    <rPh sb="4" eb="6">
      <t>シュウラク</t>
    </rPh>
    <rPh sb="6" eb="8">
      <t>カツドウ</t>
    </rPh>
    <rPh sb="12" eb="14">
      <t>シエン</t>
    </rPh>
    <rPh sb="14" eb="15">
      <t>キン</t>
    </rPh>
    <phoneticPr fontId="3"/>
  </si>
  <si>
    <t>人づくり奨学基金</t>
    <rPh sb="0" eb="1">
      <t>ヒト</t>
    </rPh>
    <rPh sb="4" eb="6">
      <t>ショウガク</t>
    </rPh>
    <rPh sb="6" eb="8">
      <t>キキン</t>
    </rPh>
    <phoneticPr fontId="3"/>
  </si>
  <si>
    <t>中山間ふるさと水と土保全対策事業基金</t>
    <rPh sb="0" eb="1">
      <t>チュウ</t>
    </rPh>
    <rPh sb="1" eb="3">
      <t>サンカン</t>
    </rPh>
    <rPh sb="7" eb="8">
      <t>ミズ</t>
    </rPh>
    <rPh sb="9" eb="10">
      <t>ツチ</t>
    </rPh>
    <rPh sb="10" eb="12">
      <t>ホゼン</t>
    </rPh>
    <rPh sb="12" eb="14">
      <t>タイサク</t>
    </rPh>
    <rPh sb="14" eb="16">
      <t>ジギョウ</t>
    </rPh>
    <rPh sb="16" eb="18">
      <t>キキン</t>
    </rPh>
    <phoneticPr fontId="3"/>
  </si>
  <si>
    <t>防災対策過加速化基金</t>
    <rPh sb="0" eb="2">
      <t>ボウサイ</t>
    </rPh>
    <rPh sb="2" eb="4">
      <t>タイサク</t>
    </rPh>
    <rPh sb="4" eb="5">
      <t>カ</t>
    </rPh>
    <rPh sb="5" eb="8">
      <t>カソクカ</t>
    </rPh>
    <rPh sb="8" eb="10">
      <t>キキン</t>
    </rPh>
    <phoneticPr fontId="3"/>
  </si>
  <si>
    <t>分水対策基金</t>
    <rPh sb="0" eb="2">
      <t>ブンスイ</t>
    </rPh>
    <rPh sb="2" eb="4">
      <t>タイサク</t>
    </rPh>
    <rPh sb="4" eb="6">
      <t>キキン</t>
    </rPh>
    <phoneticPr fontId="3"/>
  </si>
  <si>
    <t>北川村施設整備基金</t>
    <rPh sb="0" eb="3">
      <t>キタガワムラ</t>
    </rPh>
    <rPh sb="3" eb="5">
      <t>シセツ</t>
    </rPh>
    <rPh sb="5" eb="7">
      <t>セイビ</t>
    </rPh>
    <rPh sb="7" eb="9">
      <t>キキン</t>
    </rPh>
    <phoneticPr fontId="3"/>
  </si>
  <si>
    <t>北川村学校教育施設整備基金</t>
    <rPh sb="0" eb="3">
      <t>キタガワムラ</t>
    </rPh>
    <rPh sb="3" eb="5">
      <t>ガッコウ</t>
    </rPh>
    <rPh sb="5" eb="7">
      <t>キョウイク</t>
    </rPh>
    <rPh sb="7" eb="9">
      <t>シセツ</t>
    </rPh>
    <rPh sb="9" eb="11">
      <t>セイビ</t>
    </rPh>
    <rPh sb="11" eb="13">
      <t>キキン</t>
    </rPh>
    <phoneticPr fontId="3"/>
  </si>
  <si>
    <t>公営住宅施設整備基金</t>
    <rPh sb="0" eb="2">
      <t>コウエイ</t>
    </rPh>
    <rPh sb="2" eb="4">
      <t>ジュウタク</t>
    </rPh>
    <rPh sb="4" eb="6">
      <t>シセツ</t>
    </rPh>
    <rPh sb="6" eb="8">
      <t>セイビ</t>
    </rPh>
    <rPh sb="8" eb="10">
      <t>キキン</t>
    </rPh>
    <phoneticPr fontId="3"/>
  </si>
  <si>
    <t>ふるさときたがわ基金</t>
    <rPh sb="8" eb="10">
      <t>キキン</t>
    </rPh>
    <phoneticPr fontId="3"/>
  </si>
  <si>
    <t>村有林基金</t>
    <rPh sb="0" eb="3">
      <t>ソンユウリン</t>
    </rPh>
    <rPh sb="3" eb="5">
      <t>キキン</t>
    </rPh>
    <phoneticPr fontId="3"/>
  </si>
  <si>
    <t>下水対策基金</t>
    <rPh sb="0" eb="4">
      <t>ゲスイタイサク</t>
    </rPh>
    <rPh sb="4" eb="6">
      <t>キキン</t>
    </rPh>
    <phoneticPr fontId="3"/>
  </si>
  <si>
    <t>水資源対策基金</t>
    <rPh sb="0" eb="3">
      <t>ミズシゲン</t>
    </rPh>
    <rPh sb="3" eb="5">
      <t>タイサク</t>
    </rPh>
    <rPh sb="5" eb="7">
      <t>キキン</t>
    </rPh>
    <phoneticPr fontId="3"/>
  </si>
  <si>
    <t>地域活性化基金</t>
    <phoneticPr fontId="3"/>
  </si>
  <si>
    <t>子牛価格安定基金</t>
    <phoneticPr fontId="3"/>
  </si>
  <si>
    <t>園芸作物価格
安定基金</t>
    <phoneticPr fontId="3"/>
  </si>
  <si>
    <t>公有林整備推進基金</t>
    <rPh sb="0" eb="3">
      <t>コウユウリン</t>
    </rPh>
    <rPh sb="3" eb="5">
      <t>セイビ</t>
    </rPh>
    <rPh sb="5" eb="7">
      <t>スイシン</t>
    </rPh>
    <rPh sb="7" eb="9">
      <t>キキン</t>
    </rPh>
    <phoneticPr fontId="3"/>
  </si>
  <si>
    <t>森と水ふるさとづくり基金</t>
    <rPh sb="0" eb="1">
      <t>モリ</t>
    </rPh>
    <rPh sb="2" eb="3">
      <t>ミズ</t>
    </rPh>
    <rPh sb="10" eb="12">
      <t>キキン</t>
    </rPh>
    <phoneticPr fontId="3"/>
  </si>
  <si>
    <t>環境改善基金</t>
    <rPh sb="0" eb="2">
      <t>カンキョウ</t>
    </rPh>
    <rPh sb="2" eb="4">
      <t>カイゼン</t>
    </rPh>
    <rPh sb="4" eb="6">
      <t>キキン</t>
    </rPh>
    <phoneticPr fontId="3"/>
  </si>
  <si>
    <t>子ども子育て支援基金</t>
    <rPh sb="0" eb="1">
      <t>コ</t>
    </rPh>
    <rPh sb="3" eb="5">
      <t>コソダ</t>
    </rPh>
    <rPh sb="6" eb="8">
      <t>シエン</t>
    </rPh>
    <rPh sb="8" eb="10">
      <t>キキン</t>
    </rPh>
    <phoneticPr fontId="3"/>
  </si>
  <si>
    <t>公有財産基金</t>
    <rPh sb="0" eb="2">
      <t>コウユウ</t>
    </rPh>
    <rPh sb="2" eb="4">
      <t>ザイサン</t>
    </rPh>
    <rPh sb="4" eb="6">
      <t>キキン</t>
    </rPh>
    <phoneticPr fontId="3"/>
  </si>
  <si>
    <t>天王地区汚水処理施設管理運営基金</t>
    <rPh sb="0" eb="2">
      <t>テンノウ</t>
    </rPh>
    <rPh sb="2" eb="4">
      <t>チク</t>
    </rPh>
    <rPh sb="4" eb="6">
      <t>オスイ</t>
    </rPh>
    <rPh sb="6" eb="8">
      <t>ショリ</t>
    </rPh>
    <rPh sb="8" eb="10">
      <t>シセツ</t>
    </rPh>
    <rPh sb="10" eb="12">
      <t>カンリ</t>
    </rPh>
    <rPh sb="12" eb="14">
      <t>ウンエイ</t>
    </rPh>
    <rPh sb="14" eb="16">
      <t>キキン</t>
    </rPh>
    <phoneticPr fontId="3"/>
  </si>
  <si>
    <t>未来・夢基金</t>
    <rPh sb="0" eb="2">
      <t>ミライ</t>
    </rPh>
    <rPh sb="3" eb="4">
      <t>ユメ</t>
    </rPh>
    <rPh sb="4" eb="6">
      <t>キキン</t>
    </rPh>
    <phoneticPr fontId="3"/>
  </si>
  <si>
    <t>防災対策加速化基金</t>
    <rPh sb="0" eb="2">
      <t>ボウサイ</t>
    </rPh>
    <rPh sb="2" eb="4">
      <t>タイサク</t>
    </rPh>
    <rPh sb="4" eb="7">
      <t>カソクカ</t>
    </rPh>
    <rPh sb="7" eb="9">
      <t>キキン</t>
    </rPh>
    <phoneticPr fontId="3"/>
  </si>
  <si>
    <t>公共施設等整備基金</t>
    <rPh sb="0" eb="2">
      <t>コウキョウ</t>
    </rPh>
    <rPh sb="2" eb="4">
      <t>シセツ</t>
    </rPh>
    <rPh sb="4" eb="5">
      <t>トウ</t>
    </rPh>
    <rPh sb="5" eb="7">
      <t>セイビ</t>
    </rPh>
    <rPh sb="7" eb="9">
      <t>キキン</t>
    </rPh>
    <phoneticPr fontId="22"/>
  </si>
  <si>
    <t>ふるさと納税寄附金基金</t>
    <rPh sb="4" eb="6">
      <t>ノウゼイ</t>
    </rPh>
    <rPh sb="6" eb="9">
      <t>キフキン</t>
    </rPh>
    <rPh sb="9" eb="11">
      <t>キキン</t>
    </rPh>
    <phoneticPr fontId="22"/>
  </si>
  <si>
    <t>福祉基金</t>
    <rPh sb="0" eb="2">
      <t>フクシ</t>
    </rPh>
    <rPh sb="2" eb="4">
      <t>キキン</t>
    </rPh>
    <phoneticPr fontId="22"/>
  </si>
  <si>
    <t>国内外交流基金</t>
    <rPh sb="0" eb="3">
      <t>コクナイガイ</t>
    </rPh>
    <rPh sb="3" eb="5">
      <t>コウリュウ</t>
    </rPh>
    <rPh sb="5" eb="7">
      <t>キキン</t>
    </rPh>
    <phoneticPr fontId="22"/>
  </si>
  <si>
    <t>介護サービス事業基金</t>
    <rPh sb="0" eb="2">
      <t>カイゴ</t>
    </rPh>
    <rPh sb="6" eb="8">
      <t>ジギョウ</t>
    </rPh>
    <rPh sb="8" eb="10">
      <t>キキン</t>
    </rPh>
    <phoneticPr fontId="22"/>
  </si>
  <si>
    <t>蚕糸資料館事業基金</t>
    <phoneticPr fontId="3"/>
  </si>
  <si>
    <t>保健文化社会福祉基金</t>
    <rPh sb="0" eb="2">
      <t>ホケン</t>
    </rPh>
    <rPh sb="2" eb="4">
      <t>ブンカ</t>
    </rPh>
    <rPh sb="4" eb="6">
      <t>シャカイ</t>
    </rPh>
    <rPh sb="6" eb="8">
      <t>フクシ</t>
    </rPh>
    <rPh sb="8" eb="10">
      <t>キキン</t>
    </rPh>
    <phoneticPr fontId="3"/>
  </si>
  <si>
    <t>公共施設整備事業基金</t>
    <rPh sb="0" eb="2">
      <t>コウキョウ</t>
    </rPh>
    <rPh sb="2" eb="4">
      <t>シセツ</t>
    </rPh>
    <rPh sb="4" eb="6">
      <t>セイビ</t>
    </rPh>
    <rPh sb="6" eb="8">
      <t>ジギョウ</t>
    </rPh>
    <rPh sb="8" eb="10">
      <t>キキン</t>
    </rPh>
    <phoneticPr fontId="3"/>
  </si>
  <si>
    <t>ゆすはら21夢・未来基金</t>
    <rPh sb="6" eb="7">
      <t>ユメ</t>
    </rPh>
    <rPh sb="8" eb="10">
      <t>ミライ</t>
    </rPh>
    <rPh sb="10" eb="12">
      <t>キキン</t>
    </rPh>
    <phoneticPr fontId="3"/>
  </si>
  <si>
    <t>森と水の文化のまちづくり基金</t>
    <rPh sb="0" eb="1">
      <t>モリ</t>
    </rPh>
    <rPh sb="2" eb="3">
      <t>ミズ</t>
    </rPh>
    <rPh sb="4" eb="6">
      <t>ブンカ</t>
    </rPh>
    <rPh sb="12" eb="14">
      <t>キキン</t>
    </rPh>
    <phoneticPr fontId="3"/>
  </si>
  <si>
    <t>町有林事業基金</t>
    <rPh sb="0" eb="2">
      <t>チョウユウ</t>
    </rPh>
    <rPh sb="2" eb="3">
      <t>リン</t>
    </rPh>
    <rPh sb="3" eb="5">
      <t>ジギョウ</t>
    </rPh>
    <rPh sb="5" eb="7">
      <t>キキン</t>
    </rPh>
    <phoneticPr fontId="3"/>
  </si>
  <si>
    <t>光ケーブル網等機器管理基金</t>
    <phoneticPr fontId="3"/>
  </si>
  <si>
    <t>響働のまち振興基金</t>
    <rPh sb="0" eb="2">
      <t>キョウドウ</t>
    </rPh>
    <rPh sb="5" eb="7">
      <t>シンコウ</t>
    </rPh>
    <rPh sb="7" eb="9">
      <t>キキン</t>
    </rPh>
    <phoneticPr fontId="3"/>
  </si>
  <si>
    <t>地域支え合い活動基金</t>
    <rPh sb="0" eb="2">
      <t>チイキ</t>
    </rPh>
    <rPh sb="2" eb="3">
      <t>ササ</t>
    </rPh>
    <rPh sb="4" eb="5">
      <t>ア</t>
    </rPh>
    <rPh sb="6" eb="8">
      <t>カツドウ</t>
    </rPh>
    <rPh sb="8" eb="10">
      <t>キキン</t>
    </rPh>
    <phoneticPr fontId="3"/>
  </si>
  <si>
    <t>ふるさと支援基金</t>
    <rPh sb="4" eb="6">
      <t>シエン</t>
    </rPh>
    <rPh sb="6" eb="8">
      <t>キキン</t>
    </rPh>
    <phoneticPr fontId="3"/>
  </si>
  <si>
    <t>合併特例債
まちづくり基金</t>
    <rPh sb="0" eb="2">
      <t>ガッペイ</t>
    </rPh>
    <rPh sb="2" eb="4">
      <t>トクレイ</t>
    </rPh>
    <rPh sb="4" eb="5">
      <t>サイ</t>
    </rPh>
    <rPh sb="11" eb="13">
      <t>キキン</t>
    </rPh>
    <phoneticPr fontId="3"/>
  </si>
  <si>
    <t>過疎地域自立促進
特別事業基金</t>
    <rPh sb="0" eb="2">
      <t>カソ</t>
    </rPh>
    <rPh sb="2" eb="4">
      <t>チイキ</t>
    </rPh>
    <rPh sb="4" eb="6">
      <t>ジリツ</t>
    </rPh>
    <rPh sb="6" eb="8">
      <t>ソクシン</t>
    </rPh>
    <rPh sb="9" eb="11">
      <t>トクベツ</t>
    </rPh>
    <rPh sb="11" eb="13">
      <t>ジギョウ</t>
    </rPh>
    <rPh sb="13" eb="15">
      <t>キキン</t>
    </rPh>
    <phoneticPr fontId="3"/>
  </si>
  <si>
    <t>地域情報通信基盤整備基金</t>
    <rPh sb="0" eb="2">
      <t>チイキ</t>
    </rPh>
    <rPh sb="2" eb="4">
      <t>ジョウホウ</t>
    </rPh>
    <rPh sb="4" eb="6">
      <t>ツウシン</t>
    </rPh>
    <rPh sb="6" eb="8">
      <t>キバン</t>
    </rPh>
    <rPh sb="8" eb="10">
      <t>セイビ</t>
    </rPh>
    <rPh sb="10" eb="12">
      <t>キキン</t>
    </rPh>
    <phoneticPr fontId="3"/>
  </si>
  <si>
    <t>むらおこし基金</t>
    <phoneticPr fontId="3"/>
  </si>
  <si>
    <t>地域開発基金</t>
    <phoneticPr fontId="3"/>
  </si>
  <si>
    <t>三原村水と緑のふるさと応援基金</t>
    <phoneticPr fontId="3"/>
  </si>
  <si>
    <t>建設推進基金</t>
    <rPh sb="0" eb="2">
      <t>ケンセツ</t>
    </rPh>
    <rPh sb="2" eb="4">
      <t>スイシン</t>
    </rPh>
    <rPh sb="4" eb="6">
      <t>キキン</t>
    </rPh>
    <phoneticPr fontId="3"/>
  </si>
  <si>
    <t>地域活性化事業基金</t>
    <rPh sb="0" eb="2">
      <t>チイキ</t>
    </rPh>
    <rPh sb="2" eb="5">
      <t>カッセイカ</t>
    </rPh>
    <rPh sb="5" eb="7">
      <t>ジギョウ</t>
    </rPh>
    <rPh sb="7" eb="9">
      <t>キキン</t>
    </rPh>
    <phoneticPr fontId="3"/>
  </si>
  <si>
    <t>硝化槽浚渫工事及び大型機械類等修繕工事基金</t>
    <rPh sb="0" eb="3">
      <t>ショウカソウ</t>
    </rPh>
    <rPh sb="3" eb="5">
      <t>シュンセツ</t>
    </rPh>
    <rPh sb="5" eb="7">
      <t>コウジ</t>
    </rPh>
    <rPh sb="7" eb="8">
      <t>オヨ</t>
    </rPh>
    <rPh sb="9" eb="11">
      <t>オオガタ</t>
    </rPh>
    <rPh sb="11" eb="14">
      <t>キカイルイ</t>
    </rPh>
    <rPh sb="14" eb="15">
      <t>トウ</t>
    </rPh>
    <rPh sb="15" eb="17">
      <t>シュウゼン</t>
    </rPh>
    <rPh sb="17" eb="19">
      <t>コウジ</t>
    </rPh>
    <rPh sb="19" eb="21">
      <t>キキン</t>
    </rPh>
    <phoneticPr fontId="3"/>
  </si>
  <si>
    <t>衛生ｾﾝﾀｰ設備基金</t>
    <rPh sb="0" eb="2">
      <t>エイセイ</t>
    </rPh>
    <rPh sb="6" eb="8">
      <t>セツビ</t>
    </rPh>
    <rPh sb="8" eb="10">
      <t>キキン</t>
    </rPh>
    <phoneticPr fontId="3"/>
  </si>
  <si>
    <t>職員退職手当基金</t>
    <rPh sb="0" eb="1">
      <t>ショク</t>
    </rPh>
    <rPh sb="1" eb="2">
      <t>イン</t>
    </rPh>
    <rPh sb="2" eb="4">
      <t>タイショク</t>
    </rPh>
    <rPh sb="4" eb="6">
      <t>テアテ</t>
    </rPh>
    <rPh sb="6" eb="8">
      <t>キキン</t>
    </rPh>
    <phoneticPr fontId="3"/>
  </si>
  <si>
    <t>高吾北広域ふるさと
市町村圏基金</t>
    <rPh sb="0" eb="5">
      <t>コウゴホク</t>
    </rPh>
    <rPh sb="10" eb="13">
      <t>シチョウソン</t>
    </rPh>
    <rPh sb="13" eb="14">
      <t>ケン</t>
    </rPh>
    <rPh sb="14" eb="16">
      <t>キキン</t>
    </rPh>
    <phoneticPr fontId="3"/>
  </si>
  <si>
    <t>香南斎場組合施設等整備基金</t>
    <rPh sb="0" eb="6">
      <t>コウナンサイジョウクミアイ</t>
    </rPh>
    <rPh sb="6" eb="9">
      <t>シセツナド</t>
    </rPh>
    <rPh sb="9" eb="11">
      <t>セイビ</t>
    </rPh>
    <rPh sb="11" eb="13">
      <t>キキン</t>
    </rPh>
    <phoneticPr fontId="3"/>
  </si>
  <si>
    <t>ごみ焼却施設改築・整備基金</t>
    <rPh sb="2" eb="6">
      <t>ショウキャクシセツ</t>
    </rPh>
    <rPh sb="6" eb="8">
      <t>カイチク</t>
    </rPh>
    <rPh sb="9" eb="11">
      <t>セイビ</t>
    </rPh>
    <rPh sb="11" eb="13">
      <t>キキン</t>
    </rPh>
    <phoneticPr fontId="3"/>
  </si>
  <si>
    <t>幡多広域ふるさと市町村圏基金</t>
    <rPh sb="0" eb="4">
      <t>ハタコウイキ</t>
    </rPh>
    <rPh sb="8" eb="11">
      <t>シチョウソン</t>
    </rPh>
    <rPh sb="11" eb="12">
      <t>ケン</t>
    </rPh>
    <rPh sb="12" eb="14">
      <t>キキン</t>
    </rPh>
    <phoneticPr fontId="3"/>
  </si>
  <si>
    <t>高知県広域食肉センター事務組合高知県広域食肉センター施設整備基金</t>
    <rPh sb="0" eb="7">
      <t>コウチケンコウイキショクニク</t>
    </rPh>
    <rPh sb="11" eb="15">
      <t>ジムクミアイ</t>
    </rPh>
    <rPh sb="15" eb="22">
      <t>コウチケンコウイキショクニク</t>
    </rPh>
    <rPh sb="26" eb="28">
      <t>シセツ</t>
    </rPh>
    <rPh sb="28" eb="30">
      <t>セイビ</t>
    </rPh>
    <rPh sb="30" eb="32">
      <t>キキン</t>
    </rPh>
    <phoneticPr fontId="3"/>
  </si>
  <si>
    <t>嶺北広域ふるさと市町村圏基金</t>
    <rPh sb="0" eb="4">
      <t>レイホクコウイキ</t>
    </rPh>
    <rPh sb="8" eb="14">
      <t>シチョウソンケンキキン</t>
    </rPh>
    <phoneticPr fontId="3"/>
  </si>
  <si>
    <t>吉野川流域ネットワーク基金</t>
    <rPh sb="0" eb="2">
      <t>ヨシノ</t>
    </rPh>
    <rPh sb="2" eb="3">
      <t>ガワ</t>
    </rPh>
    <rPh sb="3" eb="5">
      <t>リュウイキ</t>
    </rPh>
    <rPh sb="11" eb="13">
      <t>キキン</t>
    </rPh>
    <phoneticPr fontId="3"/>
  </si>
  <si>
    <t>高幡広域ふるさと市町村圏基金</t>
    <rPh sb="0" eb="4">
      <t>コウバンコウイキ</t>
    </rPh>
    <rPh sb="8" eb="14">
      <t>シチョウソンケンキキン</t>
    </rPh>
    <phoneticPr fontId="3"/>
  </si>
  <si>
    <t>須崎斎場調整基金</t>
    <rPh sb="0" eb="4">
      <t>スサキサイジョウ</t>
    </rPh>
    <rPh sb="4" eb="8">
      <t>チョウセイキキン</t>
    </rPh>
    <phoneticPr fontId="3"/>
  </si>
  <si>
    <t>特別基金</t>
    <rPh sb="0" eb="2">
      <t>トクベツ</t>
    </rPh>
    <rPh sb="2" eb="4">
      <t>キキン</t>
    </rPh>
    <phoneticPr fontId="3"/>
  </si>
  <si>
    <t>衛生センター　　　　　　　　　　施設整備基金</t>
    <rPh sb="0" eb="2">
      <t>エイセイ</t>
    </rPh>
    <rPh sb="16" eb="18">
      <t>シセツ</t>
    </rPh>
    <rPh sb="18" eb="20">
      <t>セイビ</t>
    </rPh>
    <rPh sb="20" eb="22">
      <t>キキン</t>
    </rPh>
    <phoneticPr fontId="3"/>
  </si>
  <si>
    <t>消防及び救急等　　　　　　　　　　　　　　　　　　施設整備基金</t>
    <rPh sb="0" eb="2">
      <t>ショウボウ</t>
    </rPh>
    <rPh sb="2" eb="3">
      <t>オヨ</t>
    </rPh>
    <rPh sb="4" eb="6">
      <t>キュウキュウ</t>
    </rPh>
    <rPh sb="6" eb="7">
      <t>トウ</t>
    </rPh>
    <rPh sb="25" eb="27">
      <t>シセツ</t>
    </rPh>
    <rPh sb="27" eb="29">
      <t>セイビ</t>
    </rPh>
    <rPh sb="29" eb="31">
      <t>キキン</t>
    </rPh>
    <phoneticPr fontId="3"/>
  </si>
  <si>
    <t>こうち人づくり広域連合人づくり推進基金</t>
    <rPh sb="3" eb="4">
      <t>ヒト</t>
    </rPh>
    <rPh sb="11" eb="12">
      <t>ヒト</t>
    </rPh>
    <rPh sb="15" eb="17">
      <t>スイシン</t>
    </rPh>
    <rPh sb="17" eb="19">
      <t>キキン</t>
    </rPh>
    <phoneticPr fontId="3"/>
  </si>
  <si>
    <t>議会議員公務災害補償基金</t>
    <rPh sb="0" eb="2">
      <t>ギカイ</t>
    </rPh>
    <rPh sb="2" eb="4">
      <t>ギイン</t>
    </rPh>
    <rPh sb="4" eb="6">
      <t>コウム</t>
    </rPh>
    <rPh sb="6" eb="8">
      <t>サイガイ</t>
    </rPh>
    <rPh sb="8" eb="10">
      <t>ホショウ</t>
    </rPh>
    <rPh sb="10" eb="12">
      <t>キキン</t>
    </rPh>
    <phoneticPr fontId="3"/>
  </si>
  <si>
    <t>退職手当</t>
    <rPh sb="0" eb="2">
      <t>タイショク</t>
    </rPh>
    <rPh sb="2" eb="4">
      <t>テアテ</t>
    </rPh>
    <phoneticPr fontId="3"/>
  </si>
  <si>
    <t>都市高速鉄道等整備基金</t>
    <phoneticPr fontId="3"/>
  </si>
  <si>
    <t>農業用施設維持管理基金</t>
    <phoneticPr fontId="3"/>
  </si>
  <si>
    <t>中小企業技術開発振興基金</t>
    <phoneticPr fontId="3"/>
  </si>
  <si>
    <t>高速鉄道建設基金</t>
    <rPh sb="0" eb="4">
      <t>コウソクテツドウ</t>
    </rPh>
    <rPh sb="4" eb="8">
      <t>ケンセツキキン</t>
    </rPh>
    <phoneticPr fontId="3"/>
  </si>
  <si>
    <t>庁舎建設等資金積立金</t>
    <rPh sb="0" eb="2">
      <t>チョウシャ</t>
    </rPh>
    <rPh sb="2" eb="5">
      <t>ケンセツトウ</t>
    </rPh>
    <rPh sb="5" eb="7">
      <t>シキン</t>
    </rPh>
    <rPh sb="7" eb="10">
      <t>ツミタテキン</t>
    </rPh>
    <phoneticPr fontId="3"/>
  </si>
  <si>
    <t>ユニバーシアード福岡大会記念スポーツ振興基金</t>
    <rPh sb="8" eb="12">
      <t>フクオカタイカイ</t>
    </rPh>
    <rPh sb="12" eb="14">
      <t>キネン</t>
    </rPh>
    <rPh sb="18" eb="22">
      <t>シンコウキキン</t>
    </rPh>
    <phoneticPr fontId="3"/>
  </si>
  <si>
    <t>市営住宅敷金基金</t>
    <rPh sb="0" eb="4">
      <t>シエイジュウタク</t>
    </rPh>
    <rPh sb="4" eb="6">
      <t>シキキン</t>
    </rPh>
    <rPh sb="6" eb="8">
      <t>キキン</t>
    </rPh>
    <phoneticPr fontId="3"/>
  </si>
  <si>
    <t>庁舎建設積立基金</t>
  </si>
  <si>
    <t>九州新幹線渇水対策施設維持管理基金費</t>
  </si>
  <si>
    <t>職員退職手当積立基金</t>
    <rPh sb="0" eb="2">
      <t>ショクイン</t>
    </rPh>
    <rPh sb="2" eb="4">
      <t>タイショク</t>
    </rPh>
    <rPh sb="4" eb="6">
      <t>テアテ</t>
    </rPh>
    <rPh sb="6" eb="8">
      <t>ツミタテ</t>
    </rPh>
    <rPh sb="8" eb="10">
      <t>キキン</t>
    </rPh>
    <phoneticPr fontId="3"/>
  </si>
  <si>
    <t>廃棄物の埋立地取得及び処理工場建設積立基金</t>
  </si>
  <si>
    <t>https://www.city.omuta.lg.jp/hpKiji/pub/detail.aspx?c_id=5&amp;id=4037&amp;class_set_id=1&amp;class_id=271</t>
    <phoneticPr fontId="3"/>
  </si>
  <si>
    <t>地域・生活振興基金</t>
  </si>
  <si>
    <t>ふるさと・久留米応援基金</t>
  </si>
  <si>
    <t>公共施設等保全基金</t>
  </si>
  <si>
    <t>都市建設基金</t>
  </si>
  <si>
    <t>https://www.city.kurume.fukuoka.jp/1100keikaku/2070zaisei/3040joukyou/zaiseijoukyou-shiryoushuu.html</t>
    <phoneticPr fontId="3"/>
  </si>
  <si>
    <t>直方市ふるさと応援基金</t>
  </si>
  <si>
    <t>直方市排水機場等維持管理基金</t>
  </si>
  <si>
    <t>直方市職員退職手当基金</t>
  </si>
  <si>
    <t>直方市環境整備基金</t>
  </si>
  <si>
    <t>直方市庁舎整備基金</t>
  </si>
  <si>
    <t>https://www.city.nogata.fukuoka.jp/shisei/_1236/_2200/_7165.html</t>
    <phoneticPr fontId="3"/>
  </si>
  <si>
    <t>飯塚市地域振興基金</t>
  </si>
  <si>
    <t>飯塚市かんがい施設整備基金</t>
  </si>
  <si>
    <t>飯塚市ふるさと応援基金</t>
  </si>
  <si>
    <t>飯塚市霊園施設管理基金</t>
  </si>
  <si>
    <t>飯塚市汚水処理施設整備基金</t>
  </si>
  <si>
    <t>https://www.city.iizuka.lg.jp/zaise/shise/yosan/kessan/kessan.html</t>
    <phoneticPr fontId="3"/>
  </si>
  <si>
    <t>田川市特定農業施設管理基金</t>
  </si>
  <si>
    <t>田川市浄化槽整備基金</t>
  </si>
  <si>
    <t>田川市廃棄物処理施設整備基金</t>
  </si>
  <si>
    <t>田川市庁舎整備基金</t>
  </si>
  <si>
    <t>田川市市営住宅基金</t>
  </si>
  <si>
    <t>https://www.joho.tagawa.fukuoka.jp/list00884.html</t>
    <phoneticPr fontId="3"/>
  </si>
  <si>
    <t>ふるさと元気応援基金</t>
  </si>
  <si>
    <t>一般廃棄物処理施設建設及び整備基金</t>
  </si>
  <si>
    <t>公共施設維持整備等基金</t>
  </si>
  <si>
    <t>https://www.city.yanagawa.fukuoka.jp/shisei/zaisei/jokyo02.html</t>
    <phoneticPr fontId="3"/>
  </si>
  <si>
    <t>ふるさと支援寄附基金</t>
  </si>
  <si>
    <t>魅力ある地域づくり基金</t>
  </si>
  <si>
    <t>https://www.city.yame.fukuoka.jp/soshiki/12/34/2/zaiseijokyo/index.html</t>
    <phoneticPr fontId="3"/>
  </si>
  <si>
    <t>塵芥処理施設等基金</t>
  </si>
  <si>
    <t>ふるさと筑後市応援基金</t>
  </si>
  <si>
    <t>https://www.city.chikugo.lg.jp/shisei/_6154/_6155/_7456.html</t>
    <phoneticPr fontId="3"/>
  </si>
  <si>
    <t>古賀メロディーとインテリアのまちづくり基金</t>
  </si>
  <si>
    <t>ごみ対策基金</t>
  </si>
  <si>
    <t>職員の退職手当基金</t>
  </si>
  <si>
    <t>http://www.city.yukuhashi.fukuoka.jp/doc/2017102300035/</t>
    <phoneticPr fontId="3"/>
  </si>
  <si>
    <t>し尿処理施設解体基金</t>
  </si>
  <si>
    <t>総合文化施設整備基金</t>
  </si>
  <si>
    <t>ふるさとづくり応援基金</t>
  </si>
  <si>
    <t>http://www.city.buzen.lg.jp/sisei/zaisei/zaisei_zyokyo.html</t>
    <phoneticPr fontId="3"/>
  </si>
  <si>
    <t>かんがい揚水施設管理運営基金</t>
  </si>
  <si>
    <t>五楽及び虫生津工場排水施設管理運営基金</t>
  </si>
  <si>
    <t>消防施設整備積立基金</t>
  </si>
  <si>
    <t>都市計画事業等積立基金</t>
  </si>
  <si>
    <t>福祉対策積立基金</t>
  </si>
  <si>
    <t>http://www.city.nakama.lg.jp/gyose/zaise/newkessan/r1kessan.html</t>
    <phoneticPr fontId="3"/>
  </si>
  <si>
    <t>まちづくり支援基金</t>
  </si>
  <si>
    <t>若山堤整備基金</t>
  </si>
  <si>
    <t>https://www.city.ogori.fukuoka.jp/1139/1149/2069</t>
    <phoneticPr fontId="3"/>
  </si>
  <si>
    <t>創生振興基金</t>
  </si>
  <si>
    <t>温泉地施設の整備等に関する基金</t>
  </si>
  <si>
    <t>https://www.city.chikushino.fukuoka.jp/soshiki/6/3330.html</t>
    <phoneticPr fontId="3"/>
  </si>
  <si>
    <t>県施行都市計画道路事業等整備基金</t>
  </si>
  <si>
    <t>連続立体交差事業等整備基金</t>
  </si>
  <si>
    <t>衛生施設等整備基金</t>
  </si>
  <si>
    <t>公共施設等維持更新基金</t>
  </si>
  <si>
    <t>元気なまちづくり基金</t>
  </si>
  <si>
    <t>離島振興基金</t>
  </si>
  <si>
    <t>可動井堰維持管理基金</t>
  </si>
  <si>
    <t>https://www.city.munakata.lg.jp/w011/050/020/300/20200423141816.html</t>
    <phoneticPr fontId="3"/>
  </si>
  <si>
    <t>歴史と文化の環境整備基金</t>
  </si>
  <si>
    <t>住宅新築資金等公債償還積立金</t>
  </si>
  <si>
    <t>http://www.city.dazaifu.lg.jp/admin/soshiki/somu/204/380/579/1212/1760.html</t>
    <phoneticPr fontId="3"/>
  </si>
  <si>
    <t>古賀市公共施設等建設保全資金積立金</t>
  </si>
  <si>
    <t>古賀市ふるさと応援寄附基金</t>
  </si>
  <si>
    <t>義務教育施設整備保全基金</t>
  </si>
  <si>
    <t>古賀市地域振興基金</t>
  </si>
  <si>
    <t>古賀市ふるさと・水と土保全基金</t>
    <rPh sb="0" eb="3">
      <t>コガシ</t>
    </rPh>
    <rPh sb="8" eb="9">
      <t>ミズ</t>
    </rPh>
    <rPh sb="10" eb="11">
      <t>ツチ</t>
    </rPh>
    <rPh sb="11" eb="13">
      <t>ホゼン</t>
    </rPh>
    <rPh sb="13" eb="15">
      <t>キキン</t>
    </rPh>
    <phoneticPr fontId="3"/>
  </si>
  <si>
    <t>https://www.city.koga.fukuoka.jp/cityhall/work/zaisei/008.php</t>
    <phoneticPr fontId="3"/>
  </si>
  <si>
    <t>教育施設建設準備基金</t>
  </si>
  <si>
    <t>http://city.fukutsu.lg.jp/shisei/zaisei/zaiseisiryou.php</t>
    <phoneticPr fontId="3"/>
  </si>
  <si>
    <t>公共施設等整備基金</t>
    <rPh sb="0" eb="9">
      <t>コウキョウシ</t>
    </rPh>
    <phoneticPr fontId="3"/>
  </si>
  <si>
    <t>振興基金</t>
    <rPh sb="0" eb="4">
      <t>シンコウ</t>
    </rPh>
    <phoneticPr fontId="3"/>
  </si>
  <si>
    <t>地域振興基金</t>
    <rPh sb="0" eb="6">
      <t>チイキシ</t>
    </rPh>
    <phoneticPr fontId="3"/>
  </si>
  <si>
    <t>http://www.city.ukiha.fukuoka.jp/kihon/pub/detail.aspx?c_id=25&amp;id=285&amp;pg=1</t>
    <phoneticPr fontId="3"/>
  </si>
  <si>
    <t>かんがい施設維持管理費基金</t>
  </si>
  <si>
    <t>新幹線渇水施設維持管理費基金</t>
  </si>
  <si>
    <t>輝くふるさと応援基金</t>
  </si>
  <si>
    <t>https://www.city.miyawaka.lg.jp/kiji003446466/index.html</t>
    <phoneticPr fontId="3"/>
  </si>
  <si>
    <t>かんがい施設維持管理基金</t>
  </si>
  <si>
    <t>嘉穂総合運動公園整備基金</t>
  </si>
  <si>
    <t>山林基金</t>
  </si>
  <si>
    <t>https://www.city.kama.lg.jp/soshiki/5/14224.html</t>
    <phoneticPr fontId="3"/>
  </si>
  <si>
    <t>小石原川ダム水源地域整備基金</t>
  </si>
  <si>
    <t>http://www.city.asakura.lg.jp/www/genre/0000000000000/1000000000029/index.html</t>
    <phoneticPr fontId="3"/>
  </si>
  <si>
    <t>https://www.city.miyama.lg.jp/li/shisei/060/020/index.html</t>
    <phoneticPr fontId="3"/>
  </si>
  <si>
    <t>公共施設等総合管理推進基金</t>
  </si>
  <si>
    <t>水源保全基金</t>
  </si>
  <si>
    <t>再生可能エネルギー推進基金</t>
  </si>
  <si>
    <t>定住・ブランド基金</t>
  </si>
  <si>
    <t>退職準備積立金</t>
  </si>
  <si>
    <t xml:space="preserve">ふるさと応援基金 </t>
  </si>
  <si>
    <t>社会体育施設整備基金</t>
  </si>
  <si>
    <t>https://www.city.nakagawa.lg.jp/soshiki/3/jokyo.html</t>
    <phoneticPr fontId="3"/>
  </si>
  <si>
    <t>宇美町庁舎建設等基金</t>
  </si>
  <si>
    <t>宇美町町制施行100周年記念事業基金</t>
  </si>
  <si>
    <t>宇美町農業振興事業費財政基金</t>
  </si>
  <si>
    <t>https://www.town.umi.lg.jp/soshiki/38/14414.html</t>
  </si>
  <si>
    <t>篠栗町公共施設等整備基金</t>
    <rPh sb="0" eb="3">
      <t>ササグリマチ</t>
    </rPh>
    <rPh sb="3" eb="5">
      <t>コウキョウ</t>
    </rPh>
    <rPh sb="5" eb="7">
      <t>シセツ</t>
    </rPh>
    <rPh sb="7" eb="8">
      <t>トウ</t>
    </rPh>
    <rPh sb="8" eb="10">
      <t>セイビ</t>
    </rPh>
    <phoneticPr fontId="3"/>
  </si>
  <si>
    <t xml:space="preserve">https://www.town.sasaguri.fukuoka.jp/soshiki/zaisei/zaisei/zaiseijoukyou/zaiseisiryou.html  </t>
    <phoneticPr fontId="3"/>
  </si>
  <si>
    <t>おうえん基金</t>
  </si>
  <si>
    <t>公共施設公益施設拡充基金</t>
  </si>
  <si>
    <t>吉原地域活性化整備基金</t>
  </si>
  <si>
    <t>http://www.town.shime.lg.jp/soshiki/2/kessanr1.html</t>
  </si>
  <si>
    <t>水道水源保全基金</t>
  </si>
  <si>
    <t>自然教育林基金</t>
  </si>
  <si>
    <t>https://www.town.sue.fukuoka.jp/soshiki/1/zaiseijyoukyousiryousyuu.html</t>
    <phoneticPr fontId="3"/>
  </si>
  <si>
    <t>久山町地域福祉基金</t>
  </si>
  <si>
    <t>福岡市東部（伏谷）埋立場関連整備基金</t>
  </si>
  <si>
    <t>久山町教育振興基金</t>
  </si>
  <si>
    <t>久山町農業振興基金</t>
  </si>
  <si>
    <t>採石災害対策基金</t>
  </si>
  <si>
    <t>http://www.town.hisayama.fukuoka.jp/tyousei/zaisei/zaiseisiryou/</t>
    <phoneticPr fontId="3"/>
  </si>
  <si>
    <t>扇上堰用水施設維持管理基金</t>
  </si>
  <si>
    <t>臨時石炭鉱害復旧井堰管理基金</t>
  </si>
  <si>
    <t>競艇収益まちづくり基金</t>
  </si>
  <si>
    <t>町営住宅基金</t>
  </si>
  <si>
    <t>職員退職基金</t>
  </si>
  <si>
    <t>子ども医療費助成事業基金</t>
  </si>
  <si>
    <t>https://www.town.ashiya.lg.jp/soshiki/4/2126.html</t>
    <phoneticPr fontId="3"/>
  </si>
  <si>
    <t>水巻町職員退職手当準備基金</t>
  </si>
  <si>
    <t>水巻町公共施設等整備基金</t>
  </si>
  <si>
    <t>水巻快適環境づくり基金</t>
  </si>
  <si>
    <t>水巻町小中学校給食事業基金</t>
  </si>
  <si>
    <t>水巻町片山排水ポンプ管理基金</t>
  </si>
  <si>
    <t>公共下水道設置準備基金</t>
  </si>
  <si>
    <t>職員退職準備基金</t>
  </si>
  <si>
    <t>おかがき応援寄附基金</t>
  </si>
  <si>
    <t>http://www.town.okagaki.lg.jp/s004/060/050/030/201502050184.html</t>
    <phoneticPr fontId="3"/>
  </si>
  <si>
    <t>灌漑排水施設維持管理運営基金</t>
  </si>
  <si>
    <t>霊園管理運営基金</t>
  </si>
  <si>
    <t>教育関係施設基金</t>
  </si>
  <si>
    <t>http://www.town.onga.lg.jp/machi_navi/zaisei/zaiseiitiran/index.html</t>
    <phoneticPr fontId="3"/>
  </si>
  <si>
    <t>農業用施設整備及び自然環境の保全等に関する基金</t>
  </si>
  <si>
    <t>小竹町定住促進住宅基金</t>
  </si>
  <si>
    <t>https://town.kotake.lg.jp/hpkiji/pub/List.aspx?c_id=3&amp;class_set_id=1&amp;class_id=788</t>
    <phoneticPr fontId="3"/>
  </si>
  <si>
    <t>かんがい施設維持管理運営基金</t>
  </si>
  <si>
    <t>谷山池パイプライン水利施設維持管理運営基金</t>
  </si>
  <si>
    <t>http://www.town.kurate.lg.jp/syoukai/zaisei/zaiseijokyo_siryoshu.html</t>
    <phoneticPr fontId="3"/>
  </si>
  <si>
    <t>鉱害復旧かんがい排水施設維持管理基金</t>
  </si>
  <si>
    <t>教育・保育施設整備基金</t>
  </si>
  <si>
    <t>桂ヶ丘汚水処理施設管理基金</t>
  </si>
  <si>
    <t>消防ポンプ自動車購入及び防災整備基金</t>
  </si>
  <si>
    <t>http://www.town.keisen.fukuoka.jp/tyousei/zaisei.php</t>
    <phoneticPr fontId="3"/>
  </si>
  <si>
    <t>多目的運動広場整備等基金</t>
  </si>
  <si>
    <t>https://www.town.chikuzen.fukuoka.jp/S024/010/010/090/20180131171540.html</t>
    <phoneticPr fontId="3"/>
  </si>
  <si>
    <t>小石原川ダム水源地域振興整備事業基金</t>
  </si>
  <si>
    <t>振興開発事業基金</t>
  </si>
  <si>
    <t>農業振興基金（旧 中山間地域活性化基金）</t>
  </si>
  <si>
    <t>http://vill.toho-info.com/category_c?cate=2&amp;cate2=36</t>
    <phoneticPr fontId="3"/>
  </si>
  <si>
    <t>大木町公共施設整備基金</t>
  </si>
  <si>
    <t>ふるさと・ふれあい21基金</t>
  </si>
  <si>
    <t>大木町夢あふれるまちづくり基金</t>
    <phoneticPr fontId="3"/>
  </si>
  <si>
    <t>大木町芸術文化振興基金</t>
  </si>
  <si>
    <t>http://www.town.ooki.lg.jp/soshiki/kaikei/1/2/1/1422014752829.html</t>
    <phoneticPr fontId="3"/>
  </si>
  <si>
    <t>最終処分場対策基金</t>
  </si>
  <si>
    <t>https://www.town.hirokawa.fukuoka.jp/chosei/zaisei/3/1377.html</t>
    <phoneticPr fontId="3"/>
  </si>
  <si>
    <t>特定農業施設管理基金</t>
  </si>
  <si>
    <t>事務ＯＡ化基金</t>
  </si>
  <si>
    <t>https://www.town.kawara.fukuoka.jp/050/040/020/</t>
    <phoneticPr fontId="3"/>
  </si>
  <si>
    <t>安心・安全なまちづくり推進基金</t>
  </si>
  <si>
    <t>鉱害復旧可動井堰維持管理基金</t>
  </si>
  <si>
    <t>物産販売事業基金</t>
  </si>
  <si>
    <t>https://www.town.soeda.fukuoka.jp/docs/2011102500044/</t>
    <phoneticPr fontId="3"/>
  </si>
  <si>
    <t>かんがい施設運営基金</t>
  </si>
  <si>
    <t>http://www.town.itoda.lg.jp/administration/financial_affairs/financial_affairs_records.html</t>
  </si>
  <si>
    <t>井堰維持管理基金</t>
  </si>
  <si>
    <t>かがやけ川崎応援基金</t>
  </si>
  <si>
    <t>福祉のまち創造基金</t>
  </si>
  <si>
    <t>https://www.town-kawasaki.com/zeizaisei/zaisei/359</t>
    <phoneticPr fontId="3"/>
  </si>
  <si>
    <t>過疎対策事業基金</t>
  </si>
  <si>
    <t>http://www.town.oto.fukuoka.jp/info/prev.asp?fol_id=1607</t>
    <phoneticPr fontId="3"/>
  </si>
  <si>
    <t>防災基盤整備事業基金</t>
  </si>
  <si>
    <t>http://www.akamura.net</t>
  </si>
  <si>
    <t>かんがい施設(旧方城町分)維持管理基金</t>
  </si>
  <si>
    <t>かんがい施設(旧赤池町分)維持管理基金</t>
  </si>
  <si>
    <t>かんがい施設(旧金田町分)維持管理基金</t>
  </si>
  <si>
    <t>http://www.town.fukuchi.lg.jp/tyousei/gyouzaisei/zaisei/650.html</t>
    <phoneticPr fontId="3"/>
  </si>
  <si>
    <t>苅田町公共施設整備基金</t>
  </si>
  <si>
    <t>苅田町企業立地奨励金基金</t>
  </si>
  <si>
    <t>苅田町まちづくり基金</t>
  </si>
  <si>
    <t>苅田町霊園管理基金</t>
  </si>
  <si>
    <t>苅田町消防賞じゅつ金基金</t>
  </si>
  <si>
    <t>https://www.town.kanda.lg.jp/_1032/_1173/_2901.html</t>
    <phoneticPr fontId="3"/>
  </si>
  <si>
    <t>http://www.town.miyako.lg.jp/zaisei/zaimu/zaiseijoukyou.html</t>
  </si>
  <si>
    <t>公共下水道事業費基金</t>
  </si>
  <si>
    <t>https://www.town.yoshitomi.lg.jp/gyosei/chosei/v995/y209/souzai/s137/38/</t>
    <phoneticPr fontId="3"/>
  </si>
  <si>
    <t>https://www.town.koge.lg.jp/chosei/zaisei/index.html</t>
    <phoneticPr fontId="3"/>
  </si>
  <si>
    <t>築上町まちづくり振興基金</t>
  </si>
  <si>
    <t>築上町公共施設等整備基金</t>
  </si>
  <si>
    <t>築上町環境施設基金</t>
  </si>
  <si>
    <t>築上町子ども医療費助成事業基金</t>
  </si>
  <si>
    <t>築上町ふるさと応援基金</t>
  </si>
  <si>
    <t>https://www.town.chikujo.fukuoka.jp/s009/020/020/020/20151015155825.html</t>
    <phoneticPr fontId="3"/>
  </si>
  <si>
    <t>糟屋郡粕屋町外1市水利組合導水施設工事等整備基金</t>
  </si>
  <si>
    <t>糟屋郡粕屋町外1市水利組合職員退職慰労金支払基金</t>
  </si>
  <si>
    <t>土木基金</t>
  </si>
  <si>
    <t>農業用施設整備等基金</t>
  </si>
  <si>
    <t>狗山谷溜池施設整備等基金</t>
  </si>
  <si>
    <t>水管理システム基金</t>
  </si>
  <si>
    <t>職員退職準備積立基金</t>
  </si>
  <si>
    <t>玄界環境組合立旧福間清掃工場閉鎖及び埋立物再処分基金</t>
  </si>
  <si>
    <t>耳納クリーンステーション運営基金</t>
  </si>
  <si>
    <t>両筑苑施設整備基金</t>
  </si>
  <si>
    <t>福岡県市町村職員退職手当組合退職手当支給準備基金</t>
  </si>
  <si>
    <t>退職準備積立基金</t>
  </si>
  <si>
    <t>消防職員退職手当基金</t>
  </si>
  <si>
    <t>ふるさと安心安全寄付基金</t>
  </si>
  <si>
    <t>消防賞じゆつ金基金</t>
  </si>
  <si>
    <t>消防庁舎及び職員公舎建設基金</t>
  </si>
  <si>
    <t>消防職員退職手当基金</t>
    <rPh sb="0" eb="2">
      <t>ショウボウ</t>
    </rPh>
    <rPh sb="2" eb="4">
      <t>ショクイン</t>
    </rPh>
    <rPh sb="4" eb="6">
      <t>タイショク</t>
    </rPh>
    <rPh sb="6" eb="8">
      <t>テアテ</t>
    </rPh>
    <rPh sb="8" eb="10">
      <t>キキン</t>
    </rPh>
    <phoneticPr fontId="3"/>
  </si>
  <si>
    <t>北筑昇華苑施設整備資金積立金</t>
  </si>
  <si>
    <t>久留米広域ふるさと振興基金</t>
  </si>
  <si>
    <t>施設償却準備基金</t>
  </si>
  <si>
    <t>清掃工場等建設等基金</t>
  </si>
  <si>
    <t>火葬場建設等基金</t>
    <rPh sb="0" eb="3">
      <t>カソウバ</t>
    </rPh>
    <rPh sb="3" eb="5">
      <t>ケンセツ</t>
    </rPh>
    <rPh sb="5" eb="6">
      <t>トウ</t>
    </rPh>
    <rPh sb="6" eb="8">
      <t>キキン</t>
    </rPh>
    <phoneticPr fontId="3"/>
  </si>
  <si>
    <t>立花最終処分場維持管理等基金</t>
    <rPh sb="0" eb="7">
      <t>タチバナサイシュウショブンジョウ</t>
    </rPh>
    <rPh sb="7" eb="12">
      <t>イジカンリトウ</t>
    </rPh>
    <rPh sb="12" eb="14">
      <t>キキン</t>
    </rPh>
    <phoneticPr fontId="3"/>
  </si>
  <si>
    <t>粗大ごみ処理施設等建設基金</t>
    <rPh sb="0" eb="2">
      <t>ソダイ</t>
    </rPh>
    <rPh sb="4" eb="8">
      <t>ショリシセツ</t>
    </rPh>
    <rPh sb="8" eb="9">
      <t>トウ</t>
    </rPh>
    <rPh sb="9" eb="13">
      <t>ケンセツキキン</t>
    </rPh>
    <phoneticPr fontId="3"/>
  </si>
  <si>
    <t>築上郡自治会館等改修基金</t>
  </si>
  <si>
    <t>粕屋中南部休日診療所運営基金</t>
    <phoneticPr fontId="3"/>
  </si>
  <si>
    <t>施設改修基金</t>
  </si>
  <si>
    <t>粕屋北部消防組合消防施設整備基金</t>
    <phoneticPr fontId="3"/>
  </si>
  <si>
    <t>粕屋北部消防組合休日診療所事業運営基金</t>
    <phoneticPr fontId="3"/>
  </si>
  <si>
    <t>有峰苑施設管理基金</t>
  </si>
  <si>
    <t>八幡町二行政区地域振興事業補助金交付のための基金</t>
  </si>
  <si>
    <t>仲絶行政区地域振興事業補助金交付のための基金</t>
  </si>
  <si>
    <t>施設整備基金</t>
    <rPh sb="0" eb="2">
      <t>シセツ</t>
    </rPh>
    <rPh sb="2" eb="4">
      <t>セイビ</t>
    </rPh>
    <phoneticPr fontId="3"/>
  </si>
  <si>
    <t>福岡県自治振興基金</t>
  </si>
  <si>
    <t>筑慈苑施設組合施設整備基金</t>
  </si>
  <si>
    <t>八女中部衛生センター
施設整備基金</t>
  </si>
  <si>
    <t>八女中部衛生施設事務組合退職手当基金</t>
    <phoneticPr fontId="3"/>
  </si>
  <si>
    <t>共同事業基金</t>
  </si>
  <si>
    <t>流域連携基金</t>
  </si>
  <si>
    <t>公共用施設建設基金</t>
    <rPh sb="0" eb="3">
      <t>コウキョウヨウ</t>
    </rPh>
    <rPh sb="3" eb="5">
      <t>シセツ</t>
    </rPh>
    <rPh sb="5" eb="7">
      <t>ケンセツ</t>
    </rPh>
    <rPh sb="7" eb="9">
      <t>キキン</t>
    </rPh>
    <phoneticPr fontId="3"/>
  </si>
  <si>
    <t>響創のまちづくり基金</t>
  </si>
  <si>
    <t>有線テレビ運営基金</t>
    <rPh sb="0" eb="2">
      <t>ユウセン</t>
    </rPh>
    <rPh sb="5" eb="7">
      <t>ウンエイ</t>
    </rPh>
    <rPh sb="7" eb="9">
      <t>キキン</t>
    </rPh>
    <phoneticPr fontId="3"/>
  </si>
  <si>
    <t>九州新幹線
減渇水被害対策基金</t>
    <rPh sb="0" eb="2">
      <t>キュウシュウ</t>
    </rPh>
    <rPh sb="2" eb="5">
      <t>シンカンセン</t>
    </rPh>
    <rPh sb="6" eb="7">
      <t>ゲン</t>
    </rPh>
    <rPh sb="7" eb="9">
      <t>カッスイ</t>
    </rPh>
    <rPh sb="9" eb="11">
      <t>ヒガイ</t>
    </rPh>
    <rPh sb="11" eb="13">
      <t>タイサク</t>
    </rPh>
    <rPh sb="13" eb="15">
      <t>キキン</t>
    </rPh>
    <phoneticPr fontId="3"/>
  </si>
  <si>
    <t>鉱害復旧施設基金</t>
    <rPh sb="0" eb="4">
      <t>コウガイフッキュウ</t>
    </rPh>
    <rPh sb="4" eb="6">
      <t>シセツ</t>
    </rPh>
    <rPh sb="6" eb="8">
      <t>キキン</t>
    </rPh>
    <phoneticPr fontId="3"/>
  </si>
  <si>
    <t>都市施設建設基金</t>
    <rPh sb="0" eb="6">
      <t>トシシセツケンセツ</t>
    </rPh>
    <rPh sb="6" eb="8">
      <t>キキン</t>
    </rPh>
    <phoneticPr fontId="3"/>
  </si>
  <si>
    <t>福祉振興基金</t>
    <rPh sb="0" eb="6">
      <t>フクシシンコウキキン</t>
    </rPh>
    <phoneticPr fontId="3"/>
  </si>
  <si>
    <t>環境衛生施設建設基金</t>
    <rPh sb="0" eb="4">
      <t>カンキョウエイセイ</t>
    </rPh>
    <rPh sb="4" eb="10">
      <t>シセツケンセツキキン</t>
    </rPh>
    <phoneticPr fontId="3"/>
  </si>
  <si>
    <t>広域ごみ処理施設建設に係る地域振興基金</t>
    <rPh sb="0" eb="2">
      <t>コウイキ</t>
    </rPh>
    <rPh sb="4" eb="6">
      <t>ショリ</t>
    </rPh>
    <rPh sb="6" eb="8">
      <t>シセツ</t>
    </rPh>
    <rPh sb="8" eb="10">
      <t>ケンセツ</t>
    </rPh>
    <rPh sb="11" eb="12">
      <t>カカ</t>
    </rPh>
    <rPh sb="13" eb="15">
      <t>チイキ</t>
    </rPh>
    <rPh sb="15" eb="17">
      <t>シンコウ</t>
    </rPh>
    <rPh sb="17" eb="19">
      <t>キキン</t>
    </rPh>
    <phoneticPr fontId="2"/>
  </si>
  <si>
    <t>合併振興基金</t>
    <rPh sb="0" eb="4">
      <t>ガッペイシンコウ</t>
    </rPh>
    <rPh sb="4" eb="6">
      <t>キキン</t>
    </rPh>
    <phoneticPr fontId="3"/>
  </si>
  <si>
    <t>志久排水機場維持管理基金</t>
    <rPh sb="0" eb="2">
      <t>シク</t>
    </rPh>
    <rPh sb="2" eb="5">
      <t>ハイスイキ</t>
    </rPh>
    <rPh sb="5" eb="6">
      <t>ジョウ</t>
    </rPh>
    <rPh sb="6" eb="10">
      <t>イジカンリ</t>
    </rPh>
    <rPh sb="10" eb="12">
      <t>キキン</t>
    </rPh>
    <phoneticPr fontId="3"/>
  </si>
  <si>
    <t>焼米かん水施設維持管理基金</t>
    <rPh sb="0" eb="2">
      <t>ヤキゴメ</t>
    </rPh>
    <rPh sb="4" eb="5">
      <t>スイ</t>
    </rPh>
    <rPh sb="5" eb="7">
      <t>シセツ</t>
    </rPh>
    <rPh sb="7" eb="9">
      <t>イジ</t>
    </rPh>
    <rPh sb="9" eb="11">
      <t>カンリ</t>
    </rPh>
    <rPh sb="11" eb="13">
      <t>キキン</t>
    </rPh>
    <phoneticPr fontId="3"/>
  </si>
  <si>
    <t>ふるさと人材育成
支援基金</t>
  </si>
  <si>
    <t>鉱害復旧施設維持管理基金</t>
    <rPh sb="0" eb="2">
      <t>コウガイ</t>
    </rPh>
    <rPh sb="2" eb="4">
      <t>フッキュウ</t>
    </rPh>
    <rPh sb="4" eb="6">
      <t>シセツ</t>
    </rPh>
    <rPh sb="6" eb="8">
      <t>イジ</t>
    </rPh>
    <rPh sb="8" eb="10">
      <t>カンリ</t>
    </rPh>
    <rPh sb="10" eb="12">
      <t>キキン</t>
    </rPh>
    <phoneticPr fontId="3"/>
  </si>
  <si>
    <t>ふるさと応援寄付金基金</t>
    <rPh sb="4" eb="6">
      <t>オウエン</t>
    </rPh>
    <rPh sb="6" eb="9">
      <t>キフキン</t>
    </rPh>
    <rPh sb="9" eb="11">
      <t>キキン</t>
    </rPh>
    <phoneticPr fontId="3"/>
  </si>
  <si>
    <t>神埼市まちづくり基金</t>
    <rPh sb="0" eb="3">
      <t>カ</t>
    </rPh>
    <rPh sb="8" eb="10">
      <t>キキン</t>
    </rPh>
    <phoneticPr fontId="3"/>
  </si>
  <si>
    <t>神埼市ふるさと寄附金基金</t>
    <rPh sb="0" eb="3">
      <t>カ</t>
    </rPh>
    <rPh sb="7" eb="10">
      <t>キフキン</t>
    </rPh>
    <rPh sb="10" eb="12">
      <t>キキン</t>
    </rPh>
    <phoneticPr fontId="3"/>
  </si>
  <si>
    <t>神埼市公共施設整備基金</t>
    <rPh sb="0" eb="3">
      <t>カ</t>
    </rPh>
    <rPh sb="3" eb="5">
      <t>コウキョウ</t>
    </rPh>
    <rPh sb="5" eb="7">
      <t>シセツ</t>
    </rPh>
    <rPh sb="7" eb="9">
      <t>セイビ</t>
    </rPh>
    <rPh sb="9" eb="11">
      <t>キキン</t>
    </rPh>
    <phoneticPr fontId="3"/>
  </si>
  <si>
    <t>神埼市地域福祉基金</t>
    <rPh sb="0" eb="3">
      <t>カ</t>
    </rPh>
    <rPh sb="3" eb="5">
      <t>チイキ</t>
    </rPh>
    <rPh sb="5" eb="7">
      <t>フクシ</t>
    </rPh>
    <rPh sb="7" eb="9">
      <t>キキン</t>
    </rPh>
    <phoneticPr fontId="3"/>
  </si>
  <si>
    <t>神埼市土地改良事業基金</t>
    <rPh sb="0" eb="3">
      <t>カ</t>
    </rPh>
    <rPh sb="3" eb="5">
      <t>トチ</t>
    </rPh>
    <rPh sb="5" eb="7">
      <t>カイリョウ</t>
    </rPh>
    <rPh sb="7" eb="9">
      <t>ジギョウ</t>
    </rPh>
    <rPh sb="9" eb="11">
      <t>キキン</t>
    </rPh>
    <phoneticPr fontId="3"/>
  </si>
  <si>
    <t>吉野ヶ里町水源地域振興基金</t>
    <rPh sb="0" eb="5">
      <t>ヨシノガリチョウ</t>
    </rPh>
    <rPh sb="5" eb="7">
      <t>スイゲン</t>
    </rPh>
    <phoneticPr fontId="3"/>
  </si>
  <si>
    <t>吉野ヶ里町公用及び公共用施設建設基金</t>
  </si>
  <si>
    <t>吉野ヶ里町合併振興基金</t>
  </si>
  <si>
    <t>吉野ヶ里町ふるさと応援寄付金基金</t>
  </si>
  <si>
    <t>吉野ヶ里町東脊振温浴施設維持整備基金</t>
  </si>
  <si>
    <t>文化および体育振興基金</t>
    <rPh sb="0" eb="2">
      <t>ブンカ</t>
    </rPh>
    <rPh sb="5" eb="7">
      <t>タイイク</t>
    </rPh>
    <rPh sb="7" eb="9">
      <t>シンコウ</t>
    </rPh>
    <rPh sb="9" eb="11">
      <t>キキン</t>
    </rPh>
    <phoneticPr fontId="3"/>
  </si>
  <si>
    <t>子どもの医療費の助成基金</t>
    <rPh sb="0" eb="1">
      <t>コ</t>
    </rPh>
    <rPh sb="4" eb="7">
      <t>イリョウヒ</t>
    </rPh>
    <rPh sb="8" eb="10">
      <t>ジョセイ</t>
    </rPh>
    <rPh sb="10" eb="12">
      <t>キキン</t>
    </rPh>
    <phoneticPr fontId="3"/>
  </si>
  <si>
    <t>ふるさと寄附金基金</t>
    <rPh sb="4" eb="9">
      <t>キフキンキキン</t>
    </rPh>
    <phoneticPr fontId="3"/>
  </si>
  <si>
    <t>グリーンパーク推進整備事業基金</t>
    <rPh sb="7" eb="9">
      <t>スイシン</t>
    </rPh>
    <rPh sb="9" eb="11">
      <t>セイビ</t>
    </rPh>
    <rPh sb="11" eb="13">
      <t>ジギョウ</t>
    </rPh>
    <rPh sb="13" eb="15">
      <t>キキン</t>
    </rPh>
    <phoneticPr fontId="3"/>
  </si>
  <si>
    <t>発電用施設周辺地域整備事業施設維持基金</t>
    <rPh sb="0" eb="3">
      <t>ハツデンヨウ</t>
    </rPh>
    <rPh sb="3" eb="5">
      <t>シセツ</t>
    </rPh>
    <rPh sb="5" eb="7">
      <t>シュウヘン</t>
    </rPh>
    <rPh sb="7" eb="9">
      <t>チイキ</t>
    </rPh>
    <rPh sb="9" eb="11">
      <t>セイビ</t>
    </rPh>
    <rPh sb="11" eb="13">
      <t>ジギョウ</t>
    </rPh>
    <rPh sb="13" eb="15">
      <t>シセツ</t>
    </rPh>
    <rPh sb="15" eb="17">
      <t>イジ</t>
    </rPh>
    <rPh sb="17" eb="19">
      <t>キキン</t>
    </rPh>
    <phoneticPr fontId="3"/>
  </si>
  <si>
    <t>病院事業清算基金</t>
    <rPh sb="0" eb="2">
      <t>ビョウイン</t>
    </rPh>
    <rPh sb="2" eb="4">
      <t>ジギョウ</t>
    </rPh>
    <rPh sb="4" eb="6">
      <t>セイサン</t>
    </rPh>
    <rPh sb="6" eb="8">
      <t>キキン</t>
    </rPh>
    <phoneticPr fontId="3"/>
  </si>
  <si>
    <t>庁舎等施設整備基金</t>
    <rPh sb="0" eb="2">
      <t>チョウシャ</t>
    </rPh>
    <rPh sb="2" eb="3">
      <t>トウ</t>
    </rPh>
    <rPh sb="3" eb="5">
      <t>シセツ</t>
    </rPh>
    <rPh sb="5" eb="7">
      <t>セイビ</t>
    </rPh>
    <rPh sb="7" eb="9">
      <t>キキン</t>
    </rPh>
    <phoneticPr fontId="3"/>
  </si>
  <si>
    <t>灌漑用水ポンプ施設基金</t>
    <rPh sb="0" eb="2">
      <t>カンガイ</t>
    </rPh>
    <rPh sb="2" eb="4">
      <t>ヨウスイ</t>
    </rPh>
    <rPh sb="7" eb="9">
      <t>シセツ</t>
    </rPh>
    <rPh sb="9" eb="11">
      <t>キキン</t>
    </rPh>
    <phoneticPr fontId="3"/>
  </si>
  <si>
    <t>移住対策促進基金</t>
    <rPh sb="0" eb="2">
      <t>イジュウ</t>
    </rPh>
    <rPh sb="2" eb="4">
      <t>タイサク</t>
    </rPh>
    <rPh sb="4" eb="6">
      <t>ソクシン</t>
    </rPh>
    <rPh sb="6" eb="8">
      <t>キキン</t>
    </rPh>
    <phoneticPr fontId="3"/>
  </si>
  <si>
    <t>鉱害復旧施設等維持管理基金</t>
    <rPh sb="0" eb="2">
      <t>コウガイ</t>
    </rPh>
    <rPh sb="2" eb="4">
      <t>フッキュウ</t>
    </rPh>
    <rPh sb="4" eb="6">
      <t>シセツ</t>
    </rPh>
    <rPh sb="6" eb="7">
      <t>トウ</t>
    </rPh>
    <rPh sb="7" eb="9">
      <t>イジ</t>
    </rPh>
    <rPh sb="9" eb="11">
      <t>カンリ</t>
    </rPh>
    <rPh sb="11" eb="13">
      <t>キキン</t>
    </rPh>
    <phoneticPr fontId="3"/>
  </si>
  <si>
    <t>町営住宅基金</t>
    <rPh sb="0" eb="2">
      <t>チョウエイ</t>
    </rPh>
    <rPh sb="2" eb="4">
      <t>ジュウタク</t>
    </rPh>
    <rPh sb="4" eb="6">
      <t>キキン</t>
    </rPh>
    <phoneticPr fontId="3"/>
  </si>
  <si>
    <t>ふるさと応援寄附金基金</t>
    <rPh sb="4" eb="6">
      <t>オウエン</t>
    </rPh>
    <rPh sb="6" eb="11">
      <t>キフキンキキン</t>
    </rPh>
    <phoneticPr fontId="3"/>
  </si>
  <si>
    <t>地域づくり事業基金</t>
    <rPh sb="0" eb="2">
      <t>チイキ</t>
    </rPh>
    <rPh sb="5" eb="7">
      <t>ジギョウ</t>
    </rPh>
    <rPh sb="7" eb="9">
      <t>キキン</t>
    </rPh>
    <phoneticPr fontId="3"/>
  </si>
  <si>
    <t>下水道等事業基金</t>
    <rPh sb="0" eb="3">
      <t>ゲスイドウ</t>
    </rPh>
    <rPh sb="3" eb="4">
      <t>トウ</t>
    </rPh>
    <rPh sb="4" eb="6">
      <t>ジギョウ</t>
    </rPh>
    <rPh sb="6" eb="8">
      <t>キキン</t>
    </rPh>
    <phoneticPr fontId="3"/>
  </si>
  <si>
    <t>山林育成基金</t>
    <rPh sb="0" eb="4">
      <t>サンリンイクセイ</t>
    </rPh>
    <rPh sb="4" eb="6">
      <t>キキン</t>
    </rPh>
    <phoneticPr fontId="3"/>
  </si>
  <si>
    <t>施設維持管理基金</t>
    <rPh sb="0" eb="2">
      <t>シセツ</t>
    </rPh>
    <rPh sb="2" eb="4">
      <t>イジ</t>
    </rPh>
    <rPh sb="4" eb="6">
      <t>カンリ</t>
    </rPh>
    <rPh sb="6" eb="8">
      <t>キキン</t>
    </rPh>
    <phoneticPr fontId="3"/>
  </si>
  <si>
    <t>広域行政基金</t>
    <rPh sb="0" eb="6">
      <t>コウイキギョウセイキキン</t>
    </rPh>
    <phoneticPr fontId="3"/>
  </si>
  <si>
    <t>施設整備等基金</t>
    <rPh sb="0" eb="7">
      <t>シセツ</t>
    </rPh>
    <phoneticPr fontId="6"/>
  </si>
  <si>
    <t>環境対策基金</t>
    <rPh sb="0" eb="6">
      <t>カン</t>
    </rPh>
    <phoneticPr fontId="6"/>
  </si>
  <si>
    <t>施設解体基金</t>
    <rPh sb="0" eb="2">
      <t>シセツ</t>
    </rPh>
    <rPh sb="2" eb="4">
      <t>カイタイ</t>
    </rPh>
    <rPh sb="4" eb="6">
      <t>キキン</t>
    </rPh>
    <phoneticPr fontId="3"/>
  </si>
  <si>
    <t>市庁舎建設整備基金</t>
    <rPh sb="0" eb="3">
      <t>シチョウシャ</t>
    </rPh>
    <rPh sb="3" eb="5">
      <t>ケンセツ</t>
    </rPh>
    <rPh sb="5" eb="7">
      <t>セイビ</t>
    </rPh>
    <rPh sb="7" eb="9">
      <t>キキン</t>
    </rPh>
    <phoneticPr fontId="3"/>
  </si>
  <si>
    <t>いきいき長寿社会基金</t>
    <rPh sb="4" eb="6">
      <t>チョウジュ</t>
    </rPh>
    <rPh sb="6" eb="8">
      <t>シャカイ</t>
    </rPh>
    <rPh sb="8" eb="10">
      <t>キキン</t>
    </rPh>
    <phoneticPr fontId="3"/>
  </si>
  <si>
    <t>長崎伝習所基金</t>
    <rPh sb="0" eb="2">
      <t>ナガサキ</t>
    </rPh>
    <rPh sb="2" eb="4">
      <t>デンシュウ</t>
    </rPh>
    <rPh sb="4" eb="5">
      <t>ショ</t>
    </rPh>
    <rPh sb="5" eb="7">
      <t>キキン</t>
    </rPh>
    <phoneticPr fontId="3"/>
  </si>
  <si>
    <t>端島（軍艦島）整備基金</t>
    <rPh sb="0" eb="2">
      <t>ハシマ</t>
    </rPh>
    <rPh sb="3" eb="6">
      <t>グンカンジマ</t>
    </rPh>
    <rPh sb="7" eb="9">
      <t>セイビ</t>
    </rPh>
    <rPh sb="9" eb="11">
      <t>キキン</t>
    </rPh>
    <phoneticPr fontId="3"/>
  </si>
  <si>
    <t>ふるさと佐世保
元気基金</t>
    <rPh sb="4" eb="7">
      <t>サセボ</t>
    </rPh>
    <rPh sb="8" eb="10">
      <t>ゲンキ</t>
    </rPh>
    <rPh sb="10" eb="12">
      <t>キキン</t>
    </rPh>
    <phoneticPr fontId="3"/>
  </si>
  <si>
    <t>ふるさとしまばら応援基金</t>
    <rPh sb="8" eb="10">
      <t>オウエン</t>
    </rPh>
    <rPh sb="10" eb="12">
      <t>キキン</t>
    </rPh>
    <phoneticPr fontId="3"/>
  </si>
  <si>
    <t>有明町下水道事業基金</t>
    <rPh sb="0" eb="2">
      <t>アリアケ</t>
    </rPh>
    <rPh sb="2" eb="3">
      <t>マチ</t>
    </rPh>
    <rPh sb="3" eb="6">
      <t>ゲスイドウ</t>
    </rPh>
    <rPh sb="6" eb="8">
      <t>ジギョウ</t>
    </rPh>
    <rPh sb="8" eb="10">
      <t>キキン</t>
    </rPh>
    <phoneticPr fontId="3"/>
  </si>
  <si>
    <t>諫早市地域づくり基金</t>
    <rPh sb="0" eb="3">
      <t>イサハヤシ</t>
    </rPh>
    <rPh sb="3" eb="5">
      <t>チイキ</t>
    </rPh>
    <rPh sb="8" eb="10">
      <t>キキン</t>
    </rPh>
    <phoneticPr fontId="3"/>
  </si>
  <si>
    <t>諫早市都市整備事業基金</t>
    <rPh sb="0" eb="3">
      <t>イサハヤシ</t>
    </rPh>
    <rPh sb="3" eb="5">
      <t>トシ</t>
    </rPh>
    <rPh sb="5" eb="7">
      <t>セイビ</t>
    </rPh>
    <rPh sb="7" eb="9">
      <t>ジギョウ</t>
    </rPh>
    <rPh sb="9" eb="11">
      <t>キキン</t>
    </rPh>
    <phoneticPr fontId="3"/>
  </si>
  <si>
    <t>諫早市まちづくり未来基金</t>
    <rPh sb="0" eb="3">
      <t>イサハヤシ</t>
    </rPh>
    <rPh sb="8" eb="10">
      <t>ミライ</t>
    </rPh>
    <rPh sb="10" eb="12">
      <t>キキン</t>
    </rPh>
    <phoneticPr fontId="3"/>
  </si>
  <si>
    <t>諫早市退職手当基金</t>
    <rPh sb="0" eb="3">
      <t>イサハヤシ</t>
    </rPh>
    <rPh sb="3" eb="5">
      <t>タイショク</t>
    </rPh>
    <rPh sb="5" eb="7">
      <t>テアテ</t>
    </rPh>
    <rPh sb="7" eb="9">
      <t>キキン</t>
    </rPh>
    <phoneticPr fontId="3"/>
  </si>
  <si>
    <t>諫早市地域福祉基金</t>
    <rPh sb="0" eb="3">
      <t>イサハヤシ</t>
    </rPh>
    <rPh sb="3" eb="5">
      <t>チイキ</t>
    </rPh>
    <rPh sb="5" eb="7">
      <t>フクシ</t>
    </rPh>
    <rPh sb="7" eb="9">
      <t>キキン</t>
    </rPh>
    <phoneticPr fontId="3"/>
  </si>
  <si>
    <t>モーターボート競走事業収益基金</t>
  </si>
  <si>
    <t>庁舎建設整備基金</t>
    <phoneticPr fontId="3"/>
  </si>
  <si>
    <t>平戸市「やらんば！平戸」応援基金</t>
    <rPh sb="0" eb="3">
      <t>ヒラドシ</t>
    </rPh>
    <rPh sb="9" eb="11">
      <t>ヒラド</t>
    </rPh>
    <rPh sb="12" eb="14">
      <t>オウエン</t>
    </rPh>
    <rPh sb="14" eb="16">
      <t>キキン</t>
    </rPh>
    <phoneticPr fontId="3"/>
  </si>
  <si>
    <t>過疎地域自立促進特別事業基金</t>
    <phoneticPr fontId="3"/>
  </si>
  <si>
    <t>子ども夢基金</t>
    <rPh sb="0" eb="1">
      <t>コ</t>
    </rPh>
    <rPh sb="3" eb="4">
      <t>ユメ</t>
    </rPh>
    <rPh sb="4" eb="6">
      <t>キキン</t>
    </rPh>
    <phoneticPr fontId="3"/>
  </si>
  <si>
    <t>青少年スポーツ振興基金</t>
    <rPh sb="0" eb="3">
      <t>セイショウネン</t>
    </rPh>
    <rPh sb="7" eb="9">
      <t>シンコウ</t>
    </rPh>
    <rPh sb="9" eb="11">
      <t>キキン</t>
    </rPh>
    <phoneticPr fontId="3"/>
  </si>
  <si>
    <t>教育文化体育振興基金</t>
    <rPh sb="0" eb="2">
      <t>キョウイク</t>
    </rPh>
    <rPh sb="2" eb="4">
      <t>ブンカ</t>
    </rPh>
    <rPh sb="4" eb="6">
      <t>タイイク</t>
    </rPh>
    <rPh sb="6" eb="8">
      <t>シンコウ</t>
    </rPh>
    <rPh sb="8" eb="10">
      <t>キキン</t>
    </rPh>
    <phoneticPr fontId="3"/>
  </si>
  <si>
    <t>地域福祉ボランティア基金</t>
    <rPh sb="0" eb="2">
      <t>チイキ</t>
    </rPh>
    <rPh sb="2" eb="4">
      <t>フクシ</t>
    </rPh>
    <rPh sb="10" eb="12">
      <t>キキン</t>
    </rPh>
    <phoneticPr fontId="3"/>
  </si>
  <si>
    <t>21世紀ふれあい基金</t>
    <rPh sb="2" eb="4">
      <t>セイキ</t>
    </rPh>
    <rPh sb="8" eb="10">
      <t>キキン</t>
    </rPh>
    <phoneticPr fontId="3"/>
  </si>
  <si>
    <t>下水道事業基金</t>
    <rPh sb="0" eb="3">
      <t>ゲスイドウ</t>
    </rPh>
    <rPh sb="3" eb="7">
      <t>ジギョウキキン</t>
    </rPh>
    <phoneticPr fontId="3"/>
  </si>
  <si>
    <t>下水道事業基金</t>
    <rPh sb="0" eb="3">
      <t>ゲスイドウ</t>
    </rPh>
    <rPh sb="3" eb="5">
      <t>ジギョウ</t>
    </rPh>
    <rPh sb="5" eb="7">
      <t>キキン</t>
    </rPh>
    <phoneticPr fontId="3"/>
  </si>
  <si>
    <t>ふるさとづくり応援基金</t>
    <rPh sb="7" eb="9">
      <t>オウエン</t>
    </rPh>
    <rPh sb="9" eb="11">
      <t>キキン</t>
    </rPh>
    <phoneticPr fontId="3"/>
  </si>
  <si>
    <t>協働のまちづくり促進基金</t>
    <rPh sb="0" eb="2">
      <t>キョウドウ</t>
    </rPh>
    <rPh sb="8" eb="10">
      <t>ソクシン</t>
    </rPh>
    <rPh sb="10" eb="12">
      <t>キキン</t>
    </rPh>
    <phoneticPr fontId="3"/>
  </si>
  <si>
    <t>水産業振興基金</t>
    <rPh sb="0" eb="2">
      <t>スイサン</t>
    </rPh>
    <rPh sb="2" eb="3">
      <t>ギョウ</t>
    </rPh>
    <rPh sb="3" eb="5">
      <t>シンコウ</t>
    </rPh>
    <rPh sb="5" eb="7">
      <t>キキン</t>
    </rPh>
    <phoneticPr fontId="3"/>
  </si>
  <si>
    <t>し尿処理施設基金</t>
    <rPh sb="1" eb="2">
      <t>ニョウ</t>
    </rPh>
    <rPh sb="2" eb="4">
      <t>ショリ</t>
    </rPh>
    <rPh sb="4" eb="6">
      <t>シセツ</t>
    </rPh>
    <rPh sb="6" eb="8">
      <t>キキン</t>
    </rPh>
    <phoneticPr fontId="3"/>
  </si>
  <si>
    <t>老人ホーム施設基金</t>
    <rPh sb="0" eb="2">
      <t>ロウジン</t>
    </rPh>
    <rPh sb="5" eb="7">
      <t>シセツ</t>
    </rPh>
    <rPh sb="7" eb="9">
      <t>キキン</t>
    </rPh>
    <phoneticPr fontId="3"/>
  </si>
  <si>
    <t>火葬場施設基金</t>
    <rPh sb="0" eb="3">
      <t>カソウジョウ</t>
    </rPh>
    <rPh sb="3" eb="5">
      <t>シセツ</t>
    </rPh>
    <rPh sb="5" eb="7">
      <t>キキン</t>
    </rPh>
    <phoneticPr fontId="3"/>
  </si>
  <si>
    <t>不燃物施設整備基金</t>
    <rPh sb="0" eb="3">
      <t>フネンブツ</t>
    </rPh>
    <rPh sb="3" eb="5">
      <t>シセツ</t>
    </rPh>
    <rPh sb="5" eb="7">
      <t>セイビ</t>
    </rPh>
    <rPh sb="7" eb="9">
      <t>キキン</t>
    </rPh>
    <phoneticPr fontId="3"/>
  </si>
  <si>
    <t>施設整備基金</t>
    <rPh sb="0" eb="6">
      <t>シセ</t>
    </rPh>
    <phoneticPr fontId="3"/>
  </si>
  <si>
    <t>病院事業会計基金</t>
    <rPh sb="0" eb="6">
      <t>ビョウインジギョウカイケイ</t>
    </rPh>
    <rPh sb="6" eb="8">
      <t>キキン</t>
    </rPh>
    <phoneticPr fontId="3"/>
  </si>
  <si>
    <t>退職手当支払準備積立金</t>
    <rPh sb="0" eb="2">
      <t>タイショク</t>
    </rPh>
    <rPh sb="2" eb="4">
      <t>テアテ</t>
    </rPh>
    <rPh sb="4" eb="6">
      <t>シハラ</t>
    </rPh>
    <rPh sb="6" eb="8">
      <t>ジュンビ</t>
    </rPh>
    <rPh sb="8" eb="11">
      <t>ツミタテキン</t>
    </rPh>
    <phoneticPr fontId="3"/>
  </si>
  <si>
    <t>退職手当財政調整積立金</t>
    <rPh sb="0" eb="2">
      <t>タイショク</t>
    </rPh>
    <rPh sb="2" eb="4">
      <t>テアテ</t>
    </rPh>
    <rPh sb="4" eb="6">
      <t>ザイセイ</t>
    </rPh>
    <rPh sb="6" eb="8">
      <t>チョウセイ</t>
    </rPh>
    <rPh sb="8" eb="11">
      <t>ツミタテキン</t>
    </rPh>
    <phoneticPr fontId="3"/>
  </si>
  <si>
    <t>消防団員等賞じゅつ金及び殉職者特別賞じゅつ金積立金</t>
    <rPh sb="0" eb="2">
      <t>ショウボウ</t>
    </rPh>
    <rPh sb="2" eb="4">
      <t>ダンイン</t>
    </rPh>
    <rPh sb="4" eb="5">
      <t>トウ</t>
    </rPh>
    <rPh sb="5" eb="6">
      <t>ショウ</t>
    </rPh>
    <rPh sb="9" eb="10">
      <t>キン</t>
    </rPh>
    <rPh sb="10" eb="11">
      <t>オヨ</t>
    </rPh>
    <rPh sb="12" eb="15">
      <t>ジュンショクシャ</t>
    </rPh>
    <rPh sb="15" eb="17">
      <t>トクベツ</t>
    </rPh>
    <rPh sb="17" eb="18">
      <t>ショウ</t>
    </rPh>
    <rPh sb="21" eb="22">
      <t>キン</t>
    </rPh>
    <rPh sb="22" eb="25">
      <t>ツミタテキン</t>
    </rPh>
    <phoneticPr fontId="3"/>
  </si>
  <si>
    <t>ごみ処理施設建設整備基金</t>
    <rPh sb="2" eb="4">
      <t>ショリ</t>
    </rPh>
    <rPh sb="4" eb="6">
      <t>シセツ</t>
    </rPh>
    <rPh sb="6" eb="8">
      <t>ケンセツ</t>
    </rPh>
    <rPh sb="8" eb="10">
      <t>セイビ</t>
    </rPh>
    <rPh sb="10" eb="12">
      <t>キキン</t>
    </rPh>
    <phoneticPr fontId="3"/>
  </si>
  <si>
    <t>公共施設長寿命化等基金</t>
    <phoneticPr fontId="3"/>
  </si>
  <si>
    <t>熊本城復元整備基金</t>
    <phoneticPr fontId="3"/>
  </si>
  <si>
    <t>平成28年熊本地震復興基金</t>
    <phoneticPr fontId="3"/>
  </si>
  <si>
    <t>人づくり基金</t>
    <phoneticPr fontId="3"/>
  </si>
  <si>
    <t>ふるさとの森基金</t>
    <phoneticPr fontId="3"/>
  </si>
  <si>
    <t>市庁舎建設基金</t>
    <rPh sb="0" eb="3">
      <t>シチョウシャ</t>
    </rPh>
    <rPh sb="3" eb="5">
      <t>ケンセツ</t>
    </rPh>
    <rPh sb="5" eb="7">
      <t>キキン</t>
    </rPh>
    <phoneticPr fontId="3"/>
  </si>
  <si>
    <t>まちづくり交流基金</t>
    <rPh sb="5" eb="7">
      <t>コウリュウ</t>
    </rPh>
    <rPh sb="7" eb="9">
      <t>キキン</t>
    </rPh>
    <phoneticPr fontId="3"/>
  </si>
  <si>
    <t>教育文化センター
基金</t>
    <rPh sb="0" eb="2">
      <t>キョウイク</t>
    </rPh>
    <rPh sb="2" eb="4">
      <t>ブンカ</t>
    </rPh>
    <rPh sb="9" eb="11">
      <t>キキン</t>
    </rPh>
    <phoneticPr fontId="3"/>
  </si>
  <si>
    <t>平成28年熊本地震
復興基金</t>
    <rPh sb="0" eb="2">
      <t>ヘイセイ</t>
    </rPh>
    <rPh sb="4" eb="5">
      <t>ネン</t>
    </rPh>
    <rPh sb="5" eb="7">
      <t>クマモト</t>
    </rPh>
    <rPh sb="7" eb="9">
      <t>ジシン</t>
    </rPh>
    <rPh sb="10" eb="12">
      <t>フッコウ</t>
    </rPh>
    <rPh sb="12" eb="14">
      <t>キキン</t>
    </rPh>
    <phoneticPr fontId="3"/>
  </si>
  <si>
    <t>人吉市庁舎建設等基金</t>
    <rPh sb="0" eb="3">
      <t>ヒトヨシシ</t>
    </rPh>
    <rPh sb="3" eb="5">
      <t>チョウシャ</t>
    </rPh>
    <rPh sb="5" eb="7">
      <t>ケンセツ</t>
    </rPh>
    <rPh sb="7" eb="8">
      <t>トウ</t>
    </rPh>
    <rPh sb="8" eb="10">
      <t>キキン</t>
    </rPh>
    <phoneticPr fontId="3"/>
  </si>
  <si>
    <t>人吉球磨地域交通体系整備基金</t>
    <rPh sb="0" eb="2">
      <t>ヒトヨシ</t>
    </rPh>
    <rPh sb="2" eb="4">
      <t>クマ</t>
    </rPh>
    <rPh sb="4" eb="14">
      <t>チイキコウツウタイケイセイビキキン</t>
    </rPh>
    <phoneticPr fontId="3"/>
  </si>
  <si>
    <t>人吉応援団基金</t>
    <rPh sb="0" eb="2">
      <t>ヒトヨシ</t>
    </rPh>
    <rPh sb="2" eb="5">
      <t>オウエンダン</t>
    </rPh>
    <rPh sb="5" eb="7">
      <t>キキン</t>
    </rPh>
    <phoneticPr fontId="3"/>
  </si>
  <si>
    <t>人吉市環境対策基金</t>
    <rPh sb="0" eb="3">
      <t>ヒトヨシシ</t>
    </rPh>
    <rPh sb="3" eb="9">
      <t>カンキョウタイサクキキン</t>
    </rPh>
    <phoneticPr fontId="3"/>
  </si>
  <si>
    <t>人吉市繁殖肉用牛導入等資金貸付基金</t>
    <rPh sb="0" eb="3">
      <t>ヒトヨシシ</t>
    </rPh>
    <rPh sb="3" eb="8">
      <t>ハンショクニクヨウギュウ</t>
    </rPh>
    <rPh sb="8" eb="10">
      <t>ドウニュウ</t>
    </rPh>
    <rPh sb="10" eb="11">
      <t>トウ</t>
    </rPh>
    <rPh sb="11" eb="15">
      <t>シキンカシツケ</t>
    </rPh>
    <rPh sb="15" eb="17">
      <t>キキン</t>
    </rPh>
    <phoneticPr fontId="3"/>
  </si>
  <si>
    <t>荒尾市の一般廃棄物処理施設建設基金</t>
    <rPh sb="0" eb="3">
      <t>アラオシ</t>
    </rPh>
    <rPh sb="4" eb="6">
      <t>イッパン</t>
    </rPh>
    <rPh sb="6" eb="9">
      <t>ハイキブツ</t>
    </rPh>
    <rPh sb="9" eb="11">
      <t>ショリ</t>
    </rPh>
    <rPh sb="11" eb="13">
      <t>シセツ</t>
    </rPh>
    <rPh sb="13" eb="15">
      <t>ケンセツ</t>
    </rPh>
    <rPh sb="15" eb="17">
      <t>キキン</t>
    </rPh>
    <phoneticPr fontId="3"/>
  </si>
  <si>
    <t>府本地区（観音寺・南上揚）農業用水管理基金</t>
    <rPh sb="0" eb="2">
      <t>フモト</t>
    </rPh>
    <rPh sb="2" eb="4">
      <t>チク</t>
    </rPh>
    <rPh sb="5" eb="8">
      <t>カンオンジ</t>
    </rPh>
    <rPh sb="9" eb="10">
      <t>ミナミ</t>
    </rPh>
    <rPh sb="10" eb="12">
      <t>カミアゲ</t>
    </rPh>
    <rPh sb="13" eb="15">
      <t>ノウギョウ</t>
    </rPh>
    <rPh sb="15" eb="17">
      <t>ヨウスイ</t>
    </rPh>
    <rPh sb="17" eb="19">
      <t>カンリ</t>
    </rPh>
    <rPh sb="19" eb="21">
      <t>キキン</t>
    </rPh>
    <phoneticPr fontId="3"/>
  </si>
  <si>
    <t>市有施設整備基金</t>
    <rPh sb="0" eb="1">
      <t>シ</t>
    </rPh>
    <rPh sb="1" eb="2">
      <t>ユウ</t>
    </rPh>
    <rPh sb="2" eb="4">
      <t>シセツ</t>
    </rPh>
    <rPh sb="4" eb="6">
      <t>セイビ</t>
    </rPh>
    <rPh sb="6" eb="8">
      <t>キキン</t>
    </rPh>
    <phoneticPr fontId="3"/>
  </si>
  <si>
    <t>九州新幹線渇水等被害対策基金</t>
    <rPh sb="0" eb="2">
      <t>キュウシュウ</t>
    </rPh>
    <rPh sb="2" eb="5">
      <t>シンカンセン</t>
    </rPh>
    <rPh sb="5" eb="8">
      <t>カッスイトウ</t>
    </rPh>
    <rPh sb="8" eb="10">
      <t>ヒガイ</t>
    </rPh>
    <rPh sb="10" eb="12">
      <t>タイサク</t>
    </rPh>
    <rPh sb="12" eb="14">
      <t>キキン</t>
    </rPh>
    <phoneticPr fontId="3"/>
  </si>
  <si>
    <t>環境保全型地域振興基金</t>
    <rPh sb="0" eb="2">
      <t>カンキョウ</t>
    </rPh>
    <rPh sb="2" eb="5">
      <t>ホゼンガタ</t>
    </rPh>
    <rPh sb="5" eb="7">
      <t>チイキ</t>
    </rPh>
    <rPh sb="7" eb="9">
      <t>シンコウ</t>
    </rPh>
    <rPh sb="9" eb="11">
      <t>キキン</t>
    </rPh>
    <phoneticPr fontId="3"/>
  </si>
  <si>
    <t>教育振興小川基金</t>
    <rPh sb="0" eb="2">
      <t>キョウイク</t>
    </rPh>
    <rPh sb="2" eb="4">
      <t>シンコウ</t>
    </rPh>
    <rPh sb="4" eb="6">
      <t>オガワ</t>
    </rPh>
    <rPh sb="6" eb="8">
      <t>キキン</t>
    </rPh>
    <phoneticPr fontId="3"/>
  </si>
  <si>
    <t>平成28年熊本地震復興基金</t>
    <rPh sb="0" eb="2">
      <t>ヘイセイ</t>
    </rPh>
    <rPh sb="4" eb="5">
      <t>ネン</t>
    </rPh>
    <rPh sb="5" eb="7">
      <t>クマモト</t>
    </rPh>
    <rPh sb="7" eb="9">
      <t>ジシン</t>
    </rPh>
    <rPh sb="9" eb="11">
      <t>フッコウ</t>
    </rPh>
    <rPh sb="11" eb="13">
      <t>キキン</t>
    </rPh>
    <phoneticPr fontId="3"/>
  </si>
  <si>
    <t>公共施設マネジ
メント基金</t>
    <rPh sb="0" eb="2">
      <t>コウキョウ</t>
    </rPh>
    <rPh sb="2" eb="4">
      <t>シセツ</t>
    </rPh>
    <rPh sb="11" eb="13">
      <t>キキン</t>
    </rPh>
    <phoneticPr fontId="3"/>
  </si>
  <si>
    <t>図書館建設基金</t>
    <rPh sb="0" eb="3">
      <t>トショカン</t>
    </rPh>
    <rPh sb="3" eb="5">
      <t>ケンセツ</t>
    </rPh>
    <rPh sb="5" eb="7">
      <t>キキン</t>
    </rPh>
    <phoneticPr fontId="3"/>
  </si>
  <si>
    <t>平成28年熊本地震復興基金</t>
  </si>
  <si>
    <t>地域情報化基盤整備基金</t>
    <rPh sb="0" eb="2">
      <t>チイキ</t>
    </rPh>
    <rPh sb="2" eb="5">
      <t>ジョウホウカ</t>
    </rPh>
    <rPh sb="5" eb="7">
      <t>キバン</t>
    </rPh>
    <rPh sb="7" eb="9">
      <t>セイビ</t>
    </rPh>
    <rPh sb="9" eb="11">
      <t>キキン</t>
    </rPh>
    <phoneticPr fontId="3"/>
  </si>
  <si>
    <t>熊本地震復興基金</t>
    <rPh sb="0" eb="4">
      <t>クマモトジシン</t>
    </rPh>
    <rPh sb="4" eb="8">
      <t>フッコウキキン</t>
    </rPh>
    <phoneticPr fontId="3"/>
  </si>
  <si>
    <t>教育施設整備基金</t>
    <rPh sb="0" eb="6">
      <t>キョウイクシセツセイビ</t>
    </rPh>
    <rPh sb="6" eb="8">
      <t>キキン</t>
    </rPh>
    <phoneticPr fontId="3"/>
  </si>
  <si>
    <t>産業振興チャレンジ基金</t>
    <rPh sb="0" eb="4">
      <t>サンギョウシンコウ</t>
    </rPh>
    <rPh sb="9" eb="11">
      <t>キキン</t>
    </rPh>
    <phoneticPr fontId="3"/>
  </si>
  <si>
    <t>水道事業基金</t>
    <rPh sb="0" eb="2">
      <t>スイドウ</t>
    </rPh>
    <rPh sb="2" eb="4">
      <t>ジギョウ</t>
    </rPh>
    <rPh sb="4" eb="6">
      <t>キキン</t>
    </rPh>
    <phoneticPr fontId="3"/>
  </si>
  <si>
    <t>町有施設整備基金</t>
  </si>
  <si>
    <t>ふるさと創生基金</t>
    <rPh sb="4" eb="6">
      <t>ソウセイ</t>
    </rPh>
    <rPh sb="6" eb="8">
      <t>キキン</t>
    </rPh>
    <phoneticPr fontId="2"/>
  </si>
  <si>
    <t>平成28年熊本地震復興基金</t>
    <rPh sb="0" eb="2">
      <t>ヘイセイ</t>
    </rPh>
    <rPh sb="4" eb="5">
      <t>ネン</t>
    </rPh>
    <rPh sb="5" eb="7">
      <t>クマモト</t>
    </rPh>
    <rPh sb="7" eb="9">
      <t>ジシン</t>
    </rPh>
    <rPh sb="9" eb="11">
      <t>フッコウ</t>
    </rPh>
    <rPh sb="11" eb="13">
      <t>キキン</t>
    </rPh>
    <phoneticPr fontId="2"/>
  </si>
  <si>
    <t>国民健康保険基金</t>
    <rPh sb="0" eb="2">
      <t>コクミン</t>
    </rPh>
    <rPh sb="2" eb="4">
      <t>ケンコウ</t>
    </rPh>
    <rPh sb="4" eb="6">
      <t>ホケン</t>
    </rPh>
    <rPh sb="6" eb="8">
      <t>キキン</t>
    </rPh>
    <phoneticPr fontId="3"/>
  </si>
  <si>
    <t>環境整備協力基金</t>
    <rPh sb="0" eb="2">
      <t>カンキョウ</t>
    </rPh>
    <rPh sb="2" eb="4">
      <t>セイビ</t>
    </rPh>
    <rPh sb="4" eb="6">
      <t>キョウリョク</t>
    </rPh>
    <rPh sb="6" eb="8">
      <t>キキン</t>
    </rPh>
    <phoneticPr fontId="3"/>
  </si>
  <si>
    <t>熊本地震大津町復興基金</t>
    <rPh sb="0" eb="2">
      <t>クマモト</t>
    </rPh>
    <rPh sb="2" eb="4">
      <t>ジシン</t>
    </rPh>
    <rPh sb="4" eb="7">
      <t>オオヅマチ</t>
    </rPh>
    <rPh sb="7" eb="9">
      <t>フッコウ</t>
    </rPh>
    <rPh sb="9" eb="11">
      <t>キキン</t>
    </rPh>
    <phoneticPr fontId="3"/>
  </si>
  <si>
    <t>大津町工場等振興奨励基金</t>
    <rPh sb="0" eb="3">
      <t>オオヅマチ</t>
    </rPh>
    <rPh sb="3" eb="5">
      <t>コウジョウ</t>
    </rPh>
    <rPh sb="5" eb="6">
      <t>トウ</t>
    </rPh>
    <rPh sb="6" eb="8">
      <t>シンコウ</t>
    </rPh>
    <rPh sb="8" eb="10">
      <t>ショウレイ</t>
    </rPh>
    <rPh sb="10" eb="12">
      <t>キキン</t>
    </rPh>
    <phoneticPr fontId="3"/>
  </si>
  <si>
    <t>総合スポーツ施設整備基金</t>
    <rPh sb="0" eb="2">
      <t>ソウゴウ</t>
    </rPh>
    <rPh sb="6" eb="8">
      <t>シセツ</t>
    </rPh>
    <rPh sb="8" eb="10">
      <t>セイビ</t>
    </rPh>
    <rPh sb="10" eb="12">
      <t>キキン</t>
    </rPh>
    <phoneticPr fontId="3"/>
  </si>
  <si>
    <t>きよらの郷づくり基金</t>
    <rPh sb="4" eb="5">
      <t>サト</t>
    </rPh>
    <rPh sb="8" eb="10">
      <t>キキン</t>
    </rPh>
    <phoneticPr fontId="3"/>
  </si>
  <si>
    <t>ケーブルテレビ放送設備等整備基金</t>
    <rPh sb="7" eb="9">
      <t>ホウソウ</t>
    </rPh>
    <rPh sb="9" eb="11">
      <t>セツビ</t>
    </rPh>
    <rPh sb="11" eb="12">
      <t>トウ</t>
    </rPh>
    <rPh sb="12" eb="14">
      <t>セイビ</t>
    </rPh>
    <rPh sb="14" eb="16">
      <t>キキン</t>
    </rPh>
    <phoneticPr fontId="3"/>
  </si>
  <si>
    <t>防災対策基金</t>
    <rPh sb="0" eb="6">
      <t>ボウサイタイサクキキン</t>
    </rPh>
    <phoneticPr fontId="3"/>
  </si>
  <si>
    <t>創生基金</t>
    <rPh sb="0" eb="2">
      <t>ソウセイ</t>
    </rPh>
    <rPh sb="2" eb="4">
      <t>キキン</t>
    </rPh>
    <phoneticPr fontId="3"/>
  </si>
  <si>
    <t>熊本地震復興基金</t>
    <rPh sb="0" eb="2">
      <t>クマモト</t>
    </rPh>
    <rPh sb="2" eb="4">
      <t>ジシン</t>
    </rPh>
    <rPh sb="4" eb="6">
      <t>フッコウ</t>
    </rPh>
    <rPh sb="6" eb="8">
      <t>キキン</t>
    </rPh>
    <phoneticPr fontId="3"/>
  </si>
  <si>
    <t>ふるさと寄附金基金</t>
    <rPh sb="4" eb="6">
      <t>キフ</t>
    </rPh>
    <rPh sb="6" eb="7">
      <t>キン</t>
    </rPh>
    <rPh sb="7" eb="9">
      <t>キキン</t>
    </rPh>
    <phoneticPr fontId="3"/>
  </si>
  <si>
    <t>農業用水供給事業基金</t>
    <rPh sb="0" eb="2">
      <t>ノウギョウ</t>
    </rPh>
    <rPh sb="2" eb="4">
      <t>ヨウスイ</t>
    </rPh>
    <rPh sb="4" eb="6">
      <t>キョウキュウ</t>
    </rPh>
    <rPh sb="6" eb="8">
      <t>ジギョウ</t>
    </rPh>
    <rPh sb="8" eb="10">
      <t>キキン</t>
    </rPh>
    <phoneticPr fontId="3"/>
  </si>
  <si>
    <t>災害基金</t>
    <rPh sb="0" eb="2">
      <t>サイガイ</t>
    </rPh>
    <rPh sb="2" eb="4">
      <t>キキン</t>
    </rPh>
    <phoneticPr fontId="3"/>
  </si>
  <si>
    <t>つながるひかり通信基金</t>
    <rPh sb="7" eb="9">
      <t>ツウシン</t>
    </rPh>
    <rPh sb="9" eb="11">
      <t>キキン</t>
    </rPh>
    <phoneticPr fontId="3"/>
  </si>
  <si>
    <t>職員等退職手当基金</t>
    <rPh sb="0" eb="2">
      <t>ショクイン</t>
    </rPh>
    <rPh sb="2" eb="3">
      <t>トウ</t>
    </rPh>
    <rPh sb="3" eb="5">
      <t>タイショク</t>
    </rPh>
    <rPh sb="5" eb="7">
      <t>テアテ</t>
    </rPh>
    <rPh sb="7" eb="9">
      <t>キキン</t>
    </rPh>
    <phoneticPr fontId="3"/>
  </si>
  <si>
    <t>平成２８年熊本地震復興基金</t>
    <rPh sb="0" eb="2">
      <t>ヘイセイ</t>
    </rPh>
    <rPh sb="4" eb="5">
      <t>ネン</t>
    </rPh>
    <rPh sb="5" eb="7">
      <t>クマモト</t>
    </rPh>
    <rPh sb="7" eb="9">
      <t>ジシン</t>
    </rPh>
    <rPh sb="9" eb="11">
      <t>フッコウ</t>
    </rPh>
    <rPh sb="11" eb="13">
      <t>キキン</t>
    </rPh>
    <phoneticPr fontId="3"/>
  </si>
  <si>
    <t>恐竜博物館振興基金</t>
    <rPh sb="0" eb="2">
      <t>キョウリュウ</t>
    </rPh>
    <rPh sb="2" eb="5">
      <t>ハクブツカン</t>
    </rPh>
    <rPh sb="5" eb="7">
      <t>シンコウ</t>
    </rPh>
    <rPh sb="7" eb="9">
      <t>キキン</t>
    </rPh>
    <phoneticPr fontId="3"/>
  </si>
  <si>
    <t>平成２８年熊本地震復興基金</t>
    <rPh sb="0" eb="2">
      <t>ヘイセイ</t>
    </rPh>
    <rPh sb="4" eb="13">
      <t>ネンクマモトジシンフッコウキキン</t>
    </rPh>
    <phoneticPr fontId="3"/>
  </si>
  <si>
    <t>平成28年熊本地震復興基金条例</t>
    <rPh sb="0" eb="2">
      <t>ヘイセイ</t>
    </rPh>
    <rPh sb="4" eb="5">
      <t>ネン</t>
    </rPh>
    <rPh sb="5" eb="7">
      <t>クマモト</t>
    </rPh>
    <rPh sb="7" eb="9">
      <t>ジシン</t>
    </rPh>
    <rPh sb="9" eb="11">
      <t>フッコウ</t>
    </rPh>
    <rPh sb="11" eb="13">
      <t>キキン</t>
    </rPh>
    <rPh sb="13" eb="15">
      <t>ジョウレイ</t>
    </rPh>
    <phoneticPr fontId="3"/>
  </si>
  <si>
    <t>定住促進住宅施設整備基金</t>
    <rPh sb="0" eb="2">
      <t>テイジュウ</t>
    </rPh>
    <rPh sb="2" eb="4">
      <t>ソクシン</t>
    </rPh>
    <rPh sb="4" eb="6">
      <t>ジュウタク</t>
    </rPh>
    <rPh sb="6" eb="8">
      <t>シセツ</t>
    </rPh>
    <rPh sb="8" eb="10">
      <t>セイビ</t>
    </rPh>
    <rPh sb="10" eb="12">
      <t>キキン</t>
    </rPh>
    <phoneticPr fontId="3"/>
  </si>
  <si>
    <t>まちづくり振興基金</t>
    <phoneticPr fontId="3"/>
  </si>
  <si>
    <t>恒久対策事業事業運営基金</t>
    <rPh sb="0" eb="2">
      <t>コウキュウ</t>
    </rPh>
    <rPh sb="2" eb="4">
      <t>タイサク</t>
    </rPh>
    <rPh sb="4" eb="6">
      <t>ジギョウ</t>
    </rPh>
    <rPh sb="6" eb="8">
      <t>ジギョウ</t>
    </rPh>
    <rPh sb="8" eb="10">
      <t>ウンエイ</t>
    </rPh>
    <rPh sb="10" eb="12">
      <t>キキン</t>
    </rPh>
    <phoneticPr fontId="3"/>
  </si>
  <si>
    <t>恒久対策事業維持管理基金</t>
    <rPh sb="0" eb="2">
      <t>コウキュウ</t>
    </rPh>
    <rPh sb="2" eb="4">
      <t>タイサク</t>
    </rPh>
    <rPh sb="4" eb="6">
      <t>ジギョウ</t>
    </rPh>
    <rPh sb="6" eb="8">
      <t>イジ</t>
    </rPh>
    <rPh sb="8" eb="10">
      <t>カンリ</t>
    </rPh>
    <rPh sb="10" eb="12">
      <t>キキン</t>
    </rPh>
    <phoneticPr fontId="3"/>
  </si>
  <si>
    <t>ふるさと錦ゆかり基金</t>
  </si>
  <si>
    <t>町づくり推進事業基金</t>
    <rPh sb="0" eb="1">
      <t>マチ</t>
    </rPh>
    <rPh sb="4" eb="8">
      <t>スイシンジギョウ</t>
    </rPh>
    <rPh sb="8" eb="10">
      <t>キキン</t>
    </rPh>
    <phoneticPr fontId="3"/>
  </si>
  <si>
    <t>多良木町地域福祉基金</t>
    <rPh sb="0" eb="4">
      <t>タラギマチ</t>
    </rPh>
    <rPh sb="4" eb="6">
      <t>チイキ</t>
    </rPh>
    <rPh sb="6" eb="8">
      <t>フクシ</t>
    </rPh>
    <rPh sb="8" eb="10">
      <t>キキン</t>
    </rPh>
    <phoneticPr fontId="3"/>
  </si>
  <si>
    <t>多良木町ふるさとづくり納税寄附基金</t>
    <rPh sb="0" eb="4">
      <t>タラ</t>
    </rPh>
    <rPh sb="11" eb="13">
      <t>ノウゼイ</t>
    </rPh>
    <rPh sb="13" eb="15">
      <t>キフ</t>
    </rPh>
    <rPh sb="15" eb="17">
      <t>キキン</t>
    </rPh>
    <phoneticPr fontId="3"/>
  </si>
  <si>
    <t>多良木町公共移設整備基金</t>
    <rPh sb="0" eb="4">
      <t>タラギマチ</t>
    </rPh>
    <rPh sb="4" eb="6">
      <t>コウキョウ</t>
    </rPh>
    <rPh sb="6" eb="8">
      <t>イセツ</t>
    </rPh>
    <rPh sb="8" eb="10">
      <t>セイビ</t>
    </rPh>
    <rPh sb="10" eb="12">
      <t>キキン</t>
    </rPh>
    <phoneticPr fontId="3"/>
  </si>
  <si>
    <t>多良木町まちづくり寄附基金</t>
    <rPh sb="0" eb="4">
      <t>タラギマチ</t>
    </rPh>
    <rPh sb="9" eb="11">
      <t>キフ</t>
    </rPh>
    <rPh sb="11" eb="13">
      <t>キキン</t>
    </rPh>
    <phoneticPr fontId="3"/>
  </si>
  <si>
    <t>土地改良事業基金</t>
    <rPh sb="0" eb="2">
      <t>トチ</t>
    </rPh>
    <rPh sb="2" eb="4">
      <t>カイリョウ</t>
    </rPh>
    <rPh sb="4" eb="6">
      <t>ジギョウ</t>
    </rPh>
    <rPh sb="6" eb="8">
      <t>キキン</t>
    </rPh>
    <phoneticPr fontId="3"/>
  </si>
  <si>
    <t>ダム対策事業特別会計基金</t>
    <rPh sb="2" eb="4">
      <t>タイサク</t>
    </rPh>
    <rPh sb="4" eb="6">
      <t>ジギョウ</t>
    </rPh>
    <rPh sb="6" eb="8">
      <t>トクベツ</t>
    </rPh>
    <rPh sb="8" eb="10">
      <t>カイケイ</t>
    </rPh>
    <rPh sb="10" eb="12">
      <t>キキン</t>
    </rPh>
    <phoneticPr fontId="3"/>
  </si>
  <si>
    <t>村有施設整備基金</t>
    <rPh sb="0" eb="2">
      <t>ソンユウ</t>
    </rPh>
    <rPh sb="2" eb="4">
      <t>シセツ</t>
    </rPh>
    <rPh sb="4" eb="6">
      <t>セイビ</t>
    </rPh>
    <rPh sb="6" eb="8">
      <t>キキン</t>
    </rPh>
    <phoneticPr fontId="3"/>
  </si>
  <si>
    <t>川辺川土地改良事業基金</t>
    <rPh sb="0" eb="3">
      <t>カワベガワ</t>
    </rPh>
    <rPh sb="3" eb="5">
      <t>トチ</t>
    </rPh>
    <rPh sb="5" eb="7">
      <t>カイリョウ</t>
    </rPh>
    <rPh sb="7" eb="9">
      <t>ジギョウ</t>
    </rPh>
    <rPh sb="9" eb="11">
      <t>キキン</t>
    </rPh>
    <phoneticPr fontId="3"/>
  </si>
  <si>
    <t>庁舎改築基金</t>
    <rPh sb="0" eb="2">
      <t>チョウシャ</t>
    </rPh>
    <rPh sb="2" eb="4">
      <t>カイチク</t>
    </rPh>
    <rPh sb="4" eb="6">
      <t>キキン</t>
    </rPh>
    <phoneticPr fontId="3"/>
  </si>
  <si>
    <t>学校建築基金</t>
    <rPh sb="0" eb="2">
      <t>ガッコウ</t>
    </rPh>
    <rPh sb="2" eb="4">
      <t>ケンチク</t>
    </rPh>
    <rPh sb="4" eb="6">
      <t>キキン</t>
    </rPh>
    <phoneticPr fontId="3"/>
  </si>
  <si>
    <t>水資源活用基金</t>
    <rPh sb="0" eb="3">
      <t>ミズシゲン</t>
    </rPh>
    <rPh sb="3" eb="5">
      <t>カツヨウ</t>
    </rPh>
    <rPh sb="5" eb="7">
      <t>キキン</t>
    </rPh>
    <phoneticPr fontId="3"/>
  </si>
  <si>
    <t>一勝地交流センター活性化基金</t>
    <rPh sb="0" eb="3">
      <t>イッショウチ</t>
    </rPh>
    <rPh sb="3" eb="5">
      <t>コウリュウ</t>
    </rPh>
    <rPh sb="9" eb="11">
      <t>カッセイ</t>
    </rPh>
    <rPh sb="11" eb="12">
      <t>カ</t>
    </rPh>
    <rPh sb="12" eb="14">
      <t>キキン</t>
    </rPh>
    <phoneticPr fontId="3"/>
  </si>
  <si>
    <t>地域づくり人づくり基金</t>
    <rPh sb="0" eb="2">
      <t>チイキ</t>
    </rPh>
    <rPh sb="5" eb="6">
      <t>ヒト</t>
    </rPh>
    <rPh sb="9" eb="11">
      <t>キキン</t>
    </rPh>
    <phoneticPr fontId="3"/>
  </si>
  <si>
    <t>産業活性化基金</t>
    <rPh sb="0" eb="2">
      <t>サンギョウ</t>
    </rPh>
    <rPh sb="2" eb="5">
      <t>カッセイカ</t>
    </rPh>
    <rPh sb="5" eb="7">
      <t>キキン</t>
    </rPh>
    <phoneticPr fontId="3"/>
  </si>
  <si>
    <t>町民総合センター整備基金</t>
    <rPh sb="0" eb="2">
      <t>チョウミン</t>
    </rPh>
    <rPh sb="2" eb="4">
      <t>ソウゴウ</t>
    </rPh>
    <rPh sb="8" eb="10">
      <t>セイビ</t>
    </rPh>
    <rPh sb="10" eb="12">
      <t>キキン</t>
    </rPh>
    <phoneticPr fontId="3"/>
  </si>
  <si>
    <t>小中学校校舎改築基金</t>
    <rPh sb="0" eb="4">
      <t>ショウチュウガッコウ</t>
    </rPh>
    <rPh sb="4" eb="6">
      <t>コウシャ</t>
    </rPh>
    <rPh sb="6" eb="8">
      <t>カイチク</t>
    </rPh>
    <rPh sb="8" eb="10">
      <t>キキン</t>
    </rPh>
    <phoneticPr fontId="3"/>
  </si>
  <si>
    <t>消防団員等公務災害補償基金</t>
    <rPh sb="0" eb="5">
      <t>ショウボウダンイントウ</t>
    </rPh>
    <rPh sb="5" eb="9">
      <t>コウムサイガイ</t>
    </rPh>
    <rPh sb="9" eb="11">
      <t>ホショウ</t>
    </rPh>
    <rPh sb="11" eb="13">
      <t>キキン</t>
    </rPh>
    <phoneticPr fontId="3"/>
  </si>
  <si>
    <t>消防賞じゅつ基金</t>
    <rPh sb="0" eb="2">
      <t>ショウボウ</t>
    </rPh>
    <rPh sb="2" eb="3">
      <t>ショウ</t>
    </rPh>
    <rPh sb="6" eb="8">
      <t>キキン</t>
    </rPh>
    <phoneticPr fontId="3"/>
  </si>
  <si>
    <t>非常勤職員公務災害補償基金</t>
    <rPh sb="0" eb="3">
      <t>ヒジョウキン</t>
    </rPh>
    <rPh sb="3" eb="5">
      <t>ショクイン</t>
    </rPh>
    <rPh sb="5" eb="9">
      <t>コウムサイガイ</t>
    </rPh>
    <rPh sb="9" eb="11">
      <t>ホショウ</t>
    </rPh>
    <rPh sb="11" eb="13">
      <t>キキン</t>
    </rPh>
    <phoneticPr fontId="3"/>
  </si>
  <si>
    <t>自治会館管理基金</t>
    <rPh sb="0" eb="4">
      <t>ジチカイカン</t>
    </rPh>
    <rPh sb="4" eb="8">
      <t>カンリキキン</t>
    </rPh>
    <phoneticPr fontId="3"/>
  </si>
  <si>
    <t>退職手当積立金</t>
    <rPh sb="0" eb="2">
      <t>タイショク</t>
    </rPh>
    <rPh sb="2" eb="4">
      <t>テアテ</t>
    </rPh>
    <rPh sb="4" eb="6">
      <t>ツミタテ</t>
    </rPh>
    <rPh sb="6" eb="7">
      <t>キン</t>
    </rPh>
    <phoneticPr fontId="3"/>
  </si>
  <si>
    <t>ごみ処理施設建設基金</t>
    <rPh sb="2" eb="4">
      <t>ショリ</t>
    </rPh>
    <rPh sb="4" eb="6">
      <t>シセツ</t>
    </rPh>
    <rPh sb="6" eb="8">
      <t>ケンセツ</t>
    </rPh>
    <rPh sb="8" eb="10">
      <t>キキン</t>
    </rPh>
    <phoneticPr fontId="3"/>
  </si>
  <si>
    <t>埋立施設建設基金</t>
    <rPh sb="0" eb="4">
      <t>ウメタテシセツ</t>
    </rPh>
    <rPh sb="4" eb="8">
      <t>ケンセツキキン</t>
    </rPh>
    <phoneticPr fontId="3"/>
  </si>
  <si>
    <t>山鹿植木広域行政事務組合一般廃棄物処理施設建設等基金</t>
    <rPh sb="0" eb="12">
      <t>ヤマガ</t>
    </rPh>
    <rPh sb="12" eb="14">
      <t>イッパン</t>
    </rPh>
    <rPh sb="14" eb="17">
      <t>ハイキブツ</t>
    </rPh>
    <rPh sb="17" eb="19">
      <t>ショリ</t>
    </rPh>
    <rPh sb="19" eb="21">
      <t>シセツ</t>
    </rPh>
    <rPh sb="21" eb="23">
      <t>ケンセツ</t>
    </rPh>
    <rPh sb="23" eb="24">
      <t>トウ</t>
    </rPh>
    <rPh sb="24" eb="26">
      <t>キキン</t>
    </rPh>
    <phoneticPr fontId="3"/>
  </si>
  <si>
    <t>庁舎建設基金</t>
    <rPh sb="0" eb="2">
      <t>チョウシャ</t>
    </rPh>
    <rPh sb="2" eb="4">
      <t>ケンセツ</t>
    </rPh>
    <rPh sb="4" eb="6">
      <t>キキン</t>
    </rPh>
    <phoneticPr fontId="4"/>
  </si>
  <si>
    <t>消防施設整備基金</t>
    <rPh sb="0" eb="2">
      <t>ショウボウ</t>
    </rPh>
    <rPh sb="2" eb="4">
      <t>シセツ</t>
    </rPh>
    <rPh sb="4" eb="6">
      <t>セイビ</t>
    </rPh>
    <rPh sb="6" eb="8">
      <t>キキン</t>
    </rPh>
    <phoneticPr fontId="4"/>
  </si>
  <si>
    <t>その他の事業基金</t>
    <rPh sb="2" eb="3">
      <t>タ</t>
    </rPh>
    <rPh sb="4" eb="8">
      <t>ジギョウキキン</t>
    </rPh>
    <phoneticPr fontId="3"/>
  </si>
  <si>
    <t>消防賞じゅつ金</t>
    <rPh sb="0" eb="2">
      <t>ショウボウ</t>
    </rPh>
    <rPh sb="2" eb="3">
      <t>ショウ</t>
    </rPh>
    <rPh sb="6" eb="7">
      <t>キン</t>
    </rPh>
    <phoneticPr fontId="3"/>
  </si>
  <si>
    <t>汚泥再生処理センター基金</t>
    <rPh sb="0" eb="6">
      <t>オデイサイセイショリ</t>
    </rPh>
    <rPh sb="10" eb="12">
      <t>キキン</t>
    </rPh>
    <phoneticPr fontId="3"/>
  </si>
  <si>
    <t>人吉球磨ふるさと市町村圏基金</t>
    <rPh sb="0" eb="2">
      <t>ヒトヨシ</t>
    </rPh>
    <rPh sb="2" eb="4">
      <t>クマ</t>
    </rPh>
    <rPh sb="8" eb="11">
      <t>シチョウソン</t>
    </rPh>
    <rPh sb="11" eb="12">
      <t>ケン</t>
    </rPh>
    <rPh sb="12" eb="14">
      <t>キキン</t>
    </rPh>
    <phoneticPr fontId="4"/>
  </si>
  <si>
    <t>検診車基金</t>
    <rPh sb="0" eb="3">
      <t>ケンシンシャ</t>
    </rPh>
    <rPh sb="3" eb="5">
      <t>キキン</t>
    </rPh>
    <phoneticPr fontId="3"/>
  </si>
  <si>
    <t>消防施設整備基金</t>
    <rPh sb="0" eb="4">
      <t>ショウボウシセツ</t>
    </rPh>
    <rPh sb="4" eb="6">
      <t>セイビ</t>
    </rPh>
    <rPh sb="6" eb="8">
      <t>キキン</t>
    </rPh>
    <phoneticPr fontId="3"/>
  </si>
  <si>
    <t>クリーンパークファイブ施設整備基金</t>
    <rPh sb="11" eb="13">
      <t>シセツ</t>
    </rPh>
    <rPh sb="13" eb="15">
      <t>セイビ</t>
    </rPh>
    <rPh sb="15" eb="17">
      <t>キキン</t>
    </rPh>
    <phoneticPr fontId="3"/>
  </si>
  <si>
    <t>し尿処理施設              整備基金</t>
    <rPh sb="1" eb="4">
      <t>ニョウショリ</t>
    </rPh>
    <rPh sb="4" eb="6">
      <t>シセツ</t>
    </rPh>
    <rPh sb="20" eb="22">
      <t>セイビ</t>
    </rPh>
    <rPh sb="22" eb="24">
      <t>キキン</t>
    </rPh>
    <phoneticPr fontId="3"/>
  </si>
  <si>
    <t>東部清掃施設       整備基金</t>
    <rPh sb="0" eb="2">
      <t>トウブ</t>
    </rPh>
    <rPh sb="2" eb="4">
      <t>セイソウ</t>
    </rPh>
    <rPh sb="4" eb="6">
      <t>シセツ</t>
    </rPh>
    <rPh sb="13" eb="15">
      <t>セイビ</t>
    </rPh>
    <rPh sb="15" eb="17">
      <t>キキン</t>
    </rPh>
    <phoneticPr fontId="3"/>
  </si>
  <si>
    <t>玉名斎場施設          整備基金</t>
    <rPh sb="0" eb="2">
      <t>タマナ</t>
    </rPh>
    <rPh sb="2" eb="4">
      <t>サイジョウ</t>
    </rPh>
    <rPh sb="4" eb="6">
      <t>シセツ</t>
    </rPh>
    <rPh sb="16" eb="18">
      <t>セイビ</t>
    </rPh>
    <rPh sb="18" eb="20">
      <t>キキン</t>
    </rPh>
    <phoneticPr fontId="3"/>
  </si>
  <si>
    <t>宇城ふるさと市町村圏基金</t>
    <rPh sb="0" eb="2">
      <t>ウキ</t>
    </rPh>
    <rPh sb="6" eb="9">
      <t>シチョウソン</t>
    </rPh>
    <rPh sb="9" eb="10">
      <t>ケン</t>
    </rPh>
    <rPh sb="10" eb="12">
      <t>キキン</t>
    </rPh>
    <phoneticPr fontId="3"/>
  </si>
  <si>
    <t>宇城クリーンセンター施設建設等基金</t>
    <rPh sb="0" eb="10">
      <t>ウキ</t>
    </rPh>
    <rPh sb="10" eb="12">
      <t>シセツ</t>
    </rPh>
    <rPh sb="12" eb="14">
      <t>ケンセツ</t>
    </rPh>
    <rPh sb="14" eb="15">
      <t>トウ</t>
    </rPh>
    <rPh sb="15" eb="17">
      <t>キキン</t>
    </rPh>
    <phoneticPr fontId="3"/>
  </si>
  <si>
    <t>宇城クリーンセンター施設整備基金</t>
    <rPh sb="0" eb="10">
      <t>ウキ</t>
    </rPh>
    <rPh sb="10" eb="12">
      <t>シセツ</t>
    </rPh>
    <rPh sb="12" eb="14">
      <t>セイビ</t>
    </rPh>
    <rPh sb="14" eb="16">
      <t>キキン</t>
    </rPh>
    <phoneticPr fontId="3"/>
  </si>
  <si>
    <t>寂静の里火葬場施設整備基金</t>
    <rPh sb="0" eb="4">
      <t>ジャク</t>
    </rPh>
    <rPh sb="4" eb="6">
      <t>カソウ</t>
    </rPh>
    <rPh sb="6" eb="7">
      <t>ジョウ</t>
    </rPh>
    <rPh sb="7" eb="9">
      <t>シセツ</t>
    </rPh>
    <rPh sb="9" eb="11">
      <t>セイビ</t>
    </rPh>
    <rPh sb="11" eb="13">
      <t>キキン</t>
    </rPh>
    <phoneticPr fontId="3"/>
  </si>
  <si>
    <t>https://www.pref.oita.jp/soshiki/11650/zaisei.html</t>
  </si>
  <si>
    <t>公共施設再編整備基金</t>
    <rPh sb="0" eb="2">
      <t>コウキョウ</t>
    </rPh>
    <rPh sb="2" eb="4">
      <t>シセツ</t>
    </rPh>
    <rPh sb="4" eb="6">
      <t>サイヘン</t>
    </rPh>
    <rPh sb="6" eb="8">
      <t>セイビ</t>
    </rPh>
    <rPh sb="8" eb="10">
      <t>キキン</t>
    </rPh>
    <phoneticPr fontId="3"/>
  </si>
  <si>
    <t>べっぷ未来共創基金</t>
    <rPh sb="3" eb="5">
      <t>ミライ</t>
    </rPh>
    <rPh sb="5" eb="7">
      <t>キョウソウ</t>
    </rPh>
    <rPh sb="7" eb="9">
      <t>キキン</t>
    </rPh>
    <phoneticPr fontId="3"/>
  </si>
  <si>
    <t>湯のまち別府ふるさと応援基金</t>
    <rPh sb="0" eb="1">
      <t>ユ</t>
    </rPh>
    <rPh sb="4" eb="6">
      <t>ベップ</t>
    </rPh>
    <rPh sb="10" eb="12">
      <t>オウエン</t>
    </rPh>
    <rPh sb="12" eb="14">
      <t>キキン</t>
    </rPh>
    <phoneticPr fontId="3"/>
  </si>
  <si>
    <t>コンベンション振興基金</t>
    <rPh sb="7" eb="9">
      <t>シンコウ</t>
    </rPh>
    <rPh sb="9" eb="11">
      <t>キキン</t>
    </rPh>
    <phoneticPr fontId="3"/>
  </si>
  <si>
    <t>中津市拠点基金</t>
    <rPh sb="0" eb="3">
      <t>ナカツシ</t>
    </rPh>
    <rPh sb="3" eb="5">
      <t>キョテン</t>
    </rPh>
    <rPh sb="5" eb="7">
      <t>キキン</t>
    </rPh>
    <phoneticPr fontId="3"/>
  </si>
  <si>
    <t>市職員退職手当基金</t>
    <rPh sb="0" eb="3">
      <t>シショクイン</t>
    </rPh>
    <rPh sb="3" eb="5">
      <t>タイショク</t>
    </rPh>
    <rPh sb="5" eb="7">
      <t>テアテ</t>
    </rPh>
    <rPh sb="7" eb="9">
      <t>キキン</t>
    </rPh>
    <phoneticPr fontId="3"/>
  </si>
  <si>
    <t>ふるさとさいき応援基金</t>
    <rPh sb="7" eb="9">
      <t>オウエン</t>
    </rPh>
    <rPh sb="9" eb="11">
      <t>キキン</t>
    </rPh>
    <phoneticPr fontId="3"/>
  </si>
  <si>
    <t>ふるさと活勢事業基金</t>
    <rPh sb="4" eb="5">
      <t>カツ</t>
    </rPh>
    <rPh sb="5" eb="6">
      <t>ゼイ</t>
    </rPh>
    <rPh sb="6" eb="8">
      <t>ジギョウ</t>
    </rPh>
    <rPh sb="8" eb="10">
      <t>キキン</t>
    </rPh>
    <phoneticPr fontId="3"/>
  </si>
  <si>
    <t>庁舎管理建設推進基金</t>
    <rPh sb="0" eb="2">
      <t>チョウシャ</t>
    </rPh>
    <rPh sb="2" eb="4">
      <t>カンリ</t>
    </rPh>
    <rPh sb="4" eb="6">
      <t>ケンセツ</t>
    </rPh>
    <rPh sb="6" eb="8">
      <t>スイシン</t>
    </rPh>
    <rPh sb="8" eb="10">
      <t>キキン</t>
    </rPh>
    <phoneticPr fontId="3"/>
  </si>
  <si>
    <t>退職手当準備基金</t>
    <rPh sb="0" eb="2">
      <t>タイショク</t>
    </rPh>
    <rPh sb="2" eb="4">
      <t>テアテ</t>
    </rPh>
    <rPh sb="4" eb="6">
      <t>ジュンビ</t>
    </rPh>
    <rPh sb="6" eb="8">
      <t>キキン</t>
    </rPh>
    <phoneticPr fontId="3"/>
  </si>
  <si>
    <t>国営大野川上流農業水利事業償還負担金積立基金</t>
    <rPh sb="0" eb="2">
      <t>コクエイ</t>
    </rPh>
    <rPh sb="2" eb="5">
      <t>オオノガワ</t>
    </rPh>
    <rPh sb="5" eb="7">
      <t>ジョウリュウ</t>
    </rPh>
    <rPh sb="7" eb="9">
      <t>ノウギョウ</t>
    </rPh>
    <rPh sb="9" eb="11">
      <t>スイリ</t>
    </rPh>
    <rPh sb="11" eb="13">
      <t>ジギョウ</t>
    </rPh>
    <rPh sb="13" eb="15">
      <t>ショウカン</t>
    </rPh>
    <rPh sb="15" eb="17">
      <t>フタン</t>
    </rPh>
    <rPh sb="17" eb="18">
      <t>キン</t>
    </rPh>
    <rPh sb="18" eb="20">
      <t>ツミタテ</t>
    </rPh>
    <rPh sb="20" eb="22">
      <t>キキン</t>
    </rPh>
    <phoneticPr fontId="3"/>
  </si>
  <si>
    <t>ふるさと竹田応援隊基金</t>
    <rPh sb="4" eb="6">
      <t>タケタ</t>
    </rPh>
    <rPh sb="6" eb="9">
      <t>オウエンタイ</t>
    </rPh>
    <rPh sb="9" eb="11">
      <t>キキン</t>
    </rPh>
    <phoneticPr fontId="3"/>
  </si>
  <si>
    <t>地域活力創出基金</t>
    <rPh sb="0" eb="2">
      <t>チイキ</t>
    </rPh>
    <rPh sb="2" eb="4">
      <t>カツリョク</t>
    </rPh>
    <rPh sb="4" eb="6">
      <t>ソウシュツ</t>
    </rPh>
    <rPh sb="6" eb="8">
      <t>キキン</t>
    </rPh>
    <phoneticPr fontId="3"/>
  </si>
  <si>
    <t>ふるさと杵築応援基金</t>
    <rPh sb="4" eb="6">
      <t>キツキ</t>
    </rPh>
    <rPh sb="6" eb="8">
      <t>オウエン</t>
    </rPh>
    <rPh sb="8" eb="10">
      <t>キキン</t>
    </rPh>
    <phoneticPr fontId="3"/>
  </si>
  <si>
    <t>廃棄物処理施設整備負担金基金</t>
    <rPh sb="0" eb="3">
      <t>ハイキブツ</t>
    </rPh>
    <rPh sb="3" eb="5">
      <t>ショリ</t>
    </rPh>
    <rPh sb="5" eb="7">
      <t>シセツ</t>
    </rPh>
    <rPh sb="7" eb="9">
      <t>セイビ</t>
    </rPh>
    <rPh sb="9" eb="12">
      <t>フタンキン</t>
    </rPh>
    <rPh sb="12" eb="14">
      <t>キキン</t>
    </rPh>
    <phoneticPr fontId="3"/>
  </si>
  <si>
    <t>宇佐航空隊史跡等保存事業基金</t>
    <rPh sb="0" eb="2">
      <t>ウサ</t>
    </rPh>
    <rPh sb="2" eb="4">
      <t>コウクウ</t>
    </rPh>
    <rPh sb="4" eb="5">
      <t>タイ</t>
    </rPh>
    <rPh sb="5" eb="7">
      <t>シセキ</t>
    </rPh>
    <rPh sb="7" eb="8">
      <t>トウ</t>
    </rPh>
    <rPh sb="8" eb="10">
      <t>ホゾン</t>
    </rPh>
    <rPh sb="10" eb="12">
      <t>ジギョウ</t>
    </rPh>
    <rPh sb="12" eb="14">
      <t>キキン</t>
    </rPh>
    <phoneticPr fontId="3"/>
  </si>
  <si>
    <t>子ども医療費助成基金</t>
    <rPh sb="0" eb="1">
      <t>コ</t>
    </rPh>
    <rPh sb="3" eb="6">
      <t>イリョウヒ</t>
    </rPh>
    <rPh sb="6" eb="8">
      <t>ジョセイ</t>
    </rPh>
    <rPh sb="8" eb="10">
      <t>キキン</t>
    </rPh>
    <phoneticPr fontId="3"/>
  </si>
  <si>
    <t>みらいふるさと基金</t>
    <rPh sb="7" eb="9">
      <t>キキン</t>
    </rPh>
    <phoneticPr fontId="3"/>
  </si>
  <si>
    <t>子ども及び高校生等医療費助成事業基金</t>
    <rPh sb="0" eb="1">
      <t>コ</t>
    </rPh>
    <rPh sb="3" eb="4">
      <t>オヨ</t>
    </rPh>
    <rPh sb="5" eb="8">
      <t>コウコウセイ</t>
    </rPh>
    <rPh sb="8" eb="9">
      <t>トウ</t>
    </rPh>
    <rPh sb="9" eb="12">
      <t>イリョウヒ</t>
    </rPh>
    <rPh sb="12" eb="14">
      <t>ジョセイ</t>
    </rPh>
    <rPh sb="14" eb="16">
      <t>ジギョウ</t>
    </rPh>
    <rPh sb="16" eb="18">
      <t>キキン</t>
    </rPh>
    <phoneticPr fontId="3"/>
  </si>
  <si>
    <t>下水道基金</t>
    <rPh sb="0" eb="3">
      <t>ゲスイドウ</t>
    </rPh>
    <rPh sb="3" eb="5">
      <t>キキン</t>
    </rPh>
    <phoneticPr fontId="3"/>
  </si>
  <si>
    <t>日出町公共施設整備基金</t>
    <rPh sb="0" eb="3">
      <t>ヒジマチ</t>
    </rPh>
    <rPh sb="3" eb="5">
      <t>コウキョウ</t>
    </rPh>
    <rPh sb="5" eb="7">
      <t>シセツ</t>
    </rPh>
    <rPh sb="7" eb="9">
      <t>セイビ</t>
    </rPh>
    <rPh sb="9" eb="11">
      <t>キキン</t>
    </rPh>
    <phoneticPr fontId="3"/>
  </si>
  <si>
    <t>中山間ふるさと水と土保全対策基金</t>
    <rPh sb="0" eb="1">
      <t>チュウ</t>
    </rPh>
    <rPh sb="1" eb="3">
      <t>サンカン</t>
    </rPh>
    <rPh sb="7" eb="8">
      <t>ミズ</t>
    </rPh>
    <rPh sb="9" eb="10">
      <t>ツチ</t>
    </rPh>
    <rPh sb="10" eb="12">
      <t>ホゼン</t>
    </rPh>
    <rPh sb="12" eb="14">
      <t>タイサク</t>
    </rPh>
    <rPh sb="14" eb="16">
      <t>キキン</t>
    </rPh>
    <phoneticPr fontId="3"/>
  </si>
  <si>
    <t>九重町福祉基金</t>
    <rPh sb="0" eb="3">
      <t>ココノエマチ</t>
    </rPh>
    <rPh sb="3" eb="5">
      <t>フクシ</t>
    </rPh>
    <rPh sb="5" eb="7">
      <t>キキン</t>
    </rPh>
    <phoneticPr fontId="3"/>
  </si>
  <si>
    <t>スクールバス事業基金</t>
    <rPh sb="6" eb="8">
      <t>ジギョウ</t>
    </rPh>
    <rPh sb="8" eb="10">
      <t>キキン</t>
    </rPh>
    <phoneticPr fontId="3"/>
  </si>
  <si>
    <t>わらべの館運営基金</t>
    <rPh sb="4" eb="5">
      <t>ヤカタ</t>
    </rPh>
    <rPh sb="5" eb="7">
      <t>ウンエイ</t>
    </rPh>
    <rPh sb="7" eb="9">
      <t>キキン</t>
    </rPh>
    <phoneticPr fontId="3"/>
  </si>
  <si>
    <t>消防団員等賞じゅつ基金</t>
    <rPh sb="0" eb="3">
      <t>ショウボウダン</t>
    </rPh>
    <rPh sb="3" eb="4">
      <t>イン</t>
    </rPh>
    <rPh sb="4" eb="5">
      <t>トウ</t>
    </rPh>
    <rPh sb="5" eb="6">
      <t>ショウ</t>
    </rPh>
    <rPh sb="9" eb="11">
      <t>キキン</t>
    </rPh>
    <phoneticPr fontId="3"/>
  </si>
  <si>
    <t>施設整備基金積立金</t>
    <rPh sb="0" eb="2">
      <t>シセツ</t>
    </rPh>
    <rPh sb="2" eb="4">
      <t>セイビ</t>
    </rPh>
    <rPh sb="4" eb="6">
      <t>キキン</t>
    </rPh>
    <rPh sb="6" eb="9">
      <t>ツミタテキン</t>
    </rPh>
    <phoneticPr fontId="3"/>
  </si>
  <si>
    <t>清掃センター環境対策推進基金</t>
    <rPh sb="0" eb="2">
      <t>セイソウ</t>
    </rPh>
    <rPh sb="6" eb="8">
      <t>カンキョウ</t>
    </rPh>
    <rPh sb="8" eb="10">
      <t>タイサク</t>
    </rPh>
    <rPh sb="10" eb="12">
      <t>スイシン</t>
    </rPh>
    <rPh sb="12" eb="14">
      <t>キキン</t>
    </rPh>
    <phoneticPr fontId="3"/>
  </si>
  <si>
    <t>退職手当積立基金</t>
    <rPh sb="0" eb="2">
      <t>タイショク</t>
    </rPh>
    <rPh sb="2" eb="4">
      <t>テアテ</t>
    </rPh>
    <rPh sb="4" eb="6">
      <t>ツミタテ</t>
    </rPh>
    <rPh sb="6" eb="8">
      <t>キキン</t>
    </rPh>
    <phoneticPr fontId="3"/>
  </si>
  <si>
    <t>組合有施設整備基金</t>
    <rPh sb="0" eb="2">
      <t>クミアイ</t>
    </rPh>
    <rPh sb="2" eb="3">
      <t>ユウ</t>
    </rPh>
    <rPh sb="3" eb="5">
      <t>シセツ</t>
    </rPh>
    <rPh sb="5" eb="7">
      <t>セイビ</t>
    </rPh>
    <rPh sb="7" eb="9">
      <t>キキン</t>
    </rPh>
    <phoneticPr fontId="3"/>
  </si>
  <si>
    <t>清掃センター施設整備基金</t>
    <rPh sb="0" eb="2">
      <t>セイソウ</t>
    </rPh>
    <rPh sb="6" eb="8">
      <t>シセツ</t>
    </rPh>
    <rPh sb="8" eb="10">
      <t>セイビ</t>
    </rPh>
    <rPh sb="10" eb="12">
      <t>キキン</t>
    </rPh>
    <phoneticPr fontId="3"/>
  </si>
  <si>
    <t>環境衛生センター施設整備基金</t>
    <rPh sb="0" eb="2">
      <t>カンキョウ</t>
    </rPh>
    <rPh sb="2" eb="4">
      <t>エイセイ</t>
    </rPh>
    <rPh sb="8" eb="10">
      <t>シセツ</t>
    </rPh>
    <rPh sb="10" eb="12">
      <t>セイビ</t>
    </rPh>
    <rPh sb="12" eb="14">
      <t>キキン</t>
    </rPh>
    <phoneticPr fontId="3"/>
  </si>
  <si>
    <t>葬祭場施設整備基金</t>
    <rPh sb="0" eb="3">
      <t>ソウサイジョウ</t>
    </rPh>
    <rPh sb="3" eb="5">
      <t>シセツ</t>
    </rPh>
    <rPh sb="5" eb="7">
      <t>セイビ</t>
    </rPh>
    <rPh sb="7" eb="9">
      <t>キキン</t>
    </rPh>
    <phoneticPr fontId="3"/>
  </si>
  <si>
    <t>地域振興整備基金</t>
    <rPh sb="0" eb="2">
      <t>チイキ</t>
    </rPh>
    <rPh sb="2" eb="4">
      <t>シンコウ</t>
    </rPh>
    <rPh sb="4" eb="6">
      <t>セイビ</t>
    </rPh>
    <rPh sb="6" eb="8">
      <t>キキン</t>
    </rPh>
    <phoneticPr fontId="3"/>
  </si>
  <si>
    <t>敬老ふれあい基金</t>
  </si>
  <si>
    <t>学術振興基金</t>
  </si>
  <si>
    <t>公立大学財政運営基金</t>
  </si>
  <si>
    <t>地方創生基金</t>
  </si>
  <si>
    <t>野口遵記念館建設基金</t>
  </si>
  <si>
    <t>ふるさと応援寄附金</t>
  </si>
  <si>
    <t>https://www.city.nichinan.lg.jp/main/government/finance-list/city-finance/</t>
  </si>
  <si>
    <t>土地改良基金</t>
  </si>
  <si>
    <t>未来まち創生基金</t>
  </si>
  <si>
    <t>愛のふるさと福祉基金</t>
  </si>
  <si>
    <t>うるおい福祉基金</t>
  </si>
  <si>
    <t>ふるさと日向市応援寄附金基金</t>
  </si>
  <si>
    <t>公共施設等整備資金積立基金</t>
  </si>
  <si>
    <t>地域福祉事業基金</t>
  </si>
  <si>
    <t>過疎自立促進基金</t>
  </si>
  <si>
    <t>がんばっどふるさと応援基金</t>
  </si>
  <si>
    <t>高齢者保健福祉基金</t>
  </si>
  <si>
    <t>えびの市心のふるさと基金</t>
  </si>
  <si>
    <t>えびの市職員退職手当基金</t>
  </si>
  <si>
    <t>えびの市畑地かんがい事業基金</t>
  </si>
  <si>
    <t>えびの市ぷらいど21基金</t>
  </si>
  <si>
    <t>交流拠点施設整備基金</t>
  </si>
  <si>
    <t>衛生センター施設整備基金</t>
  </si>
  <si>
    <t>すこやか福祉基金</t>
  </si>
  <si>
    <t>西諸土地改良基金</t>
  </si>
  <si>
    <t>企業立地奨励金等交付基金</t>
  </si>
  <si>
    <t>元気づくり基金</t>
  </si>
  <si>
    <t>ふるさと綾サポート基金</t>
  </si>
  <si>
    <t>高鍋町美術館基金</t>
  </si>
  <si>
    <t>がんばる新富町応援金</t>
  </si>
  <si>
    <t>すこやか安心基金</t>
  </si>
  <si>
    <t>小中学校教育情報化整備基金</t>
  </si>
  <si>
    <t>双子キャンプ場整備基金</t>
  </si>
  <si>
    <t>情報網基盤整備基金</t>
  </si>
  <si>
    <t>ふたば園施設整備基金</t>
  </si>
  <si>
    <t>次代を担う人づくり基金</t>
  </si>
  <si>
    <t>ふるさとづくり事業振興基金</t>
  </si>
  <si>
    <t>農業振興対策基金</t>
  </si>
  <si>
    <t>保健医療福祉連携充実強化基金</t>
  </si>
  <si>
    <t>商工業振興対策基金</t>
  </si>
  <si>
    <t>森林郷創生基金</t>
  </si>
  <si>
    <t>農林業担い手対策基金</t>
  </si>
  <si>
    <t>公共施設等整備基金</t>
    <rPh sb="0" eb="2">
      <t>コウキョウ</t>
    </rPh>
    <rPh sb="2" eb="5">
      <t>シセツトウ</t>
    </rPh>
    <rPh sb="5" eb="7">
      <t>セイビ</t>
    </rPh>
    <rPh sb="7" eb="9">
      <t>キキン</t>
    </rPh>
    <phoneticPr fontId="3"/>
  </si>
  <si>
    <t>美郷町合併市町村振興基金</t>
  </si>
  <si>
    <t>美郷町産業等振興基金</t>
  </si>
  <si>
    <t>美郷町公共施設等整備基金</t>
  </si>
  <si>
    <t>美郷町地域福祉基金</t>
  </si>
  <si>
    <t>地域活性化対策基金</t>
  </si>
  <si>
    <t>ふるさと愛の福祉基金</t>
  </si>
  <si>
    <t>水源の里振興基金</t>
  </si>
  <si>
    <t>五ヶ瀬町応援基金</t>
  </si>
  <si>
    <t>賞じゅつ金準備積立基金</t>
    <rPh sb="0" eb="1">
      <t>ショウ</t>
    </rPh>
    <rPh sb="4" eb="5">
      <t>キン</t>
    </rPh>
    <rPh sb="5" eb="7">
      <t>ジュンビ</t>
    </rPh>
    <rPh sb="7" eb="9">
      <t>ツミタテ</t>
    </rPh>
    <rPh sb="9" eb="11">
      <t>キキン</t>
    </rPh>
    <phoneticPr fontId="3"/>
  </si>
  <si>
    <t>葬祭センター施設等整備基金</t>
    <rPh sb="0" eb="2">
      <t>ソウサイ</t>
    </rPh>
    <rPh sb="6" eb="8">
      <t>シセツ</t>
    </rPh>
    <rPh sb="8" eb="9">
      <t>トウ</t>
    </rPh>
    <rPh sb="9" eb="11">
      <t>セイビ</t>
    </rPh>
    <rPh sb="11" eb="13">
      <t>キキン</t>
    </rPh>
    <phoneticPr fontId="3"/>
  </si>
  <si>
    <t>消防賞じゅつ金準備積立基金</t>
    <rPh sb="0" eb="2">
      <t>ショウボウ</t>
    </rPh>
    <rPh sb="2" eb="3">
      <t>ショウ</t>
    </rPh>
    <rPh sb="6" eb="7">
      <t>キン</t>
    </rPh>
    <rPh sb="7" eb="9">
      <t>ジュンビ</t>
    </rPh>
    <rPh sb="9" eb="11">
      <t>ツミタテ</t>
    </rPh>
    <rPh sb="11" eb="13">
      <t>キキン</t>
    </rPh>
    <phoneticPr fontId="3"/>
  </si>
  <si>
    <t>施設整備積立基金</t>
    <rPh sb="0" eb="2">
      <t>シセツ</t>
    </rPh>
    <rPh sb="2" eb="4">
      <t>セイビ</t>
    </rPh>
    <rPh sb="4" eb="6">
      <t>ツミタテ</t>
    </rPh>
    <rPh sb="6" eb="8">
      <t>キキン</t>
    </rPh>
    <phoneticPr fontId="3"/>
  </si>
  <si>
    <t>退職手当積立基金</t>
    <rPh sb="0" eb="4">
      <t>タイショクテアテ</t>
    </rPh>
    <rPh sb="4" eb="6">
      <t>ツミタテ</t>
    </rPh>
    <rPh sb="6" eb="8">
      <t>キキン</t>
    </rPh>
    <phoneticPr fontId="3"/>
  </si>
  <si>
    <t>消防団員等公務災害補償等基金</t>
    <rPh sb="0" eb="3">
      <t>ショウボウダン</t>
    </rPh>
    <rPh sb="3" eb="4">
      <t>イン</t>
    </rPh>
    <rPh sb="4" eb="5">
      <t>トウ</t>
    </rPh>
    <rPh sb="5" eb="7">
      <t>コウム</t>
    </rPh>
    <rPh sb="7" eb="9">
      <t>サイガイ</t>
    </rPh>
    <rPh sb="9" eb="11">
      <t>ホショウ</t>
    </rPh>
    <rPh sb="11" eb="12">
      <t>トウ</t>
    </rPh>
    <rPh sb="12" eb="14">
      <t>キキン</t>
    </rPh>
    <phoneticPr fontId="3"/>
  </si>
  <si>
    <t>宮崎県自治会館維持整備基金</t>
    <rPh sb="0" eb="3">
      <t>ミヤザキケン</t>
    </rPh>
    <rPh sb="3" eb="5">
      <t>ジチ</t>
    </rPh>
    <rPh sb="5" eb="7">
      <t>カイカン</t>
    </rPh>
    <rPh sb="7" eb="9">
      <t>イジ</t>
    </rPh>
    <rPh sb="9" eb="11">
      <t>セイビ</t>
    </rPh>
    <rPh sb="11" eb="13">
      <t>キキン</t>
    </rPh>
    <phoneticPr fontId="3"/>
  </si>
  <si>
    <t>一般廃棄物最終処分場施設整備基金</t>
    <rPh sb="0" eb="2">
      <t>イッパン</t>
    </rPh>
    <rPh sb="2" eb="5">
      <t>ハイキブツ</t>
    </rPh>
    <rPh sb="5" eb="7">
      <t>サイシュウ</t>
    </rPh>
    <rPh sb="7" eb="10">
      <t>ショブンジョウ</t>
    </rPh>
    <rPh sb="10" eb="12">
      <t>シセツ</t>
    </rPh>
    <rPh sb="12" eb="14">
      <t>セイビ</t>
    </rPh>
    <rPh sb="14" eb="16">
      <t>キキン</t>
    </rPh>
    <phoneticPr fontId="3"/>
  </si>
  <si>
    <t>火葬場施設整備基金</t>
    <rPh sb="0" eb="3">
      <t>カソウバ</t>
    </rPh>
    <rPh sb="3" eb="5">
      <t>シセツ</t>
    </rPh>
    <rPh sb="5" eb="7">
      <t>セイビ</t>
    </rPh>
    <rPh sb="7" eb="9">
      <t>キキン</t>
    </rPh>
    <phoneticPr fontId="3"/>
  </si>
  <si>
    <t>高齢者福祉施設管理基金</t>
    <phoneticPr fontId="3"/>
  </si>
  <si>
    <t>文学振興基金</t>
    <phoneticPr fontId="3"/>
  </si>
  <si>
    <t>合併まちづくり基金</t>
    <phoneticPr fontId="3"/>
  </si>
  <si>
    <t>ふるさと鹿屋応援基金</t>
    <rPh sb="4" eb="6">
      <t>カノヤ</t>
    </rPh>
    <rPh sb="6" eb="8">
      <t>オウエン</t>
    </rPh>
    <rPh sb="8" eb="10">
      <t>キキン</t>
    </rPh>
    <phoneticPr fontId="3"/>
  </si>
  <si>
    <t>岩崎奨学基金</t>
    <rPh sb="0" eb="2">
      <t>イワサキ</t>
    </rPh>
    <rPh sb="2" eb="4">
      <t>ショウガク</t>
    </rPh>
    <rPh sb="4" eb="6">
      <t>キキン</t>
    </rPh>
    <phoneticPr fontId="3"/>
  </si>
  <si>
    <t>市民交流施設整備基金</t>
    <rPh sb="0" eb="2">
      <t>シミン</t>
    </rPh>
    <rPh sb="2" eb="4">
      <t>コウリュウ</t>
    </rPh>
    <rPh sb="4" eb="6">
      <t>シセツ</t>
    </rPh>
    <rPh sb="6" eb="8">
      <t>セイビ</t>
    </rPh>
    <rPh sb="8" eb="10">
      <t>キキン</t>
    </rPh>
    <phoneticPr fontId="3"/>
  </si>
  <si>
    <t>出水市振興基金</t>
    <rPh sb="0" eb="3">
      <t>イズミシ</t>
    </rPh>
    <rPh sb="3" eb="5">
      <t>シンコウ</t>
    </rPh>
    <rPh sb="5" eb="7">
      <t>キキン</t>
    </rPh>
    <phoneticPr fontId="3"/>
  </si>
  <si>
    <t>職員退職手当準備基金</t>
    <rPh sb="0" eb="6">
      <t>ショクインタイショクテアテ</t>
    </rPh>
    <rPh sb="6" eb="8">
      <t>ジュンビ</t>
    </rPh>
    <rPh sb="8" eb="10">
      <t>キキン</t>
    </rPh>
    <phoneticPr fontId="3"/>
  </si>
  <si>
    <t>地域経済活性化基金</t>
    <rPh sb="0" eb="2">
      <t>チイキ</t>
    </rPh>
    <rPh sb="2" eb="4">
      <t>ケイザイ</t>
    </rPh>
    <rPh sb="4" eb="7">
      <t>カッセイカ</t>
    </rPh>
    <rPh sb="7" eb="9">
      <t>キキン</t>
    </rPh>
    <phoneticPr fontId="3"/>
  </si>
  <si>
    <t>鹿児島県市町村職員退職手当組合負担金準備基金</t>
    <rPh sb="0" eb="4">
      <t>カゴシマケン</t>
    </rPh>
    <rPh sb="4" eb="7">
      <t>シチョウソン</t>
    </rPh>
    <rPh sb="7" eb="9">
      <t>ショクイン</t>
    </rPh>
    <rPh sb="9" eb="11">
      <t>タイショク</t>
    </rPh>
    <rPh sb="11" eb="13">
      <t>テアテ</t>
    </rPh>
    <rPh sb="13" eb="15">
      <t>クミアイ</t>
    </rPh>
    <rPh sb="15" eb="18">
      <t>フタンキン</t>
    </rPh>
    <rPh sb="18" eb="20">
      <t>ジュンビ</t>
    </rPh>
    <rPh sb="20" eb="22">
      <t>キキン</t>
    </rPh>
    <phoneticPr fontId="3"/>
  </si>
  <si>
    <t>西京畑地かんがい施設維持管理基金</t>
    <rPh sb="0" eb="2">
      <t>サイキョウ</t>
    </rPh>
    <rPh sb="2" eb="4">
      <t>ハタチ</t>
    </rPh>
    <rPh sb="8" eb="10">
      <t>シセツ</t>
    </rPh>
    <rPh sb="10" eb="12">
      <t>イジ</t>
    </rPh>
    <rPh sb="12" eb="14">
      <t>カンリ</t>
    </rPh>
    <rPh sb="14" eb="16">
      <t>キキン</t>
    </rPh>
    <phoneticPr fontId="3"/>
  </si>
  <si>
    <t>市有施設整備基金</t>
    <phoneticPr fontId="3"/>
  </si>
  <si>
    <t>潮彩町排水処理施設整備基金</t>
    <phoneticPr fontId="3"/>
  </si>
  <si>
    <t>垂水市観光振興資金</t>
    <rPh sb="0" eb="3">
      <t>タルミズシ</t>
    </rPh>
    <rPh sb="3" eb="5">
      <t>カンコウ</t>
    </rPh>
    <rPh sb="5" eb="7">
      <t>シンコウ</t>
    </rPh>
    <rPh sb="7" eb="9">
      <t>シキン</t>
    </rPh>
    <phoneticPr fontId="3"/>
  </si>
  <si>
    <t>市有施設保全基金</t>
    <rPh sb="0" eb="2">
      <t>シユウ</t>
    </rPh>
    <rPh sb="2" eb="4">
      <t>シセツ</t>
    </rPh>
    <rPh sb="4" eb="6">
      <t>ホゼン</t>
    </rPh>
    <rPh sb="6" eb="8">
      <t>キキン</t>
    </rPh>
    <phoneticPr fontId="3"/>
  </si>
  <si>
    <t>川内駅東口交流施設整備基金</t>
    <rPh sb="0" eb="2">
      <t>センダイ</t>
    </rPh>
    <rPh sb="2" eb="3">
      <t>エキ</t>
    </rPh>
    <rPh sb="3" eb="5">
      <t>ヒガシグチ</t>
    </rPh>
    <rPh sb="5" eb="7">
      <t>コウリュウ</t>
    </rPh>
    <rPh sb="7" eb="9">
      <t>シセツ</t>
    </rPh>
    <rPh sb="9" eb="11">
      <t>セイビ</t>
    </rPh>
    <rPh sb="11" eb="13">
      <t>キキン</t>
    </rPh>
    <phoneticPr fontId="3"/>
  </si>
  <si>
    <t>市民活動支援基金</t>
    <rPh sb="0" eb="2">
      <t>シミン</t>
    </rPh>
    <rPh sb="2" eb="4">
      <t>カツドウ</t>
    </rPh>
    <rPh sb="4" eb="6">
      <t>シエン</t>
    </rPh>
    <rPh sb="6" eb="8">
      <t>キキン</t>
    </rPh>
    <phoneticPr fontId="3"/>
  </si>
  <si>
    <t>特別奨学基金</t>
    <rPh sb="0" eb="2">
      <t>トクベツ</t>
    </rPh>
    <rPh sb="2" eb="4">
      <t>ショウガク</t>
    </rPh>
    <rPh sb="4" eb="6">
      <t>キキン</t>
    </rPh>
    <phoneticPr fontId="3"/>
  </si>
  <si>
    <t>日置市施設整備基金</t>
    <phoneticPr fontId="3"/>
  </si>
  <si>
    <t>日置市地域づくり推進基金</t>
    <phoneticPr fontId="3"/>
  </si>
  <si>
    <t>日置市まちづくり応援基金</t>
    <phoneticPr fontId="3"/>
  </si>
  <si>
    <t>日置市人材育成研修基金</t>
    <phoneticPr fontId="3"/>
  </si>
  <si>
    <t>日置市中山間ふるさと・水と土保全基金</t>
    <phoneticPr fontId="3"/>
  </si>
  <si>
    <t>まちづくり基金</t>
    <rPh sb="5" eb="7">
      <t>キキン</t>
    </rPh>
    <phoneticPr fontId="22"/>
  </si>
  <si>
    <t>思いやりふるさと基金</t>
    <rPh sb="0" eb="1">
      <t>オモ</t>
    </rPh>
    <rPh sb="8" eb="10">
      <t>キキン</t>
    </rPh>
    <phoneticPr fontId="22"/>
  </si>
  <si>
    <t>ふるさと開発基金</t>
    <rPh sb="4" eb="6">
      <t>カイハツ</t>
    </rPh>
    <rPh sb="6" eb="8">
      <t>キキン</t>
    </rPh>
    <phoneticPr fontId="22"/>
  </si>
  <si>
    <t>市立学校施設整備基金</t>
    <rPh sb="0" eb="2">
      <t>シリツ</t>
    </rPh>
    <rPh sb="2" eb="4">
      <t>ガッコウ</t>
    </rPh>
    <rPh sb="4" eb="6">
      <t>シセツ</t>
    </rPh>
    <rPh sb="6" eb="8">
      <t>セイビ</t>
    </rPh>
    <rPh sb="8" eb="10">
      <t>キキン</t>
    </rPh>
    <phoneticPr fontId="22"/>
  </si>
  <si>
    <t>地域福祉基金</t>
    <rPh sb="0" eb="2">
      <t>チイキ</t>
    </rPh>
    <rPh sb="2" eb="4">
      <t>フクシ</t>
    </rPh>
    <rPh sb="4" eb="6">
      <t>キキン</t>
    </rPh>
    <phoneticPr fontId="22"/>
  </si>
  <si>
    <t>特定建設事業基金</t>
    <rPh sb="0" eb="2">
      <t>トクテイ</t>
    </rPh>
    <rPh sb="2" eb="4">
      <t>ケンセツ</t>
    </rPh>
    <rPh sb="4" eb="6">
      <t>ジギョウ</t>
    </rPh>
    <rPh sb="6" eb="8">
      <t>キキン</t>
    </rPh>
    <phoneticPr fontId="3"/>
  </si>
  <si>
    <t>ふるさときばいやんせ基金</t>
    <rPh sb="10" eb="12">
      <t>キキン</t>
    </rPh>
    <phoneticPr fontId="3"/>
  </si>
  <si>
    <t>ふるさと寄附金基金</t>
    <phoneticPr fontId="3"/>
  </si>
  <si>
    <t>原子力発電施設立地地域基盤整備支援事業交付金基金</t>
    <phoneticPr fontId="3"/>
  </si>
  <si>
    <t>石油貯蔵施設立地対策等交付金基金</t>
    <phoneticPr fontId="3"/>
  </si>
  <si>
    <t>子ども応援基金</t>
    <rPh sb="0" eb="1">
      <t>コ</t>
    </rPh>
    <rPh sb="3" eb="5">
      <t>オウエン</t>
    </rPh>
    <rPh sb="5" eb="7">
      <t>キキン</t>
    </rPh>
    <phoneticPr fontId="3"/>
  </si>
  <si>
    <t>ふるさと志基金</t>
    <rPh sb="4" eb="5">
      <t>ココロザシ</t>
    </rPh>
    <rPh sb="5" eb="7">
      <t>キキン</t>
    </rPh>
    <phoneticPr fontId="3"/>
  </si>
  <si>
    <t>施設整備事業基金</t>
    <rPh sb="0" eb="2">
      <t>シセツ</t>
    </rPh>
    <rPh sb="2" eb="4">
      <t>セイビ</t>
    </rPh>
    <rPh sb="4" eb="6">
      <t>ジギョウ</t>
    </rPh>
    <rPh sb="6" eb="8">
      <t>キキン</t>
    </rPh>
    <phoneticPr fontId="3"/>
  </si>
  <si>
    <t>中山間ふるさと水と土保全事業積立基金</t>
    <rPh sb="0" eb="3">
      <t>チュウサンカン</t>
    </rPh>
    <rPh sb="7" eb="8">
      <t>ミズ</t>
    </rPh>
    <rPh sb="9" eb="10">
      <t>ツチ</t>
    </rPh>
    <rPh sb="10" eb="12">
      <t>ホゼン</t>
    </rPh>
    <rPh sb="12" eb="14">
      <t>ジギョウ</t>
    </rPh>
    <rPh sb="14" eb="16">
      <t>ツミタテ</t>
    </rPh>
    <rPh sb="16" eb="18">
      <t>キキン</t>
    </rPh>
    <phoneticPr fontId="3"/>
  </si>
  <si>
    <t>公共施設整備事業基金</t>
    <phoneticPr fontId="3"/>
  </si>
  <si>
    <t>きばいやんせ南九州市ふるさと基金</t>
    <phoneticPr fontId="3"/>
  </si>
  <si>
    <t>学校整備積立基金</t>
    <phoneticPr fontId="3"/>
  </si>
  <si>
    <t>特定公有財産取得基金</t>
    <phoneticPr fontId="3"/>
  </si>
  <si>
    <t>海音寺潮五郎基金</t>
    <phoneticPr fontId="3"/>
  </si>
  <si>
    <t>携帯電話基地局整備基金</t>
    <phoneticPr fontId="3"/>
  </si>
  <si>
    <t>鹿児島県立大口高等学校活性化基金</t>
    <phoneticPr fontId="3"/>
  </si>
  <si>
    <t>過疎地域
自立促進基金</t>
    <rPh sb="0" eb="2">
      <t>カソ</t>
    </rPh>
    <rPh sb="2" eb="4">
      <t>チイキ</t>
    </rPh>
    <rPh sb="5" eb="7">
      <t>ジリツ</t>
    </rPh>
    <rPh sb="7" eb="9">
      <t>ソクシン</t>
    </rPh>
    <rPh sb="9" eb="11">
      <t>キキン</t>
    </rPh>
    <phoneticPr fontId="3"/>
  </si>
  <si>
    <t>船舶建造基金</t>
    <rPh sb="0" eb="6">
      <t>センパクケンゾウキキン</t>
    </rPh>
    <phoneticPr fontId="3"/>
  </si>
  <si>
    <t>渡船施設基金</t>
    <rPh sb="0" eb="2">
      <t>トセン</t>
    </rPh>
    <rPh sb="2" eb="4">
      <t>シセツ</t>
    </rPh>
    <rPh sb="4" eb="6">
      <t>キキン</t>
    </rPh>
    <phoneticPr fontId="3"/>
  </si>
  <si>
    <t>住民医療費運営引当基金</t>
    <rPh sb="0" eb="2">
      <t>ジュウミン</t>
    </rPh>
    <rPh sb="2" eb="5">
      <t>イリョウヒ</t>
    </rPh>
    <rPh sb="5" eb="7">
      <t>ウンエイ</t>
    </rPh>
    <rPh sb="7" eb="9">
      <t>ヒキアテ</t>
    </rPh>
    <rPh sb="9" eb="11">
      <t>キキン</t>
    </rPh>
    <phoneticPr fontId="3"/>
  </si>
  <si>
    <t>災害引当基金</t>
    <rPh sb="0" eb="2">
      <t>サイガイ</t>
    </rPh>
    <rPh sb="2" eb="4">
      <t>ヒキアテ</t>
    </rPh>
    <rPh sb="4" eb="6">
      <t>キキン</t>
    </rPh>
    <phoneticPr fontId="3"/>
  </si>
  <si>
    <t>黒毛和種優良繁殖雌牛預託事業基金</t>
    <rPh sb="0" eb="2">
      <t>クロゲ</t>
    </rPh>
    <rPh sb="2" eb="3">
      <t>ワ</t>
    </rPh>
    <rPh sb="3" eb="4">
      <t>シュ</t>
    </rPh>
    <rPh sb="4" eb="6">
      <t>ユウリョウ</t>
    </rPh>
    <rPh sb="6" eb="8">
      <t>ハンショク</t>
    </rPh>
    <rPh sb="8" eb="9">
      <t>メス</t>
    </rPh>
    <rPh sb="9" eb="10">
      <t>ウシ</t>
    </rPh>
    <rPh sb="10" eb="12">
      <t>ヨタク</t>
    </rPh>
    <rPh sb="12" eb="14">
      <t>ジギョウ</t>
    </rPh>
    <rPh sb="14" eb="16">
      <t>キキン</t>
    </rPh>
    <phoneticPr fontId="3"/>
  </si>
  <si>
    <t>文化施設建設基金</t>
    <phoneticPr fontId="3"/>
  </si>
  <si>
    <t>職員の退職手当組合調整特別負担金基金</t>
    <phoneticPr fontId="3"/>
  </si>
  <si>
    <t>子ども健やか育成基金</t>
    <phoneticPr fontId="3"/>
  </si>
  <si>
    <t>夢追い獅子島架橋基金</t>
    <rPh sb="0" eb="1">
      <t>ユメ</t>
    </rPh>
    <rPh sb="1" eb="2">
      <t>オ</t>
    </rPh>
    <rPh sb="3" eb="5">
      <t>シシ</t>
    </rPh>
    <rPh sb="5" eb="6">
      <t>ジマ</t>
    </rPh>
    <rPh sb="6" eb="8">
      <t>カキョウ</t>
    </rPh>
    <rPh sb="8" eb="10">
      <t>キキン</t>
    </rPh>
    <phoneticPr fontId="3"/>
  </si>
  <si>
    <t>夢追いふるさと長島景観基金</t>
    <rPh sb="0" eb="1">
      <t>ユメ</t>
    </rPh>
    <rPh sb="1" eb="2">
      <t>オ</t>
    </rPh>
    <rPh sb="7" eb="9">
      <t>ナガシマ</t>
    </rPh>
    <rPh sb="9" eb="11">
      <t>ケイカン</t>
    </rPh>
    <rPh sb="11" eb="13">
      <t>キキン</t>
    </rPh>
    <phoneticPr fontId="3"/>
  </si>
  <si>
    <t>ぶり奨学金基金</t>
    <rPh sb="2" eb="4">
      <t>ショウガク</t>
    </rPh>
    <rPh sb="4" eb="5">
      <t>キン</t>
    </rPh>
    <rPh sb="5" eb="7">
      <t>キキン</t>
    </rPh>
    <phoneticPr fontId="3"/>
  </si>
  <si>
    <t>地域福祉活動基金</t>
    <rPh sb="0" eb="2">
      <t>チイキ</t>
    </rPh>
    <rPh sb="2" eb="4">
      <t>フクシ</t>
    </rPh>
    <rPh sb="4" eb="6">
      <t>カツドウ</t>
    </rPh>
    <rPh sb="6" eb="8">
      <t>キキン</t>
    </rPh>
    <phoneticPr fontId="3"/>
  </si>
  <si>
    <t>橋梁改築整備基金</t>
    <phoneticPr fontId="3"/>
  </si>
  <si>
    <t>学校教育施設等整備基金</t>
    <phoneticPr fontId="3"/>
  </si>
  <si>
    <t>大崎町ふるさと応援基金</t>
    <phoneticPr fontId="3"/>
  </si>
  <si>
    <t>大崎町施設整備事業基金</t>
    <phoneticPr fontId="3"/>
  </si>
  <si>
    <t>大崎町リサイクル未来創生奨学基金</t>
    <phoneticPr fontId="3"/>
  </si>
  <si>
    <t>大崎町人材育成基金</t>
    <phoneticPr fontId="3"/>
  </si>
  <si>
    <t>大崎町消防賞じゆつ基金及び殉職者特別賞じゆつ基金</t>
    <phoneticPr fontId="3"/>
  </si>
  <si>
    <t>東串良町ふるさと応援基金</t>
    <rPh sb="0" eb="4">
      <t>ヒガシクシラチョウ</t>
    </rPh>
    <rPh sb="8" eb="12">
      <t>オウエンキキン</t>
    </rPh>
    <phoneticPr fontId="3"/>
  </si>
  <si>
    <t>東串良町公共施設等整備基金</t>
    <rPh sb="0" eb="4">
      <t>ヒガシクシラチョウ</t>
    </rPh>
    <rPh sb="4" eb="6">
      <t>コウキョウ</t>
    </rPh>
    <rPh sb="6" eb="8">
      <t>シセツ</t>
    </rPh>
    <rPh sb="8" eb="9">
      <t>トウ</t>
    </rPh>
    <rPh sb="9" eb="11">
      <t>セイビ</t>
    </rPh>
    <rPh sb="11" eb="13">
      <t>キキン</t>
    </rPh>
    <phoneticPr fontId="3"/>
  </si>
  <si>
    <t>みずほ銀行有価証券配当積立金</t>
    <rPh sb="7" eb="9">
      <t>ショウケン</t>
    </rPh>
    <rPh sb="9" eb="11">
      <t>ハイトウ</t>
    </rPh>
    <rPh sb="11" eb="13">
      <t>ツミタテ</t>
    </rPh>
    <rPh sb="13" eb="14">
      <t>キン</t>
    </rPh>
    <phoneticPr fontId="3"/>
  </si>
  <si>
    <t>ふるさとおこし基金</t>
    <rPh sb="7" eb="9">
      <t>キキン</t>
    </rPh>
    <phoneticPr fontId="3"/>
  </si>
  <si>
    <t>肝付町地域振興基金</t>
    <rPh sb="0" eb="3">
      <t>キモツキチョウ</t>
    </rPh>
    <rPh sb="3" eb="5">
      <t>チイキ</t>
    </rPh>
    <rPh sb="5" eb="7">
      <t>シンコウ</t>
    </rPh>
    <rPh sb="7" eb="9">
      <t>キキン</t>
    </rPh>
    <phoneticPr fontId="3"/>
  </si>
  <si>
    <t>肝付町ふるさと活性化基金</t>
    <rPh sb="0" eb="3">
      <t>キモツキチョウ</t>
    </rPh>
    <rPh sb="7" eb="10">
      <t>カッセイカ</t>
    </rPh>
    <rPh sb="10" eb="12">
      <t>キキン</t>
    </rPh>
    <phoneticPr fontId="3"/>
  </si>
  <si>
    <t>肝付町キバレふるさと基金</t>
    <rPh sb="0" eb="3">
      <t>キモツキチョウ</t>
    </rPh>
    <rPh sb="10" eb="12">
      <t>キキン</t>
    </rPh>
    <phoneticPr fontId="3"/>
  </si>
  <si>
    <t>肝付町農業農村整備事業基金</t>
    <rPh sb="0" eb="3">
      <t>キモツキチョウ</t>
    </rPh>
    <rPh sb="3" eb="5">
      <t>ノウギョウ</t>
    </rPh>
    <rPh sb="5" eb="7">
      <t>ノウソン</t>
    </rPh>
    <rPh sb="7" eb="9">
      <t>セイビ</t>
    </rPh>
    <rPh sb="9" eb="11">
      <t>ジギョウ</t>
    </rPh>
    <rPh sb="11" eb="13">
      <t>キキン</t>
    </rPh>
    <phoneticPr fontId="3"/>
  </si>
  <si>
    <t>肝付町地域環境整備事業基金</t>
    <rPh sb="0" eb="3">
      <t>キモツキチョウ</t>
    </rPh>
    <rPh sb="3" eb="5">
      <t>チイキ</t>
    </rPh>
    <rPh sb="5" eb="7">
      <t>カンキョウ</t>
    </rPh>
    <rPh sb="7" eb="9">
      <t>セイビ</t>
    </rPh>
    <rPh sb="9" eb="11">
      <t>ジギョウ</t>
    </rPh>
    <rPh sb="11" eb="13">
      <t>キキン</t>
    </rPh>
    <phoneticPr fontId="3"/>
  </si>
  <si>
    <t>南種子町町有施設整備事業基金</t>
    <phoneticPr fontId="3"/>
  </si>
  <si>
    <t>南種子町ふるさと創生基金</t>
    <phoneticPr fontId="3"/>
  </si>
  <si>
    <t>南種子町地域福祉基金</t>
    <phoneticPr fontId="3"/>
  </si>
  <si>
    <t>南種子町地域振興基金</t>
    <phoneticPr fontId="3"/>
  </si>
  <si>
    <t>南種子町人材育成基金</t>
    <phoneticPr fontId="3"/>
  </si>
  <si>
    <t>屋久島町だいすき基金</t>
    <rPh sb="0" eb="3">
      <t>ヤクシマ</t>
    </rPh>
    <rPh sb="3" eb="4">
      <t>チョウ</t>
    </rPh>
    <rPh sb="8" eb="10">
      <t>キキン</t>
    </rPh>
    <phoneticPr fontId="3"/>
  </si>
  <si>
    <t>岩崎育英奨学基金</t>
    <rPh sb="0" eb="2">
      <t>イワサキ</t>
    </rPh>
    <rPh sb="2" eb="4">
      <t>イクエイ</t>
    </rPh>
    <rPh sb="4" eb="6">
      <t>ショウガク</t>
    </rPh>
    <rPh sb="6" eb="8">
      <t>キキン</t>
    </rPh>
    <phoneticPr fontId="3"/>
  </si>
  <si>
    <t>未来を担う人材育成基金</t>
    <rPh sb="0" eb="2">
      <t>ミライ</t>
    </rPh>
    <rPh sb="3" eb="4">
      <t>ニナ</t>
    </rPh>
    <rPh sb="5" eb="7">
      <t>ジンザイ</t>
    </rPh>
    <rPh sb="7" eb="9">
      <t>イクセイ</t>
    </rPh>
    <rPh sb="9" eb="11">
      <t>キキン</t>
    </rPh>
    <phoneticPr fontId="3"/>
  </si>
  <si>
    <t>大和村振興基金</t>
    <phoneticPr fontId="3"/>
  </si>
  <si>
    <t>大和村ふるさと応援基金</t>
    <phoneticPr fontId="3"/>
  </si>
  <si>
    <t>大和村生活環境整備基金</t>
    <phoneticPr fontId="3"/>
  </si>
  <si>
    <t>大和村ふるさと水と土保全基金</t>
    <phoneticPr fontId="3"/>
  </si>
  <si>
    <t>大和村地域福祉基金</t>
    <phoneticPr fontId="3"/>
  </si>
  <si>
    <t>山林運営基金</t>
    <phoneticPr fontId="3"/>
  </si>
  <si>
    <t>雇用創出推進基金</t>
    <phoneticPr fontId="3"/>
  </si>
  <si>
    <t>災害対策準備基金</t>
    <rPh sb="0" eb="2">
      <t>サイガイ</t>
    </rPh>
    <rPh sb="2" eb="4">
      <t>タイサク</t>
    </rPh>
    <rPh sb="4" eb="6">
      <t>ジュンビ</t>
    </rPh>
    <rPh sb="6" eb="8">
      <t>キキン</t>
    </rPh>
    <phoneticPr fontId="3"/>
  </si>
  <si>
    <t>喜界町公共施設整備基金</t>
    <phoneticPr fontId="3"/>
  </si>
  <si>
    <t>退職手当準備基金</t>
    <phoneticPr fontId="3"/>
  </si>
  <si>
    <t>喜界町営住宅基金</t>
    <phoneticPr fontId="3"/>
  </si>
  <si>
    <t>喜界町奨学金基金</t>
    <phoneticPr fontId="3"/>
  </si>
  <si>
    <t>徳之島用水基金</t>
    <rPh sb="0" eb="5">
      <t>トクノシマヨウスイ</t>
    </rPh>
    <rPh sb="5" eb="7">
      <t>キキン</t>
    </rPh>
    <phoneticPr fontId="3"/>
  </si>
  <si>
    <t>天城町徳之島用水基金</t>
    <rPh sb="0" eb="3">
      <t>アマギチョウ</t>
    </rPh>
    <rPh sb="3" eb="6">
      <t>トクノシマ</t>
    </rPh>
    <rPh sb="6" eb="8">
      <t>ヨウスイ</t>
    </rPh>
    <rPh sb="8" eb="10">
      <t>キキン</t>
    </rPh>
    <phoneticPr fontId="3"/>
  </si>
  <si>
    <t>天城町公共施設整備基金</t>
    <rPh sb="0" eb="3">
      <t>アマギチョウ</t>
    </rPh>
    <rPh sb="3" eb="5">
      <t>コウキョウ</t>
    </rPh>
    <rPh sb="5" eb="7">
      <t>シセツ</t>
    </rPh>
    <rPh sb="7" eb="9">
      <t>セイビ</t>
    </rPh>
    <rPh sb="9" eb="11">
      <t>キキン</t>
    </rPh>
    <phoneticPr fontId="3"/>
  </si>
  <si>
    <t>天城町ゆたかなふるさと基金</t>
    <rPh sb="0" eb="3">
      <t>アマギチョウ</t>
    </rPh>
    <rPh sb="11" eb="13">
      <t>キキン</t>
    </rPh>
    <phoneticPr fontId="3"/>
  </si>
  <si>
    <t>天城町地域づくり推進基金</t>
    <rPh sb="0" eb="3">
      <t>アマギチョウ</t>
    </rPh>
    <rPh sb="3" eb="5">
      <t>チイキ</t>
    </rPh>
    <rPh sb="8" eb="10">
      <t>スイシン</t>
    </rPh>
    <rPh sb="10" eb="12">
      <t>キキン</t>
    </rPh>
    <phoneticPr fontId="3"/>
  </si>
  <si>
    <t>天城町町有地売払、貸付運用基金</t>
    <rPh sb="0" eb="3">
      <t>アマギチョウ</t>
    </rPh>
    <rPh sb="3" eb="6">
      <t>チョウユウチ</t>
    </rPh>
    <rPh sb="6" eb="8">
      <t>ウリハラ</t>
    </rPh>
    <rPh sb="9" eb="11">
      <t>カシツケ</t>
    </rPh>
    <rPh sb="11" eb="13">
      <t>ウンヨウ</t>
    </rPh>
    <rPh sb="13" eb="15">
      <t>キキン</t>
    </rPh>
    <phoneticPr fontId="3"/>
  </si>
  <si>
    <t>公共施設総合管理基金</t>
    <phoneticPr fontId="3"/>
  </si>
  <si>
    <t>きばらでぇ伊仙応援基金</t>
    <phoneticPr fontId="3"/>
  </si>
  <si>
    <t>土地改良事業基金</t>
    <rPh sb="0" eb="2">
      <t>トチ</t>
    </rPh>
    <rPh sb="2" eb="4">
      <t>カイリョウ</t>
    </rPh>
    <rPh sb="4" eb="8">
      <t>ジギョウキキン</t>
    </rPh>
    <phoneticPr fontId="3"/>
  </si>
  <si>
    <t>ゆりのふるさと基金</t>
    <rPh sb="7" eb="9">
      <t>キキン</t>
    </rPh>
    <phoneticPr fontId="3"/>
  </si>
  <si>
    <t>土地改良事業基金</t>
    <phoneticPr fontId="3"/>
  </si>
  <si>
    <t>神川ふるさと振興基金</t>
    <phoneticPr fontId="3"/>
  </si>
  <si>
    <t>学校校舎等建築促進基金</t>
    <rPh sb="0" eb="2">
      <t>ガッコウ</t>
    </rPh>
    <rPh sb="2" eb="4">
      <t>コウシャ</t>
    </rPh>
    <rPh sb="4" eb="5">
      <t>トウ</t>
    </rPh>
    <rPh sb="5" eb="7">
      <t>ケンチク</t>
    </rPh>
    <rPh sb="7" eb="9">
      <t>ソクシン</t>
    </rPh>
    <rPh sb="9" eb="11">
      <t>キキン</t>
    </rPh>
    <phoneticPr fontId="3"/>
  </si>
  <si>
    <t>ヨロン島サンゴ礁基金</t>
    <rPh sb="3" eb="4">
      <t>シマ</t>
    </rPh>
    <rPh sb="7" eb="8">
      <t>ショウ</t>
    </rPh>
    <rPh sb="8" eb="10">
      <t>キキン</t>
    </rPh>
    <phoneticPr fontId="3"/>
  </si>
  <si>
    <t>清掃センター解体撤去事業基金</t>
    <rPh sb="0" eb="2">
      <t>セイソウ</t>
    </rPh>
    <rPh sb="6" eb="8">
      <t>カイタイ</t>
    </rPh>
    <rPh sb="8" eb="10">
      <t>テッキョ</t>
    </rPh>
    <rPh sb="10" eb="12">
      <t>ジギョウ</t>
    </rPh>
    <rPh sb="12" eb="14">
      <t>キキン</t>
    </rPh>
    <phoneticPr fontId="3"/>
  </si>
  <si>
    <t>ふるさと創生人材育成基金</t>
    <rPh sb="4" eb="6">
      <t>ソウセイ</t>
    </rPh>
    <rPh sb="6" eb="8">
      <t>ジンザイ</t>
    </rPh>
    <rPh sb="8" eb="10">
      <t>イクセイ</t>
    </rPh>
    <rPh sb="10" eb="12">
      <t>キキン</t>
    </rPh>
    <phoneticPr fontId="3"/>
  </si>
  <si>
    <t>退職手当給付基金</t>
    <rPh sb="0" eb="2">
      <t>タイショク</t>
    </rPh>
    <rPh sb="2" eb="4">
      <t>テアテ</t>
    </rPh>
    <rPh sb="4" eb="6">
      <t>キュウフ</t>
    </rPh>
    <rPh sb="6" eb="8">
      <t>キキン</t>
    </rPh>
    <phoneticPr fontId="3"/>
  </si>
  <si>
    <t>自治会館財政
調整基金</t>
    <rPh sb="0" eb="2">
      <t>ジチ</t>
    </rPh>
    <rPh sb="2" eb="4">
      <t>カイカン</t>
    </rPh>
    <rPh sb="4" eb="6">
      <t>ザイセイ</t>
    </rPh>
    <rPh sb="7" eb="9">
      <t>チョウセイ</t>
    </rPh>
    <rPh sb="9" eb="11">
      <t>キキン</t>
    </rPh>
    <phoneticPr fontId="3"/>
  </si>
  <si>
    <t>非常勤職員公務
災害補償等基金</t>
    <rPh sb="0" eb="3">
      <t>ヒジョウキン</t>
    </rPh>
    <rPh sb="3" eb="5">
      <t>ショクイン</t>
    </rPh>
    <rPh sb="5" eb="7">
      <t>コウム</t>
    </rPh>
    <rPh sb="8" eb="10">
      <t>サイガイ</t>
    </rPh>
    <rPh sb="10" eb="12">
      <t>ホショウ</t>
    </rPh>
    <rPh sb="12" eb="13">
      <t>ナド</t>
    </rPh>
    <rPh sb="13" eb="15">
      <t>キキン</t>
    </rPh>
    <phoneticPr fontId="3"/>
  </si>
  <si>
    <t>緊急医療対策基金</t>
    <rPh sb="0" eb="4">
      <t>キンキュウイリョウ</t>
    </rPh>
    <rPh sb="4" eb="6">
      <t>タイサク</t>
    </rPh>
    <rPh sb="6" eb="8">
      <t>キキン</t>
    </rPh>
    <phoneticPr fontId="3"/>
  </si>
  <si>
    <t>消防団員等公務
災害補償等基金</t>
    <rPh sb="0" eb="3">
      <t>ショウボウダン</t>
    </rPh>
    <rPh sb="3" eb="4">
      <t>イン</t>
    </rPh>
    <rPh sb="4" eb="5">
      <t>ナド</t>
    </rPh>
    <rPh sb="5" eb="7">
      <t>コウム</t>
    </rPh>
    <rPh sb="8" eb="10">
      <t>サイガイ</t>
    </rPh>
    <rPh sb="10" eb="12">
      <t>ホショウ</t>
    </rPh>
    <rPh sb="12" eb="13">
      <t>ナド</t>
    </rPh>
    <rPh sb="13" eb="15">
      <t>キキン</t>
    </rPh>
    <phoneticPr fontId="3"/>
  </si>
  <si>
    <t>し尿処理施設整備基金</t>
    <rPh sb="1" eb="10">
      <t>ニョウショリシセツセイビキキン</t>
    </rPh>
    <phoneticPr fontId="3"/>
  </si>
  <si>
    <t>火葬場施設整備基金</t>
    <rPh sb="0" eb="3">
      <t>カソウジョウ</t>
    </rPh>
    <rPh sb="3" eb="5">
      <t>シセツ</t>
    </rPh>
    <rPh sb="5" eb="7">
      <t>セイビ</t>
    </rPh>
    <rPh sb="7" eb="9">
      <t>キキン</t>
    </rPh>
    <phoneticPr fontId="3"/>
  </si>
  <si>
    <t>衛生処理組合基金</t>
    <rPh sb="0" eb="8">
      <t>エイセイショリクミアイキキン</t>
    </rPh>
    <phoneticPr fontId="3"/>
  </si>
  <si>
    <t>大島地区衛生組合
施設整備事業基金
（ごみ処理）</t>
    <rPh sb="0" eb="8">
      <t>オオシマチクエイセイクミアイ</t>
    </rPh>
    <rPh sb="9" eb="15">
      <t>シセツセイビジギョウ</t>
    </rPh>
    <rPh sb="15" eb="17">
      <t>キキン</t>
    </rPh>
    <rPh sb="21" eb="23">
      <t>ショリ</t>
    </rPh>
    <phoneticPr fontId="3"/>
  </si>
  <si>
    <t>大島地区衛生組合
施設整備事業基金
（汚泥再生処理）</t>
    <rPh sb="0" eb="8">
      <t>オオシマチクエイセイクミアイ</t>
    </rPh>
    <rPh sb="9" eb="15">
      <t>シセツセイビジギョウ</t>
    </rPh>
    <rPh sb="15" eb="17">
      <t>キキン</t>
    </rPh>
    <rPh sb="19" eb="21">
      <t>オデイ</t>
    </rPh>
    <rPh sb="21" eb="23">
      <t>サイセイ</t>
    </rPh>
    <rPh sb="23" eb="25">
      <t>ショリ</t>
    </rPh>
    <phoneticPr fontId="3"/>
  </si>
  <si>
    <t>施設機械保全基金</t>
    <rPh sb="0" eb="2">
      <t>シセツ</t>
    </rPh>
    <rPh sb="2" eb="8">
      <t>キカイホゼンキキン</t>
    </rPh>
    <phoneticPr fontId="3"/>
  </si>
  <si>
    <t>消防施設設備基金</t>
    <rPh sb="0" eb="4">
      <t>ショウボウシセツ</t>
    </rPh>
    <rPh sb="4" eb="6">
      <t>セツビ</t>
    </rPh>
    <rPh sb="6" eb="8">
      <t>キキン</t>
    </rPh>
    <phoneticPr fontId="3"/>
  </si>
  <si>
    <t>退職手当負担金
調整基金</t>
    <rPh sb="0" eb="2">
      <t>タイショク</t>
    </rPh>
    <rPh sb="2" eb="4">
      <t>テアテ</t>
    </rPh>
    <rPh sb="4" eb="7">
      <t>フタンキン</t>
    </rPh>
    <rPh sb="8" eb="10">
      <t>チョウセイ</t>
    </rPh>
    <rPh sb="10" eb="12">
      <t>キキン</t>
    </rPh>
    <phoneticPr fontId="3"/>
  </si>
  <si>
    <t>消防賞じゅつ
基金</t>
    <rPh sb="0" eb="2">
      <t>ショウボウ</t>
    </rPh>
    <rPh sb="2" eb="3">
      <t>ショウ</t>
    </rPh>
    <rPh sb="7" eb="9">
      <t>キキン</t>
    </rPh>
    <phoneticPr fontId="3"/>
  </si>
  <si>
    <t>奄美TIDAネシア基金</t>
    <rPh sb="0" eb="2">
      <t>アマミ</t>
    </rPh>
    <rPh sb="9" eb="11">
      <t>キキン</t>
    </rPh>
    <phoneticPr fontId="3"/>
  </si>
  <si>
    <t>職員退職手当準備基金</t>
    <rPh sb="0" eb="2">
      <t>ショクイン</t>
    </rPh>
    <rPh sb="2" eb="4">
      <t>タイショク</t>
    </rPh>
    <rPh sb="4" eb="6">
      <t>テアテ</t>
    </rPh>
    <rPh sb="6" eb="8">
      <t>ジュンビ</t>
    </rPh>
    <rPh sb="8" eb="10">
      <t>キキン</t>
    </rPh>
    <phoneticPr fontId="3"/>
  </si>
  <si>
    <t>奄美パーク自主企画事業基金</t>
    <rPh sb="0" eb="2">
      <t>アマミ</t>
    </rPh>
    <rPh sb="5" eb="7">
      <t>ジシュ</t>
    </rPh>
    <rPh sb="7" eb="9">
      <t>キカク</t>
    </rPh>
    <rPh sb="9" eb="11">
      <t>ジギョウ</t>
    </rPh>
    <rPh sb="11" eb="13">
      <t>キキン</t>
    </rPh>
    <phoneticPr fontId="3"/>
  </si>
  <si>
    <t>世界自然遺産登録推進基金</t>
    <rPh sb="0" eb="2">
      <t>セカイ</t>
    </rPh>
    <rPh sb="2" eb="4">
      <t>シゼン</t>
    </rPh>
    <rPh sb="4" eb="6">
      <t>イサン</t>
    </rPh>
    <rPh sb="6" eb="8">
      <t>トウロク</t>
    </rPh>
    <rPh sb="8" eb="10">
      <t>スイシン</t>
    </rPh>
    <rPh sb="10" eb="12">
      <t>キキン</t>
    </rPh>
    <phoneticPr fontId="3"/>
  </si>
  <si>
    <t>認定支援ネットワーク開発資金</t>
  </si>
  <si>
    <t>徳之島愛ランド広域連合一般廃棄物処理施設整備基金</t>
    <rPh sb="0" eb="3">
      <t>トクノシマ</t>
    </rPh>
    <rPh sb="3" eb="4">
      <t>アイ</t>
    </rPh>
    <rPh sb="7" eb="11">
      <t>コウイキレンゴウ</t>
    </rPh>
    <rPh sb="11" eb="18">
      <t>イッパンハイキブツショリ</t>
    </rPh>
    <rPh sb="18" eb="22">
      <t>シセツセイビ</t>
    </rPh>
    <rPh sb="22" eb="24">
      <t>キキン</t>
    </rPh>
    <phoneticPr fontId="3"/>
  </si>
  <si>
    <t>新市民会館建設基金</t>
  </si>
  <si>
    <t>市営住宅基金</t>
  </si>
  <si>
    <t>こどものみらい応援ﾌﾟﾛｼﾞｪｸﾄ推進基金</t>
  </si>
  <si>
    <t>https://www.city.naha.okinawa.jp/admin/nahashizaisei/zaiseijyoukyou/jyoukyouh22.html</t>
  </si>
  <si>
    <t>特定駐留軍用地内土地取得事業基金</t>
    <rPh sb="0" eb="2">
      <t>トクテイ</t>
    </rPh>
    <rPh sb="2" eb="5">
      <t>チュウリュウグン</t>
    </rPh>
    <rPh sb="5" eb="7">
      <t>ヨウチ</t>
    </rPh>
    <rPh sb="7" eb="8">
      <t>ナイ</t>
    </rPh>
    <rPh sb="8" eb="10">
      <t>トチ</t>
    </rPh>
    <rPh sb="10" eb="12">
      <t>シュトク</t>
    </rPh>
    <rPh sb="12" eb="14">
      <t>ジギョウ</t>
    </rPh>
    <rPh sb="14" eb="16">
      <t>キキン</t>
    </rPh>
    <phoneticPr fontId="3"/>
  </si>
  <si>
    <t>市道潰地補償基金</t>
    <rPh sb="0" eb="2">
      <t>シドウ</t>
    </rPh>
    <rPh sb="2" eb="3">
      <t>ツブ</t>
    </rPh>
    <rPh sb="3" eb="4">
      <t>チ</t>
    </rPh>
    <rPh sb="4" eb="6">
      <t>ホショウ</t>
    </rPh>
    <rPh sb="6" eb="8">
      <t>キキン</t>
    </rPh>
    <phoneticPr fontId="3"/>
  </si>
  <si>
    <t>https://www.city.ginowan.lg.jp/shisei/zaisei/3/4773.html</t>
  </si>
  <si>
    <t>土地区画整理事業基金</t>
    <rPh sb="0" eb="2">
      <t>トチ</t>
    </rPh>
    <rPh sb="2" eb="4">
      <t>クカク</t>
    </rPh>
    <rPh sb="4" eb="6">
      <t>セイリ</t>
    </rPh>
    <rPh sb="6" eb="8">
      <t>ジギョウ</t>
    </rPh>
    <rPh sb="8" eb="10">
      <t>キキン</t>
    </rPh>
    <phoneticPr fontId="3"/>
  </si>
  <si>
    <t>https://www.city.ishigaki.okinawa.jp/kurashi_gyosei/shisei/zaisei_yosan_kessan/2549.html</t>
  </si>
  <si>
    <t>浦添市特定駐留軍用地内土地取得事業基金</t>
    <rPh sb="0" eb="3">
      <t>ウラソエシ</t>
    </rPh>
    <rPh sb="3" eb="10">
      <t>トクテイチュウリュウグンヨウチ</t>
    </rPh>
    <rPh sb="10" eb="11">
      <t>ナイ</t>
    </rPh>
    <rPh sb="11" eb="13">
      <t>トチ</t>
    </rPh>
    <rPh sb="13" eb="17">
      <t>シュトクジギョウ</t>
    </rPh>
    <rPh sb="17" eb="19">
      <t>キキン</t>
    </rPh>
    <phoneticPr fontId="3"/>
  </si>
  <si>
    <t>一般廃棄物処理施設建設基金</t>
    <rPh sb="0" eb="5">
      <t>イッパンハイキブツ</t>
    </rPh>
    <rPh sb="5" eb="9">
      <t>ショリシセツ</t>
    </rPh>
    <rPh sb="9" eb="13">
      <t>ケンセツキキン</t>
    </rPh>
    <phoneticPr fontId="3"/>
  </si>
  <si>
    <t>公共用地取得基金</t>
    <rPh sb="0" eb="4">
      <t>コウキョウヨウチ</t>
    </rPh>
    <rPh sb="4" eb="8">
      <t>シュトクキキン</t>
    </rPh>
    <phoneticPr fontId="3"/>
  </si>
  <si>
    <t>沖縄振興特別推進交付金未買収道路用地取得基金</t>
    <rPh sb="0" eb="4">
      <t>オキナワシンコウ</t>
    </rPh>
    <rPh sb="4" eb="10">
      <t>トクベツスイシンコウフ</t>
    </rPh>
    <rPh sb="10" eb="11">
      <t>キン</t>
    </rPh>
    <rPh sb="11" eb="14">
      <t>ミバイシュウ</t>
    </rPh>
    <rPh sb="14" eb="18">
      <t>ドウロヨウチ</t>
    </rPh>
    <rPh sb="18" eb="22">
      <t>シュトクキキン</t>
    </rPh>
    <phoneticPr fontId="3"/>
  </si>
  <si>
    <t>ふるさとてだこの都市応援基金</t>
    <rPh sb="8" eb="10">
      <t>トシ</t>
    </rPh>
    <rPh sb="10" eb="14">
      <t>オウエンキキン</t>
    </rPh>
    <phoneticPr fontId="3"/>
  </si>
  <si>
    <t>名護市再編交付金基金</t>
    <rPh sb="0" eb="3">
      <t>ナゴシ</t>
    </rPh>
    <rPh sb="3" eb="5">
      <t>サイヘン</t>
    </rPh>
    <rPh sb="5" eb="8">
      <t>コウフキン</t>
    </rPh>
    <rPh sb="8" eb="10">
      <t>キキン</t>
    </rPh>
    <phoneticPr fontId="3"/>
  </si>
  <si>
    <t>名護市ふるさとまちづくり基金</t>
    <rPh sb="0" eb="3">
      <t>ナゴシ</t>
    </rPh>
    <rPh sb="12" eb="14">
      <t>キキン</t>
    </rPh>
    <phoneticPr fontId="3"/>
  </si>
  <si>
    <t>http://www.city.nago.okinawa.jp/articles/2018071000056/</t>
  </si>
  <si>
    <t>市民会館建設基金</t>
    <rPh sb="0" eb="4">
      <t>シミンカイカン</t>
    </rPh>
    <rPh sb="4" eb="6">
      <t>ケンセツ</t>
    </rPh>
    <rPh sb="6" eb="8">
      <t>キキン</t>
    </rPh>
    <phoneticPr fontId="3"/>
  </si>
  <si>
    <t>http://www.city.itoman.lg.jp/docs/2019100200010/</t>
  </si>
  <si>
    <t>沖縄市公共施設等整備基金</t>
    <rPh sb="0" eb="3">
      <t>オキナワシ</t>
    </rPh>
    <rPh sb="3" eb="5">
      <t>コウキョウ</t>
    </rPh>
    <rPh sb="5" eb="7">
      <t>シセツ</t>
    </rPh>
    <rPh sb="7" eb="8">
      <t>トウ</t>
    </rPh>
    <rPh sb="8" eb="10">
      <t>セイビ</t>
    </rPh>
    <rPh sb="10" eb="12">
      <t>キキン</t>
    </rPh>
    <phoneticPr fontId="3"/>
  </si>
  <si>
    <t>沖縄市庁舎の建設及び維持管理基金基金</t>
    <rPh sb="0" eb="3">
      <t>オキナワシ</t>
    </rPh>
    <rPh sb="3" eb="5">
      <t>チョウシャ</t>
    </rPh>
    <rPh sb="6" eb="8">
      <t>ケンセツ</t>
    </rPh>
    <rPh sb="8" eb="9">
      <t>オヨ</t>
    </rPh>
    <rPh sb="10" eb="12">
      <t>イジ</t>
    </rPh>
    <rPh sb="12" eb="14">
      <t>カンリ</t>
    </rPh>
    <rPh sb="14" eb="16">
      <t>キキン</t>
    </rPh>
    <rPh sb="16" eb="18">
      <t>キキン</t>
    </rPh>
    <phoneticPr fontId="3"/>
  </si>
  <si>
    <t>沖縄市職員退職手当積立基金</t>
    <rPh sb="0" eb="3">
      <t>オキナワシ</t>
    </rPh>
    <rPh sb="3" eb="5">
      <t>ショクイン</t>
    </rPh>
    <rPh sb="5" eb="7">
      <t>タイショク</t>
    </rPh>
    <rPh sb="7" eb="9">
      <t>テアテ</t>
    </rPh>
    <rPh sb="9" eb="11">
      <t>ツミタテ</t>
    </rPh>
    <rPh sb="11" eb="13">
      <t>キキン</t>
    </rPh>
    <phoneticPr fontId="3"/>
  </si>
  <si>
    <t>沖縄市特定駐留軍用地内土地取得事業基金</t>
    <rPh sb="0" eb="3">
      <t>オキナワシ</t>
    </rPh>
    <rPh sb="3" eb="5">
      <t>トクテイ</t>
    </rPh>
    <rPh sb="5" eb="8">
      <t>チュウリュウグン</t>
    </rPh>
    <rPh sb="8" eb="10">
      <t>ヨウチ</t>
    </rPh>
    <rPh sb="10" eb="11">
      <t>ナイ</t>
    </rPh>
    <rPh sb="11" eb="13">
      <t>トチ</t>
    </rPh>
    <rPh sb="13" eb="15">
      <t>シュトク</t>
    </rPh>
    <rPh sb="15" eb="17">
      <t>ジギョウ</t>
    </rPh>
    <rPh sb="17" eb="19">
      <t>キキン</t>
    </rPh>
    <phoneticPr fontId="3"/>
  </si>
  <si>
    <t>沖縄市基地返還に伴う跡地の転用推進基金</t>
    <rPh sb="0" eb="3">
      <t>オキナワシ</t>
    </rPh>
    <rPh sb="3" eb="5">
      <t>キチ</t>
    </rPh>
    <rPh sb="5" eb="7">
      <t>ヘンカン</t>
    </rPh>
    <rPh sb="8" eb="9">
      <t>トモナ</t>
    </rPh>
    <rPh sb="10" eb="12">
      <t>アトチ</t>
    </rPh>
    <rPh sb="13" eb="15">
      <t>テンヨウ</t>
    </rPh>
    <rPh sb="15" eb="17">
      <t>スイシン</t>
    </rPh>
    <rPh sb="17" eb="19">
      <t>キキン</t>
    </rPh>
    <phoneticPr fontId="3"/>
  </si>
  <si>
    <t>https://www.city.okinawa.okinawa.jp/shisei/1104/2151</t>
  </si>
  <si>
    <t>改良住宅整備基金</t>
    <rPh sb="0" eb="4">
      <t>カイリョウジュウタク</t>
    </rPh>
    <rPh sb="4" eb="8">
      <t>セイビキキン</t>
    </rPh>
    <phoneticPr fontId="3"/>
  </si>
  <si>
    <t>教育関連施設等整備基金</t>
    <rPh sb="0" eb="4">
      <t>キョウイクカンレン</t>
    </rPh>
    <rPh sb="4" eb="6">
      <t>シセツ</t>
    </rPh>
    <rPh sb="6" eb="7">
      <t>トウ</t>
    </rPh>
    <rPh sb="7" eb="11">
      <t>セイビキキン</t>
    </rPh>
    <phoneticPr fontId="3"/>
  </si>
  <si>
    <t>保証金等返済積立基金</t>
    <rPh sb="0" eb="4">
      <t>ホショウキントウ</t>
    </rPh>
    <rPh sb="4" eb="6">
      <t>ヘンサイ</t>
    </rPh>
    <rPh sb="6" eb="8">
      <t>ツミタテ</t>
    </rPh>
    <rPh sb="8" eb="10">
      <t>キキン</t>
    </rPh>
    <phoneticPr fontId="3"/>
  </si>
  <si>
    <t>https://www.city.tomigusuku.lg.jp/municipal_government/50/746</t>
  </si>
  <si>
    <t>こどもゆめ基金</t>
    <rPh sb="5" eb="7">
      <t>キキン</t>
    </rPh>
    <phoneticPr fontId="3"/>
  </si>
  <si>
    <t>https://www.city.uruma.lg.jp/tiiki/157/1459</t>
  </si>
  <si>
    <t>ワイドー基金</t>
    <rPh sb="4" eb="6">
      <t>キキン</t>
    </rPh>
    <phoneticPr fontId="3"/>
  </si>
  <si>
    <t>介護保険財政調整基金</t>
    <rPh sb="0" eb="2">
      <t>カイゴ</t>
    </rPh>
    <rPh sb="2" eb="4">
      <t>ホケン</t>
    </rPh>
    <rPh sb="4" eb="6">
      <t>ザイセイ</t>
    </rPh>
    <rPh sb="6" eb="8">
      <t>チョウセイ</t>
    </rPh>
    <rPh sb="8" eb="10">
      <t>キキン</t>
    </rPh>
    <phoneticPr fontId="3"/>
  </si>
  <si>
    <t>https://www.city.miyakojima.lg.jp/soshiki/shityo/soumubu/zaisei/oshirase/2017-0314-1357-45.html</t>
  </si>
  <si>
    <t>退職手当特別負担金引当基金</t>
    <rPh sb="0" eb="2">
      <t>タイショク</t>
    </rPh>
    <rPh sb="2" eb="4">
      <t>テアテ</t>
    </rPh>
    <rPh sb="4" eb="6">
      <t>トクベツ</t>
    </rPh>
    <rPh sb="6" eb="9">
      <t>フタンキン</t>
    </rPh>
    <rPh sb="9" eb="11">
      <t>ヒキアテ</t>
    </rPh>
    <rPh sb="11" eb="13">
      <t>キキン</t>
    </rPh>
    <phoneticPr fontId="3"/>
  </si>
  <si>
    <t>歴史文化観光資源整備基金</t>
    <rPh sb="0" eb="2">
      <t>レキシ</t>
    </rPh>
    <rPh sb="2" eb="4">
      <t>ブンカ</t>
    </rPh>
    <rPh sb="4" eb="6">
      <t>カンコウ</t>
    </rPh>
    <rPh sb="6" eb="8">
      <t>シゲン</t>
    </rPh>
    <rPh sb="8" eb="10">
      <t>セイビ</t>
    </rPh>
    <rPh sb="10" eb="12">
      <t>キキン</t>
    </rPh>
    <phoneticPr fontId="3"/>
  </si>
  <si>
    <t>ふるさとユイマール基金</t>
    <rPh sb="9" eb="11">
      <t>キキン</t>
    </rPh>
    <phoneticPr fontId="3"/>
  </si>
  <si>
    <t>https://www.city.nanjo.okinawa.jp/shisei/zaisei/zaisei_jyokyo/</t>
  </si>
  <si>
    <t>新庁舎建設基金</t>
    <rPh sb="0" eb="3">
      <t>シンチョウシャ</t>
    </rPh>
    <rPh sb="3" eb="5">
      <t>ケンセツ</t>
    </rPh>
    <rPh sb="5" eb="7">
      <t>キキン</t>
    </rPh>
    <phoneticPr fontId="3"/>
  </si>
  <si>
    <t>ふるさとづくり応援基金</t>
    <rPh sb="7" eb="11">
      <t>オウエンキキン</t>
    </rPh>
    <phoneticPr fontId="3"/>
  </si>
  <si>
    <t>国頭村スポーツ振興基金</t>
    <rPh sb="0" eb="3">
      <t>クニガミソン</t>
    </rPh>
    <rPh sb="7" eb="9">
      <t>シンコウ</t>
    </rPh>
    <rPh sb="9" eb="11">
      <t>キキン</t>
    </rPh>
    <phoneticPr fontId="3"/>
  </si>
  <si>
    <t>農林漁業基盤整備基金</t>
    <rPh sb="0" eb="2">
      <t>ノウリン</t>
    </rPh>
    <rPh sb="2" eb="4">
      <t>ギョギョウ</t>
    </rPh>
    <rPh sb="4" eb="6">
      <t>キバン</t>
    </rPh>
    <rPh sb="6" eb="8">
      <t>セイビ</t>
    </rPh>
    <rPh sb="8" eb="10">
      <t>キキン</t>
    </rPh>
    <phoneticPr fontId="3"/>
  </si>
  <si>
    <t>過疎振興基金</t>
    <rPh sb="0" eb="2">
      <t>カソ</t>
    </rPh>
    <rPh sb="2" eb="4">
      <t>シンコウ</t>
    </rPh>
    <rPh sb="4" eb="6">
      <t>キキン</t>
    </rPh>
    <phoneticPr fontId="3"/>
  </si>
  <si>
    <t>http://www.vill.kunigami.okinawa.jp/zaisei/</t>
  </si>
  <si>
    <t>財産形成基金</t>
    <rPh sb="0" eb="2">
      <t>ザイサン</t>
    </rPh>
    <rPh sb="2" eb="4">
      <t>ケイセイ</t>
    </rPh>
    <rPh sb="4" eb="6">
      <t>キキン</t>
    </rPh>
    <phoneticPr fontId="3"/>
  </si>
  <si>
    <t>結い基金</t>
    <rPh sb="0" eb="1">
      <t>ユイ</t>
    </rPh>
    <rPh sb="2" eb="4">
      <t>キキン</t>
    </rPh>
    <phoneticPr fontId="3"/>
  </si>
  <si>
    <t>水源基金</t>
    <rPh sb="0" eb="2">
      <t>スイゲン</t>
    </rPh>
    <rPh sb="2" eb="4">
      <t>キキン</t>
    </rPh>
    <phoneticPr fontId="3"/>
  </si>
  <si>
    <t>東村水源基金</t>
    <rPh sb="0" eb="2">
      <t>ヒガシソン</t>
    </rPh>
    <rPh sb="2" eb="4">
      <t>スイゲン</t>
    </rPh>
    <rPh sb="4" eb="6">
      <t>キキン</t>
    </rPh>
    <phoneticPr fontId="3"/>
  </si>
  <si>
    <t>東村基本財産積立金</t>
    <rPh sb="0" eb="2">
      <t>ヒガシソン</t>
    </rPh>
    <rPh sb="2" eb="4">
      <t>キホン</t>
    </rPh>
    <rPh sb="4" eb="6">
      <t>ザイサン</t>
    </rPh>
    <rPh sb="6" eb="8">
      <t>ツミタテ</t>
    </rPh>
    <rPh sb="8" eb="9">
      <t>キン</t>
    </rPh>
    <phoneticPr fontId="3"/>
  </si>
  <si>
    <t>東村ふるさとづくり
応援寄付金</t>
    <rPh sb="0" eb="2">
      <t>ヒガシソン</t>
    </rPh>
    <rPh sb="10" eb="12">
      <t>オウエン</t>
    </rPh>
    <rPh sb="12" eb="15">
      <t>キフキン</t>
    </rPh>
    <phoneticPr fontId="3"/>
  </si>
  <si>
    <t>東村地域福祉基金</t>
    <rPh sb="0" eb="2">
      <t>ヒガシソン</t>
    </rPh>
    <rPh sb="2" eb="4">
      <t>チイキ</t>
    </rPh>
    <rPh sb="4" eb="6">
      <t>フクシ</t>
    </rPh>
    <rPh sb="6" eb="8">
      <t>キキン</t>
    </rPh>
    <phoneticPr fontId="3"/>
  </si>
  <si>
    <t>東村特定防衛施設
周辺整備調整交付金
事業基金</t>
    <rPh sb="0" eb="2">
      <t>ヒガシソン</t>
    </rPh>
    <rPh sb="2" eb="4">
      <t>トクテイ</t>
    </rPh>
    <rPh sb="4" eb="6">
      <t>ボウエイ</t>
    </rPh>
    <rPh sb="6" eb="8">
      <t>シセツ</t>
    </rPh>
    <rPh sb="9" eb="11">
      <t>シュウヘン</t>
    </rPh>
    <rPh sb="11" eb="13">
      <t>セイビ</t>
    </rPh>
    <rPh sb="13" eb="15">
      <t>チョウセイ</t>
    </rPh>
    <rPh sb="15" eb="18">
      <t>コウフキン</t>
    </rPh>
    <rPh sb="19" eb="21">
      <t>ジギョウ</t>
    </rPh>
    <rPh sb="21" eb="23">
      <t>キキン</t>
    </rPh>
    <phoneticPr fontId="3"/>
  </si>
  <si>
    <t>http://www.vill.higashi.okinawa.jp/detail.jsp?id=100448&amp;pageStart=0&amp;menuid=14503&amp;funcid=2</t>
  </si>
  <si>
    <t>今帰仁村公共施設等総合管理基金</t>
    <rPh sb="0" eb="4">
      <t>ナキジンソン</t>
    </rPh>
    <rPh sb="4" eb="6">
      <t>コウキョウ</t>
    </rPh>
    <rPh sb="6" eb="8">
      <t>シセツ</t>
    </rPh>
    <rPh sb="8" eb="9">
      <t>トウ</t>
    </rPh>
    <rPh sb="9" eb="11">
      <t>ソウゴウ</t>
    </rPh>
    <rPh sb="11" eb="13">
      <t>カンリ</t>
    </rPh>
    <rPh sb="13" eb="15">
      <t>キキン</t>
    </rPh>
    <phoneticPr fontId="3"/>
  </si>
  <si>
    <t>今帰仁村うるおいと安らぎのむらづくり応援基金</t>
    <rPh sb="0" eb="4">
      <t>ナキジンソン</t>
    </rPh>
    <rPh sb="9" eb="10">
      <t>ヤス</t>
    </rPh>
    <rPh sb="18" eb="20">
      <t>オウエン</t>
    </rPh>
    <rPh sb="20" eb="22">
      <t>キキン</t>
    </rPh>
    <phoneticPr fontId="3"/>
  </si>
  <si>
    <t>今帰仁村ふるさと基金</t>
    <rPh sb="0" eb="4">
      <t>ナキジンソン</t>
    </rPh>
    <rPh sb="8" eb="10">
      <t>キキン</t>
    </rPh>
    <phoneticPr fontId="3"/>
  </si>
  <si>
    <t>今帰仁村福祉基金</t>
    <rPh sb="0" eb="4">
      <t>ナキジンソン</t>
    </rPh>
    <rPh sb="4" eb="6">
      <t>フクシ</t>
    </rPh>
    <rPh sb="6" eb="8">
      <t>キキン</t>
    </rPh>
    <phoneticPr fontId="3"/>
  </si>
  <si>
    <t>今帰仁村職員退職手当基金</t>
    <rPh sb="0" eb="4">
      <t>ナキジンソン</t>
    </rPh>
    <rPh sb="4" eb="6">
      <t>ショクイン</t>
    </rPh>
    <rPh sb="6" eb="8">
      <t>タイショク</t>
    </rPh>
    <rPh sb="8" eb="10">
      <t>テアテ</t>
    </rPh>
    <rPh sb="10" eb="12">
      <t>キキン</t>
    </rPh>
    <phoneticPr fontId="3"/>
  </si>
  <si>
    <t>https://www.nakijin.jp/pagtop/gyosei/johokokai/3/1986.html</t>
  </si>
  <si>
    <t>本部町ちゅらまちづくり応援基金</t>
  </si>
  <si>
    <t>本部町庁舎の維持管理及び建設に関する基金</t>
  </si>
  <si>
    <t>南米本部町出身子弟研修生受入基金</t>
  </si>
  <si>
    <t>本部町物流拠点施設維持管理基金</t>
  </si>
  <si>
    <t>本部町子ども・子育てゆいまーる基金</t>
  </si>
  <si>
    <t>http://www.town.motobu.okinawa.jp/gyosei/yosanzaisei</t>
  </si>
  <si>
    <t>恩納村公共施設
整備基金</t>
  </si>
  <si>
    <t>ふるさとづくり
応援基金</t>
  </si>
  <si>
    <t>職員退職加算
負担金積立金</t>
  </si>
  <si>
    <t>ふるさと農村
活性化基金</t>
  </si>
  <si>
    <t>https://www.vill.onna.okinawa.jp/politics/finance/1484740122/</t>
  </si>
  <si>
    <t>再編交付金基金</t>
    <rPh sb="0" eb="2">
      <t>サイヘン</t>
    </rPh>
    <rPh sb="2" eb="5">
      <t>コウフキン</t>
    </rPh>
    <rPh sb="5" eb="7">
      <t>キキン</t>
    </rPh>
    <phoneticPr fontId="3"/>
  </si>
  <si>
    <t>公用地等購入基金</t>
    <rPh sb="0" eb="2">
      <t>コウヨウ</t>
    </rPh>
    <rPh sb="2" eb="4">
      <t>チナド</t>
    </rPh>
    <rPh sb="4" eb="6">
      <t>コウニュウ</t>
    </rPh>
    <rPh sb="6" eb="8">
      <t>キキン</t>
    </rPh>
    <phoneticPr fontId="3"/>
  </si>
  <si>
    <t>基本財政積立基金</t>
    <rPh sb="0" eb="2">
      <t>キホン</t>
    </rPh>
    <rPh sb="2" eb="4">
      <t>ザイセイ</t>
    </rPh>
    <rPh sb="4" eb="6">
      <t>ツミタテ</t>
    </rPh>
    <rPh sb="6" eb="8">
      <t>キキン</t>
    </rPh>
    <phoneticPr fontId="3"/>
  </si>
  <si>
    <t>http://www.vill.ginoza.okinawa.jp/gyousei/soshiki/soum</t>
  </si>
  <si>
    <t>公共公用施設等整備基金</t>
    <rPh sb="0" eb="2">
      <t>コウキョウ</t>
    </rPh>
    <rPh sb="2" eb="4">
      <t>コウヨウ</t>
    </rPh>
    <rPh sb="4" eb="6">
      <t>シセツ</t>
    </rPh>
    <rPh sb="6" eb="7">
      <t>トウ</t>
    </rPh>
    <rPh sb="7" eb="9">
      <t>セイビ</t>
    </rPh>
    <rPh sb="9" eb="11">
      <t>キキン</t>
    </rPh>
    <phoneticPr fontId="3"/>
  </si>
  <si>
    <t>軍用地跡地利用整備基金</t>
    <rPh sb="0" eb="1">
      <t>グン</t>
    </rPh>
    <rPh sb="1" eb="3">
      <t>ヨウチ</t>
    </rPh>
    <rPh sb="3" eb="5">
      <t>アトチ</t>
    </rPh>
    <rPh sb="5" eb="7">
      <t>リヨウ</t>
    </rPh>
    <rPh sb="7" eb="9">
      <t>セイビ</t>
    </rPh>
    <rPh sb="9" eb="11">
      <t>キキン</t>
    </rPh>
    <phoneticPr fontId="3"/>
  </si>
  <si>
    <t>水源地域振興基金</t>
    <rPh sb="0" eb="2">
      <t>スイゲン</t>
    </rPh>
    <rPh sb="2" eb="4">
      <t>チイキ</t>
    </rPh>
    <rPh sb="4" eb="6">
      <t>シンコウ</t>
    </rPh>
    <rPh sb="6" eb="8">
      <t>キキン</t>
    </rPh>
    <phoneticPr fontId="3"/>
  </si>
  <si>
    <t>公用並びに公共用施設整備基金</t>
    <rPh sb="0" eb="2">
      <t>コウヨウ</t>
    </rPh>
    <rPh sb="2" eb="3">
      <t>ナラ</t>
    </rPh>
    <rPh sb="5" eb="14">
      <t>コウキョウヨウシセツセイビキキン</t>
    </rPh>
    <phoneticPr fontId="3"/>
  </si>
  <si>
    <t>特定防衛施設周辺整備調整交付金</t>
    <rPh sb="0" eb="2">
      <t>トクテイ</t>
    </rPh>
    <rPh sb="2" eb="15">
      <t>ボウエイシセツシュウヘンセイビチョウセイコウフキン</t>
    </rPh>
    <phoneticPr fontId="3"/>
  </si>
  <si>
    <t>村民レク広場整備運営基金</t>
    <rPh sb="0" eb="2">
      <t>ソンミン</t>
    </rPh>
    <rPh sb="4" eb="8">
      <t>ヒロバセイビ</t>
    </rPh>
    <rPh sb="8" eb="10">
      <t>ウンエイ</t>
    </rPh>
    <rPh sb="10" eb="12">
      <t>キキン</t>
    </rPh>
    <phoneticPr fontId="3"/>
  </si>
  <si>
    <t>https://www.iejima.org/document/2015011000060/</t>
  </si>
  <si>
    <t>読谷村立学校建設基金</t>
  </si>
  <si>
    <t>土地区画整理事業資金貸付基金</t>
  </si>
  <si>
    <t>ノーベル平和賞を夢見る村民基金</t>
  </si>
  <si>
    <t>特定防衛施設周辺調整交付金事業基金</t>
    <rPh sb="0" eb="2">
      <t>トクテイ</t>
    </rPh>
    <rPh sb="2" eb="4">
      <t>ボウエイ</t>
    </rPh>
    <rPh sb="4" eb="6">
      <t>シセツ</t>
    </rPh>
    <rPh sb="6" eb="8">
      <t>シュウヘン</t>
    </rPh>
    <rPh sb="8" eb="10">
      <t>チョウセイ</t>
    </rPh>
    <rPh sb="10" eb="13">
      <t>コウフキン</t>
    </rPh>
    <rPh sb="13" eb="15">
      <t>ジギョウ</t>
    </rPh>
    <rPh sb="15" eb="17">
      <t>キキン</t>
    </rPh>
    <phoneticPr fontId="3"/>
  </si>
  <si>
    <t>普通財産処分金運用基金</t>
    <rPh sb="0" eb="2">
      <t>フツウ</t>
    </rPh>
    <rPh sb="2" eb="4">
      <t>ザイサン</t>
    </rPh>
    <rPh sb="4" eb="6">
      <t>ショブン</t>
    </rPh>
    <rPh sb="6" eb="7">
      <t>キン</t>
    </rPh>
    <rPh sb="7" eb="9">
      <t>ウンヨウ</t>
    </rPh>
    <rPh sb="9" eb="11">
      <t>キキン</t>
    </rPh>
    <phoneticPr fontId="3"/>
  </si>
  <si>
    <t>浜川漁港多目的利用施設整備地区開発基金</t>
    <rPh sb="0" eb="2">
      <t>ハマガワ</t>
    </rPh>
    <rPh sb="2" eb="4">
      <t>ギョコウ</t>
    </rPh>
    <rPh sb="4" eb="7">
      <t>タモクテキ</t>
    </rPh>
    <rPh sb="7" eb="9">
      <t>リヨウ</t>
    </rPh>
    <rPh sb="9" eb="11">
      <t>シセツ</t>
    </rPh>
    <rPh sb="11" eb="13">
      <t>セイビ</t>
    </rPh>
    <rPh sb="13" eb="15">
      <t>チク</t>
    </rPh>
    <rPh sb="15" eb="17">
      <t>カイハツ</t>
    </rPh>
    <rPh sb="17" eb="19">
      <t>キキン</t>
    </rPh>
    <phoneticPr fontId="3"/>
  </si>
  <si>
    <t>美浜地区開発基金</t>
    <rPh sb="0" eb="2">
      <t>ミハマ</t>
    </rPh>
    <rPh sb="2" eb="4">
      <t>チク</t>
    </rPh>
    <rPh sb="4" eb="6">
      <t>カイハツ</t>
    </rPh>
    <rPh sb="6" eb="8">
      <t>キキン</t>
    </rPh>
    <phoneticPr fontId="3"/>
  </si>
  <si>
    <t>http://www.chatan.jp/choseijyoho/zaisei/jokyo.html</t>
  </si>
  <si>
    <t>http://www.vill.kitanakagusuku.lg.jp/sonsei/zaisei/455.html</t>
  </si>
  <si>
    <t>チバリヨ－中城ごさまる応援基金</t>
  </si>
  <si>
    <t>https://www.vill.nakagusuku.okinawa.jp/detail.jsp?id=52876&amp;menuid=11514&amp;funcid=1</t>
  </si>
  <si>
    <t>特別会計繰出準備基金</t>
  </si>
  <si>
    <t>ごみリサイクル基金</t>
  </si>
  <si>
    <t>石油貯蔵施設等立地対策等交付金基金</t>
  </si>
  <si>
    <t>職員退職手当特別負担金基金</t>
  </si>
  <si>
    <t>新設学校用地等土地開発基金</t>
  </si>
  <si>
    <t>http://www.town.nishihara.okinawa.jp/zaisei/siryou.html</t>
  </si>
  <si>
    <t>リサイクル基金</t>
    <rPh sb="5" eb="7">
      <t>キキン</t>
    </rPh>
    <phoneticPr fontId="3"/>
  </si>
  <si>
    <t>https://www.town.yonabaru.okinawa.jp/osaifu/index.html</t>
  </si>
  <si>
    <t>中山間ふるさと農村活性化基金</t>
    <rPh sb="0" eb="2">
      <t>チュウザン</t>
    </rPh>
    <rPh sb="2" eb="3">
      <t>カン</t>
    </rPh>
    <rPh sb="7" eb="9">
      <t>ノウソン</t>
    </rPh>
    <rPh sb="9" eb="12">
      <t>カッセイカ</t>
    </rPh>
    <rPh sb="12" eb="14">
      <t>キキン</t>
    </rPh>
    <phoneticPr fontId="3"/>
  </si>
  <si>
    <t>http://www.vill.tokashiki.okinawa.jp/gaiyou/toukei/財政情報【財政状況資料集】</t>
  </si>
  <si>
    <t>https://www.vill.zamami.okinawa.jp/politics/sonsei/</t>
  </si>
  <si>
    <t>庁舎建設整備基金</t>
  </si>
  <si>
    <t>農山漁村活性化基金</t>
  </si>
  <si>
    <t>渡名喜村ふるさと基金</t>
    <rPh sb="0" eb="4">
      <t>トナキソン</t>
    </rPh>
    <rPh sb="8" eb="10">
      <t>キキン</t>
    </rPh>
    <phoneticPr fontId="3"/>
  </si>
  <si>
    <t>ふるさと活性化
基金</t>
    <rPh sb="4" eb="7">
      <t>カッセイカ</t>
    </rPh>
    <rPh sb="8" eb="10">
      <t>キキン</t>
    </rPh>
    <phoneticPr fontId="3"/>
  </si>
  <si>
    <t>南大東村公共施設等総合管理基金</t>
    <rPh sb="0" eb="4">
      <t>ミナミダイトウソン</t>
    </rPh>
    <rPh sb="4" eb="6">
      <t>コウキョウ</t>
    </rPh>
    <rPh sb="6" eb="8">
      <t>シセツ</t>
    </rPh>
    <rPh sb="8" eb="9">
      <t>トウ</t>
    </rPh>
    <rPh sb="9" eb="11">
      <t>ソウゴウ</t>
    </rPh>
    <rPh sb="11" eb="13">
      <t>カンリ</t>
    </rPh>
    <rPh sb="13" eb="15">
      <t>キキン</t>
    </rPh>
    <phoneticPr fontId="3"/>
  </si>
  <si>
    <t>南大東村船舶整備基金</t>
    <rPh sb="0" eb="4">
      <t>ミナミダイトウソン</t>
    </rPh>
    <rPh sb="4" eb="6">
      <t>センパク</t>
    </rPh>
    <rPh sb="6" eb="8">
      <t>セイビ</t>
    </rPh>
    <rPh sb="8" eb="10">
      <t>キキン</t>
    </rPh>
    <phoneticPr fontId="3"/>
  </si>
  <si>
    <t>港湾業務事業特別会計基金</t>
    <rPh sb="0" eb="2">
      <t>コウワン</t>
    </rPh>
    <rPh sb="2" eb="4">
      <t>ギョウム</t>
    </rPh>
    <rPh sb="4" eb="6">
      <t>ジギョウ</t>
    </rPh>
    <rPh sb="6" eb="8">
      <t>トクベツ</t>
    </rPh>
    <rPh sb="8" eb="10">
      <t>カイケイ</t>
    </rPh>
    <rPh sb="10" eb="12">
      <t>キキン</t>
    </rPh>
    <phoneticPr fontId="3"/>
  </si>
  <si>
    <t>http://www.vill.minamidaito.okinawa.jp/index.html</t>
  </si>
  <si>
    <t>北大東村港湾業務特別会計基金</t>
  </si>
  <si>
    <t>北大東村船舶整備基金</t>
  </si>
  <si>
    <t>北大東村営住宅整備基金</t>
  </si>
  <si>
    <t>北大東村ふるさと応援基金</t>
  </si>
  <si>
    <t>http://vill.kitadaito.okinawa.jp/index.php?id=266</t>
  </si>
  <si>
    <t>育英資金積立基金</t>
    <rPh sb="0" eb="2">
      <t>イクエイ</t>
    </rPh>
    <rPh sb="2" eb="4">
      <t>シキン</t>
    </rPh>
    <rPh sb="4" eb="6">
      <t>ツミタテ</t>
    </rPh>
    <rPh sb="6" eb="8">
      <t>キキン</t>
    </rPh>
    <phoneticPr fontId="3"/>
  </si>
  <si>
    <t>ちゅら島応援基金（ふるさと納税)</t>
  </si>
  <si>
    <t>産業振興総合対策資金貸付基金</t>
    <rPh sb="0" eb="2">
      <t>サンギョウ</t>
    </rPh>
    <rPh sb="2" eb="4">
      <t>シンコウ</t>
    </rPh>
    <rPh sb="4" eb="6">
      <t>ソウゴウ</t>
    </rPh>
    <rPh sb="6" eb="8">
      <t>タイサク</t>
    </rPh>
    <rPh sb="8" eb="10">
      <t>シキン</t>
    </rPh>
    <rPh sb="10" eb="12">
      <t>カシツケ</t>
    </rPh>
    <rPh sb="12" eb="14">
      <t>キキン</t>
    </rPh>
    <phoneticPr fontId="3"/>
  </si>
  <si>
    <t>ちゅら島応援基金（コープネット)</t>
  </si>
  <si>
    <t>ちゅら島応援基金(チーム黒糖)</t>
  </si>
  <si>
    <t>http://www.vill.iheya.okinawa.jp/</t>
  </si>
  <si>
    <t>伊是名村庁舎
施設整備基金</t>
    <rPh sb="0" eb="4">
      <t>イゼナソン</t>
    </rPh>
    <rPh sb="4" eb="6">
      <t>チョウシャ</t>
    </rPh>
    <rPh sb="7" eb="9">
      <t>シセツ</t>
    </rPh>
    <rPh sb="9" eb="11">
      <t>セイビ</t>
    </rPh>
    <rPh sb="11" eb="13">
      <t>キキン</t>
    </rPh>
    <phoneticPr fontId="3"/>
  </si>
  <si>
    <t>伊是名村育英基金</t>
    <rPh sb="0" eb="4">
      <t>イゼナソン</t>
    </rPh>
    <rPh sb="4" eb="6">
      <t>イクエイ</t>
    </rPh>
    <rPh sb="6" eb="8">
      <t>キキン</t>
    </rPh>
    <phoneticPr fontId="3"/>
  </si>
  <si>
    <t>尚円王の里いぜな島
応援基金</t>
    <rPh sb="0" eb="2">
      <t>ショウエン</t>
    </rPh>
    <rPh sb="2" eb="3">
      <t>オウ</t>
    </rPh>
    <rPh sb="4" eb="5">
      <t>サト</t>
    </rPh>
    <rPh sb="8" eb="9">
      <t>ジマ</t>
    </rPh>
    <rPh sb="10" eb="12">
      <t>オウエン</t>
    </rPh>
    <rPh sb="12" eb="14">
      <t>キキン</t>
    </rPh>
    <phoneticPr fontId="3"/>
  </si>
  <si>
    <t>災害援助積立基金</t>
    <rPh sb="0" eb="2">
      <t>サイガイ</t>
    </rPh>
    <rPh sb="2" eb="4">
      <t>エンジョ</t>
    </rPh>
    <rPh sb="4" eb="6">
      <t>ツミタテ</t>
    </rPh>
    <rPh sb="6" eb="8">
      <t>キキン</t>
    </rPh>
    <phoneticPr fontId="3"/>
  </si>
  <si>
    <t>過疎地域自立
促進基金</t>
    <rPh sb="0" eb="2">
      <t>カソ</t>
    </rPh>
    <rPh sb="2" eb="4">
      <t>チイキ</t>
    </rPh>
    <rPh sb="4" eb="6">
      <t>ジリツ</t>
    </rPh>
    <rPh sb="7" eb="9">
      <t>ソクシン</t>
    </rPh>
    <rPh sb="9" eb="11">
      <t>キキン</t>
    </rPh>
    <phoneticPr fontId="3"/>
  </si>
  <si>
    <t>https://vill.izena.okinawa.jp/information/1600906561/1600907141/</t>
  </si>
  <si>
    <t>庁舎等新改築基金</t>
    <rPh sb="0" eb="2">
      <t>チョウシャ</t>
    </rPh>
    <rPh sb="2" eb="3">
      <t>トウ</t>
    </rPh>
    <rPh sb="3" eb="4">
      <t>シン</t>
    </rPh>
    <rPh sb="4" eb="6">
      <t>カイチク</t>
    </rPh>
    <rPh sb="6" eb="8">
      <t>キキン</t>
    </rPh>
    <phoneticPr fontId="3"/>
  </si>
  <si>
    <t>前村幸秀人材育成基金</t>
    <rPh sb="0" eb="2">
      <t>マエムラ</t>
    </rPh>
    <rPh sb="2" eb="4">
      <t>ユキヒデ</t>
    </rPh>
    <rPh sb="4" eb="6">
      <t>ジンザイ</t>
    </rPh>
    <rPh sb="6" eb="8">
      <t>イクセイ</t>
    </rPh>
    <rPh sb="8" eb="10">
      <t>キキン</t>
    </rPh>
    <phoneticPr fontId="3"/>
  </si>
  <si>
    <t>http://www.town.kumejima.okinawa.jp/categories/chosei</t>
  </si>
  <si>
    <t>http://www.town.yaese.lg.jp/docs/2021030900014/</t>
  </si>
  <si>
    <t>多良間村過疎対策子育て応援基金</t>
    <rPh sb="0" eb="4">
      <t>タラマソン</t>
    </rPh>
    <rPh sb="4" eb="6">
      <t>カソ</t>
    </rPh>
    <rPh sb="6" eb="8">
      <t>タイサク</t>
    </rPh>
    <rPh sb="8" eb="10">
      <t>コソダ</t>
    </rPh>
    <rPh sb="11" eb="13">
      <t>オウエン</t>
    </rPh>
    <rPh sb="13" eb="15">
      <t>キキン</t>
    </rPh>
    <phoneticPr fontId="3"/>
  </si>
  <si>
    <t>多良間村ふるさと村づくり応援基金</t>
    <rPh sb="0" eb="4">
      <t>タラマソン</t>
    </rPh>
    <rPh sb="8" eb="9">
      <t>ムラ</t>
    </rPh>
    <rPh sb="12" eb="14">
      <t>オウエン</t>
    </rPh>
    <rPh sb="14" eb="16">
      <t>キキン</t>
    </rPh>
    <phoneticPr fontId="3"/>
  </si>
  <si>
    <t>ふるさと創生事業</t>
    <rPh sb="4" eb="6">
      <t>ソウセイ</t>
    </rPh>
    <rPh sb="6" eb="8">
      <t>ジギョウ</t>
    </rPh>
    <phoneticPr fontId="3"/>
  </si>
  <si>
    <t>まちなみ保存基金</t>
    <rPh sb="4" eb="6">
      <t>ホゾン</t>
    </rPh>
    <rPh sb="6" eb="8">
      <t>キキン</t>
    </rPh>
    <phoneticPr fontId="3"/>
  </si>
  <si>
    <t>ばんたドゥナン島基金</t>
    <rPh sb="7" eb="8">
      <t>シマ</t>
    </rPh>
    <rPh sb="8" eb="10">
      <t>キキン</t>
    </rPh>
    <phoneticPr fontId="3"/>
  </si>
  <si>
    <t>高齢者福祉活用基金</t>
    <rPh sb="0" eb="3">
      <t>コウレイシャ</t>
    </rPh>
    <rPh sb="3" eb="5">
      <t>フクシ</t>
    </rPh>
    <rPh sb="5" eb="7">
      <t>カツヨウ</t>
    </rPh>
    <rPh sb="7" eb="9">
      <t>キキン</t>
    </rPh>
    <phoneticPr fontId="3"/>
  </si>
  <si>
    <t>中山間ふるさと事業基金</t>
    <rPh sb="0" eb="1">
      <t>チュウ</t>
    </rPh>
    <rPh sb="1" eb="2">
      <t>ヤマ</t>
    </rPh>
    <rPh sb="2" eb="3">
      <t>アイダ</t>
    </rPh>
    <rPh sb="7" eb="9">
      <t>ジギョウ</t>
    </rPh>
    <rPh sb="9" eb="11">
      <t>キキン</t>
    </rPh>
    <phoneticPr fontId="3"/>
  </si>
  <si>
    <t>https://yng-cms.net/docs/2021030200015/</t>
  </si>
  <si>
    <t>最終処分場等整備基金</t>
    <rPh sb="0" eb="2">
      <t>サイシュウ</t>
    </rPh>
    <rPh sb="2" eb="5">
      <t>ショブンジョウ</t>
    </rPh>
    <rPh sb="5" eb="6">
      <t>トウ</t>
    </rPh>
    <rPh sb="6" eb="8">
      <t>セイビ</t>
    </rPh>
    <rPh sb="8" eb="10">
      <t>キキン</t>
    </rPh>
    <phoneticPr fontId="3"/>
  </si>
  <si>
    <t>地域還元対応基金</t>
    <rPh sb="0" eb="2">
      <t>チイキ</t>
    </rPh>
    <rPh sb="2" eb="4">
      <t>カンゲン</t>
    </rPh>
    <rPh sb="4" eb="6">
      <t>タイオウ</t>
    </rPh>
    <rPh sb="6" eb="8">
      <t>キキン</t>
    </rPh>
    <phoneticPr fontId="3"/>
  </si>
  <si>
    <t>会館維持補修基金</t>
    <rPh sb="0" eb="2">
      <t>カイカン</t>
    </rPh>
    <rPh sb="2" eb="4">
      <t>イジ</t>
    </rPh>
    <rPh sb="4" eb="6">
      <t>ホシュウ</t>
    </rPh>
    <rPh sb="6" eb="8">
      <t>キキン</t>
    </rPh>
    <phoneticPr fontId="3"/>
  </si>
  <si>
    <t>退職手当特別負担金基金</t>
    <rPh sb="0" eb="2">
      <t>タイショク</t>
    </rPh>
    <rPh sb="2" eb="4">
      <t>テアテ</t>
    </rPh>
    <rPh sb="4" eb="6">
      <t>トクベツ</t>
    </rPh>
    <rPh sb="6" eb="9">
      <t>フタンキン</t>
    </rPh>
    <rPh sb="9" eb="11">
      <t>キキン</t>
    </rPh>
    <phoneticPr fontId="3"/>
  </si>
  <si>
    <t>消防補償等基金</t>
  </si>
  <si>
    <t>公務災害補償等基金</t>
  </si>
  <si>
    <t>災害弔慰金等基金</t>
  </si>
  <si>
    <t>庁舎建設及び土地取得</t>
    <rPh sb="0" eb="2">
      <t>チョウシャ</t>
    </rPh>
    <rPh sb="2" eb="4">
      <t>ケンセツ</t>
    </rPh>
    <rPh sb="4" eb="5">
      <t>オヨ</t>
    </rPh>
    <rPh sb="6" eb="8">
      <t>トチ</t>
    </rPh>
    <rPh sb="8" eb="10">
      <t>シュトク</t>
    </rPh>
    <phoneticPr fontId="3"/>
  </si>
  <si>
    <t>中城村北中城村清掃事務組合廃棄物処理施設建設等基金</t>
    <rPh sb="0" eb="13">
      <t>ナカキタ</t>
    </rPh>
    <rPh sb="13" eb="20">
      <t>ハイキブツショリシセツ</t>
    </rPh>
    <rPh sb="20" eb="23">
      <t>ケンセツトウ</t>
    </rPh>
    <rPh sb="23" eb="25">
      <t>キキン</t>
    </rPh>
    <phoneticPr fontId="3"/>
  </si>
  <si>
    <t>南部広域行政組合環境整備等資金積立基金</t>
    <rPh sb="0" eb="8">
      <t>ナンブコウイキギョウセイクミアイ</t>
    </rPh>
    <rPh sb="8" eb="12">
      <t>カンキョウセイビ</t>
    </rPh>
    <rPh sb="12" eb="13">
      <t>トウ</t>
    </rPh>
    <rPh sb="13" eb="15">
      <t>シキン</t>
    </rPh>
    <rPh sb="15" eb="19">
      <t>ツミタテキキン</t>
    </rPh>
    <phoneticPr fontId="3"/>
  </si>
  <si>
    <t>南部広域行政組合退職手当特別負担金引当基金</t>
    <rPh sb="0" eb="8">
      <t>ナンブコウイキギョウセイクミアイ</t>
    </rPh>
    <rPh sb="8" eb="12">
      <t>タイショクテアテ</t>
    </rPh>
    <rPh sb="12" eb="14">
      <t>トクベツ</t>
    </rPh>
    <rPh sb="14" eb="21">
      <t>フタンキンヒキアテキキン</t>
    </rPh>
    <phoneticPr fontId="3"/>
  </si>
  <si>
    <t>ふるさと市町村圏基金</t>
    <rPh sb="4" eb="10">
      <t>シチョウソンケンキキン</t>
    </rPh>
    <phoneticPr fontId="3"/>
  </si>
  <si>
    <t>いなんせ斎苑財政調整基金</t>
    <rPh sb="4" eb="6">
      <t>サイエン</t>
    </rPh>
    <rPh sb="6" eb="10">
      <t>ザイセイチョウセイ</t>
    </rPh>
    <rPh sb="10" eb="12">
      <t>キキン</t>
    </rPh>
    <phoneticPr fontId="3"/>
  </si>
  <si>
    <t>南斎場財政調整基金</t>
    <rPh sb="0" eb="3">
      <t>ミナミサイジョウ</t>
    </rPh>
    <rPh sb="3" eb="7">
      <t>ザイセイチョウセイ</t>
    </rPh>
    <rPh sb="7" eb="9">
      <t>キキン</t>
    </rPh>
    <phoneticPr fontId="3"/>
  </si>
  <si>
    <t>退職手当特別負担金積立基金</t>
    <rPh sb="0" eb="4">
      <t>タイショクテアテ</t>
    </rPh>
    <rPh sb="4" eb="9">
      <t>トクベツフタンキン</t>
    </rPh>
    <rPh sb="9" eb="11">
      <t>ツミタテ</t>
    </rPh>
    <rPh sb="11" eb="13">
      <t>キキン</t>
    </rPh>
    <phoneticPr fontId="3"/>
  </si>
  <si>
    <t>名桜大学運営基金</t>
    <rPh sb="0" eb="4">
      <t>メイオウダイガク</t>
    </rPh>
    <rPh sb="4" eb="6">
      <t>ウンエイ</t>
    </rPh>
    <rPh sb="6" eb="8">
      <t>キキン</t>
    </rPh>
    <phoneticPr fontId="3"/>
  </si>
  <si>
    <t>名桜大学施設整備基金</t>
    <rPh sb="0" eb="4">
      <t>メイオウダイガク</t>
    </rPh>
    <rPh sb="4" eb="8">
      <t>シセツセイビ</t>
    </rPh>
    <rPh sb="8" eb="10">
      <t>キキン</t>
    </rPh>
    <phoneticPr fontId="3"/>
  </si>
  <si>
    <t>北部広域ネットワーク運営基金</t>
    <rPh sb="0" eb="2">
      <t>ホクブ</t>
    </rPh>
    <rPh sb="2" eb="4">
      <t>コウイキ</t>
    </rPh>
    <rPh sb="10" eb="14">
      <t>ウンエイキキン</t>
    </rPh>
    <phoneticPr fontId="3"/>
  </si>
  <si>
    <t>消防施設整備基金</t>
    <rPh sb="0" eb="2">
      <t>ショウボウ</t>
    </rPh>
    <rPh sb="2" eb="8">
      <t>シセツセイビキキン</t>
    </rPh>
    <phoneticPr fontId="3"/>
  </si>
  <si>
    <t>一般廃棄物処理施設
整備基金</t>
    <rPh sb="0" eb="7">
      <t>イッパンハイキブツショリ</t>
    </rPh>
    <rPh sb="7" eb="9">
      <t>シセツ</t>
    </rPh>
    <rPh sb="10" eb="12">
      <t>セイビ</t>
    </rPh>
    <rPh sb="12" eb="14">
      <t>キキン</t>
    </rPh>
    <phoneticPr fontId="3"/>
  </si>
  <si>
    <t>還元施設基金</t>
    <rPh sb="0" eb="2">
      <t>カンゲン</t>
    </rPh>
    <rPh sb="2" eb="4">
      <t>シセツ</t>
    </rPh>
    <rPh sb="4" eb="6">
      <t>キキン</t>
    </rPh>
    <phoneticPr fontId="3"/>
  </si>
  <si>
    <t>公園墓地管理運営基金</t>
    <rPh sb="0" eb="2">
      <t>コウエン</t>
    </rPh>
    <rPh sb="2" eb="4">
      <t>ボチ</t>
    </rPh>
    <rPh sb="4" eb="6">
      <t>カンリ</t>
    </rPh>
    <rPh sb="6" eb="8">
      <t>ウンエイ</t>
    </rPh>
    <rPh sb="8" eb="10">
      <t>キキン</t>
    </rPh>
    <phoneticPr fontId="3"/>
  </si>
  <si>
    <t>博物館推進基金</t>
    <rPh sb="0" eb="3">
      <t>ハクブツカン</t>
    </rPh>
    <rPh sb="3" eb="5">
      <t>スイシン</t>
    </rPh>
    <rPh sb="5" eb="7">
      <t>キキン</t>
    </rPh>
    <phoneticPr fontId="3"/>
  </si>
  <si>
    <t>地域下水道基金</t>
    <rPh sb="0" eb="2">
      <t>チイキ</t>
    </rPh>
    <rPh sb="2" eb="5">
      <t>ゲスイドウ</t>
    </rPh>
    <rPh sb="5" eb="7">
      <t>キキン</t>
    </rPh>
    <phoneticPr fontId="3"/>
  </si>
  <si>
    <t>http://www.city.kure.lg.jp/soshiki/89/shisei150514-zaisei.html</t>
  </si>
  <si>
    <t>市立図書館建設基金</t>
    <rPh sb="0" eb="2">
      <t>シリツ</t>
    </rPh>
    <rPh sb="2" eb="5">
      <t>トショカン</t>
    </rPh>
    <rPh sb="5" eb="7">
      <t>ケンセツ</t>
    </rPh>
    <rPh sb="7" eb="9">
      <t>キキン</t>
    </rPh>
    <phoneticPr fontId="3"/>
  </si>
  <si>
    <t>市立美術館美術品取得基金</t>
    <rPh sb="0" eb="2">
      <t>シリツ</t>
    </rPh>
    <rPh sb="2" eb="5">
      <t>ビジュツカン</t>
    </rPh>
    <rPh sb="5" eb="7">
      <t>ビジュツ</t>
    </rPh>
    <rPh sb="7" eb="8">
      <t>ヒン</t>
    </rPh>
    <rPh sb="8" eb="10">
      <t>シュトク</t>
    </rPh>
    <rPh sb="10" eb="12">
      <t>キキン</t>
    </rPh>
    <phoneticPr fontId="3"/>
  </si>
  <si>
    <t>https://www.city.takehara.lg.jp/zaisei/zaiseijyoukyou/shiryosyu.html</t>
  </si>
  <si>
    <t>合併特例基金</t>
  </si>
  <si>
    <t>大規模事業基金</t>
  </si>
  <si>
    <t>みはらふるさと夢基金</t>
  </si>
  <si>
    <t>伝統文化保護育成基金</t>
  </si>
  <si>
    <t>https://www.city.mihara.hiroshima.jp/soshiki/7/zaiseijyokyo.html</t>
  </si>
  <si>
    <t>大学施設整備基金</t>
    <rPh sb="0" eb="2">
      <t>ダイガク</t>
    </rPh>
    <rPh sb="2" eb="4">
      <t>シセツ</t>
    </rPh>
    <rPh sb="4" eb="6">
      <t>セイビ</t>
    </rPh>
    <rPh sb="6" eb="8">
      <t>キキン</t>
    </rPh>
    <phoneticPr fontId="3"/>
  </si>
  <si>
    <t>https://www.city.onomichi.hiroshima.jp/soshiki/3/1967.html</t>
  </si>
  <si>
    <t>福山市大規模事業基金</t>
    <rPh sb="0" eb="3">
      <t>フクヤマシ</t>
    </rPh>
    <rPh sb="3" eb="6">
      <t>ダイキボ</t>
    </rPh>
    <rPh sb="6" eb="8">
      <t>ジギョウ</t>
    </rPh>
    <rPh sb="8" eb="10">
      <t>キキン</t>
    </rPh>
    <phoneticPr fontId="3"/>
  </si>
  <si>
    <t>福山市公共施設維持整備基金</t>
    <rPh sb="0" eb="3">
      <t>フクヤマシ</t>
    </rPh>
    <rPh sb="3" eb="5">
      <t>コウキョウ</t>
    </rPh>
    <rPh sb="5" eb="7">
      <t>シセツ</t>
    </rPh>
    <rPh sb="7" eb="9">
      <t>イジ</t>
    </rPh>
    <rPh sb="9" eb="11">
      <t>セイビ</t>
    </rPh>
    <rPh sb="11" eb="13">
      <t>キキン</t>
    </rPh>
    <phoneticPr fontId="3"/>
  </si>
  <si>
    <t>福山市教育環境整備基金</t>
    <rPh sb="0" eb="3">
      <t>フクヤマシ</t>
    </rPh>
    <rPh sb="3" eb="5">
      <t>キョウイク</t>
    </rPh>
    <rPh sb="5" eb="7">
      <t>カンキョウ</t>
    </rPh>
    <rPh sb="7" eb="9">
      <t>セイビ</t>
    </rPh>
    <rPh sb="9" eb="11">
      <t>キキン</t>
    </rPh>
    <phoneticPr fontId="3"/>
  </si>
  <si>
    <t>福山城築城400年記念基金</t>
    <rPh sb="0" eb="2">
      <t>フクヤマ</t>
    </rPh>
    <rPh sb="2" eb="3">
      <t>ジョウ</t>
    </rPh>
    <rPh sb="3" eb="5">
      <t>チクジョウ</t>
    </rPh>
    <rPh sb="8" eb="9">
      <t>ネン</t>
    </rPh>
    <rPh sb="9" eb="11">
      <t>キネン</t>
    </rPh>
    <rPh sb="11" eb="13">
      <t>キキン</t>
    </rPh>
    <phoneticPr fontId="3"/>
  </si>
  <si>
    <t>福山市地域福祉基金</t>
    <rPh sb="0" eb="3">
      <t>フクヤマシ</t>
    </rPh>
    <rPh sb="3" eb="5">
      <t>チイキ</t>
    </rPh>
    <rPh sb="5" eb="7">
      <t>フクシ</t>
    </rPh>
    <rPh sb="7" eb="9">
      <t>キキン</t>
    </rPh>
    <phoneticPr fontId="3"/>
  </si>
  <si>
    <t>地域環境保全基金</t>
  </si>
  <si>
    <t>住宅団地汚水処理施設整備基金</t>
  </si>
  <si>
    <t>http://www.city.fuchu.hiroshima.jp/shisei/kaiji/zaisei/2146.html</t>
  </si>
  <si>
    <t>ブロードバンドひかり基金</t>
  </si>
  <si>
    <t>公共施設等整備基金</t>
    <rPh sb="4" eb="5">
      <t>トウ</t>
    </rPh>
    <phoneticPr fontId="3"/>
  </si>
  <si>
    <t>ふるさと・水と土の保全基金</t>
    <rPh sb="5" eb="6">
      <t>ミズ</t>
    </rPh>
    <rPh sb="7" eb="8">
      <t>ツチ</t>
    </rPh>
    <rPh sb="9" eb="11">
      <t>ホゼン</t>
    </rPh>
    <rPh sb="11" eb="13">
      <t>キキン</t>
    </rPh>
    <phoneticPr fontId="3"/>
  </si>
  <si>
    <t>http://www.city.shobara.hiroshima.jp/main/government/zaisei/post_710.html</t>
  </si>
  <si>
    <t>大竹市地方創生事業基金</t>
  </si>
  <si>
    <t>大竹市にこにここども基金</t>
  </si>
  <si>
    <t>大竹市営住宅基金</t>
  </si>
  <si>
    <t>大竹市ふれあい福祉基金</t>
  </si>
  <si>
    <t>大竹市健やか安心基金</t>
  </si>
  <si>
    <t>公共施設総合管理基金</t>
    <rPh sb="0" eb="2">
      <t>コウキョウ</t>
    </rPh>
    <rPh sb="2" eb="4">
      <t>シセツ</t>
    </rPh>
    <rPh sb="4" eb="6">
      <t>ソウゴウ</t>
    </rPh>
    <rPh sb="6" eb="8">
      <t>カンリ</t>
    </rPh>
    <rPh sb="8" eb="10">
      <t>キキン</t>
    </rPh>
    <phoneticPr fontId="3"/>
  </si>
  <si>
    <t>https://www.city.higashihiroshima.lg.jp/soshiki/zaimu/2/2/2148.html</t>
  </si>
  <si>
    <t>まちづくり推進基金</t>
    <rPh sb="5" eb="7">
      <t>スイシン</t>
    </rPh>
    <rPh sb="7" eb="9">
      <t>キキン</t>
    </rPh>
    <phoneticPr fontId="1"/>
  </si>
  <si>
    <t>公共施設等整備基金</t>
    <rPh sb="0" eb="2">
      <t>コウキョウ</t>
    </rPh>
    <rPh sb="2" eb="4">
      <t>シセツ</t>
    </rPh>
    <rPh sb="4" eb="5">
      <t>トウ</t>
    </rPh>
    <rPh sb="5" eb="7">
      <t>セイビ</t>
    </rPh>
    <rPh sb="7" eb="9">
      <t>キキン</t>
    </rPh>
    <phoneticPr fontId="1"/>
  </si>
  <si>
    <t>宮島水族館事業基金</t>
    <rPh sb="0" eb="2">
      <t>ミヤジマ</t>
    </rPh>
    <rPh sb="2" eb="5">
      <t>スイゾクカン</t>
    </rPh>
    <rPh sb="5" eb="7">
      <t>ジギョウ</t>
    </rPh>
    <rPh sb="7" eb="9">
      <t>キキン</t>
    </rPh>
    <phoneticPr fontId="1"/>
  </si>
  <si>
    <t>市営住宅事業基金</t>
    <rPh sb="0" eb="2">
      <t>シエイ</t>
    </rPh>
    <rPh sb="2" eb="4">
      <t>ジュウタク</t>
    </rPh>
    <rPh sb="4" eb="6">
      <t>ジギョウ</t>
    </rPh>
    <rPh sb="6" eb="8">
      <t>キキン</t>
    </rPh>
    <phoneticPr fontId="1"/>
  </si>
  <si>
    <t>墓地管理事業基金</t>
    <rPh sb="0" eb="2">
      <t>ボチ</t>
    </rPh>
    <rPh sb="2" eb="4">
      <t>カンリ</t>
    </rPh>
    <rPh sb="4" eb="6">
      <t>ジギョウ</t>
    </rPh>
    <rPh sb="6" eb="8">
      <t>キキン</t>
    </rPh>
    <phoneticPr fontId="1"/>
  </si>
  <si>
    <t>https://www.city.hatsukaichi.hiroshima.jp/soshiki/16/58211.html</t>
  </si>
  <si>
    <t>地域振興基金</t>
    <rPh sb="0" eb="6">
      <t>チイキシンコウキキン</t>
    </rPh>
    <phoneticPr fontId="5"/>
  </si>
  <si>
    <t>市有住宅管理運営基金</t>
  </si>
  <si>
    <t>https://www.akitakata.jp/ja/shisei/section/soumu_soumu/fiscal/joukyouitiran/</t>
  </si>
  <si>
    <t>ふるさと市町村圏振興基金</t>
  </si>
  <si>
    <t>ふるさと・水と土の保全基金</t>
  </si>
  <si>
    <t>https://www.city.etajima.hiroshima.jp/cms/articles/show/590</t>
  </si>
  <si>
    <t>府中町まちづくり振興基金</t>
    <rPh sb="0" eb="3">
      <t>フチュウチョウ</t>
    </rPh>
    <rPh sb="8" eb="10">
      <t>シンコウ</t>
    </rPh>
    <rPh sb="10" eb="12">
      <t>キキン</t>
    </rPh>
    <phoneticPr fontId="3"/>
  </si>
  <si>
    <t>安芸府中森づくり基金</t>
    <rPh sb="0" eb="2">
      <t>アキ</t>
    </rPh>
    <rPh sb="2" eb="4">
      <t>フチュウ</t>
    </rPh>
    <rPh sb="4" eb="5">
      <t>モリ</t>
    </rPh>
    <rPh sb="8" eb="10">
      <t>キキン</t>
    </rPh>
    <phoneticPr fontId="3"/>
  </si>
  <si>
    <t>府中村永世守屋奨学基金</t>
    <rPh sb="0" eb="2">
      <t>フチュウ</t>
    </rPh>
    <rPh sb="2" eb="3">
      <t>ムラ</t>
    </rPh>
    <rPh sb="3" eb="5">
      <t>エイセイ</t>
    </rPh>
    <rPh sb="5" eb="7">
      <t>モリヤ</t>
    </rPh>
    <rPh sb="7" eb="9">
      <t>ショウガク</t>
    </rPh>
    <rPh sb="9" eb="11">
      <t>キキン</t>
    </rPh>
    <phoneticPr fontId="3"/>
  </si>
  <si>
    <t>http://ｗｗｗ.toｗｎ.fuchu.hiroshima.jp/site/finance/27974.html</t>
  </si>
  <si>
    <t>海田町公共施設等整備基金</t>
    <rPh sb="0" eb="3">
      <t>カイタチョウ</t>
    </rPh>
    <rPh sb="3" eb="5">
      <t>コウキョウ</t>
    </rPh>
    <rPh sb="5" eb="7">
      <t>シセツ</t>
    </rPh>
    <rPh sb="7" eb="8">
      <t>トウ</t>
    </rPh>
    <rPh sb="8" eb="10">
      <t>セイビ</t>
    </rPh>
    <rPh sb="10" eb="12">
      <t>キキン</t>
    </rPh>
    <phoneticPr fontId="3"/>
  </si>
  <si>
    <t>海田町国際交流基金</t>
    <rPh sb="0" eb="3">
      <t>カイタチョウ</t>
    </rPh>
    <rPh sb="3" eb="5">
      <t>コクサイ</t>
    </rPh>
    <rPh sb="5" eb="7">
      <t>コウリュウ</t>
    </rPh>
    <rPh sb="7" eb="9">
      <t>キキン</t>
    </rPh>
    <phoneticPr fontId="3"/>
  </si>
  <si>
    <t>織田幹雄スポーツ振興基金</t>
    <rPh sb="0" eb="2">
      <t>オダ</t>
    </rPh>
    <rPh sb="2" eb="4">
      <t>ミキオ</t>
    </rPh>
    <rPh sb="8" eb="10">
      <t>シンコウ</t>
    </rPh>
    <rPh sb="10" eb="12">
      <t>キキン</t>
    </rPh>
    <phoneticPr fontId="3"/>
  </si>
  <si>
    <t>海田町森林環境譲与税基金</t>
    <rPh sb="0" eb="3">
      <t>カイタチョウ</t>
    </rPh>
    <rPh sb="3" eb="5">
      <t>シンリン</t>
    </rPh>
    <rPh sb="5" eb="7">
      <t>カンキョウ</t>
    </rPh>
    <rPh sb="7" eb="9">
      <t>ジョウヨ</t>
    </rPh>
    <rPh sb="9" eb="10">
      <t>ゼイ</t>
    </rPh>
    <rPh sb="10" eb="12">
      <t>キキン</t>
    </rPh>
    <phoneticPr fontId="3"/>
  </si>
  <si>
    <t>https://www.town.kaita.lg.jp/life/3/18/123/</t>
  </si>
  <si>
    <t>筆の里づくり基金</t>
    <rPh sb="0" eb="1">
      <t>フデ</t>
    </rPh>
    <rPh sb="2" eb="3">
      <t>サト</t>
    </rPh>
    <rPh sb="6" eb="8">
      <t>キキン</t>
    </rPh>
    <phoneticPr fontId="3"/>
  </si>
  <si>
    <t>筆の里工房収蔵物等購入基金</t>
    <rPh sb="0" eb="1">
      <t>フデ</t>
    </rPh>
    <rPh sb="2" eb="3">
      <t>サト</t>
    </rPh>
    <rPh sb="3" eb="5">
      <t>コウボウ</t>
    </rPh>
    <rPh sb="5" eb="7">
      <t>シュウゾウ</t>
    </rPh>
    <rPh sb="7" eb="8">
      <t>ブツ</t>
    </rPh>
    <rPh sb="8" eb="9">
      <t>ナド</t>
    </rPh>
    <rPh sb="9" eb="11">
      <t>コウニュウ</t>
    </rPh>
    <rPh sb="11" eb="13">
      <t>キキン</t>
    </rPh>
    <phoneticPr fontId="3"/>
  </si>
  <si>
    <t>http://www.town.kumano.hiroshima.jp/www/contents/1350009659767/index.html</t>
  </si>
  <si>
    <t>大規模事業基金</t>
    <rPh sb="0" eb="3">
      <t>ダイキボ</t>
    </rPh>
    <rPh sb="3" eb="5">
      <t>ジギョウ</t>
    </rPh>
    <rPh sb="5" eb="7">
      <t>キキン</t>
    </rPh>
    <phoneticPr fontId="3"/>
  </si>
  <si>
    <t>平成30年7月豪雨災害復興基金</t>
    <rPh sb="0" eb="2">
      <t>ヘイセイ</t>
    </rPh>
    <rPh sb="4" eb="5">
      <t>ネン</t>
    </rPh>
    <rPh sb="6" eb="7">
      <t>ガツ</t>
    </rPh>
    <rPh sb="7" eb="9">
      <t>ゴウウ</t>
    </rPh>
    <rPh sb="9" eb="11">
      <t>サイガイ</t>
    </rPh>
    <rPh sb="11" eb="13">
      <t>フッコウ</t>
    </rPh>
    <rPh sb="13" eb="15">
      <t>キキン</t>
    </rPh>
    <phoneticPr fontId="3"/>
  </si>
  <si>
    <t>浮消波提維持管理基金</t>
    <rPh sb="0" eb="1">
      <t>ウキ</t>
    </rPh>
    <rPh sb="1" eb="3">
      <t>ショウハ</t>
    </rPh>
    <rPh sb="3" eb="4">
      <t>テイ</t>
    </rPh>
    <rPh sb="4" eb="6">
      <t>イジ</t>
    </rPh>
    <rPh sb="6" eb="8">
      <t>カンリ</t>
    </rPh>
    <rPh sb="8" eb="10">
      <t>キキン</t>
    </rPh>
    <phoneticPr fontId="3"/>
  </si>
  <si>
    <t>まち・ひと・しごと創生基金</t>
    <rPh sb="9" eb="11">
      <t>ソウセイ</t>
    </rPh>
    <rPh sb="11" eb="13">
      <t>キキン</t>
    </rPh>
    <phoneticPr fontId="3"/>
  </si>
  <si>
    <t>https://www.town.saka.lg.jp/cyousei_info/zaisei/</t>
  </si>
  <si>
    <t>安芸太田町まちづくり基金</t>
    <rPh sb="0" eb="4">
      <t>アキオオタ</t>
    </rPh>
    <rPh sb="4" eb="5">
      <t>チョウ</t>
    </rPh>
    <rPh sb="10" eb="12">
      <t>キキン</t>
    </rPh>
    <phoneticPr fontId="3"/>
  </si>
  <si>
    <t>安芸太田町地域振興基金</t>
    <rPh sb="0" eb="4">
      <t>アキオオタ</t>
    </rPh>
    <rPh sb="4" eb="5">
      <t>チョウ</t>
    </rPh>
    <rPh sb="5" eb="7">
      <t>チイキ</t>
    </rPh>
    <rPh sb="7" eb="9">
      <t>シンコウ</t>
    </rPh>
    <rPh sb="9" eb="11">
      <t>キキン</t>
    </rPh>
    <phoneticPr fontId="3"/>
  </si>
  <si>
    <t>安芸太田町過疎地域自立促進特別事業基金</t>
  </si>
  <si>
    <t>安芸太田町ふるさと未来・夢基金</t>
  </si>
  <si>
    <t>安芸太田町福祉医療教育支援奨学基金</t>
  </si>
  <si>
    <t>http://www.akiota.jp/soumu/zaisei.html</t>
  </si>
  <si>
    <t>地域振興基金</t>
    <rPh sb="0" eb="2">
      <t>チイキ</t>
    </rPh>
    <rPh sb="2" eb="4">
      <t>シンコウ</t>
    </rPh>
    <rPh sb="4" eb="6">
      <t>キキン</t>
    </rPh>
    <phoneticPr fontId="22"/>
  </si>
  <si>
    <t>過疎地域自立促進基金</t>
    <rPh sb="0" eb="2">
      <t>カソ</t>
    </rPh>
    <rPh sb="2" eb="4">
      <t>チイキ</t>
    </rPh>
    <rPh sb="4" eb="6">
      <t>ジリツ</t>
    </rPh>
    <rPh sb="6" eb="8">
      <t>ソクシン</t>
    </rPh>
    <rPh sb="8" eb="10">
      <t>キキン</t>
    </rPh>
    <phoneticPr fontId="22"/>
  </si>
  <si>
    <t>町有千代田住宅運営基金</t>
    <rPh sb="0" eb="2">
      <t>チョウユウ</t>
    </rPh>
    <rPh sb="2" eb="5">
      <t>チヨダ</t>
    </rPh>
    <rPh sb="5" eb="7">
      <t>ジュウタク</t>
    </rPh>
    <rPh sb="7" eb="9">
      <t>ウンエイ</t>
    </rPh>
    <rPh sb="9" eb="11">
      <t>キキン</t>
    </rPh>
    <phoneticPr fontId="1"/>
  </si>
  <si>
    <t>地域活性化推進基金</t>
    <rPh sb="0" eb="2">
      <t>チイキ</t>
    </rPh>
    <rPh sb="2" eb="5">
      <t>カッセイカ</t>
    </rPh>
    <rPh sb="5" eb="7">
      <t>スイシン</t>
    </rPh>
    <rPh sb="7" eb="9">
      <t>キキン</t>
    </rPh>
    <phoneticPr fontId="1"/>
  </si>
  <si>
    <t>https://www.town.kitahiroshima.lg.jp/soshiki/4/1169.html</t>
  </si>
  <si>
    <t>長島大橋維持管理基金</t>
  </si>
  <si>
    <t>垂水団地基金</t>
  </si>
  <si>
    <t xml:space="preserve">https://www.town.osakikamijima.hiroshima.jp/soshiki/somu_kikaku/5/10/976.html </t>
  </si>
  <si>
    <t>中小企業融資運営基金</t>
    <rPh sb="0" eb="2">
      <t>チュウショウ</t>
    </rPh>
    <rPh sb="2" eb="4">
      <t>キギョウ</t>
    </rPh>
    <rPh sb="4" eb="6">
      <t>ユウシ</t>
    </rPh>
    <rPh sb="6" eb="8">
      <t>ウンエイ</t>
    </rPh>
    <rPh sb="8" eb="10">
      <t>キキン</t>
    </rPh>
    <phoneticPr fontId="3"/>
  </si>
  <si>
    <t>応援寄附基金</t>
    <rPh sb="0" eb="2">
      <t>オウエン</t>
    </rPh>
    <rPh sb="2" eb="4">
      <t>キフ</t>
    </rPh>
    <rPh sb="4" eb="6">
      <t>キキン</t>
    </rPh>
    <phoneticPr fontId="3"/>
  </si>
  <si>
    <t>保健・医療・福祉支援事業基金</t>
  </si>
  <si>
    <t>小・中・高校教育支援事業基金</t>
  </si>
  <si>
    <t>かがやきネット管理運営基金</t>
  </si>
  <si>
    <t>http://www.jinsekigun.jp/town/gyousei/zaisei/siryo/siryo/</t>
  </si>
  <si>
    <t>災害補償等基金</t>
    <rPh sb="0" eb="2">
      <t>サイガイ</t>
    </rPh>
    <rPh sb="2" eb="4">
      <t>ホショウ</t>
    </rPh>
    <rPh sb="4" eb="5">
      <t>トウ</t>
    </rPh>
    <rPh sb="5" eb="7">
      <t>キキン</t>
    </rPh>
    <phoneticPr fontId="3"/>
  </si>
  <si>
    <t>備北地区消防組合　　職員退職手当基金</t>
    <rPh sb="0" eb="8">
      <t>ビホク</t>
    </rPh>
    <rPh sb="10" eb="12">
      <t>ショクイン</t>
    </rPh>
    <rPh sb="12" eb="16">
      <t>タイショクテアテ</t>
    </rPh>
    <rPh sb="16" eb="18">
      <t>キキン</t>
    </rPh>
    <phoneticPr fontId="3"/>
  </si>
  <si>
    <t>福山地区消防組合消防施設等維持整備基金</t>
    <rPh sb="0" eb="2">
      <t>フクヤマ</t>
    </rPh>
    <rPh sb="2" eb="4">
      <t>チク</t>
    </rPh>
    <rPh sb="4" eb="6">
      <t>ショウボウ</t>
    </rPh>
    <rPh sb="6" eb="8">
      <t>クミアイ</t>
    </rPh>
    <rPh sb="8" eb="10">
      <t>ショウボウ</t>
    </rPh>
    <rPh sb="10" eb="12">
      <t>シセツ</t>
    </rPh>
    <rPh sb="12" eb="13">
      <t>トウ</t>
    </rPh>
    <rPh sb="13" eb="15">
      <t>イジ</t>
    </rPh>
    <rPh sb="15" eb="17">
      <t>セイビ</t>
    </rPh>
    <rPh sb="17" eb="19">
      <t>キキン</t>
    </rPh>
    <phoneticPr fontId="3"/>
  </si>
  <si>
    <t>土地改良施設整備基金</t>
    <rPh sb="0" eb="2">
      <t>トチ</t>
    </rPh>
    <rPh sb="2" eb="4">
      <t>カイリョウ</t>
    </rPh>
    <rPh sb="4" eb="6">
      <t>シセツ</t>
    </rPh>
    <rPh sb="6" eb="8">
      <t>セイビ</t>
    </rPh>
    <rPh sb="8" eb="10">
      <t>キキン</t>
    </rPh>
    <phoneticPr fontId="3"/>
  </si>
  <si>
    <t>https://www.city.misawa.lg.jp/index.cfm/12,1519,58,256,html</t>
  </si>
  <si>
    <t>https://www.city.hirakawa.lg.jp/jouhou/zaisei/zaiseijyoukyousiryou.html</t>
  </si>
  <si>
    <t>http://www.town.ajigasawa.lg.jp/?page_id=229</t>
  </si>
  <si>
    <t xml:space="preserve">地域福祉基金 </t>
  </si>
  <si>
    <t xml:space="preserve"> ふるさと活性化対策基金</t>
  </si>
  <si>
    <t>秋元文庫基金</t>
  </si>
  <si>
    <t>退職手当支払準備基金</t>
  </si>
  <si>
    <t>組合授産事業運営基金</t>
  </si>
  <si>
    <t>青森地域広域事務組合振興基金</t>
  </si>
  <si>
    <t>http://www.city.morioka.iwate.jp/shisei/zaisei/shiryo/1010749.html</t>
  </si>
  <si>
    <t>ふるさと宮古創生基金</t>
  </si>
  <si>
    <t>市勢振興基金</t>
  </si>
  <si>
    <t>https://www.city.miyako.iwate.jp/zaisei/kessan.html</t>
  </si>
  <si>
    <t>https://www.city.ofunato.iwate.jp/site/zaiseijokyo/16025.html</t>
  </si>
  <si>
    <t>https://www.city.hanamaki.iwate.jp/shisei/shisei/yosan_kessan/1003069.html</t>
  </si>
  <si>
    <t>https://www.city.kitakami.iwate.jp/life/shisei/zaisei/kessan/2/index.html</t>
  </si>
  <si>
    <t>地域コミュニティ振興基金</t>
  </si>
  <si>
    <t>久慈市奨学金貸付基金</t>
  </si>
  <si>
    <t>ふるさと活性化創造基金</t>
  </si>
  <si>
    <t>https://www.city.kuji.iwate.jp</t>
  </si>
  <si>
    <t>https://www.city.tono.iwate.jp/index.cfm/43,29971,214,html</t>
  </si>
  <si>
    <t>https://www.city.ichinoseki.iwate.jp/index.cfm/7,0,124,html</t>
  </si>
  <si>
    <t>https://www.city.kamaishi.iwate.jp/docs/2018031400056/</t>
  </si>
  <si>
    <t>地域づくり人づくり基金</t>
  </si>
  <si>
    <t>二戸都市計画事業新幹線二戸駅周辺土地区画整理事業保留地処分金基金</t>
  </si>
  <si>
    <t>漆産業振興基金</t>
  </si>
  <si>
    <t>福祉対策基金</t>
  </si>
  <si>
    <t>https://www.city.ninohe.lg.jp/info/299</t>
  </si>
  <si>
    <t>https://www.city.hachimantai.lg.jp/soshiki/kizai/8146.html</t>
  </si>
  <si>
    <t>https://www.city.oshu.iwate.jp/soshiki/6/4023.html</t>
  </si>
  <si>
    <t>https://www.city.takizawa.iwate.jp/admin/soshiki_gaiyou/gaiyou_zaisei/_2284.html</t>
  </si>
  <si>
    <t>定住促進住宅維持管理基金</t>
  </si>
  <si>
    <t>ふるさと雫石応援基金</t>
  </si>
  <si>
    <t>町有林造成基金</t>
  </si>
  <si>
    <t>https://www.town.shizukuishi.iwate.jp/docs/2016060200050</t>
  </si>
  <si>
    <t>https://www.town.kuzumaki.iwate.jp/docs/2015110500089/</t>
  </si>
  <si>
    <t>http://town.iwate.iwate.jp/town/cat-gyosei/finance/</t>
  </si>
  <si>
    <t>https://www.town.shiwa.iwate.jp/soshiki/4/3/2/591.html</t>
  </si>
  <si>
    <t>https://www.town.yahaba.iwate.jp/docs/2016020800474</t>
  </si>
  <si>
    <t>https://www.town.nishiwaga.lg.jp/soshikikarasagasu/kikakuka/2/4/2/2/1_2/2237.html</t>
  </si>
  <si>
    <t>https://www.town.kanegasaki.iwate.jp/docs/2021031900013/</t>
  </si>
  <si>
    <t>https://www.town.sumita.iwate.jp/docs/2015021300020/</t>
  </si>
  <si>
    <t>https://www.town.otsuchi.iwate.jp/gyosei/docs/zaiseijoukyousiryousyu.html</t>
  </si>
  <si>
    <t>https://www.town.iwaizumi.lg.jp/category/attribute/town/seisaku-zaisei/</t>
  </si>
  <si>
    <t>https://www.vill.tanohata.iwate.jp/docs/2017110900043/</t>
  </si>
  <si>
    <t>www.vill.fudai.iwate.jp</t>
  </si>
  <si>
    <t>http://www.town.karumai.iwate.jp/gyosei/johokokai/post-297.html</t>
  </si>
  <si>
    <t>http://www.vill.noda.iwate.jp/zkouhyo/852.html</t>
  </si>
  <si>
    <t>育英奨学資金貸付基金</t>
  </si>
  <si>
    <t>瀬月内ダム小水力発電事業基金</t>
  </si>
  <si>
    <t>http:www.vill.kunohe.iwate.jp/docs/19.html</t>
  </si>
  <si>
    <t>https://www.town.ichinohe.iwate.jp/gyoseijoho/gyozaisei/4/2048.html</t>
  </si>
  <si>
    <t>https://www.vill.miho.lg.jp/page/page004254.html</t>
  </si>
  <si>
    <t>https://www.town.goka.lg.jp/page/page003257.html</t>
  </si>
  <si>
    <t>https://www.town.ibaraki-sakai.lg.jp/page/page000667.html</t>
  </si>
  <si>
    <t>社会資本等整備基金積立金</t>
  </si>
  <si>
    <t>環境対策基金</t>
  </si>
  <si>
    <t>子ども・子育て支援事業基金</t>
  </si>
  <si>
    <t>https //www.city.chiyoda.lg.jp/koho/kuse/zaise/zaise/index.html</t>
  </si>
  <si>
    <t>https://www.city.chuo.lg.jp/kusei/zaisei/hakusyo/hikakubunseki.html</t>
  </si>
  <si>
    <t>https://www.city.minato.tokyo.jp/kuse/zaise/jokyo/index.html</t>
  </si>
  <si>
    <t>社会資本等整備基金</t>
  </si>
  <si>
    <t>https://www.city.shinjuku.lg.jp/kusei/zaisei01_002032_00003.html</t>
  </si>
  <si>
    <t>https://www.city.bunkyo.lg.jp/kusejoho/kekaku/zaise/zaiseijokyonokohyo/zaiseishihyo.html</t>
  </si>
  <si>
    <t>水と緑のまちづくり基金</t>
  </si>
  <si>
    <t>連続立体交差事業基金</t>
  </si>
  <si>
    <t>https://www.city.sumida.lg.jp/kuseijoho/gyoseikaikaku_zaisei/zaisei/hutsuukaikei_kessan/index.html</t>
  </si>
  <si>
    <t>学校施設改築等基金</t>
  </si>
  <si>
    <t>区営住宅整備基金</t>
  </si>
  <si>
    <t>https://www.city.koto.lg.jp/011102/kuse/yosanzaise/kessan/70337.html</t>
  </si>
  <si>
    <t>https://www.city.shinagawa.tokyo.jp/PC/kuseizyoho/kuseizyoho-siryo/kuseizyoho-siryo-zaisei/kuseizyoho-siryo-zaisei-shinagawa/kuseizyoho-siryo-zaisei-shinagawa-shiryo/index.html</t>
  </si>
  <si>
    <t>公共施設整備資金積立基金</t>
  </si>
  <si>
    <t>新空港線整備資金積立基金</t>
  </si>
  <si>
    <t>羽田空港対策積立基金</t>
  </si>
  <si>
    <t>地域力応援基金</t>
  </si>
  <si>
    <t>https://www.city.ota.tokyo.jp/kuseijoho/suuji/yosan_kessan/hakusho_jyoukyou/zaiseiokyo_shiryo/index.html</t>
  </si>
  <si>
    <t>https://www.city.setagaya.lg.jp/mokuji/kusei/004/002/d00121470.html</t>
  </si>
  <si>
    <t>https://www.city.shibuya.tokyo.jp/kusei/zaisei/shiryoshu.html</t>
  </si>
  <si>
    <t>https://www.city.suginami.tokyo.jp/kusei/zaisei/kuzaisei/1012359.html</t>
  </si>
  <si>
    <t>http://www.city.toshima.lg.jp/004/kuse/shisaku/shisaku/hakusho/zaise.html</t>
  </si>
  <si>
    <t>https://www.city.kita.tokyo.jp/zaisei/kuse/zaise/shiryo.html</t>
  </si>
  <si>
    <t>https://www.city.arakawa.tokyo.jp/a002/zaisei/kessan/zaiseijyokyou.html</t>
  </si>
  <si>
    <t>https://www.city.itabashi.tokyo.jp/kusei/zaisei/kessan/1007523.html</t>
  </si>
  <si>
    <t>https://www.city.nerima.tokyo.jp/kusei/tokei/opendata/opendatasite/tokei_kusei/hikaku.html</t>
  </si>
  <si>
    <t>https://www.city.adachi.tokyo.jp/zaise/ku/kuse/r1zaiseisiryou.html</t>
  </si>
  <si>
    <t>教育施設整備積立基金</t>
  </si>
  <si>
    <t>総合庁舎整備基金</t>
  </si>
  <si>
    <t>https://www.city.katsushika.lg.jp/information/1000085/1006292/1025764</t>
  </si>
  <si>
    <t>https://www.city.edogawa.tokyo.jp/e002/kuseijoho/zaisei/zaiseijokyo/zaiseijyoukyoushiryou.html</t>
  </si>
  <si>
    <t>特別区職員公務災害等見舞金基金</t>
  </si>
  <si>
    <t>特別区非常勤職員公務災害補償等基金</t>
  </si>
  <si>
    <t>厚生施設整備基金</t>
  </si>
  <si>
    <t>https://www.city.chofu.tokyo.jp/www/contents/1616127957388/index.html</t>
  </si>
  <si>
    <t xml:space="preserve">
http://www.city.higashiyamato.lg.jp/index.cfm/36,108841,376,html</t>
    <phoneticPr fontId="3"/>
  </si>
  <si>
    <t>https://www.soumu.metro.tokyo.lg.jp/05gyousei/higasikurume.html</t>
  </si>
  <si>
    <t>http;//www.toshimamura.org/archives/2579</t>
  </si>
  <si>
    <t>https://www.city.yokosuka.kanagawa.jp/1610/finas/kessan/zaiseizyoukyousiryoushuu.html</t>
  </si>
  <si>
    <t>http://www.city.hiratsuka.kanagawa.jp/keikaku/page-c_02406.html</t>
  </si>
  <si>
    <t>教育文化施設建設等基金</t>
  </si>
  <si>
    <t>本庁舎整備基金</t>
  </si>
  <si>
    <t>https://www.city.kamakura.kanagawa.jp/zaisei/z-joukyoushiryou-top.html</t>
  </si>
  <si>
    <t>http://www.city.fujisawa.kanagawa.jp/zaisei/shise/yosan/yosan/kessan/index.html</t>
  </si>
  <si>
    <t>https://www.city.odawara.kanagawa.jp/municipality/finance/details/zaiseijyoukyou.html</t>
  </si>
  <si>
    <t>https://www.city.chigasaki.kanagawa.jp/zaisei/1008506/1032911/index.html</t>
  </si>
  <si>
    <t>https://www.city.zushi.kanagawa.jp/syokan/zaisei/p03983.html</t>
  </si>
  <si>
    <t>http://www.city.miura.kanagawa.jp/zaisei/zaiseijyoukyousiryousyu.html</t>
  </si>
  <si>
    <t>https://www.city.hadano.kanagawa.jp/www/contents/1001000003679/index.html</t>
  </si>
  <si>
    <t>http://www.city.yamato.lg.jp/web/zaisei/zaisei.html</t>
  </si>
  <si>
    <t>https://www.city.isehara.kanagawa.jp/docs/2014050900027/</t>
  </si>
  <si>
    <t>公共施設等あんしん基金</t>
  </si>
  <si>
    <t>新まちづくり基金</t>
  </si>
  <si>
    <t>応援まごころ基金</t>
  </si>
  <si>
    <t>https://www.city.ebina.kanagawa.jp/shisei/zaisei/zaisei/1003920.html</t>
  </si>
  <si>
    <t>地域福祉ふれあい基金</t>
  </si>
  <si>
    <t>地下水保全対策基金</t>
  </si>
  <si>
    <t>https://www.city.zama.kanagawa.jp/www/contents/1616389025821/index.html</t>
  </si>
  <si>
    <t>横溝千鶴子教育基金</t>
  </si>
  <si>
    <t>足柄グリーン文化基金</t>
  </si>
  <si>
    <t>公共施設建設、修繕等基金</t>
  </si>
  <si>
    <t>福祉施設基金</t>
  </si>
  <si>
    <t>http://www.city.minamiashigara.kanagawa.jp/machi/zaisei</t>
  </si>
  <si>
    <t>綾瀬市公共用地取得基金</t>
  </si>
  <si>
    <t>綾瀬市社会福祉基金</t>
  </si>
  <si>
    <t>特定防衛施設周辺整備調整交付金基金</t>
  </si>
  <si>
    <t>綾瀬市みどりのまちづくり基金</t>
  </si>
  <si>
    <t>http://www.city.ayase.kanagawa.jp/hp/page000032700/hpg000032686.htm</t>
  </si>
  <si>
    <t>https://www.town.hayama.lg.jp/soshiki/zaisei/5/1210.html</t>
  </si>
  <si>
    <t>http://www.town.samukawa.kanagawa.jp/chosei/machi_zaisei/11368.html</t>
  </si>
  <si>
    <t>http://www.town.oiso.kanagawa.jp/soshiki/seisaku/zaisei/tanto/zaiseigakari/zaiseijoukyouitiran/1358728275742.html</t>
  </si>
  <si>
    <t>http://www.town.ninomiya.kanagawa.jp/soshiki/seisakusoumu/zaimu/zaimukeiyaku/z01/1441761038336.html</t>
  </si>
  <si>
    <t>公共施設建設準備費積立基金</t>
  </si>
  <si>
    <t>文化基金</t>
  </si>
  <si>
    <t>育英奨学基金</t>
  </si>
  <si>
    <t>https://www.town.nakai.kanagawa.jp/forms/info/info.aspx?info_id=3637</t>
  </si>
  <si>
    <t>https://town.matsuda.kanagawa.jp/soshiki/1/zaiseijyoukyou.html</t>
  </si>
  <si>
    <t>つぶらの周辺地域振興基金</t>
  </si>
  <si>
    <t>特定公共賃貸住宅整備基金</t>
  </si>
  <si>
    <t>http://www.town.yamakita.kanagawa.jp/0000003738.html</t>
  </si>
  <si>
    <t>https://www.town.kaisei.kanagawa.jp/info/8</t>
  </si>
  <si>
    <t>http://www.town.hakone.kanagawa.jp/index.cfm/11,2289,57,html</t>
  </si>
  <si>
    <t>真鶴町ふるさと応援基金</t>
  </si>
  <si>
    <t>真鶴町岩漁港整備基金</t>
  </si>
  <si>
    <t>http://www.town.manazuru.kanagawa.jp/soshiki/kikaku/zaisei/zaiseijyoukyousiryousyu.html</t>
  </si>
  <si>
    <t>https://www.town.aikawa.kanagawa.jp/info/yosan_kessai_zaisei/1427589914861.html</t>
  </si>
  <si>
    <t>https://www.town.kiyokawa.kanagawa.jp/soshiki/seisakusuishin/1646.html</t>
  </si>
  <si>
    <t>https://www.city.fukui-sakai.lg.jp/zaisei/shisei/zaisei/kohyo/siryousyu.html</t>
    <phoneticPr fontId="3"/>
  </si>
  <si>
    <t xml:space="preserve">  http://www.town.eiheiji.lg.jp/200/300/304/p003326.html</t>
    <phoneticPr fontId="3"/>
  </si>
  <si>
    <t>https://www.city.otsu.lg.jp/shisei/zaisei/zaisei/kessan/1495089609886.html</t>
  </si>
  <si>
    <t>https://www.city.hikone.lg.jp/shisei/zaisei/4/index.html</t>
  </si>
  <si>
    <t>https://www.city.nagahama.lg.jp/0000009839.html</t>
  </si>
  <si>
    <t>https://www.city.omihachiman.lg.jp/soshiki/zaisei/1/1kessan/15406.html</t>
  </si>
  <si>
    <t>https://www.city.kusatsu.shiga.jp/shisei/zaisei/kessan/index.html</t>
  </si>
  <si>
    <t>https://www.city.moriyama.lg.jp/kessai_index.html</t>
  </si>
  <si>
    <t>https://www.city.ritto.lg.jp/soshiki/shiminseisaku/zaisei/gyoumu/zaisei/joukyou/10375.html</t>
  </si>
  <si>
    <t>https://www.city.koka.lg.jp/10095.htm</t>
  </si>
  <si>
    <t>https://www.city.yasu.lg.jp/soshiki/zaisei/zaiseijoukyou/1495161989863.html</t>
  </si>
  <si>
    <t>公共公益施設等
整備基金</t>
  </si>
  <si>
    <t>ふるさときらめき
湖南づくり応援基金</t>
  </si>
  <si>
    <t>笹ケ谷霊園管理基金</t>
  </si>
  <si>
    <t>https://www.city.shiga-konan.lg.jp/shisei/zaisei_gyoseikaikaku/2_1/12796.html</t>
  </si>
  <si>
    <t>http://www.city.takashima.lg.jp/www/contents/1490857890737/index.html</t>
  </si>
  <si>
    <t>みんなで育むまちづくり基金</t>
  </si>
  <si>
    <t>https://www.city.higashiomi.shiga.jp/0000001066.html</t>
  </si>
  <si>
    <t>地域の絆でまちづくり基金</t>
  </si>
  <si>
    <t>交通対策促進基金</t>
  </si>
  <si>
    <t xml:space="preserve">https://www.city.maibara.lg.jp/soshiki/soumu/zaisei/kessan/146.html </t>
  </si>
  <si>
    <t>教育施設整備資金積立基金</t>
  </si>
  <si>
    <t>町営住宅建設整備基金</t>
  </si>
  <si>
    <t>農村ふるさと・水と土保全基金</t>
  </si>
  <si>
    <t>文化財保護基金</t>
  </si>
  <si>
    <t>https://www.town.shiga-hino.lg.jp/contents_detail.php?co=cat&amp;frmId=447&amp;frmCd=21-16-7-0-0</t>
  </si>
  <si>
    <t>教育厚生施設等整備基金</t>
  </si>
  <si>
    <t>竜王町立竜王小学校改築基金</t>
  </si>
  <si>
    <t>滋賀竜王工業団地維持管理基金</t>
  </si>
  <si>
    <t>未来につなぐふるさと交竜基金</t>
  </si>
  <si>
    <t>https://www.town.ryuoh.shiga.jp/machi/machi_data/machidata_zaimu.html</t>
  </si>
  <si>
    <t>https://www.town.aisho.shiga.jp/chosei/111/zaimu_shiryou/index.html</t>
  </si>
  <si>
    <t>https://www.town.toyosato.shiga.jp/soshiki_view.php?so_cd1=1&amp;so_cd2=1&amp;so_cd3=0&amp;so_cd4=0&amp;so_cd5=0&amp;bn_cd=8</t>
  </si>
  <si>
    <t>https://www.kouratown.jp/gyosei/zaisei/1619397787338.html</t>
  </si>
  <si>
    <t>https://www.town.taga.lg.jp/contents_detail.php?co=cat&amp;frmId=207&amp;frmCd=8-4-3-0-0</t>
  </si>
  <si>
    <t>https://www.city.kishiwada.osaka.jp/soshiki/13/</t>
  </si>
  <si>
    <t>https://www.city.toyonaka.osaka.jp/joho/zaisei/kessan_r1/a00103.html</t>
  </si>
  <si>
    <t>https://www.city.ikeda.osaka.jp/shisei_info/gyozaisei/kessan/r1/index.html</t>
  </si>
  <si>
    <t>https://www.city.suita.osaka.jp/home/soshiki/div-gyoseikeiei/kikakuzaisei/001451/_105422.html</t>
  </si>
  <si>
    <t>https://www.city.izumiotsu.lg.jp/kakuka/somu/zaisei/sinozaisei/sihyou_menu/zaiseijyoukyou.html</t>
  </si>
  <si>
    <t>http://www.city.takatsuki.osaka.jp/kakuka/sougou/zaimu/gyomuannai/zaiseijokyoshiryo.html</t>
  </si>
  <si>
    <t>https://www.city.kaizuka.lg.jp/kakuka/toshiseisaku/zaisei/menu/zaisei_jyokyo/zaiseijyoukyousiryousyuu/index.html</t>
  </si>
  <si>
    <t>http://www.city.moriguchi.osaka.jp/kakukanoannai/kikakuzaiseibu/zaiseika/1445420616840.html</t>
  </si>
  <si>
    <t>https://www.city.hirakata.osaka.jp/0000012335.html</t>
  </si>
  <si>
    <t>https://www.city.yao.osaka.jp/0000045830.html</t>
  </si>
  <si>
    <t>http://www.city.izumisano.lg.jp/kakuka/koushitsu/gyozaisei/nemu/index/R01kessann/index.html</t>
  </si>
  <si>
    <t>https://www.city.tondabayashi.lg.jp/soshiki/10/18810.html</t>
  </si>
  <si>
    <t>https://www.city.neyagawa.osaka.jp/organization_list/zaimu/zaiseika/sonota/zaiseijyoukyoushiryoushuu/1617085793693.html</t>
  </si>
  <si>
    <t>https://www.city.kawachinagano.lg.jp/soshiki/26/46055.html</t>
  </si>
  <si>
    <t>https://www.city.matsubara.lg.jp/shisei/zaisei/3/7807.html</t>
  </si>
  <si>
    <t>https://www.city.daito.lg.jp/soshiki/4/</t>
  </si>
  <si>
    <t>https://www.city.osaka-izumi.lg.jp/siseizyouho/zaisei/1316672675290.html</t>
  </si>
  <si>
    <t>https://www.city.minoh.lg.jp/zaisei/3_3_joukyou.html</t>
  </si>
  <si>
    <t>柏原市ふるさと創生事業基金</t>
  </si>
  <si>
    <t>http://www.city.kashiwara.osaka.jp/bunya/zaisei/more.html</t>
  </si>
  <si>
    <t>https://www.city.habikino.lg.jp/soshiki/soumu/zaisei/zaiseijokyo/116.html</t>
  </si>
  <si>
    <t>https://www.city.kadoma.osaka.jp/shisei/zaisei/5647.html</t>
  </si>
  <si>
    <t>https://www.city.settsu.osaka.jp/shisei/gyouzaisei/zaisei/4926.html</t>
  </si>
  <si>
    <t>http://www.city.takaishi.lg.jp/kakuka/seisakusuishin/zaisei_ka/zaisei/1598925413071.html</t>
  </si>
  <si>
    <t>https://www.city.fujiidera.lg.jp/soshiki/somubu/gyozaiseikanri/zaisei/1387610307156.html</t>
  </si>
  <si>
    <t>https://www.city.higashiosaka.lg.jp/0000000531.html</t>
  </si>
  <si>
    <t>http://www.city.sennan.lg.jp/shisei/zaisei/1458795199935.html</t>
  </si>
  <si>
    <t>https://www.city.shijonawate.lg.jp/soshiki/8/2871.html</t>
  </si>
  <si>
    <t>第二京阪道路環境監視基金</t>
  </si>
  <si>
    <t>https://www.city.katano.osaka.jp/docs/2021031900051/</t>
  </si>
  <si>
    <t>http://www.city.osakasayama.osaka.jp/gyosei/zaisei/1522135341991.html</t>
  </si>
  <si>
    <t>https://www.city.hannan.lg.jp/kakuka/somu/gyoukei/zaisei_joukyou/index.html</t>
  </si>
  <si>
    <t>http://www.shimamotocho.jp/gyousei/kakuka/soumubu_sintaisei/zaiseika/zaiseijoukyoushiryoushuu/1616376977899.html</t>
  </si>
  <si>
    <t>http://www.town.toyono.osaka.jp/page/dir003944.html</t>
  </si>
  <si>
    <t>http://www.town.nose.osaka.jp/soshiki/rizaika/zaisei/zaisei/1109.html</t>
  </si>
  <si>
    <t>https://www.town.tadaoka.osaka.jp/?ka_top=%e8%b2%a1%e6%94%bf%e8%aa%b2</t>
  </si>
  <si>
    <t>https://www.town.kumatori.lg.jp/kakuka/kikaku/zaisei/kurashi/gyoumu_zaisei/zaiseijyoukyou/1349146231570.html</t>
  </si>
  <si>
    <t>http://www.town.tajiri.osaka.jp/kakuka/soumu/somu/menu/zaisei/1543538387730.html</t>
  </si>
  <si>
    <t>http://www.town.misaki.osaka.jp/soshiki/zaisei_kaikaku/zaisei_kaikaku/index.html</t>
  </si>
  <si>
    <t>https://www.town.taishi.osaka.jp/busyo/soumubu/zaiseika/machinodaidokorojijyo/index.html</t>
  </si>
  <si>
    <t>http://www.town.kanan.osaka.jp/kakukanooshirase/somubu/jinjizaiseika/choseijoho/1460369390442.html</t>
  </si>
  <si>
    <t>http://www.vill.chihayaakasaka.osaka.jp/kakuka/jinji/zaisei/2/3384.html</t>
  </si>
  <si>
    <t>水防財政調整基金</t>
  </si>
  <si>
    <t>非常時水防の出務基金</t>
  </si>
  <si>
    <t>非常水防基金</t>
  </si>
  <si>
    <t>水防施設整備基金</t>
  </si>
  <si>
    <t>守口市門真市消防組合特殊車両整備積立金</t>
  </si>
  <si>
    <t>処理施設整備基金</t>
  </si>
  <si>
    <t>雁多尾畑地区環境整備基金</t>
  </si>
  <si>
    <t>南河内環境事業組合ごみ処理施設整備基金</t>
  </si>
  <si>
    <t>南河内環境事業組合し尿処理施設整備基金</t>
  </si>
  <si>
    <t>南河内環境事業組合職員退職手当基金</t>
  </si>
  <si>
    <t>設備改善基金</t>
  </si>
  <si>
    <t>豊能郡美化センター跡地利用対策基金</t>
  </si>
  <si>
    <t>ダイオキシン対策事業基金</t>
  </si>
  <si>
    <t>廃棄物の処理等に関する地域環境対策基金</t>
  </si>
  <si>
    <t>地域環境対策基金</t>
  </si>
  <si>
    <t>資格試験等基金</t>
  </si>
  <si>
    <t>https://www.town.nichinan.lg.jp/gyosei_gikai/zaisei/zaiseijokyo/</t>
  </si>
  <si>
    <t>https://www.city.fukuyama.hiroshima.jp/soshiki/zaisei/218836.html</t>
  </si>
  <si>
    <t>https://www.city.miyoshi.hiroshima.jp/zaisei_m/zaisei_yosankessan/2019_kessan_zaiseijyoukyou.html</t>
  </si>
  <si>
    <t>http://www.city.otake.hiroshima.jp/soshiki/somu/kikakuzaisei/gyomu/14/3/1606206842646.html</t>
  </si>
  <si>
    <t>https://www.town.sera.hiroshima.jp/soshiki/13/266.html</t>
  </si>
  <si>
    <t>福祉の充実と教育力向上のための臨時基金</t>
  </si>
  <si>
    <t>中小企業勤労者福祉共済基金</t>
  </si>
  <si>
    <t>https://www.city.takamatsu.kagawa.jp/kurashi/shinotorikumi/zaisei/jijo/kohyo.html</t>
  </si>
  <si>
    <t>http://www.city.marugame.lg.jp/itwinfo/i5511/</t>
  </si>
  <si>
    <t>https://www.city.sakaide.lg.jp/soshiki/seisaku/zaiseijyoukyousiryou.html</t>
  </si>
  <si>
    <t>https://www.city.zentsuji.kagawa.jp/soshiki/3/zaiseijyoukyou.html</t>
  </si>
  <si>
    <t>https://www.city.kanonji.kagawa.jp/soshiki/5/1243.html</t>
  </si>
  <si>
    <t>https://www.city.sanuki.kagawa.jp/executive/budget/zaimujyoukyousiryousyu</t>
  </si>
  <si>
    <t>https://www.higashikagawa.jp/itwinfo/i8174/</t>
  </si>
  <si>
    <t>https://www.city.mitoyo.lg.jp/gyosei/zaimu_kaikei/3745.html</t>
  </si>
  <si>
    <t>https://www.town.tonosho.kagawa.jp/gyosei/chosei/zaisei/1430.html</t>
  </si>
  <si>
    <t>https://www.town.shodoshima.lg.jp/gyousei/choseijoho/zaisei/3155.html</t>
  </si>
  <si>
    <t>https://www.town.miki.lg.jp/life/dtl.php?hdnKey=1824</t>
  </si>
  <si>
    <t>http://www.town.naoshima.lg.jp/government/cl1000045/zaiseijyokyou28.html</t>
  </si>
  <si>
    <t>宇多津町ユープラザうたづ整備基金</t>
  </si>
  <si>
    <t>宇多津町地域福祉基金</t>
  </si>
  <si>
    <t>宇多津町まちづくり基金</t>
  </si>
  <si>
    <t>宇多津町災害対策基金</t>
  </si>
  <si>
    <t>https://www.town.utazu.lg.jp/chosei/chosei/yosanzaisei/zaisei</t>
  </si>
  <si>
    <t>塵埃埋立場建設基金</t>
  </si>
  <si>
    <t>https://www.town.ayagawa.lg.jp/docs/2011070500015/</t>
  </si>
  <si>
    <t>いこいの郷づくり事業基金</t>
  </si>
  <si>
    <t>位野木義行老人福祉
事業基金</t>
  </si>
  <si>
    <t>琴平町地域振興基金</t>
  </si>
  <si>
    <t>中條晴夫文化振興基金</t>
  </si>
  <si>
    <t>旧金毘羅大芝居保存
事業基金</t>
  </si>
  <si>
    <t>https://www.town.kotohira.kagawa.jp/soshiki/4/1464.html</t>
  </si>
  <si>
    <t>https://www.town.tadotsu.kagawa.jp/itwinfo/cl40303/</t>
  </si>
  <si>
    <t>仲南地区特定施設に関する基金</t>
  </si>
  <si>
    <t>https://www.town.manno.lg.jp/chosei/gyosei/kokai/2012-10-11.html</t>
  </si>
  <si>
    <t>広域行政推進事業基金</t>
  </si>
  <si>
    <t>http://www.city.yatsushiro.lg.jp/kiji00314508/index.html</t>
  </si>
  <si>
    <t>https://www.city.hitoyoshi.lg.jp/q/aview/203/14416.html</t>
  </si>
  <si>
    <t>https://www.city.arao.lg.jp/q/aview/230/2691.html</t>
  </si>
  <si>
    <t>九州新幹線渇水等被害対策基金</t>
  </si>
  <si>
    <t>松本眞一同朋奨学基金</t>
  </si>
  <si>
    <t>https://www.city.minamata.lg.jp/kiji003749/index.html</t>
  </si>
  <si>
    <t>https://www.city.tamana.lg.jp/q/aview/512/1972.html</t>
  </si>
  <si>
    <t>https://www.city.yamaga.kumamoto.jp/www/contents/1270009835032/index.html</t>
  </si>
  <si>
    <t>https://www.city.kikuchi.lg.jp/q/aview/281/3626.html</t>
  </si>
  <si>
    <t>宇土市市有施設整備基金</t>
  </si>
  <si>
    <t>宇土市平成28年熊本地震復興基金</t>
  </si>
  <si>
    <t>https://www.city.uto.lg.jp/q/aview/157/3911.html</t>
  </si>
  <si>
    <t>https://www.city.kamiamakusa.kumamoto.jp/q/aview/373/531.html</t>
  </si>
  <si>
    <t>https://www.city.uki.kumamoto.jp/q/aview/61/236.html</t>
  </si>
  <si>
    <t>http://www.city.aso.kumamoto.jp/municipal/personnel/financial_report/financial_status/</t>
  </si>
  <si>
    <t>ふるさと応援寄付基金</t>
  </si>
  <si>
    <t>https://www.city.koshi.lg.jp/list00421.html</t>
  </si>
  <si>
    <t>https://www.town.kumamoto-misato.lg.jp/q/aview/112/4232.html</t>
  </si>
  <si>
    <t>ふるさと納税寄付金基金</t>
  </si>
  <si>
    <t>http://www.town.gyokuto.kumamoto.jp/gyouzaiseikaikaku/top/top.htm</t>
  </si>
  <si>
    <t>地域振興対策基金</t>
  </si>
  <si>
    <t>ふるさとなんかん応援寄附金基金</t>
  </si>
  <si>
    <t>https://www.town.nankan.lg.jp/page2785.html</t>
  </si>
  <si>
    <t>https://www.town.nagasu.lg.jp/list00130.html</t>
  </si>
  <si>
    <t>産業廃棄物処理施設地域振興策基金</t>
  </si>
  <si>
    <t>https://www.town.nagomi.lg.jp/hpkiji/pub/detail.aspx?c_id=3&amp;id=332&amp;class_set_id=1&amp;class_id=668</t>
  </si>
  <si>
    <t>https://www.town.ozu.kumamoto.jp/kiji0038547/index.html</t>
  </si>
  <si>
    <t>https://www.town.kikuyo.lg.jp/list00241.html</t>
  </si>
  <si>
    <t>https://www.town.minamioguni.lg.jp/gyousei/30.html</t>
  </si>
  <si>
    <t>ネットワーク事業基金</t>
  </si>
  <si>
    <t>職員等退職手当基金</t>
  </si>
  <si>
    <t>悠木の里づくり事業基金</t>
  </si>
  <si>
    <t>奨学金事業基金</t>
  </si>
  <si>
    <t>https://www.town.kumamoto-oguni.lg.jp/q/aview/299/166.html</t>
  </si>
  <si>
    <t>https://www.ubuyama-v.jp</t>
  </si>
  <si>
    <t>http://www.town.takamori.kumamoto.jp/gyoseiinfo/zaisei/</t>
  </si>
  <si>
    <t>https://www.vill.nishihara.kumamoto.jp/making/plan/_1546.html</t>
  </si>
  <si>
    <t>災害復興基金</t>
  </si>
  <si>
    <t>合併特例措置逓減対策準備基金</t>
  </si>
  <si>
    <t xml:space="preserve">https://www.vill.minamiaso.lg.jp/kiji0031125/index.html </t>
  </si>
  <si>
    <t>https://www.town.mifune.kumamoto.jp/hpkiji/pub/List.aspx?c_id=3&amp;class_set_id=1&amp;class_id=6073</t>
  </si>
  <si>
    <t>https://www.town.kumamoto-kashima.lg.jp/</t>
  </si>
  <si>
    <t>公共下水道建設基金</t>
  </si>
  <si>
    <t>公園整備基金</t>
  </si>
  <si>
    <t>https://www.town.mashiki.lg.jp/kiji003321/index.html</t>
  </si>
  <si>
    <t>https://www.town.kosa.lg.jp/q/aview/135/271.html</t>
  </si>
  <si>
    <t>https://www.town.kumamoto-yamato.lg.jp/kiji0034672/index.html</t>
  </si>
  <si>
    <t>ふるさと氷川応援基金</t>
  </si>
  <si>
    <t>竜北物産館運営基金</t>
  </si>
  <si>
    <t>https://www.town.hikawa.kumamoto.jp/kiji0034783/index.html</t>
  </si>
  <si>
    <t>九州新幹線渇水対策等被害対策基金</t>
  </si>
  <si>
    <t>ふるさと応援寄付金基金</t>
  </si>
  <si>
    <t>http://www.ashikita-t.kumamoto-sgn.jp/www/genre/0000000000000/1366685250053/index.html</t>
  </si>
  <si>
    <t>http://www.town.tsunagi.lg.jp/pege61.html</t>
  </si>
  <si>
    <t>川辺川土地改良事業基金</t>
  </si>
  <si>
    <t>農業安心基金</t>
  </si>
  <si>
    <t>www.nishiki-machi.com/docs/2012092800022/</t>
  </si>
  <si>
    <t>https://www.town.taragi.lg.jp/gyousei/soshiki/soumu/news/zaiseijokyo/183.html</t>
  </si>
  <si>
    <t>https://www.tow.yunomae.lg.jp/list00401.html</t>
  </si>
  <si>
    <t>地域公共交通対策基金</t>
  </si>
  <si>
    <t>こども育成支援基金</t>
  </si>
  <si>
    <t>いきいき人づくり基金</t>
  </si>
  <si>
    <t>https://www.vill.sagara.lg.jp/q/aview/201/102.html</t>
  </si>
  <si>
    <t>https://www.vill/itsuki.lg.jp/</t>
  </si>
  <si>
    <t>https://www.vill.yamae.lg.jp/pagetop/sonsei_unei/1295.html</t>
  </si>
  <si>
    <t>https://www.kumamura.com/gyousei/category/soumu/zaisei/</t>
  </si>
  <si>
    <t>https://www.town.asagiri.lg.jp/</t>
  </si>
  <si>
    <t>https://reihoku-kumamoto.jp/</t>
  </si>
  <si>
    <t>https://www.city.miyazaki.miyazaki.jp/city/finance/condition/111820.html</t>
  </si>
  <si>
    <t>https://www.city.miyakonojo.miyazaki.jp/soshiki/19/2715.html</t>
  </si>
  <si>
    <t>http://www.city.nobeoka.miyazaki.jp/display.php?slist=0013</t>
  </si>
  <si>
    <t>http://cms.city.kobayashi.lg.jp/display.php?cont=131224133607</t>
  </si>
  <si>
    <t>http://www.hyugacity.jp/display.php?cont=140314155656</t>
  </si>
  <si>
    <t>http://www.city.kushima.lg.jp/main/info/cat12/cat2797/</t>
  </si>
  <si>
    <t>https://www.city.saito.lg.jp/shiseigyosei/kaikaku_kokai/post_1241.html</t>
  </si>
  <si>
    <t>https://www.city.ebino.lg.jp/display.php?cont=100902210623</t>
  </si>
  <si>
    <t>https://www.town.mimata.lg.jp/contents/259.html</t>
  </si>
  <si>
    <t>https://www.town.takaharu.lg.jp/soshiki/7/1158.html</t>
  </si>
  <si>
    <t>http://www.town.kunitomi.miyazaki.jp/main/administration/finance_info/page000262.html</t>
  </si>
  <si>
    <t>https://www.town.aya.miyazaki.jp/soshiki/zaiseika/3303.html</t>
  </si>
  <si>
    <t>http://www.town.takanabe.lg.jp/soshiki/zaiseikeiei/2/1/2/598.html</t>
  </si>
  <si>
    <t>https://www.town.shintomi.lg.jp/dd.aspx?itemid=9208</t>
  </si>
  <si>
    <t>https://www.vill.nishimera.lg.jp/village/c-00-admininfo/10001710</t>
  </si>
  <si>
    <t>http://www.town.kijo.lg.jp/somuzaisei/zaimu/kennzennkahiritu_2.html</t>
  </si>
  <si>
    <t>https://www.town.kawaminami.miyazaki.jp/jichimaru_jpn/departmentTop/cyoucyou/soumu/soumu3/node_11321</t>
  </si>
  <si>
    <t>https://www.town.tsuno.lg.jp/display.php?cont=150613053245</t>
  </si>
  <si>
    <t>http://www.town.kadogawa.lg.jp/administration/finance/page002664.html</t>
  </si>
  <si>
    <t>https://www.vill.morotsuka.miyazaki.jp/zaimujyoukyou/</t>
  </si>
  <si>
    <t>http://www.vill.shiiba.miyazaki.jp/affair/statistics/index.php</t>
  </si>
  <si>
    <t>http://www.town.miyazaki-misato.lg.jp/list00223.html</t>
  </si>
  <si>
    <t>https://www.town-takachiho.jp/top/soshiki/zaisei/3/zaisei/1211.html</t>
  </si>
  <si>
    <t>http://www.town.hinokage.lg.jp/docs/2016020400063/</t>
  </si>
  <si>
    <t>https://www.town.gokase.miyazaki.jp/chousei/zaisei/431.html</t>
  </si>
  <si>
    <t>https://www.city.fukuoka.lg.jp/zaisei/zaisei/shisei/R1aramashi.html</t>
  </si>
  <si>
    <t xml:space="preserve">
https://otofuke.dosanko.co.jp/machi/zaisei_keikaku/zaisei/zaiseijoukyou.html</t>
    <phoneticPr fontId="1"/>
  </si>
  <si>
    <t>https://www.city.shinjo.yamagata.jp/s003/020/050/20170328111737.html</t>
  </si>
  <si>
    <t>www.city.obanazawa.yamagata.jp/4681.html</t>
  </si>
  <si>
    <t>https://www.town.kaneyama.yamagata.jp/machinososhiki/sogoseisakuka/sogoseisakukakari/2/4/3/1129.html</t>
  </si>
  <si>
    <t>https://www.city.fukuchiyama.lg.jp/soshiki/9/27590.html</t>
  </si>
  <si>
    <t>https://www.city.maizuru.kyoto.jp/shisei/0000004753.html</t>
  </si>
  <si>
    <t>http://www.city.ayabe.lg.jp/zaisei/shise/yosan/kessan/kessan/zaiseishiryousyu.html</t>
  </si>
  <si>
    <t>https://www.city.uji.kyoto.jp/soshiki/41/5276.html</t>
  </si>
  <si>
    <t>http://www.city.kameoka.kyoto.jp/yosan/documents/shiryousyu.html</t>
  </si>
  <si>
    <t>https://www.city.joyo.kyoto.jp/category/4-28-11-2-0.html</t>
  </si>
  <si>
    <t>https://www.city.muko.kyoto.jp/kurashi/shisei/shisaku/4/3/R1kessanhoukoku/index.html</t>
  </si>
  <si>
    <t>http://www.city.nagaokakyo.lg.jp/0000006808.html</t>
  </si>
  <si>
    <t>https://www.city.yawata.kyoto.jp/category/1-9-2-13-0.html</t>
  </si>
  <si>
    <t>http://www.kyotanabe.jp/soshiki/3-2-0-0-0_7.html</t>
  </si>
  <si>
    <t>https://www.city.kyotango.lg.jp/top/soshiki/somu/zaisei/2/2064.html</t>
  </si>
  <si>
    <t>https://www.city.nantan.kyoto.jp/www/gove/138/003/index.html</t>
  </si>
  <si>
    <t>http://www.city.kizugawa.lg.jp/index.cfm/10,1382,58,285,html</t>
  </si>
  <si>
    <t>http://www.town.oyamazaki.kyoto.jp/annai/seisakusomuka/seisakusomuka_zaiseikakari/zaisei/zaiseijoukyousiryousyu/zaiseijoukyousiryousyu.html</t>
  </si>
  <si>
    <t>http://www.town.kumiiyama.lg.jp/contents_detail.php?co=kak&amp;frmId=997</t>
  </si>
  <si>
    <t>http://www.town.ide.kyoto.jp/choseijoho/zaisei_kouhyou/zaiseikouhyou/1547107129616.html</t>
  </si>
  <si>
    <t>http://www.town.ujitawara.kyoto.jp/0000000023.html</t>
  </si>
  <si>
    <t>http://www.town.kasagi.lg.jp/contents_detail.php?co=kak&amp;frmId=620</t>
  </si>
  <si>
    <t>https://www.town.wazuka.lg.jp/contents_detail.php?co=kak&amp;frmId=2702</t>
  </si>
  <si>
    <t>https://www.town.seika.kyoto.jp/kakuka/zaisei/2/2_2/1698.html</t>
  </si>
  <si>
    <t>http://www.vill.minamiyamashiro.lg.jp/contents_detail.php?co=kak&amp;frmId=1533</t>
  </si>
  <si>
    <t>https://www.town.kyotamba.kyoto.jp/0000002007.html</t>
  </si>
  <si>
    <t>http://www.town.ine.kyoto.jp/chosei/zaisei/1446164106583.html</t>
  </si>
  <si>
    <t>http://www.town-yosano.jp/wwwg/info/detail.jsp?common_id=538586</t>
  </si>
  <si>
    <t xml:space="preserve">
https://wanouchi.lw-works.net/portal/town/finance/post0021800/
</t>
    <phoneticPr fontId="3"/>
  </si>
  <si>
    <t>https://www.vill.shimukappu.lg.jp/</t>
    <phoneticPr fontId="3"/>
  </si>
  <si>
    <t>https://www.city.kyoto.lg.jp/gyozai/page/0000162476.html</t>
    <phoneticPr fontId="3"/>
  </si>
  <si>
    <t>https://www.town.heguri.nara.jp/soshiki/5/1840.html</t>
  </si>
  <si>
    <t>http://www.town.ando.nara.jp/contents_detail.php?co=ser&amp;frmId=609</t>
  </si>
  <si>
    <t>https://www.vill.soni.nara.jp/forms/info/info.aspx?info_id=15879</t>
  </si>
  <si>
    <t>https://www.town.koryo.nara.jp/contents_detail.php?co=cat&amp;frmId=4167&amp;frmCd=7-4-0-0-0</t>
  </si>
  <si>
    <t>http://www.vill.shimokitayama.nara.jp/yakuba/yakuba4.html</t>
  </si>
  <si>
    <t>平戸市新しいまちづくり基金</t>
    <phoneticPr fontId="3"/>
  </si>
  <si>
    <t>平戸市ひらどふれあい福祉基金</t>
    <phoneticPr fontId="3"/>
  </si>
  <si>
    <t>平戸市ひらど生き活きまちづくり基金</t>
    <phoneticPr fontId="3"/>
  </si>
  <si>
    <t>平戸市再生可能エネルギー活用離島活性化基金</t>
    <phoneticPr fontId="3"/>
  </si>
  <si>
    <t>用地取得等基金</t>
    <phoneticPr fontId="3"/>
  </si>
  <si>
    <t>町有施設維持補修基金</t>
    <phoneticPr fontId="3"/>
  </si>
  <si>
    <t>とぎつっ子の夢を育む基金</t>
    <phoneticPr fontId="3"/>
  </si>
  <si>
    <t>教育文化施設整備基金</t>
    <phoneticPr fontId="3"/>
  </si>
  <si>
    <t>人づくり・文化スポーツ振興基金</t>
    <phoneticPr fontId="3"/>
  </si>
  <si>
    <t>医療施設建設基金</t>
    <phoneticPr fontId="3"/>
  </si>
  <si>
    <t>社会体育施設整備基金</t>
    <phoneticPr fontId="3"/>
  </si>
  <si>
    <t>公民館建設基金</t>
    <phoneticPr fontId="3"/>
  </si>
  <si>
    <t>まちづくり担い手育成基金</t>
    <phoneticPr fontId="3"/>
  </si>
  <si>
    <t>非常勤職員公務災害補償積立金</t>
    <phoneticPr fontId="3"/>
  </si>
  <si>
    <t>市町村会館管理積立金</t>
    <phoneticPr fontId="3"/>
  </si>
  <si>
    <t>‐</t>
    <phoneticPr fontId="3"/>
  </si>
  <si>
    <t>https://www.city.sapporo.jp/zaisei/kohyo/zaimu/zaisei-ichiran/index.html</t>
  </si>
  <si>
    <t>https://www.city.miyazu.kyoto.jp/site/yosankessai/2055.html</t>
    <phoneticPr fontId="3"/>
  </si>
  <si>
    <t>https://www.pref.mie.lg.jp/SHICHOS/HP/89248000001_00008.htm</t>
  </si>
  <si>
    <t>https://www.city.nagoya.jp/zaisei/page/0000041495.html</t>
  </si>
  <si>
    <t>https://www.pref.kagoshima.jp/ab08/kensei/shityoson/zaisei/r01zaiseishiryoushu.html</t>
  </si>
  <si>
    <t>https://www.vill.mizukami.lg.jp/q/aview/1116/268.html</t>
    <phoneticPr fontId="3"/>
  </si>
  <si>
    <t>https://www.city.kumamoto.jp/hpkiji/pub/detail.aspx?c_id=5&amp;id=2422</t>
  </si>
  <si>
    <t>http://www.pref.kochi.lg.jp/soshiki/111701/r01zaiseishiryo.html</t>
  </si>
  <si>
    <t>https://www.town.tokushima-mugi.lg.jp/docs/2018041200011/</t>
  </si>
  <si>
    <t>https://www.town.aizumi.lg.jp/docs/2019121000977/</t>
  </si>
  <si>
    <t>https://www.city.anan.tokushima.jp/docs/2021030500023/</t>
  </si>
  <si>
    <t>http://www.city.wakayama.wakayama.jp/shisei/zaisei/1001162/1008508.html</t>
  </si>
  <si>
    <t>https://www.city.kainan.lg.jp/shiseijoho/gyozaisei/1311644806851.html</t>
    <phoneticPr fontId="3"/>
  </si>
  <si>
    <t>http://www.city.hashimoto.lg.jp/guide/somubu/zaisei/zijyou/zaiseisiryou/11375.html</t>
  </si>
  <si>
    <t>https://www.city.arida.lg.jp/shisei/zaisei/1001349.html</t>
  </si>
  <si>
    <t>http://www.city.gobo.wakayama.jp/sosiki/somu/zaisei/tanto/zaisei/1397526805119.html</t>
  </si>
  <si>
    <t>http://www.city.tanabe.lg.jp./zaisei/zaiseijoukyousiryoushu.html</t>
  </si>
  <si>
    <t>http://www.city.kinokawa.lg.jp/zaisei/2015-1207-1057-22.html</t>
  </si>
  <si>
    <t>https://www.city.iwade.lg.jp/zaimu/kessan/zaisei-shiryo.html</t>
  </si>
  <si>
    <t>http://www.town.kimino.wakayama.jp/sagasu/somuka/kohyo/1717.html</t>
  </si>
  <si>
    <t>https://www.town.katsuragi.wakayama.jp/050/060/20190116172356.html</t>
  </si>
  <si>
    <t>https://www.town.kudoyama.wakayama.jp/soumu/yosan/h21/files/H31zaiseijoukyoushiryousyuu.xlsx</t>
  </si>
  <si>
    <t>http://www.town.yuasa.wakayama.jp/publics/index/146/</t>
  </si>
  <si>
    <t>https://www.town.hirogawa.wakayama.jp/hirogawa/jouhoukoukai/</t>
  </si>
  <si>
    <t>https://www.town.aridagawa.lg.jp/top/chosei/gyosei/2/2445.html</t>
  </si>
  <si>
    <t>http://www.town.wakayama-mihama.lg.jp/docs/2017050900011/</t>
  </si>
  <si>
    <t>http://www.town.wakayama-hidaka.lg.jp/docs/2014090800110/</t>
  </si>
  <si>
    <t>http://www.town.yura.wakayama.jp/docs/2017052400014/</t>
  </si>
  <si>
    <t>http://www.town.wakayama-inami.lg.jp/contents_detail.php?co=kak&amp;frmId=356</t>
  </si>
  <si>
    <t>http://www.town.minabe.lg.jp/docs/2018101600041/</t>
  </si>
  <si>
    <t>http://www.town.shirahama.wakayama.jp/gyousei/zaisei/1452760032523.html</t>
  </si>
  <si>
    <t>http://www.town.kamitonda.lg.jp/soshiki/soumuseisaku/gyosei/kaihen/930.html</t>
  </si>
  <si>
    <t>http://www.town.susami.lg.jp/docs/2017032900022/</t>
  </si>
  <si>
    <t>https://www.town.nachikatsuura.wakayama.jp/Info/16</t>
  </si>
  <si>
    <t>http://www.town.taiji.wakayama.jp/tyousei/zaiseijokyou.html</t>
  </si>
  <si>
    <t>http://www.town.kozagawa.wakayama.jp/homepage/sub006.html</t>
  </si>
  <si>
    <t>https://www.vill.kitayama.wakayama.jp/about/disclosure/zaisei-jokyo.html</t>
  </si>
  <si>
    <t>https://www.town.kushimoto.wakayama.jp/gyosei/chousei/zaisei/zaiseijyoukyousiryou.html</t>
  </si>
  <si>
    <t>https://www.city.kashihara.nara.jp/article?id=5c352491f1a7f00f31b1ed5e</t>
  </si>
  <si>
    <t>https://www.city.osaka.lg.jp/zaisei/page/0000530928.html</t>
  </si>
  <si>
    <t>https://www.city.hamamatsu.shizuoka.jp/zaisek/zai_jou_ichiran/index.html</t>
  </si>
  <si>
    <t>http://www.city.urasoe.lg.jp/docs/2017033100032/</t>
  </si>
  <si>
    <t>http://www.vill.ogimi.okinawa.jp/administrative_info/#administrative_info02</t>
  </si>
  <si>
    <t>https://www.town.kin.okinawa.jp/chosei/50/6645</t>
  </si>
  <si>
    <t>https://www.vill.yomitan.okinawa.jp/sections/general/post-2808.html</t>
  </si>
  <si>
    <t>http://www.town.haebaru.lg.jp/docs/2021042600025/</t>
  </si>
  <si>
    <t>https://www.vill.tarama.okinawa.jp/gyousei/zaisei/%e8%b2%a1%e6%94%bf%e7%8a%b6%e6%b3%81%e8%b3%87%e6%96%99%e9%9b%86%e3%81%ae%e5%85%ac%e8%a1%a8%e3%81%ab%e3%81%a4%e3%81%84%e3%81%a6/</t>
  </si>
  <si>
    <t>https://www.town.kadena.okinawa.jp/departments/kak10.html</t>
  </si>
  <si>
    <t>https://www.city.nagasaki.lg.jp/syokai/740000/748001/p036587.html</t>
  </si>
  <si>
    <t>http://www.city.sasebo.lg.jp/zaimu/zaisei/siryoushuu.html</t>
  </si>
  <si>
    <t>https://www.city.shimabara.lg.jp/hpkiji/pub/List.aspx?c_id=3&amp;class_set_id=1&amp;class_id=167</t>
  </si>
  <si>
    <t>https://www.city.isahaya.nagasaki.jp/post14/13656.html</t>
  </si>
  <si>
    <t>https://www.city.omura.nagasaki.jp/zaisei/shise/shokai/zaise/jokyo/zaiseizyoukyousiryousyuu.html</t>
  </si>
  <si>
    <t>https://www.city.hirado.nagasaki.jp/kurashi/gyosei/zaisei/kessan/kessan/kns02.html</t>
  </si>
  <si>
    <t>https://www.city-matsuura.jp/top/shiseijoho/kessan/2469.html</t>
  </si>
  <si>
    <t>http://www.city.tsushima.nagasaki.jp/yosan/cat84/post_5.html</t>
  </si>
  <si>
    <t>https://www.city.iki.nagasaki.jp/soshiki/zaiseika/zaisei_jokyo/5707.html</t>
  </si>
  <si>
    <t>https://www.city.goto.nagasaki.jp/s010/010/010/010/020/20190314123513.html</t>
  </si>
  <si>
    <t>https://www.city.saikai.nagasaki.jp/shisei/shinoseisaku/3/3/2541.html</t>
  </si>
  <si>
    <t>http://www.city.unzen.nagasaki.jp/info/prev.asp?fol_id=6768</t>
  </si>
  <si>
    <t>https://www.city.minamishimabara.lg.jp/page9109.html</t>
  </si>
  <si>
    <t>https://webtown.nagayo.jp/kiji003205/index.html</t>
  </si>
  <si>
    <t>https://www.town.togitsu.nagasaki.jp/gyoseijoho/zaiseijoho/zaiseijokyo/2353.html</t>
  </si>
  <si>
    <t>http://www.sonogi.jp/zaisei.html</t>
  </si>
  <si>
    <t>https://www.town.hasami.lg.jp/machi/chousei/10/1784.html</t>
  </si>
  <si>
    <t>https://www.kawatana.jp/</t>
  </si>
  <si>
    <t>http://ojika.net/administration/finance/</t>
  </si>
  <si>
    <t xml:space="preserve">https://www.sazacho-nagasaki.jp/kiji003533/index.html </t>
  </si>
  <si>
    <t>https://official.shinkamigoto.net/goto_chosei_full.php?eid=00337&amp;r=4&amp;wcid=l00004</t>
  </si>
  <si>
    <t>https://www.city.saga.lg.jp/main/68785.html</t>
  </si>
  <si>
    <t>http://www.city.karatsu.lg.jp/zaisei/shise/yosan/zaise/shiryoshu.html</t>
  </si>
  <si>
    <t>https://www.city.tosu.lg.jp/soshiki/3/2041.html</t>
  </si>
  <si>
    <t>https://www.city.taku.lg.jp/soshiki/18/2535.html</t>
  </si>
  <si>
    <t>https://www.city.imari.saga.jp/12713.htm</t>
  </si>
  <si>
    <t>http://www.city.takeo.lg.jp/shisei/yosan/</t>
  </si>
  <si>
    <t>https://www.city.saga-kashima.lg.jp/main/412.ht</t>
  </si>
  <si>
    <t>https://www.city.ogi.lg.jp/main/1186.html</t>
  </si>
  <si>
    <t>https://www.city.ureshino.lg.jp/shisei/zaisei/_20857/_20381.html</t>
    <phoneticPr fontId="3"/>
  </si>
  <si>
    <t>https://www.city.kanzaki.saga.jp/main/188.html</t>
  </si>
  <si>
    <t>https://www.town.yoshinogari.lg.jp/lifeinfo/oshirase/gyozaisei/1/770.html</t>
  </si>
  <si>
    <t>https://www.town.kiyama.lg.jp/kiji0031582/index.html</t>
  </si>
  <si>
    <t>https://www.town.kamimine.lg.jp/</t>
  </si>
  <si>
    <t>https://www.town.miyaki.lg.jp/chosei/zaisei/_1759.html</t>
  </si>
  <si>
    <t>https://www.town.genkai.lg.jp/soshiki/2/1079.html</t>
  </si>
  <si>
    <t>https://www.town.arita.lg.jp/main/482.html</t>
  </si>
  <si>
    <t>http://www.town.omachi.saga.jp/hp/admission/07_chousei/01_zaisei/00_zaisei_index.htm</t>
  </si>
  <si>
    <t>https://www.town.kouhoku.saga.jp/kiji0031991/index.html</t>
  </si>
  <si>
    <t>https://www.town.shiroishi.lg.jp/chousei_machi/zaisei/_1173.html</t>
  </si>
  <si>
    <t>https://www.town.tara.lg.jp/chosei/_1726/_2042/_3520.html</t>
  </si>
  <si>
    <t>https://town.tachiarai.fukuoka.jp/page/page_02571.html</t>
  </si>
  <si>
    <t xml:space="preserve">https://www.town.kasuya.fukuoka.jp/s008/010/010/010/050/040/20201203155220.html </t>
  </si>
  <si>
    <t>https://www.town.shingu.fukuoka.jp/index.cfm/52,34054,301,506,html</t>
  </si>
  <si>
    <t xml:space="preserve">https://www.city.itoshima.lg.jp/s002/010/010/020/050/20200423140031.html </t>
  </si>
  <si>
    <t xml:space="preserve">http://www.city.onojo.fukuoka.jp/s012/010/010/004/20200423115107.html </t>
  </si>
  <si>
    <t xml:space="preserve">https://www.city.kasuga.fukuoka.jp/shisei/zaiseijoukyou/kessan/1007344/1008528.html </t>
  </si>
  <si>
    <t>http://www.city.okawa.lg.jp/s004/010/010/020/20210324150534.html</t>
  </si>
  <si>
    <t>https://www.city.kitakyushu.lg.jp/zaisei/09000279.html</t>
  </si>
  <si>
    <t>https://www.city.okayama.jp/shisei/0000024775.html</t>
  </si>
  <si>
    <t>https://www.city.kurashiki.okayama.jp/dd.aspx?itemid=14557#itemid14557</t>
  </si>
  <si>
    <t>https://www.city.tsuyama.lg.jp/city/index2.php?id=650</t>
  </si>
  <si>
    <t>http://www.city.ibara.okayama.jp/docs/2019091800039/</t>
  </si>
  <si>
    <t>https://www.city.soja.okayama.jp/zaisei/sisei/zaisei_2019.html</t>
  </si>
  <si>
    <t>https://www.city.takahashi.lg.jp/site/zaisei/zaiseizyoukyou27.html</t>
  </si>
  <si>
    <t>https://www.city.bizen.okayama.jp/soshiki/6/598.html</t>
  </si>
  <si>
    <t>https://www.city.setouchi.lg.jp/soshiki/4/3139.html</t>
  </si>
  <si>
    <t>https://www.city.akaiwa.lg.jp/shisei/gyousei/joukyou/2372.html</t>
  </si>
  <si>
    <t>http://www.city.asakuchi.lg.jp/gyose/zaisejokyo/shiryo.html</t>
  </si>
  <si>
    <t>http://www.town.hayashima.lg.jp/soshikikarasagasu/soumu/zaisei/zaiseijyoukyoushiryousyu/index.html</t>
  </si>
  <si>
    <t>https://www.town.satosho.okayama.jp/soshiki/2/1053.html</t>
  </si>
  <si>
    <t>http://www.town.yakage.okayama.jp/gyosei/zaisei/zaisei.html</t>
  </si>
  <si>
    <t>http://www.vill.shinjo.okayama.jp/index.php?id=134</t>
  </si>
  <si>
    <t>http://www.town.kagamino.lg.jp/?p=80303</t>
  </si>
  <si>
    <t>http://www.town.shoo.lg.jp/government/news828</t>
  </si>
  <si>
    <t>https://www.town.nagi.okayama.jp/gyousei/chousei/gyouzaisei/gyouzaisei/zaiseijoukyou_kouhyou.html</t>
  </si>
  <si>
    <t>http://www.vill.nishiawakura.okayama.jp/wp/</t>
  </si>
  <si>
    <t>https://www.town.kumenan.lg.jp/administration/gyouzaisei/gyouzaisei/zaisei_jokyo_shiryo.html</t>
  </si>
  <si>
    <t>https://www.town.misaki.okayama.jp/soshiki/rizai/100.html</t>
  </si>
  <si>
    <t>https://www.town.kibichuo.lg.jp/soshiki/2/5661.html</t>
  </si>
  <si>
    <t>https://www.city.hiroshima.lg.jp/site/kessan/15906.html</t>
  </si>
  <si>
    <t>http://www.city.matsuyama.ehime.jp/shisei/zaisei/zaiseijyoukyoushiryo.html</t>
  </si>
  <si>
    <t>https://www.city.imabari.ehime.jp/zaisei/zaisei/</t>
  </si>
  <si>
    <t>http://www.city.yawatahama.ehime.jp/docs/2014070900113/</t>
  </si>
  <si>
    <t>https://www.city.niihama.lg.jp/soshiki/zaisei/</t>
  </si>
  <si>
    <t>https://www.city.saijo.ehime.jp/life/4/32/144/</t>
  </si>
  <si>
    <t>https://www.city.ozu.ehime.jp/soshiki/zaisei/0890.html</t>
  </si>
  <si>
    <t>https://www.city.iyo.lg.jp/zaimu/shise/yosan/zaise/index.html#zaiseijyoukyouitirann</t>
  </si>
  <si>
    <t>https://www.pref.ehime.jp/h10800/shichoshinko/zaisei/zaisei.html</t>
  </si>
  <si>
    <t>https://www.city.seiyo.ehime.jp/kakuka/soumu/zaisei/399.html</t>
  </si>
  <si>
    <t>https://www.city.toon.ehime.jp/soshiki/4/5600.html</t>
  </si>
  <si>
    <t>https://www.town.kamijima.lg.jp/soshiki/2/8388.html</t>
  </si>
  <si>
    <t>https://www.kumakogen.jp/soshiki/2/1280.html</t>
  </si>
  <si>
    <t>https://www.town.masaki.ehime.jp/soshiki/3/16468.html</t>
  </si>
  <si>
    <t>https://www.town.tobe.ehime.jp/site/zaisei-jyoho-arukikata/</t>
  </si>
  <si>
    <t>https://www.town.uchiko.ehime.jp/soshiki/1/zaimusyohyouh20.html</t>
  </si>
  <si>
    <t>https://www.town.ikata.ehime.jp/soshiki/23/208.html</t>
  </si>
  <si>
    <t>http://www.town.matsuno.ehime.jp/soshiki/1/1386.html</t>
  </si>
  <si>
    <t>https://www.town.kihoku.ehime.jp/</t>
  </si>
  <si>
    <t>https://www.town.ainan.ehime.jp/kurashi/chosei/yosanzaisei/zaiseijokyo/index.html</t>
  </si>
  <si>
    <t xml:space="preserve">https://www.town.mizumaki.lg.jp/s021/gyosei/070/050/20200104163000.html </t>
  </si>
  <si>
    <t>http://shirakawa-go.org/mura/zaisei/1071/</t>
  </si>
  <si>
    <t>https://www.town.mitake.lg.jp/portal/town/finance/post0010479/</t>
  </si>
  <si>
    <t>https://www.vill.higashishirakawa.gifu.jp/sonsei/gyouzai/zaisei</t>
  </si>
  <si>
    <t>https://www.town.shirakawa.lg.jp/</t>
  </si>
  <si>
    <t>https://www.town.yaotsu.lg.jp/1162.htm</t>
  </si>
  <si>
    <t>https://www.hichiso.jp/zaisei</t>
  </si>
  <si>
    <t>https://www.kawabe-gifu.jp/?page_id=17477</t>
  </si>
  <si>
    <t>https://www.town.tomika.gifu.jp/docs/172.html</t>
  </si>
  <si>
    <t>https://www.town.sakahogi.gifu.jp/administration/administration11_2019.html</t>
  </si>
  <si>
    <t>http://www.town.kitagata.gifu.jp/fourth/town_admini_info/Financial_condition_etc_list.html</t>
  </si>
  <si>
    <t>https://www.town.gifu-ikeda.lg.jp/category/5-6-2-0-0.html</t>
  </si>
  <si>
    <t>https://www.town-ono.jp/0000000300.html</t>
  </si>
  <si>
    <t>https://www.town.ibigawa.lg.jp/0000004998.html</t>
  </si>
  <si>
    <t>http://www.town.godo.gifu.jp</t>
  </si>
  <si>
    <t>http://www.town.sekigahara.gifu.jp/4545.htm</t>
  </si>
  <si>
    <t>http://www.town.tarui.lg.jp/docs/2021031900020/</t>
  </si>
  <si>
    <t>http://www.town.yoro.gifu.jp/docs/2017060800028/</t>
  </si>
  <si>
    <t>https://www.town.kasamatsu.gifu.jp/docs/2018032600035/</t>
  </si>
  <si>
    <t>https://www.town.ginan.lg.jp/1127.htm</t>
  </si>
  <si>
    <t>https://www.city.kaizu.lg.jp/shisei/0000000175.html</t>
  </si>
  <si>
    <t>http://www.city.gero.lg.jp/jichimaru_jpn/shiseijyouhou/node_168/node_357/node_47879</t>
  </si>
  <si>
    <t>https://www.city.gujo.gifu.jp/admin/detail/6897.html</t>
  </si>
  <si>
    <t>https://www.city.motosu.lg.jp/0000000198.html</t>
  </si>
  <si>
    <t>https://www.city.hida.gifu.jp/soshiki/4/7076.html</t>
  </si>
  <si>
    <t>https://www.city.mizuho.lg.jp/2189.htm</t>
  </si>
  <si>
    <t>https://www.city.yamagata.gifu.jp/soshiki/kikaku/2146.html</t>
  </si>
  <si>
    <t>https://www.city.kani.lg.jp/3345.htm</t>
  </si>
  <si>
    <t>https://www.city.kakamigahara.lg.jp/shisei/zaisei/1008054.html</t>
  </si>
  <si>
    <t>https://www.city.toki.lg.jp/docs/15651.html</t>
  </si>
  <si>
    <t>http://www.city.minokamo.gifu.jp/shimin/contents.cfm?base_id=10544&amp;mi_id=0&amp;g1_id=16&amp;g2_id=73#guide</t>
  </si>
  <si>
    <t>https://www.city.ena.lg.jp/soshikiichiran/somubu/zaimuka/1/3/2229.html</t>
  </si>
  <si>
    <t>https://www.city.hashima.lg.jp/0000001869.html</t>
  </si>
  <si>
    <t>https://www.city.mizunami.lg.jp/shisei/yosan/1001335/1003338.html</t>
  </si>
  <si>
    <t>http://www.city.mino.gifu.jp/pages/10544</t>
  </si>
  <si>
    <t>https://www.city.nakatsugawa.lg.jp/shisei/finance/1/3146.html</t>
  </si>
  <si>
    <t>https://www.city.seki.lg.jp/0000003280.html</t>
  </si>
  <si>
    <t>https://www.city.tajimi.lg.jp/gyose/zaise/yosan/index.html</t>
  </si>
  <si>
    <t>https://www.city.takayama.lg.jp/shisei/1000060/1002112.html</t>
  </si>
  <si>
    <t>https://www.city.ogaki.lg.jp/0000002503.html</t>
  </si>
  <si>
    <t>https://www.city.gifu.lg.jp/16106.htm</t>
  </si>
  <si>
    <t>https://www.town.fukui-wakasa.lg.jp/town/category/page.asp?Page=303</t>
  </si>
  <si>
    <t>http://www.town.ohi.fukui.jp/1002/1209/58/p20902.html</t>
  </si>
  <si>
    <t>http://www.town.takahama.fukui.jp/page/soumuka/zaiseijoukyou2.html</t>
  </si>
  <si>
    <t>https://www.town.fukui-mihama.lg.jp/soshiki/2/4565.html</t>
  </si>
  <si>
    <t>https://www.town.echizen.fukui.jp/chousei/16/03/p005716.html</t>
  </si>
  <si>
    <t>https://www.town.minamiechizenm.lg.jp/tyousei/702/p001230.html</t>
  </si>
  <si>
    <t>https://www.town.ikeda.fukui.jp/gyousei/</t>
    <phoneticPr fontId="3"/>
  </si>
  <si>
    <t>http://www.city.echizen.lg.jp/office/030/060/kessan_d/fil/R1zaisei.xlsx</t>
  </si>
  <si>
    <t>http://www.city.awara.lg.jp/mokuteki/cityinfo/cityinfo0201/p004011.html</t>
  </si>
  <si>
    <t>https://www.city.sabae.fukui.jp/about_city/yosan_kessan_kansa/zaiseijokyoshiryoshu/1zaiseisiryo.html</t>
  </si>
  <si>
    <t>https://www.city.katsuyama.fukui.jp/soshiki/3/588.html</t>
  </si>
  <si>
    <t>http://www.city.ono.fukui.jp/shisei/zaisei/zaiseijokyo/R1zaiseibunseki.html</t>
  </si>
  <si>
    <t>http://www1.city.obama.fukui.jp/category/page.asp?Page=248</t>
  </si>
  <si>
    <t>https://www.city.tsuruga.lg.jp/about_city/yosan_kansa/kessan/R1kessan.html</t>
  </si>
  <si>
    <t>http://www.city.fukui.lg.jp/sisei/zaisei/toukei/p001059.html</t>
  </si>
  <si>
    <t>https://www.town.noto.lg.jp/www/info/detail.jsp?common_id=4818</t>
  </si>
  <si>
    <t>https://www.town.anamizu.lg.jp/soumu/soumuka.heml</t>
  </si>
  <si>
    <t>https://www.town.nakanoto.ishikawa.jp/administrative_information/4/1857.html</t>
  </si>
  <si>
    <t>https://www.hodatsushimizu.jp/soshiki/zaiseika/2/2/1/3857.html</t>
  </si>
  <si>
    <t>https://www.town.shika.lg.jp/zaisei/budget_settlement_finance/about_zaisei.html</t>
  </si>
  <si>
    <t>http://www.town.uchinada.lg.jp/webapps/www/info/detail.jsp?id=7262</t>
  </si>
  <si>
    <t>https://www.town.tsubata.lg.jp/division/zaisei/zaisei_sonota.html</t>
  </si>
  <si>
    <t>http://www.town.kawakita.ishikawa.jp/gyosei1/soumu/entry-172.html</t>
  </si>
  <si>
    <t>https://www.city.nonoichi.lg.jp/soshiki/4/967.html</t>
  </si>
  <si>
    <t>https://www.city.nomi.ishikawa.jp/www/contents/1001000000885/index.html</t>
  </si>
  <si>
    <t>https://www.city.hakusan.lg.jp/soumubu/zaisei/zaiseijyoukyo/zaiseizyoukyousiryousyuu.html</t>
  </si>
  <si>
    <t>http://www.city.kahoku.ishikawa.jp/www/04/401/001/000/index_2797.html</t>
  </si>
  <si>
    <t>https://www.city.hakui.lg.jp/shiseijouhou/zaisei/2/5491.html</t>
  </si>
  <si>
    <t>https://www.city.kaga.ishikawa.jp/shisei_gikai/zaisei/yosan/1/3988.html</t>
  </si>
  <si>
    <t>https://www.city.suzu.lg.jp/kikakuzaisei/about_zaisei.html</t>
  </si>
  <si>
    <t>https://www.city.wajima.ishikawa.jp/docs/2019120900013/</t>
  </si>
  <si>
    <t>https://www.city.komatsu.lg.jp/soshiki/zaisei/zaisei_yosan/1/1643.html</t>
  </si>
  <si>
    <t>https://www.city.nanao.lg.jp/kikakuzaisei/shise/zaise/chuki/yosangaiyo/zaiseijyoukyou.html</t>
  </si>
  <si>
    <t>https://www4.city.kanazawa.lg.jp/s/13050/zaisei/</t>
  </si>
  <si>
    <t>https://www.city.niigata.lg.jp/shisei/zaimu/zaisei/zaiseijyokyo/zaiseibunseki.html</t>
  </si>
  <si>
    <t>https://www.town.yugawara.kanagawa.jp/chousei/machizaisei/closing-accounts/zaiseijyokyo/</t>
  </si>
  <si>
    <t>https://www.town.oi.kanagawa.jp/soshiki/4/zauseibunseki.html</t>
    <phoneticPr fontId="3"/>
  </si>
  <si>
    <t xml:space="preserve">http://atsugi-pre.smart-lgov.jp/soshiki/zaiseika/4/2434.html </t>
  </si>
  <si>
    <t>https://www.city.sagamihara.kanagawa.jp/shisei/1003966/1003987.html</t>
  </si>
  <si>
    <t>https://www.city.kawasaki.jp/shisei/category/47-3-4-0-0-0-0-0-0-0.html</t>
  </si>
  <si>
    <t>https://www.city.yokohama.lg.jp/city-info/zaisei/jokyo/zaisejokyo/shiryoushu.html</t>
  </si>
  <si>
    <t>http://www.city.yotsukaido.chiba.jp/shisei/zaisei/kessan/reiwa1/r1zaiseizyoukyou.html</t>
  </si>
  <si>
    <t>https://www.city.yachimata.lg.jp/soshiki/6/18244.html</t>
  </si>
  <si>
    <t>https://www.city.shiroi.chiba.jp/shisei/zaisei/z04/1421978476432.html</t>
  </si>
  <si>
    <t>https://www.city.kimitsu.lg.jp/soshiki/9/760.html</t>
  </si>
  <si>
    <t>https://www.city.asahi.lg.jp/sisei/zaisei/zaisei014.html</t>
  </si>
  <si>
    <t>https://www.city.chiba.jp/zaiseikyoku/zaisei/zaisei/r01kessan.html</t>
  </si>
  <si>
    <t>http://www.town.matsubushi.lg.jp/www/contents/1583816405662/index.html</t>
  </si>
  <si>
    <t>http://www.town.sugito.lg.jp/cms/index1871.html</t>
  </si>
  <si>
    <t>https://www.city.kawagoe.saitama.jp/shisei/zaisei/zaiseikohyo/zaiseijoukyou.html</t>
  </si>
  <si>
    <t>https://www.city.kumagaya.lg.jp/about/zaisei/zaiseisiryou.html</t>
  </si>
  <si>
    <t>https://www.city.kawaguchi.lg.jp/shiseijoho/tokeijoho/10564.html</t>
  </si>
  <si>
    <t>https://www.city.gyoda.lg.jp/11/03/10/0006.html</t>
  </si>
  <si>
    <t>http://www.city.chichibu.lg.jp/7110.html</t>
  </si>
  <si>
    <t>http://www.city.tokorozawa.saitama.jp/shiseijoho/zaisei/zaiseijyouho/zaiseijyokyoichiran.html</t>
  </si>
  <si>
    <t>https://www.city.hanno.lg.jp/article/politics/finance/183</t>
  </si>
  <si>
    <t>https://www.city.kazo.lg.jp/soshiki/zaisei/kessann/4985.html</t>
  </si>
  <si>
    <t>https://www.city.honjo.lg.jp/shiseijoho/gyozaisei/zaisei_yosan_kessan/zaiseijokyo/1375949125938.html</t>
  </si>
  <si>
    <t>http://www.city.higashimatsuyama.lg.jp/shisei/sesaku_keikaku/finance/1395047566570.html</t>
  </si>
  <si>
    <t>https://www.city.kasukabe.lg.jp/shisei/yosan/zaisei/bunseki.html</t>
  </si>
  <si>
    <t>https://www.city.sayama.saitama.jp/shisei/zaisei/zaiseijyokyoshiryo/index.html</t>
  </si>
  <si>
    <t>https://www.hanyu.lg.jp/docs/2013093000114/</t>
  </si>
  <si>
    <t>http://www.city.kounosu.saitama.jp/soshiki/zaimu/2/gyomu/1/1449742796597.html</t>
  </si>
  <si>
    <t>http://www.city.fukaya.saitama.jp/shisei/zaiseiyosangyozaisei/zaisei/zaisei_yosan/1389849574665.html</t>
  </si>
  <si>
    <t>http://www.city.ageo.lg.jp/page/3-a16.html</t>
  </si>
  <si>
    <t>http://www.city.soka.saitama.jp/cont/s1204/010/010/020/PAGE000000000000052674.html</t>
  </si>
  <si>
    <t>https://www.city.koshigaya.saitama.jp/kurashi_shisei/shisei/yosankessan/kessan/20150428135047996.html</t>
  </si>
  <si>
    <t>https://www.city.warabi.saitama.jp/shisei/zaisei/kouhyo/1002887.html</t>
  </si>
  <si>
    <t>https://www.city.toda.saitama.jp/soshiki/171/zaisei-hutuukaikei.html</t>
  </si>
  <si>
    <t>http://www.city.iruma.saitama.jp/shisei/zaisei/zai_itiran/index.html</t>
  </si>
  <si>
    <t>https://www.city.asaka.lg.jp/soshiki/7/zaiseizyoukyousiryousyu.html</t>
  </si>
  <si>
    <t>https://www.city.shiki.lg.jp/index.cfm/51,0,179,1394,html</t>
  </si>
  <si>
    <t>http://www.city.wako.lg.jp/home/shisei/_13207/_10649.html</t>
  </si>
  <si>
    <t>https://www.city.niiza.lg.jp/soshiki/8/zaiseijoukyou.html</t>
  </si>
  <si>
    <t>https://www.city.okegawa.lg.jp/shisei/zaisei/kessan/3621.html</t>
  </si>
  <si>
    <t>http://www.city.kuki.lg.jp/shisei/zaisei_yosan_kessan/zaisei/zaiseijyoukyousiryou.html</t>
  </si>
  <si>
    <t xml:space="preserve">https://www.city.kitamoto.lg.jp/soshiki/gyouseikeiei/zaisei/gyomu/g2/2/1416919493115.html </t>
  </si>
  <si>
    <t>https://www.city.yashio.lg.jp/shisei/zaiseijokyo/other/index.html</t>
  </si>
  <si>
    <t>https://www.city.fujimi.saitama.jp/shisei/04zaisei/02kessan/kessanshiryo.html</t>
  </si>
  <si>
    <t>http://www.city.misato.lg.jp/1201.htm</t>
  </si>
  <si>
    <t>https://www.city.hasuda.saitama.jp/zaise/shise/zaise/jokyo/jokyoichiran.html</t>
  </si>
  <si>
    <t>https://www.city.sakado.lg.jp/soshiki/4/15087.html</t>
  </si>
  <si>
    <t>https://www.city.satte.lg.jp/sitetop/zaisei/datacollection.html</t>
  </si>
  <si>
    <t>https://www.city.tsurugashima.lg.jp/page/page004007.html</t>
  </si>
  <si>
    <t>https://www.city.hidaka.lg.jp/soshiki/sogoseisaku/zaisei/zaisei/seisakuzaisei/zaisei/20288.html</t>
  </si>
  <si>
    <t>https://www.city.yoshikawa.saitama.jp/index.cfm/27,82545,182,944,html</t>
  </si>
  <si>
    <t>https://www.city.fujimino.saitama.jp/soshikiichiran/zaiseika/zaiseikakari/5658.html</t>
  </si>
  <si>
    <t>http://www.city.shiraoka.lg.jp/7842.htm</t>
  </si>
  <si>
    <t>https://www.town.saitama-ina.lg.jp/0000003132.html</t>
  </si>
  <si>
    <t>https://www.town.saitama-miyoshi.lg.jp/town/about/2007-0314-1349-9.html</t>
  </si>
  <si>
    <t>http://www.town.moroyama.saitama.jp/www/genre/1571381316984/index.html</t>
  </si>
  <si>
    <t>http://www.town.ogose.saitama.jp/chousei/unei/zaisei/1453290412028.html</t>
  </si>
  <si>
    <t>https://www.town.namegawa.saitama.jp/choseijoho/gyozaisei/zaisei_yosan_kessan/1409.html</t>
  </si>
  <si>
    <t>http://www.town.ranzan.saitama.jp/0000000504.html</t>
  </si>
  <si>
    <t xml:space="preserve">https://www.town.ogawa.saitama.jp/0000004257.html </t>
  </si>
  <si>
    <t>https://www.town.kawajima.saitama.jp/2073.htm</t>
  </si>
  <si>
    <t>https://www.town.yoshimi.saitama.jp/soshiki/jichi_zaisei/15/1768.html</t>
  </si>
  <si>
    <t>http://www.town.hatoyama.saitama.jp/gyosei/chosei/zaiseijoho/1495528739365.html</t>
  </si>
  <si>
    <t>https://www.town.tokigawa.lg.jp/forms/info/info.aspx?info_id=31240</t>
  </si>
  <si>
    <t>https://www.town.yokoze.saitama.jp/yokoze/about-yokoze/103</t>
  </si>
  <si>
    <t>https://www.town.minano.saitama.jp/section/soumu/1578/</t>
  </si>
  <si>
    <t>http://www.town.nagatoro.saitama.jp/finance/fi02_1/</t>
  </si>
  <si>
    <t>https://www.town.ogano.lg.jp/chousei-jouhou/finance/</t>
  </si>
  <si>
    <t>https://www.vill.higashichichibu.saitama.jp/soshiki/00/zaiseijyoukyou.html</t>
  </si>
  <si>
    <t>http://town.saitama-misato.lg.jp/admin/finance/condition.htm</t>
  </si>
  <si>
    <t>http://www.town.kamikawa.saitama.jp/gyouseijouho/zaisei/1655.html</t>
  </si>
  <si>
    <t>http://www.town.kamisato.saitama.jp/1786.htm</t>
  </si>
  <si>
    <t>https://www.town.yorii.saitama.jp/soshiki/03/zaiseijokyoitiranhyo.html</t>
  </si>
  <si>
    <t>http://www.town.miyashiro.lg.jp/0000011297.html</t>
  </si>
  <si>
    <t>https://www.city.sendai.jp/zaiseikikaku-somu/shise/zaise/zaimu/zaise/sendaishi/zaise/index.html</t>
  </si>
  <si>
    <t>http://www.town.sotogahama.lg.jp/gyosei/gyouzaisei/zaisei_joukyou.html</t>
  </si>
  <si>
    <t>https://www.city.maebashi.gunma.jp/gyousei/2/5/4/15086.html</t>
  </si>
  <si>
    <t>https://www.city.takasaki.gunma.jp/docs/2020090800029/</t>
  </si>
  <si>
    <t>https://www.city.kiryu.lg.jp/shisei/zaisei/1006761/1009045.html</t>
  </si>
  <si>
    <t>https://www.city.isesaki.lg.jp/shisei/zaisei/jyokyo/4055.html</t>
  </si>
  <si>
    <t>http://www.city.numata.gunma.jp/shisei/keikaku/zaisei/kessan/index.html</t>
  </si>
  <si>
    <t>https://www.city.shibukawa.lg.jp/shisei/zaisei/sonotazaisei/p005830.html</t>
  </si>
  <si>
    <t>https://www.city.annaka.lg.jp/gyousei/zaimu/zaiseijoukyou.html</t>
  </si>
  <si>
    <t>https://www.city.midori.gunma.jp/www/contents/1489624307124/index.html</t>
  </si>
  <si>
    <t>http://www.vill.shinto.gunma.jp/</t>
  </si>
  <si>
    <t>https://www.town.yoshioka.gunma.jp/chousei/zaisei/zaisei_shiryou.html</t>
  </si>
  <si>
    <t>https://www.town.naganohara.gunma.jp/www/contents/1481856320832/index.html　</t>
  </si>
  <si>
    <t>https://www.vill.tsumagoi.gunma.jp/mura/siryou/2017-0321-1337-12.html</t>
  </si>
  <si>
    <t>https://www.town.kusatsu.gunma.jp/www/contents/1506069097464/index.html</t>
  </si>
  <si>
    <t>https://www.vill.katashina.gunma.jp/gaiyou/kakuka/soumu/kata-zaisei/index.html</t>
  </si>
  <si>
    <t>http://www.vill.kawaba.gunma.jp/gyosei/zaisei/zaisei01.html</t>
  </si>
  <si>
    <t>https://www.vill.showa.gunma.jp/kurashi/gyousei/about/2017-0221-1728-29.html</t>
  </si>
  <si>
    <t>https://www.town.tamamura.lg.jp/docs/2019103100058/</t>
  </si>
  <si>
    <t>https://www.town.meiwa.gunma.jp/life/soshiki/kikakuzaisei/zaisei/4/2086.html</t>
  </si>
  <si>
    <t>https://www.town.chiyoda.gunma.jp/kikakuzaisei/zaisei/zaisei008.html</t>
  </si>
  <si>
    <t>https://www.town.oizumi.gunma.jp/s008/gyosei/010/010/020/20200729165229.html</t>
  </si>
  <si>
    <t>https://www.city.taito.lg.jp/kusei/zaisei/zaiseijyoukyou/siryousyu/index.html</t>
  </si>
  <si>
    <t>https://www.city.tachikawa.lg.jp/zaisei/shise/yosan/zaise/jokyo.html</t>
  </si>
  <si>
    <t>http://www.city.musashino.lg.jp/shisei_joho/zaisei/zaiseijokyo/1010237.html</t>
  </si>
  <si>
    <t>https://www.city.ome.tokyo.jp/soshiki/4/398.html</t>
  </si>
  <si>
    <t>http://www.city.fuchu.tokyo.jp/gyosei/zaise/kessan/zaisei_shiryou/</t>
  </si>
  <si>
    <t>https://www.city.akishima.lg.jp/s010/010/010/030/150/20181130170825.html</t>
  </si>
  <si>
    <t>https://www.city.machida.tokyo.jp/shisei/gyouzaisei/cost/kesan/zaisei_shiryoushu.html</t>
  </si>
  <si>
    <t>https://www.city.kodaira.tokyo.jp//kurashi/088/088506.html</t>
  </si>
  <si>
    <t>https://www.city.hino.lg.jp/shisei/gyozaisei/zaisei/1005121.html</t>
  </si>
  <si>
    <t xml:space="preserve">https://www.city.higashimurayama.tokyo.jp/shisei/gyozaisei/gyozaisei/kessan.html
</t>
  </si>
  <si>
    <t>https://www.city.kokubunji.tokyo.jp/shisei/zaisei/joukyou/1023028.html</t>
  </si>
  <si>
    <t>https://www.city.kunitachi.tokyo.jp/shisei/yosanzaisei/1465447631018.html</t>
  </si>
  <si>
    <t>https://www.city.fussa.tokyo.jp/municipal/aboutfussa/finances/kessan/1003186.html</t>
  </si>
  <si>
    <t>https://www.city.kiyose.lg.jp/siseijouhou/zaisei/zaiseijoukyou/1008667.html</t>
  </si>
  <si>
    <t>http://www.city.musashimurayama.lg.jp/shisei/zaisei/joukyou/1011437.html</t>
  </si>
  <si>
    <t>https://www.city.tama.lg.jp/0000005268.html</t>
  </si>
  <si>
    <t>https://www.city.inagi.tokyo.jp/shisei/zaisei/jyoukyou/kessangaiyou/h31kessan.html</t>
  </si>
  <si>
    <t>http://www.city.hamura.tokyo.jp/0000006816.html</t>
  </si>
  <si>
    <t>https://www.city.nishitokyo.lg.jp/siseizyoho/zaisei/zaiseijokyoshiryosyu.html</t>
  </si>
  <si>
    <t xml:space="preserve">
http://www.town.mizuho.tokyo.jp/tyosei/003/008/p001168.html
</t>
  </si>
  <si>
    <t>https://www.town.hinode.tokyo.jp/0000000075.html</t>
  </si>
  <si>
    <t>https://www.vill.hinohara.tokyo.jp/0000000275.html</t>
  </si>
  <si>
    <t>http://www.town.okutama.tokyo.jp/gyose/zaise/ichiran.html</t>
  </si>
  <si>
    <t>https://www.town.oshima.tokyo.jp/</t>
  </si>
  <si>
    <t>https://www.niijima.com/gyousei/zaiseishokuin/zaiseijoukyou.html</t>
  </si>
  <si>
    <t>https://vill.kouzushima.tokyo.jp/</t>
  </si>
  <si>
    <t>https://www.vill.miyake.tokyo.jp</t>
  </si>
  <si>
    <t>www.mikurasima.jp/data/zaisei/zaiseijokyo_2019.xlsx</t>
  </si>
  <si>
    <t>http://www.town.hachijo.tokyo.jp/kakuka/kikaku_zaisei/kizai-top.htm</t>
  </si>
  <si>
    <t>http://www.vill.aogashima.tokyo.jp/news/index.php?year=2021</t>
  </si>
  <si>
    <t>http://www.town.koya.wakayama.jp/town/koukai/523.html</t>
  </si>
  <si>
    <t>https://www.city.uwajima.ehime.jp/site/kessan/zaisei-zaisei3.html</t>
  </si>
  <si>
    <t>https://www.city.amakusa.kumamoto.jp/kiji0035978/index.html</t>
  </si>
  <si>
    <t>https://www.city.fukushima.fukushima.jp/zaisei-</t>
  </si>
  <si>
    <t>未公表（準備でき次第、次のURLで公開）
https://www.town.shimogo.fukushima.jp/organization/soumu/1_1/4/1247.html</t>
    <rPh sb="0" eb="3">
      <t>ミコウヒョウ</t>
    </rPh>
    <rPh sb="4" eb="6">
      <t>ジュンビ</t>
    </rPh>
    <rPh sb="8" eb="10">
      <t>シダイ</t>
    </rPh>
    <rPh sb="11" eb="12">
      <t>ツギ</t>
    </rPh>
    <rPh sb="17" eb="19">
      <t>コウカイ</t>
    </rPh>
    <phoneticPr fontId="3"/>
  </si>
  <si>
    <t>地域産業振興等企業誘致基金</t>
  </si>
  <si>
    <t>ＪＲ只見線ゆめ基金</t>
  </si>
  <si>
    <t>http://www.town.yamatsuri.fukushima.jp/page/page000549.html</t>
  </si>
  <si>
    <t>https://www.town.miharu.fukushima.jp/soshiki/3/kouhyou.html</t>
  </si>
  <si>
    <t>https://www.shinchi-town.jp/soshiki/1/zaiseijyoukyoushiryousyu.html</t>
  </si>
  <si>
    <t>https://www.vill.iitate.fukushima.jp/soshiki/1/3839.html</t>
  </si>
  <si>
    <t>未定</t>
    <rPh sb="0" eb="2">
      <t>ミテイ</t>
    </rPh>
    <phoneticPr fontId="3"/>
  </si>
  <si>
    <t>http://www.vill.tonaki.okinawa.jp/index.jsp</t>
    <phoneticPr fontId="3"/>
  </si>
  <si>
    <t>http://www.vill.aguni.okinawa.jp/modules/mydownloads/viewcat.php?cid=29</t>
    <phoneticPr fontId="3"/>
  </si>
  <si>
    <t>仲多度南部消防組合</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</si>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</sst>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quot;▲ &quot;#,##0"/>
    <numFmt numFmtId="177" formatCode="#,##0;&quot;△ &quot;#,##0"/>
    <numFmt numFmtId="178" formatCode="#,##0.00;&quot;△ &quot;#,##0.00"/>
    <numFmt numFmtId="179" formatCode="0;&quot;△ &quot;0"/>
    <numFmt numFmtId="180" formatCode="0.0;&quot;△ &quot;0.0"/>
    <numFmt numFmtId="181" formatCode="#,##0_ "/>
  </numFmts>
  <fonts count="52">
    <font>
      <sz val="11"/>
      <color theme="1"/>
      <name val="ＭＳ Ｐゴシック"/>
      <family val="2"/>
      <scheme val="minor"/>
    </font>
    <font>
      <sz val="11"/>
      <color theme="1"/>
      <name val="ＭＳ Ｐゴシック"/>
      <family val="2"/>
      <scheme val="minor"/>
    </font>
    <font>
      <sz val="10"/>
      <name val="ＭＳ 明朝"/>
      <family val="1"/>
      <charset val="128"/>
    </font>
    <font>
      <sz val="6"/>
      <name val="ＭＳ Ｐゴシック"/>
      <family val="3"/>
      <charset val="128"/>
      <scheme val="minor"/>
    </font>
    <font>
      <sz val="6"/>
      <name val="ＭＳ Ｐゴシック"/>
      <family val="3"/>
      <charset val="128"/>
    </font>
    <font>
      <sz val="10"/>
      <name val="ＭＳ ゴシック"/>
      <family val="3"/>
      <charset val="128"/>
    </font>
    <font>
      <sz val="10"/>
      <name val="ＭＳ Ｐゴシック"/>
      <family val="3"/>
      <charset val="128"/>
      <scheme val="minor"/>
    </font>
    <font>
      <u/>
      <sz val="11"/>
      <color theme="10"/>
      <name val="ＭＳ Ｐゴシック"/>
      <family val="2"/>
      <scheme val="minor"/>
    </font>
    <font>
      <sz val="10"/>
      <color theme="1"/>
      <name val="ＭＳ ゴシック"/>
      <family val="3"/>
      <charset val="128"/>
    </font>
    <font>
      <sz val="9"/>
      <color theme="1"/>
      <name val="ＭＳ ゴシック"/>
      <family val="3"/>
      <charset val="128"/>
    </font>
    <font>
      <sz val="11"/>
      <color theme="1"/>
      <name val="ＭＳ Ｐゴシック"/>
      <family val="3"/>
      <charset val="128"/>
      <scheme val="minor"/>
    </font>
    <font>
      <b/>
      <sz val="9"/>
      <color indexed="81"/>
      <name val="MS P ゴシック"/>
      <family val="3"/>
      <charset val="128"/>
    </font>
    <font>
      <sz val="10"/>
      <color theme="1"/>
      <name val="ＭＳ Ｐゴシック"/>
      <family val="3"/>
      <charset val="128"/>
      <scheme val="minor"/>
    </font>
    <font>
      <sz val="10"/>
      <color theme="1"/>
      <name val="ＭＳ 明朝"/>
      <family val="1"/>
      <charset val="128"/>
    </font>
    <font>
      <sz val="11"/>
      <color theme="1"/>
      <name val="ＭＳ ゴシック"/>
      <family val="3"/>
      <charset val="128"/>
    </font>
    <font>
      <sz val="11"/>
      <color theme="1"/>
      <name val="ＭＳ Ｐゴシック"/>
      <family val="3"/>
      <charset val="128"/>
    </font>
    <font>
      <sz val="8"/>
      <color theme="1"/>
      <name val="ＭＳ ゴシック"/>
      <family val="3"/>
      <charset val="128"/>
    </font>
    <font>
      <sz val="18"/>
      <color theme="3"/>
      <name val="ＭＳ Ｐゴシック"/>
      <family val="2"/>
      <charset val="128"/>
      <scheme val="major"/>
    </font>
    <font>
      <b/>
      <sz val="15"/>
      <color theme="3"/>
      <name val="Yu Gothic"/>
      <family val="2"/>
      <charset val="128"/>
    </font>
    <font>
      <b/>
      <sz val="11"/>
      <color theme="3"/>
      <name val="Yu Gothic"/>
      <family val="2"/>
      <charset val="128"/>
    </font>
    <font>
      <b/>
      <sz val="13"/>
      <color theme="3"/>
      <name val="Yu Gothic"/>
      <family val="2"/>
      <charset val="128"/>
    </font>
    <font>
      <sz val="10"/>
      <color theme="1"/>
      <name val="ＭＳ ゴシック"/>
      <family val="3"/>
    </font>
    <font>
      <sz val="6"/>
      <name val="ＭＳ Ｐゴシック"/>
      <family val="3"/>
      <scheme val="minor"/>
    </font>
    <font>
      <sz val="12"/>
      <color theme="1"/>
      <name val="ＭＳ ゴシック"/>
      <family val="3"/>
      <charset val="128"/>
    </font>
    <font>
      <i/>
      <sz val="11"/>
      <color rgb="FF7F7F7F"/>
      <name val="ＭＳ Ｐゴシック"/>
      <family val="2"/>
      <charset val="128"/>
      <scheme val="minor"/>
    </font>
    <font>
      <u/>
      <sz val="11"/>
      <color indexed="12"/>
      <name val="ＭＳ Ｐゴシック"/>
      <family val="3"/>
      <scheme val="minor"/>
    </font>
    <font>
      <u/>
      <sz val="11"/>
      <color indexed="12"/>
      <name val="ＭＳ Ｐゴシック"/>
      <family val="3"/>
      <charset val="128"/>
      <scheme val="minor"/>
    </font>
    <font>
      <u/>
      <sz val="11"/>
      <color theme="10"/>
      <name val="ＭＳ Ｐゴシック"/>
      <family val="3"/>
      <charset val="128"/>
      <scheme val="minor"/>
    </font>
    <font>
      <sz val="9"/>
      <color indexed="81"/>
      <name val="MS P ゴシック"/>
      <family val="3"/>
      <charset val="128"/>
    </font>
    <font>
      <sz val="11"/>
      <name val="ＭＳ Ｐゴシック"/>
      <family val="3"/>
      <charset val="128"/>
      <scheme val="minor"/>
    </font>
    <font>
      <sz val="11"/>
      <name val="ＭＳ Ｐゴシック"/>
      <family val="2"/>
      <scheme val="minor"/>
    </font>
    <font>
      <sz val="10"/>
      <color rgb="FF000000"/>
      <name val="DejaVu Sans"/>
      <family val="2"/>
    </font>
    <font>
      <sz val="10"/>
      <color rgb="FF000000"/>
      <name val="ＭＳ ゴシック"/>
      <family val="3"/>
    </font>
    <font>
      <sz val="6"/>
      <name val="ＭＳ Ｐゴシック"/>
      <family val="3"/>
    </font>
    <font>
      <sz val="10"/>
      <color theme="1"/>
      <name val="ＭＳ 明朝"/>
      <family val="1"/>
    </font>
    <font>
      <sz val="14"/>
      <color theme="1"/>
      <name val="ＭＳ ゴシック"/>
      <family val="3"/>
      <charset val="128"/>
    </font>
    <font>
      <b/>
      <sz val="13"/>
      <color theme="3"/>
      <name val="ＭＳ 明朝"/>
      <family val="2"/>
      <charset val="128"/>
    </font>
    <font>
      <sz val="12"/>
      <color theme="1"/>
      <name val="ＭＳ Ｐゴシック"/>
      <family val="2"/>
      <scheme val="minor"/>
    </font>
    <font>
      <b/>
      <sz val="12"/>
      <color rgb="FF3F3F3F"/>
      <name val="ＭＳ 明朝"/>
      <family val="2"/>
      <charset val="128"/>
    </font>
    <font>
      <sz val="11"/>
      <color indexed="9"/>
      <name val="ＭＳ Ｐゴシック"/>
      <family val="3"/>
      <charset val="128"/>
    </font>
    <font>
      <b/>
      <sz val="12"/>
      <color theme="0"/>
      <name val="ＭＳ 明朝"/>
      <family val="2"/>
      <charset val="128"/>
    </font>
    <font>
      <b/>
      <sz val="15"/>
      <color theme="3"/>
      <name val="ＭＳ 明朝"/>
      <family val="2"/>
      <charset val="128"/>
    </font>
    <font>
      <sz val="12"/>
      <color rgb="FFFF0000"/>
      <name val="ＭＳ 明朝"/>
      <family val="2"/>
      <charset val="128"/>
    </font>
    <font>
      <sz val="7"/>
      <color theme="1"/>
      <name val="ＭＳ ゴシック"/>
      <family val="3"/>
      <charset val="128"/>
    </font>
    <font>
      <sz val="11"/>
      <color theme="1"/>
      <name val="ＭＳ Ｐゴシック"/>
      <family val="3"/>
      <scheme val="minor"/>
    </font>
    <font>
      <sz val="11"/>
      <color indexed="8"/>
      <name val="ＭＳ Ｐゴシック"/>
      <family val="3"/>
      <charset val="128"/>
    </font>
    <font>
      <sz val="10"/>
      <name val="ＭＳ Ｐゴシック"/>
      <family val="3"/>
      <scheme val="minor"/>
    </font>
    <font>
      <sz val="11"/>
      <name val="ＭＳ Ｐゴシック"/>
      <family val="3"/>
      <scheme val="minor"/>
    </font>
    <font>
      <sz val="10"/>
      <name val="ＭＳ Ｐゴシック"/>
      <family val="2"/>
      <scheme val="minor"/>
    </font>
    <font>
      <sz val="12"/>
      <name val="ＭＳ Ｐゴシック"/>
      <family val="2"/>
      <scheme val="minor"/>
    </font>
    <font>
      <sz val="12"/>
      <name val="ＭＳ Ｐゴシック"/>
      <family val="3"/>
      <charset val="128"/>
      <scheme val="minor"/>
    </font>
    <font>
      <sz val="10"/>
      <color rgb="FF002060"/>
      <name val="ＭＳ ゴシック"/>
      <family val="3"/>
      <charset val="128"/>
    </font>
  </fonts>
  <fills count="3">
    <fill>
      <patternFill patternType="none"/>
    </fill>
    <fill>
      <patternFill patternType="gray125"/>
    </fill>
    <fill>
      <patternFill patternType="solid">
        <fgColor theme="0"/>
        <bgColor indexed="64"/>
      </patternFill>
    </fill>
  </fills>
  <borders count="74">
    <border>
      <left/>
      <right/>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medium">
        <color indexed="64"/>
      </top>
      <bottom/>
      <diagonal/>
    </border>
    <border>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right style="medium">
        <color indexed="64"/>
      </right>
      <top style="medium">
        <color indexed="64"/>
      </top>
      <bottom/>
      <diagonal/>
    </border>
    <border>
      <left style="thin">
        <color indexed="64"/>
      </left>
      <right style="double">
        <color indexed="64"/>
      </right>
      <top style="thin">
        <color indexed="64"/>
      </top>
      <bottom/>
      <diagonal/>
    </border>
    <border>
      <left style="double">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double">
        <color indexed="64"/>
      </right>
      <top style="thin">
        <color indexed="64"/>
      </top>
      <bottom style="thin">
        <color indexed="64"/>
      </bottom>
      <diagonal/>
    </border>
    <border diagonalUp="1">
      <left style="double">
        <color indexed="64"/>
      </left>
      <right style="medium">
        <color indexed="64"/>
      </right>
      <top style="thin">
        <color indexed="64"/>
      </top>
      <bottom style="thin">
        <color indexed="64"/>
      </bottom>
      <diagonal style="thin">
        <color indexed="64"/>
      </diagonal>
    </border>
    <border diagonalUp="1">
      <left style="double">
        <color indexed="64"/>
      </left>
      <right style="medium">
        <color indexed="64"/>
      </right>
      <top style="thin">
        <color indexed="64"/>
      </top>
      <bottom/>
      <diagonal style="thin">
        <color indexed="64"/>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double">
        <color indexed="64"/>
      </left>
      <right style="medium">
        <color indexed="64"/>
      </right>
      <top style="medium">
        <color indexed="64"/>
      </top>
      <bottom style="thin">
        <color indexed="64"/>
      </bottom>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right style="medium">
        <color indexed="64"/>
      </right>
      <top style="thin">
        <color indexed="64"/>
      </top>
      <bottom style="thin">
        <color indexed="64"/>
      </bottom>
      <diagonal style="thin">
        <color auto="1"/>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diagonalUp="1">
      <left/>
      <right style="medium">
        <color indexed="64"/>
      </right>
      <top style="thin">
        <color indexed="64"/>
      </top>
      <bottom style="medium">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double">
        <color auto="1"/>
      </right>
      <top/>
      <bottom/>
      <diagonal/>
    </border>
    <border>
      <left style="thin">
        <color auto="1"/>
      </left>
      <right style="double">
        <color auto="1"/>
      </right>
      <top style="medium">
        <color indexed="64"/>
      </top>
      <bottom style="thin">
        <color indexed="64"/>
      </bottom>
      <diagonal/>
    </border>
    <border>
      <left style="thin">
        <color auto="1"/>
      </left>
      <right style="double">
        <color auto="1"/>
      </right>
      <top style="thin">
        <color indexed="64"/>
      </top>
      <bottom style="medium">
        <color indexed="64"/>
      </bottom>
      <diagonal/>
    </border>
    <border>
      <left/>
      <right style="double">
        <color indexed="64"/>
      </right>
      <top style="medium">
        <color indexed="64"/>
      </top>
      <bottom style="medium">
        <color indexed="64"/>
      </bottom>
      <diagonal/>
    </border>
    <border>
      <left style="thin">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thin">
        <color indexed="64"/>
      </bottom>
      <diagonal/>
    </border>
  </borders>
  <cellStyleXfs count="15">
    <xf numFmtId="0" fontId="0" fillId="0" borderId="0"/>
    <xf numFmtId="38" fontId="1" fillId="0" borderId="0" applyFont="0" applyFill="0" applyBorder="0" applyAlignment="0" applyProtection="0">
      <alignment vertical="center"/>
    </xf>
    <xf numFmtId="0" fontId="7" fillId="0" borderId="0" applyNumberFormat="0" applyFill="0" applyBorder="0" applyAlignment="0" applyProtection="0"/>
    <xf numFmtId="0" fontId="24" fillId="0" borderId="0" applyNumberFormat="0" applyFill="0" applyBorder="0" applyAlignment="0" applyProtection="0">
      <alignment vertical="center"/>
    </xf>
    <xf numFmtId="0" fontId="25" fillId="0" borderId="0" applyNumberFormat="0" applyFill="0" applyBorder="0" applyAlignment="0" applyProtection="0"/>
    <xf numFmtId="0" fontId="26" fillId="0" borderId="0" applyNumberFormat="0" applyFill="0" applyBorder="0" applyAlignment="0" applyProtection="0"/>
    <xf numFmtId="38" fontId="10" fillId="0" borderId="0" applyFont="0" applyFill="0" applyBorder="0" applyAlignment="0" applyProtection="0">
      <alignment vertical="center"/>
    </xf>
    <xf numFmtId="0" fontId="10" fillId="0" borderId="0"/>
    <xf numFmtId="0" fontId="44" fillId="0" borderId="0"/>
    <xf numFmtId="38" fontId="44" fillId="0" borderId="0" applyFont="0" applyFill="0" applyBorder="0" applyAlignment="0" applyProtection="0">
      <alignment vertical="center"/>
    </xf>
    <xf numFmtId="0" fontId="27" fillId="0" borderId="0" applyNumberFormat="0" applyFill="0" applyBorder="0" applyAlignment="0" applyProtection="0"/>
    <xf numFmtId="0" fontId="27" fillId="0" borderId="0" applyNumberFormat="0" applyFill="0" applyBorder="0" applyAlignment="0" applyProtection="0"/>
    <xf numFmtId="0" fontId="45" fillId="0" borderId="0">
      <alignment vertical="center"/>
    </xf>
    <xf numFmtId="0" fontId="44" fillId="0" borderId="0">
      <alignment vertical="center"/>
    </xf>
    <xf numFmtId="0" fontId="10" fillId="0" borderId="0">
      <alignment vertical="center"/>
    </xf>
  </cellStyleXfs>
  <cellXfs count="404">
    <xf numFmtId="0" fontId="0" fillId="0" borderId="0" xfId="0"/>
    <xf numFmtId="0" fontId="0" fillId="0" borderId="0" xfId="0" applyFill="1"/>
    <xf numFmtId="0" fontId="0" fillId="0" borderId="0" xfId="0"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10" fillId="0" borderId="49" xfId="0" applyFont="1" applyFill="1" applyBorder="1" applyAlignment="1">
      <alignment vertical="center" wrapText="1"/>
    </xf>
    <xf numFmtId="0" fontId="10" fillId="0" borderId="42" xfId="2" applyFont="1" applyFill="1" applyBorder="1" applyAlignment="1">
      <alignment vertical="center" wrapText="1"/>
    </xf>
    <xf numFmtId="0" fontId="10" fillId="0" borderId="41" xfId="2" applyFont="1" applyFill="1" applyBorder="1" applyAlignment="1">
      <alignment vertical="center" wrapText="1"/>
    </xf>
    <xf numFmtId="0" fontId="0" fillId="0" borderId="0" xfId="0" applyFont="1" applyFill="1"/>
    <xf numFmtId="0" fontId="10" fillId="0" borderId="41" xfId="0" applyFont="1" applyFill="1" applyBorder="1" applyAlignment="1">
      <alignment vertical="center" wrapText="1"/>
    </xf>
    <xf numFmtId="0" fontId="10" fillId="0" borderId="50" xfId="0" applyFont="1" applyFill="1" applyBorder="1" applyAlignment="1">
      <alignment vertical="center" wrapText="1"/>
    </xf>
    <xf numFmtId="0" fontId="10" fillId="0" borderId="42" xfId="0" applyFont="1" applyFill="1" applyBorder="1" applyAlignment="1">
      <alignment vertical="center" wrapText="1"/>
    </xf>
    <xf numFmtId="0" fontId="10" fillId="0" borderId="45" xfId="0" applyFont="1" applyFill="1" applyBorder="1" applyAlignment="1">
      <alignment vertical="center" wrapText="1"/>
    </xf>
    <xf numFmtId="0" fontId="10" fillId="0" borderId="53" xfId="0" applyFont="1" applyFill="1" applyBorder="1" applyAlignment="1">
      <alignment vertical="center" wrapText="1"/>
    </xf>
    <xf numFmtId="0" fontId="10" fillId="0" borderId="54" xfId="0" applyFont="1" applyFill="1" applyBorder="1" applyAlignment="1">
      <alignment vertical="center" wrapText="1"/>
    </xf>
    <xf numFmtId="0" fontId="10" fillId="0" borderId="52" xfId="0" applyFont="1" applyFill="1" applyBorder="1" applyAlignment="1">
      <alignment vertical="center" wrapText="1"/>
    </xf>
    <xf numFmtId="0" fontId="10" fillId="0" borderId="49" xfId="2" applyFont="1" applyFill="1" applyBorder="1" applyAlignment="1">
      <alignment vertical="center" wrapText="1"/>
    </xf>
    <xf numFmtId="0" fontId="12" fillId="0" borderId="46" xfId="2" applyFont="1" applyFill="1" applyBorder="1" applyAlignment="1">
      <alignment vertical="center" wrapText="1"/>
    </xf>
    <xf numFmtId="0" fontId="0" fillId="0" borderId="0" xfId="0" applyFont="1" applyFill="1" applyAlignment="1">
      <alignment wrapText="1"/>
    </xf>
    <xf numFmtId="0" fontId="0" fillId="0" borderId="30"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14" fillId="0" borderId="6" xfId="0" applyFont="1" applyFill="1" applyBorder="1" applyAlignment="1">
      <alignment horizontal="right" vertical="center" wrapText="1"/>
    </xf>
    <xf numFmtId="0" fontId="14" fillId="0" borderId="11" xfId="0" applyFont="1" applyFill="1" applyBorder="1" applyAlignment="1">
      <alignment horizontal="right" vertical="center" wrapText="1"/>
    </xf>
    <xf numFmtId="0" fontId="14" fillId="0" borderId="14" xfId="0" applyFont="1" applyFill="1" applyBorder="1" applyAlignment="1">
      <alignment horizontal="right" vertical="center" wrapText="1"/>
    </xf>
    <xf numFmtId="0" fontId="0" fillId="0" borderId="5" xfId="0" applyFont="1" applyFill="1" applyBorder="1"/>
    <xf numFmtId="0" fontId="0" fillId="0" borderId="12" xfId="0" applyFont="1" applyFill="1" applyBorder="1"/>
    <xf numFmtId="0" fontId="0" fillId="0" borderId="9" xfId="0" applyFont="1" applyFill="1" applyBorder="1" applyAlignment="1">
      <alignment wrapText="1"/>
    </xf>
    <xf numFmtId="0" fontId="0" fillId="0" borderId="12" xfId="0" applyFont="1" applyFill="1" applyBorder="1" applyAlignment="1">
      <alignment vertical="center" wrapText="1"/>
    </xf>
    <xf numFmtId="0" fontId="0" fillId="0" borderId="5" xfId="0" applyFont="1" applyFill="1" applyBorder="1" applyAlignment="1">
      <alignment vertical="center" wrapText="1"/>
    </xf>
    <xf numFmtId="0" fontId="0" fillId="0" borderId="0" xfId="0" applyFont="1" applyFill="1" applyBorder="1" applyAlignment="1">
      <alignment vertical="center" wrapText="1"/>
    </xf>
    <xf numFmtId="0" fontId="0" fillId="0" borderId="12" xfId="0" applyFont="1" applyFill="1" applyBorder="1" applyAlignment="1">
      <alignment wrapText="1"/>
    </xf>
    <xf numFmtId="0" fontId="0" fillId="0" borderId="19" xfId="0" applyFont="1" applyFill="1" applyBorder="1" applyAlignment="1">
      <alignment vertical="center" wrapText="1"/>
    </xf>
    <xf numFmtId="49" fontId="8" fillId="0" borderId="20" xfId="1" applyNumberFormat="1" applyFont="1" applyFill="1" applyBorder="1" applyAlignment="1">
      <alignment horizontal="center" vertical="center"/>
    </xf>
    <xf numFmtId="49" fontId="8" fillId="0" borderId="21" xfId="1" applyNumberFormat="1" applyFont="1" applyFill="1" applyBorder="1" applyAlignment="1">
      <alignment horizontal="center" vertical="center"/>
    </xf>
    <xf numFmtId="176" fontId="8" fillId="0" borderId="22" xfId="0" applyNumberFormat="1" applyFont="1" applyFill="1" applyBorder="1" applyAlignment="1">
      <alignment horizontal="center" vertical="center" wrapText="1"/>
    </xf>
    <xf numFmtId="49" fontId="8" fillId="0" borderId="26" xfId="1" applyNumberFormat="1" applyFont="1" applyFill="1" applyBorder="1" applyAlignment="1">
      <alignment horizontal="center" vertical="center"/>
    </xf>
    <xf numFmtId="49" fontId="8" fillId="0" borderId="27" xfId="1" applyNumberFormat="1" applyFont="1" applyFill="1" applyBorder="1" applyAlignment="1">
      <alignment horizontal="center" vertical="center"/>
    </xf>
    <xf numFmtId="176" fontId="8" fillId="0" borderId="28" xfId="0" applyNumberFormat="1" applyFont="1" applyFill="1" applyBorder="1" applyAlignment="1">
      <alignment horizontal="center" vertical="center" wrapText="1"/>
    </xf>
    <xf numFmtId="49" fontId="8" fillId="0" borderId="31" xfId="1" applyNumberFormat="1" applyFont="1" applyFill="1" applyBorder="1" applyAlignment="1">
      <alignment horizontal="center" vertical="center"/>
    </xf>
    <xf numFmtId="49" fontId="8" fillId="0" borderId="32" xfId="1" applyNumberFormat="1" applyFont="1" applyFill="1" applyBorder="1" applyAlignment="1">
      <alignment horizontal="center" vertical="center"/>
    </xf>
    <xf numFmtId="176" fontId="8" fillId="0" borderId="33" xfId="0" applyNumberFormat="1" applyFont="1" applyFill="1" applyBorder="1" applyAlignment="1">
      <alignment horizontal="center" vertical="center" wrapText="1"/>
    </xf>
    <xf numFmtId="0" fontId="13" fillId="0" borderId="0" xfId="0" applyFont="1" applyFill="1"/>
    <xf numFmtId="0" fontId="8" fillId="0" borderId="56" xfId="0" applyFont="1" applyFill="1" applyBorder="1" applyAlignment="1">
      <alignment horizontal="right" vertical="center" shrinkToFit="1"/>
    </xf>
    <xf numFmtId="0" fontId="8" fillId="0" borderId="5" xfId="0" applyFont="1" applyFill="1" applyBorder="1" applyAlignment="1">
      <alignment horizontal="right" vertical="center" shrinkToFit="1"/>
    </xf>
    <xf numFmtId="0" fontId="8" fillId="0" borderId="38" xfId="0" applyFont="1" applyFill="1" applyBorder="1" applyAlignment="1">
      <alignment horizontal="right" vertical="center" shrinkToFit="1"/>
    </xf>
    <xf numFmtId="0" fontId="0" fillId="0" borderId="0" xfId="0" applyFont="1" applyFill="1" applyBorder="1"/>
    <xf numFmtId="0" fontId="0" fillId="0" borderId="38" xfId="0" applyFont="1" applyFill="1" applyBorder="1"/>
    <xf numFmtId="0" fontId="0" fillId="0" borderId="19" xfId="0" applyFont="1" applyFill="1" applyBorder="1"/>
    <xf numFmtId="38" fontId="8" fillId="0" borderId="57" xfId="1" applyFont="1" applyFill="1" applyBorder="1" applyAlignment="1">
      <alignment horizontal="center" vertical="center"/>
    </xf>
    <xf numFmtId="38" fontId="8" fillId="0" borderId="58" xfId="1" applyFont="1" applyFill="1" applyBorder="1" applyAlignment="1">
      <alignment horizontal="center" vertical="center"/>
    </xf>
    <xf numFmtId="177" fontId="8" fillId="0" borderId="58" xfId="1" applyNumberFormat="1" applyFont="1" applyFill="1" applyBorder="1" applyAlignment="1">
      <alignment horizontal="center" vertical="center"/>
    </xf>
    <xf numFmtId="49" fontId="5" fillId="0" borderId="1" xfId="1" applyNumberFormat="1" applyFont="1" applyFill="1" applyBorder="1" applyAlignment="1">
      <alignment horizontal="center" vertical="center"/>
    </xf>
    <xf numFmtId="49" fontId="5" fillId="0" borderId="8" xfId="1" applyNumberFormat="1" applyFont="1" applyFill="1" applyBorder="1" applyAlignment="1">
      <alignment horizontal="center" vertical="center"/>
    </xf>
    <xf numFmtId="176" fontId="5" fillId="0" borderId="13" xfId="0" applyNumberFormat="1" applyFont="1" applyFill="1" applyBorder="1" applyAlignment="1">
      <alignment horizontal="center" vertical="center" wrapText="1"/>
    </xf>
    <xf numFmtId="49" fontId="5" fillId="0" borderId="20" xfId="1" applyNumberFormat="1" applyFont="1" applyFill="1" applyBorder="1" applyAlignment="1">
      <alignment horizontal="center" vertical="center"/>
    </xf>
    <xf numFmtId="49" fontId="5" fillId="0" borderId="21" xfId="1" applyNumberFormat="1" applyFont="1" applyFill="1" applyBorder="1" applyAlignment="1">
      <alignment horizontal="center" vertical="center"/>
    </xf>
    <xf numFmtId="176" fontId="5" fillId="0" borderId="22" xfId="0" applyNumberFormat="1" applyFont="1" applyFill="1" applyBorder="1" applyAlignment="1">
      <alignment horizontal="center" vertical="center" wrapText="1"/>
    </xf>
    <xf numFmtId="49" fontId="5" fillId="0" borderId="26" xfId="1" applyNumberFormat="1" applyFont="1" applyFill="1" applyBorder="1" applyAlignment="1">
      <alignment horizontal="center" vertical="center"/>
    </xf>
    <xf numFmtId="176" fontId="5" fillId="0" borderId="28" xfId="0" applyNumberFormat="1" applyFont="1" applyFill="1" applyBorder="1" applyAlignment="1">
      <alignment horizontal="center" vertical="center" wrapText="1"/>
    </xf>
    <xf numFmtId="0" fontId="10" fillId="0" borderId="50" xfId="2" applyFont="1" applyFill="1" applyBorder="1" applyAlignment="1">
      <alignment vertical="center" wrapText="1"/>
    </xf>
    <xf numFmtId="0" fontId="12" fillId="0" borderId="49" xfId="2" applyFont="1" applyFill="1" applyBorder="1" applyAlignment="1">
      <alignment vertical="center" wrapText="1"/>
    </xf>
    <xf numFmtId="0" fontId="1" fillId="0" borderId="49" xfId="2" applyFont="1" applyFill="1" applyBorder="1" applyAlignment="1">
      <alignment vertical="center" wrapText="1"/>
    </xf>
    <xf numFmtId="0" fontId="10" fillId="0" borderId="60" xfId="0" applyFont="1" applyFill="1" applyBorder="1" applyAlignment="1">
      <alignment vertical="center" wrapText="1"/>
    </xf>
    <xf numFmtId="38" fontId="8" fillId="0" borderId="25" xfId="1" applyFont="1" applyFill="1" applyBorder="1" applyAlignment="1">
      <alignment horizontal="center" vertical="center"/>
    </xf>
    <xf numFmtId="38" fontId="9" fillId="0" borderId="24" xfId="1" applyFont="1" applyFill="1" applyBorder="1" applyAlignment="1">
      <alignment horizontal="center" vertical="center" wrapText="1"/>
    </xf>
    <xf numFmtId="0" fontId="10" fillId="0" borderId="51" xfId="0" applyFont="1" applyFill="1" applyBorder="1" applyAlignment="1">
      <alignment vertical="center" wrapText="1"/>
    </xf>
    <xf numFmtId="38" fontId="8" fillId="0" borderId="23" xfId="1" applyFont="1" applyFill="1" applyBorder="1" applyAlignment="1">
      <alignment horizontal="center" vertical="center" wrapText="1" shrinkToFit="1"/>
    </xf>
    <xf numFmtId="38" fontId="21" fillId="0" borderId="23" xfId="1" applyFont="1" applyFill="1" applyBorder="1" applyAlignment="1">
      <alignment horizontal="center" vertical="center"/>
    </xf>
    <xf numFmtId="0" fontId="10" fillId="0" borderId="41" xfId="0" applyFont="1" applyFill="1" applyBorder="1" applyAlignment="1">
      <alignment vertical="top" wrapText="1"/>
    </xf>
    <xf numFmtId="38" fontId="8" fillId="0" borderId="24" xfId="1" applyFont="1" applyFill="1" applyBorder="1" applyAlignment="1">
      <alignment horizontal="left" vertical="center"/>
    </xf>
    <xf numFmtId="38" fontId="8" fillId="0" borderId="24" xfId="1" applyFont="1" applyBorder="1" applyAlignment="1">
      <alignment horizontal="center" vertical="center" wrapText="1"/>
    </xf>
    <xf numFmtId="38" fontId="8" fillId="0" borderId="24" xfId="1" applyFont="1" applyFill="1" applyBorder="1" applyAlignment="1">
      <alignment horizontal="left" vertical="center" wrapText="1" shrinkToFit="1"/>
    </xf>
    <xf numFmtId="177" fontId="8" fillId="0" borderId="24" xfId="1" applyNumberFormat="1" applyFont="1" applyFill="1" applyBorder="1" applyAlignment="1">
      <alignment horizontal="left" vertical="center" wrapText="1" shrinkToFit="1"/>
    </xf>
    <xf numFmtId="177" fontId="31" fillId="0" borderId="20" xfId="3" applyNumberFormat="1" applyFont="1" applyFill="1" applyBorder="1" applyAlignment="1" applyProtection="1">
      <alignment horizontal="center" vertical="center" wrapText="1"/>
    </xf>
    <xf numFmtId="177" fontId="21" fillId="0" borderId="20" xfId="1" applyNumberFormat="1" applyFont="1" applyFill="1" applyBorder="1" applyAlignment="1">
      <alignment horizontal="center" vertical="center" wrapText="1"/>
    </xf>
    <xf numFmtId="0" fontId="0" fillId="0" borderId="41" xfId="0" applyFont="1" applyBorder="1" applyAlignment="1">
      <alignment vertical="center" wrapText="1"/>
    </xf>
    <xf numFmtId="177" fontId="21" fillId="0" borderId="20" xfId="1" applyNumberFormat="1" applyFont="1" applyFill="1" applyBorder="1" applyAlignment="1">
      <alignment horizontal="left" vertical="center" wrapText="1"/>
    </xf>
    <xf numFmtId="38" fontId="21" fillId="0" borderId="24" xfId="1" applyFont="1" applyFill="1" applyBorder="1" applyAlignment="1">
      <alignment horizontal="left" vertical="center" wrapText="1"/>
    </xf>
    <xf numFmtId="0" fontId="0" fillId="0" borderId="0" xfId="2" applyFont="1" applyAlignment="1">
      <alignment horizontal="left" vertical="center" wrapText="1"/>
    </xf>
    <xf numFmtId="0" fontId="0" fillId="0" borderId="42" xfId="0" applyFont="1" applyFill="1" applyBorder="1" applyAlignment="1">
      <alignment vertical="center" wrapText="1"/>
    </xf>
    <xf numFmtId="0" fontId="0" fillId="0" borderId="49" xfId="0" applyFont="1" applyBorder="1" applyAlignment="1">
      <alignment vertical="center" wrapText="1"/>
    </xf>
    <xf numFmtId="0" fontId="0" fillId="0" borderId="50" xfId="0" applyFont="1" applyFill="1" applyBorder="1" applyAlignment="1">
      <alignment vertical="center" wrapText="1"/>
    </xf>
    <xf numFmtId="0" fontId="0" fillId="0" borderId="41" xfId="0" applyBorder="1" applyAlignment="1">
      <alignment horizontal="left" vertical="center" wrapText="1"/>
    </xf>
    <xf numFmtId="38" fontId="8" fillId="0" borderId="20" xfId="1" applyFont="1" applyFill="1" applyBorder="1" applyAlignment="1">
      <alignment horizontal="center" vertical="center" wrapText="1"/>
    </xf>
    <xf numFmtId="38" fontId="35" fillId="0" borderId="24" xfId="1" applyFont="1" applyFill="1" applyBorder="1" applyAlignment="1">
      <alignment horizontal="center" vertical="center"/>
    </xf>
    <xf numFmtId="38" fontId="23" fillId="0" borderId="24" xfId="1" applyFont="1" applyFill="1" applyBorder="1" applyAlignment="1">
      <alignment horizontal="center" vertical="center" wrapText="1"/>
    </xf>
    <xf numFmtId="38" fontId="8" fillId="0" borderId="20" xfId="1" applyFont="1" applyFill="1" applyBorder="1" applyAlignment="1">
      <alignment horizontal="center" vertical="center"/>
    </xf>
    <xf numFmtId="38" fontId="5" fillId="0" borderId="23" xfId="1" applyFont="1" applyFill="1" applyBorder="1" applyAlignment="1">
      <alignment horizontal="center" vertical="center" shrinkToFit="1"/>
    </xf>
    <xf numFmtId="38" fontId="5" fillId="0" borderId="24" xfId="1" applyFont="1" applyFill="1" applyBorder="1" applyAlignment="1">
      <alignment horizontal="center" vertical="center" shrinkToFit="1"/>
    </xf>
    <xf numFmtId="177" fontId="5" fillId="0" borderId="24" xfId="1" applyNumberFormat="1" applyFont="1" applyFill="1" applyBorder="1" applyAlignment="1">
      <alignment horizontal="center" vertical="center" shrinkToFit="1"/>
    </xf>
    <xf numFmtId="179" fontId="5" fillId="0" borderId="24" xfId="1" applyNumberFormat="1" applyFont="1" applyFill="1" applyBorder="1" applyAlignment="1">
      <alignment horizontal="center" vertical="center"/>
    </xf>
    <xf numFmtId="0" fontId="10" fillId="0" borderId="49" xfId="0" applyFont="1" applyFill="1" applyBorder="1" applyAlignment="1">
      <alignment vertical="center" wrapText="1"/>
    </xf>
    <xf numFmtId="0" fontId="10" fillId="0" borderId="41" xfId="0" applyFont="1" applyFill="1" applyBorder="1" applyAlignment="1">
      <alignment vertical="center" wrapText="1"/>
    </xf>
    <xf numFmtId="0" fontId="10" fillId="0" borderId="50" xfId="0" applyFont="1" applyFill="1" applyBorder="1" applyAlignment="1">
      <alignment vertical="center" wrapText="1"/>
    </xf>
    <xf numFmtId="0" fontId="10" fillId="0" borderId="42" xfId="0" applyFont="1" applyFill="1" applyBorder="1" applyAlignment="1">
      <alignment vertical="center" wrapText="1"/>
    </xf>
    <xf numFmtId="38" fontId="8" fillId="0" borderId="23" xfId="1" applyFont="1" applyFill="1" applyBorder="1" applyAlignment="1">
      <alignment horizontal="center" vertical="center" wrapText="1"/>
    </xf>
    <xf numFmtId="38" fontId="5" fillId="0" borderId="24" xfId="1" applyFont="1" applyFill="1" applyBorder="1" applyAlignment="1">
      <alignment horizontal="center" vertical="center" wrapText="1"/>
    </xf>
    <xf numFmtId="0" fontId="10" fillId="0" borderId="41" xfId="2" applyFont="1" applyFill="1" applyBorder="1" applyAlignment="1">
      <alignment vertical="center" wrapText="1"/>
    </xf>
    <xf numFmtId="0" fontId="10" fillId="0" borderId="41" xfId="0" applyFont="1" applyFill="1" applyBorder="1" applyAlignment="1">
      <alignment vertical="center" wrapText="1"/>
    </xf>
    <xf numFmtId="0" fontId="10" fillId="0" borderId="49" xfId="2" applyFont="1" applyFill="1" applyBorder="1" applyAlignment="1">
      <alignment vertical="center" wrapText="1"/>
    </xf>
    <xf numFmtId="0" fontId="10" fillId="0" borderId="49" xfId="0" applyFont="1" applyFill="1" applyBorder="1" applyAlignment="1">
      <alignment vertical="center" wrapText="1"/>
    </xf>
    <xf numFmtId="0" fontId="10" fillId="0" borderId="41" xfId="0" applyFont="1" applyFill="1" applyBorder="1" applyAlignment="1">
      <alignment vertical="center" wrapText="1"/>
    </xf>
    <xf numFmtId="0" fontId="10" fillId="0" borderId="49" xfId="2" applyFont="1" applyFill="1" applyBorder="1" applyAlignment="1">
      <alignment vertical="center" wrapText="1"/>
    </xf>
    <xf numFmtId="177" fontId="8" fillId="0" borderId="22" xfId="1" applyNumberFormat="1" applyFont="1" applyFill="1" applyBorder="1" applyAlignment="1">
      <alignment horizontal="center" vertical="center"/>
    </xf>
    <xf numFmtId="0" fontId="29" fillId="0" borderId="41" xfId="2" applyFont="1" applyBorder="1" applyAlignment="1">
      <alignment vertical="center" wrapText="1"/>
    </xf>
    <xf numFmtId="0" fontId="10" fillId="0" borderId="41" xfId="2" applyFont="1" applyFill="1" applyBorder="1" applyAlignment="1">
      <alignment vertical="center" wrapText="1"/>
    </xf>
    <xf numFmtId="0" fontId="10" fillId="0" borderId="41" xfId="0" applyFont="1" applyFill="1" applyBorder="1" applyAlignment="1">
      <alignment vertical="center" wrapText="1"/>
    </xf>
    <xf numFmtId="0" fontId="10" fillId="0" borderId="42" xfId="0" applyFont="1" applyFill="1" applyBorder="1" applyAlignment="1">
      <alignment vertical="center" wrapText="1"/>
    </xf>
    <xf numFmtId="0" fontId="10" fillId="0" borderId="49" xfId="2" applyFont="1" applyFill="1" applyBorder="1" applyAlignment="1">
      <alignment vertical="center" wrapText="1"/>
    </xf>
    <xf numFmtId="177" fontId="21" fillId="0" borderId="24" xfId="1" applyNumberFormat="1" applyFont="1" applyFill="1" applyBorder="1" applyAlignment="1">
      <alignment horizontal="center" vertical="center" wrapText="1"/>
    </xf>
    <xf numFmtId="177" fontId="5" fillId="0" borderId="24" xfId="1" applyNumberFormat="1" applyFont="1" applyFill="1" applyBorder="1" applyAlignment="1">
      <alignment horizontal="center" vertical="center" wrapText="1"/>
    </xf>
    <xf numFmtId="177" fontId="8" fillId="0" borderId="24" xfId="1" applyNumberFormat="1" applyFont="1" applyFill="1" applyBorder="1" applyAlignment="1">
      <alignment horizontal="center" vertical="center" wrapText="1" shrinkToFit="1"/>
    </xf>
    <xf numFmtId="177" fontId="5" fillId="2" borderId="24" xfId="1" applyNumberFormat="1" applyFont="1" applyFill="1" applyBorder="1" applyAlignment="1">
      <alignment horizontal="center" vertical="center"/>
    </xf>
    <xf numFmtId="38" fontId="21" fillId="0" borderId="24" xfId="1" applyFont="1" applyFill="1" applyBorder="1" applyAlignment="1">
      <alignment horizontal="center" vertical="center"/>
    </xf>
    <xf numFmtId="177" fontId="21" fillId="0" borderId="24" xfId="1" applyNumberFormat="1" applyFont="1" applyFill="1" applyBorder="1" applyAlignment="1">
      <alignment horizontal="center" vertical="center"/>
    </xf>
    <xf numFmtId="38" fontId="21" fillId="0" borderId="24" xfId="1" applyFont="1" applyFill="1" applyBorder="1" applyAlignment="1">
      <alignment horizontal="center" vertical="center" wrapText="1"/>
    </xf>
    <xf numFmtId="38" fontId="8" fillId="2" borderId="24" xfId="1" applyFont="1" applyFill="1" applyBorder="1" applyAlignment="1">
      <alignment horizontal="center" vertical="center"/>
    </xf>
    <xf numFmtId="0" fontId="10" fillId="0" borderId="49" xfId="0" applyFont="1" applyFill="1" applyBorder="1" applyAlignment="1">
      <alignment vertical="center" wrapText="1"/>
    </xf>
    <xf numFmtId="0" fontId="10" fillId="0" borderId="41" xfId="2" applyFont="1" applyFill="1" applyBorder="1" applyAlignment="1">
      <alignment vertical="center" wrapText="1"/>
    </xf>
    <xf numFmtId="0" fontId="10" fillId="0" borderId="41" xfId="0" applyFont="1" applyFill="1" applyBorder="1" applyAlignment="1">
      <alignment vertical="center" wrapText="1"/>
    </xf>
    <xf numFmtId="0" fontId="10" fillId="0" borderId="49" xfId="2" applyFont="1" applyFill="1" applyBorder="1" applyAlignment="1">
      <alignment vertical="center" wrapText="1"/>
    </xf>
    <xf numFmtId="177" fontId="8" fillId="0" borderId="22" xfId="1" applyNumberFormat="1" applyFont="1" applyFill="1" applyBorder="1" applyAlignment="1">
      <alignment horizontal="center" vertical="center" wrapText="1" shrinkToFit="1"/>
    </xf>
    <xf numFmtId="0" fontId="10" fillId="0" borderId="49" xfId="0" applyFont="1" applyFill="1" applyBorder="1" applyAlignment="1">
      <alignment vertical="center" wrapText="1"/>
    </xf>
    <xf numFmtId="0" fontId="10" fillId="0" borderId="41" xfId="0" applyFont="1" applyFill="1" applyBorder="1" applyAlignment="1">
      <alignment vertical="center" wrapText="1"/>
    </xf>
    <xf numFmtId="0" fontId="10" fillId="0" borderId="50" xfId="0" applyFont="1" applyFill="1" applyBorder="1" applyAlignment="1">
      <alignment vertical="center" wrapText="1"/>
    </xf>
    <xf numFmtId="0" fontId="10" fillId="0" borderId="49" xfId="2" applyFont="1" applyFill="1" applyBorder="1" applyAlignment="1">
      <alignment vertical="center" wrapText="1"/>
    </xf>
    <xf numFmtId="0" fontId="7" fillId="0" borderId="49" xfId="2" applyFill="1" applyBorder="1" applyAlignment="1">
      <alignment vertical="center" wrapText="1"/>
    </xf>
    <xf numFmtId="0" fontId="10" fillId="0" borderId="49" xfId="0" applyFont="1" applyFill="1" applyBorder="1" applyAlignment="1">
      <alignment vertical="center" wrapText="1"/>
    </xf>
    <xf numFmtId="0" fontId="10" fillId="0" borderId="49" xfId="0" applyFont="1" applyFill="1" applyBorder="1" applyAlignment="1">
      <alignment vertical="center" wrapText="1"/>
    </xf>
    <xf numFmtId="0" fontId="10" fillId="0" borderId="42" xfId="2" applyFont="1" applyFill="1" applyBorder="1" applyAlignment="1">
      <alignment vertical="center" wrapText="1"/>
    </xf>
    <xf numFmtId="0" fontId="10" fillId="0" borderId="41" xfId="2" applyFont="1" applyFill="1" applyBorder="1" applyAlignment="1">
      <alignment vertical="center" wrapText="1"/>
    </xf>
    <xf numFmtId="0" fontId="10" fillId="0" borderId="41" xfId="0" applyFont="1" applyFill="1" applyBorder="1" applyAlignment="1">
      <alignment vertical="center" wrapText="1"/>
    </xf>
    <xf numFmtId="0" fontId="10" fillId="0" borderId="42" xfId="0" applyFont="1" applyFill="1" applyBorder="1" applyAlignment="1">
      <alignment vertical="center" wrapText="1"/>
    </xf>
    <xf numFmtId="0" fontId="1" fillId="0" borderId="41" xfId="2" applyFont="1" applyFill="1" applyBorder="1" applyAlignment="1">
      <alignment vertical="center" wrapText="1"/>
    </xf>
    <xf numFmtId="0" fontId="10" fillId="0" borderId="49" xfId="0" applyFont="1" applyFill="1" applyBorder="1" applyAlignment="1">
      <alignment vertical="center" wrapText="1"/>
    </xf>
    <xf numFmtId="0" fontId="10" fillId="0" borderId="50" xfId="0" applyFont="1" applyFill="1" applyBorder="1" applyAlignment="1">
      <alignment vertical="center" wrapText="1"/>
    </xf>
    <xf numFmtId="177" fontId="8" fillId="0" borderId="61" xfId="1" applyNumberFormat="1" applyFont="1" applyFill="1" applyBorder="1" applyAlignment="1">
      <alignment horizontal="center" vertical="center"/>
    </xf>
    <xf numFmtId="0" fontId="10" fillId="0" borderId="49" xfId="0" applyFont="1" applyFill="1" applyBorder="1" applyAlignment="1">
      <alignment vertical="center" wrapText="1"/>
    </xf>
    <xf numFmtId="0" fontId="10" fillId="0" borderId="41" xfId="2" applyFont="1" applyFill="1" applyBorder="1" applyAlignment="1">
      <alignment vertical="center" wrapText="1"/>
    </xf>
    <xf numFmtId="0" fontId="10" fillId="0" borderId="41" xfId="0" applyFont="1" applyFill="1" applyBorder="1" applyAlignment="1">
      <alignment vertical="center" wrapText="1"/>
    </xf>
    <xf numFmtId="38" fontId="8" fillId="0" borderId="24" xfId="1" applyFont="1" applyFill="1" applyBorder="1" applyAlignment="1">
      <alignment horizontal="center" vertical="center" wrapText="1" shrinkToFit="1"/>
    </xf>
    <xf numFmtId="0" fontId="10" fillId="0" borderId="49" xfId="0" applyFont="1" applyBorder="1" applyAlignment="1">
      <alignment vertical="center" wrapText="1"/>
    </xf>
    <xf numFmtId="0" fontId="10" fillId="0" borderId="49" xfId="0" applyFont="1" applyFill="1" applyBorder="1" applyAlignment="1">
      <alignment vertical="center" wrapText="1"/>
    </xf>
    <xf numFmtId="0" fontId="10" fillId="0" borderId="50" xfId="0" applyFont="1" applyFill="1" applyBorder="1" applyAlignment="1">
      <alignment vertical="center" wrapText="1"/>
    </xf>
    <xf numFmtId="0" fontId="10" fillId="0" borderId="49" xfId="2" applyFont="1" applyFill="1" applyBorder="1" applyAlignment="1">
      <alignment vertical="center" wrapText="1"/>
    </xf>
    <xf numFmtId="38" fontId="8" fillId="0" borderId="20" xfId="1" applyFont="1" applyFill="1" applyBorder="1" applyAlignment="1">
      <alignment horizontal="center" vertical="center" shrinkToFit="1"/>
    </xf>
    <xf numFmtId="38" fontId="16" fillId="0" borderId="24" xfId="1" applyFont="1" applyFill="1" applyBorder="1" applyAlignment="1">
      <alignment horizontal="center" vertical="center" wrapText="1"/>
    </xf>
    <xf numFmtId="38" fontId="43" fillId="0" borderId="24" xfId="1" applyFont="1" applyFill="1" applyBorder="1" applyAlignment="1">
      <alignment horizontal="center" vertical="center" wrapText="1"/>
    </xf>
    <xf numFmtId="0" fontId="10" fillId="0" borderId="49" xfId="0" applyFont="1" applyFill="1" applyBorder="1" applyAlignment="1">
      <alignment vertical="center" wrapText="1"/>
    </xf>
    <xf numFmtId="0" fontId="10" fillId="0" borderId="49" xfId="2" applyFont="1" applyFill="1" applyBorder="1" applyAlignment="1">
      <alignment vertical="center" wrapText="1"/>
    </xf>
    <xf numFmtId="177" fontId="8" fillId="0" borderId="35" xfId="1" applyNumberFormat="1" applyFont="1" applyFill="1" applyBorder="1" applyAlignment="1">
      <alignment horizontal="center" vertical="center"/>
    </xf>
    <xf numFmtId="0" fontId="10" fillId="0" borderId="49" xfId="0" applyFont="1" applyFill="1" applyBorder="1" applyAlignment="1">
      <alignment vertical="center" wrapText="1"/>
    </xf>
    <xf numFmtId="0" fontId="10" fillId="0" borderId="41" xfId="2" applyFont="1" applyFill="1" applyBorder="1" applyAlignment="1">
      <alignment vertical="center" wrapText="1"/>
    </xf>
    <xf numFmtId="0" fontId="10" fillId="0" borderId="41" xfId="0" applyFont="1" applyFill="1" applyBorder="1" applyAlignment="1">
      <alignment vertical="center" wrapText="1"/>
    </xf>
    <xf numFmtId="0" fontId="0" fillId="0" borderId="41" xfId="0" applyBorder="1" applyAlignment="1">
      <alignment vertical="top" wrapText="1"/>
    </xf>
    <xf numFmtId="0" fontId="10" fillId="0" borderId="49" xfId="0" applyFont="1" applyFill="1" applyBorder="1" applyAlignment="1">
      <alignment vertical="center" wrapText="1"/>
    </xf>
    <xf numFmtId="0" fontId="10" fillId="0" borderId="50" xfId="0" applyFont="1" applyFill="1" applyBorder="1" applyAlignment="1">
      <alignment vertical="center" wrapText="1"/>
    </xf>
    <xf numFmtId="0" fontId="10" fillId="0" borderId="49" xfId="0" applyFont="1" applyFill="1" applyBorder="1" applyAlignment="1">
      <alignment vertical="center" wrapText="1"/>
    </xf>
    <xf numFmtId="0" fontId="10" fillId="0" borderId="42" xfId="2" applyFont="1" applyFill="1" applyBorder="1" applyAlignment="1">
      <alignment vertical="center" wrapText="1"/>
    </xf>
    <xf numFmtId="0" fontId="10" fillId="0" borderId="41" xfId="2" applyFont="1" applyFill="1" applyBorder="1" applyAlignment="1">
      <alignment vertical="center" wrapText="1"/>
    </xf>
    <xf numFmtId="0" fontId="10" fillId="0" borderId="41" xfId="0" applyFont="1" applyFill="1" applyBorder="1" applyAlignment="1">
      <alignment vertical="center" wrapText="1"/>
    </xf>
    <xf numFmtId="0" fontId="10" fillId="0" borderId="50" xfId="0" applyFont="1" applyFill="1" applyBorder="1" applyAlignment="1">
      <alignment vertical="center" wrapText="1"/>
    </xf>
    <xf numFmtId="0" fontId="10" fillId="0" borderId="42" xfId="0" applyFont="1" applyFill="1" applyBorder="1" applyAlignment="1">
      <alignment vertical="center" wrapText="1"/>
    </xf>
    <xf numFmtId="179" fontId="8" fillId="0" borderId="24" xfId="1" applyNumberFormat="1" applyFont="1" applyFill="1" applyBorder="1" applyAlignment="1">
      <alignment horizontal="center" vertical="center"/>
    </xf>
    <xf numFmtId="0" fontId="30" fillId="0" borderId="41" xfId="2" applyFont="1" applyFill="1" applyBorder="1" applyAlignment="1">
      <alignment vertical="center" wrapText="1"/>
    </xf>
    <xf numFmtId="0" fontId="1" fillId="0" borderId="55" xfId="2" applyFont="1" applyFill="1" applyBorder="1" applyAlignment="1">
      <alignment vertical="center" wrapText="1"/>
    </xf>
    <xf numFmtId="0" fontId="0" fillId="0" borderId="41" xfId="2" applyFont="1" applyFill="1" applyBorder="1" applyAlignment="1">
      <alignment vertical="center" wrapText="1"/>
    </xf>
    <xf numFmtId="0" fontId="1" fillId="0" borderId="42" xfId="2" applyFont="1" applyFill="1" applyBorder="1" applyAlignment="1">
      <alignment vertical="center" wrapText="1"/>
    </xf>
    <xf numFmtId="0" fontId="0" fillId="0" borderId="0" xfId="0" applyAlignment="1">
      <alignment vertical="center" wrapText="1"/>
    </xf>
    <xf numFmtId="0" fontId="30" fillId="0" borderId="42" xfId="2" applyFont="1" applyFill="1" applyBorder="1" applyAlignment="1">
      <alignment vertical="center" wrapText="1"/>
    </xf>
    <xf numFmtId="0" fontId="30" fillId="0" borderId="52" xfId="2" applyFont="1" applyFill="1" applyBorder="1" applyAlignment="1">
      <alignment vertical="center" wrapText="1"/>
    </xf>
    <xf numFmtId="0" fontId="30" fillId="0" borderId="41" xfId="2" applyFont="1" applyBorder="1" applyAlignment="1">
      <alignment vertical="center" wrapText="1"/>
    </xf>
    <xf numFmtId="0" fontId="30" fillId="0" borderId="62" xfId="2" applyFont="1" applyFill="1" applyBorder="1" applyAlignment="1">
      <alignment vertical="center" wrapText="1"/>
    </xf>
    <xf numFmtId="0" fontId="46" fillId="2" borderId="41" xfId="2" applyFont="1" applyFill="1" applyBorder="1" applyAlignment="1">
      <alignment vertical="center" wrapText="1"/>
    </xf>
    <xf numFmtId="49" fontId="30" fillId="0" borderId="41" xfId="2" applyNumberFormat="1" applyFont="1" applyFill="1" applyBorder="1" applyAlignment="1">
      <alignment vertical="center" wrapText="1"/>
    </xf>
    <xf numFmtId="0" fontId="44" fillId="0" borderId="41" xfId="2" applyFont="1" applyFill="1" applyBorder="1" applyAlignment="1">
      <alignment vertical="center" wrapText="1"/>
    </xf>
    <xf numFmtId="0" fontId="44" fillId="0" borderId="42" xfId="2" applyFont="1" applyFill="1" applyBorder="1" applyAlignment="1">
      <alignment vertical="center" wrapText="1"/>
    </xf>
    <xf numFmtId="0" fontId="47" fillId="0" borderId="41" xfId="2" applyFont="1" applyFill="1" applyBorder="1" applyAlignment="1">
      <alignment vertical="center" wrapText="1"/>
    </xf>
    <xf numFmtId="177" fontId="8" fillId="0" borderId="20" xfId="1" applyNumberFormat="1" applyFont="1" applyFill="1" applyBorder="1" applyAlignment="1">
      <alignment horizontal="center" vertical="center" wrapText="1"/>
    </xf>
    <xf numFmtId="38" fontId="8" fillId="0" borderId="35" xfId="1" applyFont="1" applyFill="1" applyBorder="1" applyAlignment="1">
      <alignment horizontal="center" vertical="center"/>
    </xf>
    <xf numFmtId="0" fontId="10" fillId="0" borderId="49" xfId="0" applyFont="1" applyFill="1" applyBorder="1" applyAlignment="1">
      <alignment vertical="center" wrapText="1"/>
    </xf>
    <xf numFmtId="0" fontId="10" fillId="0" borderId="41" xfId="0" applyFont="1" applyFill="1" applyBorder="1" applyAlignment="1">
      <alignment vertical="center" wrapText="1"/>
    </xf>
    <xf numFmtId="0" fontId="10" fillId="0" borderId="50" xfId="0" applyFont="1" applyFill="1" applyBorder="1" applyAlignment="1">
      <alignment vertical="center" wrapText="1"/>
    </xf>
    <xf numFmtId="177" fontId="8" fillId="0" borderId="20" xfId="1" applyNumberFormat="1" applyFont="1" applyFill="1" applyBorder="1" applyAlignment="1">
      <alignment horizontal="left" vertical="center" wrapText="1"/>
    </xf>
    <xf numFmtId="38" fontId="8" fillId="0" borderId="34" xfId="1" applyFont="1" applyFill="1" applyBorder="1" applyAlignment="1">
      <alignment horizontal="center" vertical="center"/>
    </xf>
    <xf numFmtId="38" fontId="8" fillId="0" borderId="24" xfId="1" applyFont="1" applyFill="1" applyBorder="1" applyAlignment="1">
      <alignment horizontal="center" vertical="center" shrinkToFit="1"/>
    </xf>
    <xf numFmtId="38" fontId="8" fillId="0" borderId="23" xfId="1" applyFont="1" applyBorder="1" applyAlignment="1">
      <alignment horizontal="center" vertical="center"/>
    </xf>
    <xf numFmtId="38" fontId="8" fillId="0" borderId="24" xfId="1" applyFont="1" applyBorder="1" applyAlignment="1">
      <alignment horizontal="center" vertical="center"/>
    </xf>
    <xf numFmtId="177" fontId="8" fillId="0" borderId="24" xfId="1" applyNumberFormat="1" applyFont="1" applyBorder="1" applyAlignment="1">
      <alignment horizontal="center" vertical="center"/>
    </xf>
    <xf numFmtId="177" fontId="8" fillId="0" borderId="20" xfId="1" applyNumberFormat="1" applyFont="1" applyBorder="1" applyAlignment="1">
      <alignment horizontal="left" vertical="center" wrapText="1"/>
    </xf>
    <xf numFmtId="177" fontId="8" fillId="0" borderId="24" xfId="1" applyNumberFormat="1" applyFont="1" applyBorder="1" applyAlignment="1">
      <alignment horizontal="left" vertical="center" wrapText="1"/>
    </xf>
    <xf numFmtId="38" fontId="8" fillId="0" borderId="24" xfId="1" applyFont="1" applyBorder="1" applyAlignment="1">
      <alignment horizontal="left" vertical="center" wrapText="1"/>
    </xf>
    <xf numFmtId="177" fontId="8" fillId="0" borderId="24" xfId="1" applyNumberFormat="1" applyFont="1" applyFill="1" applyBorder="1" applyAlignment="1">
      <alignment horizontal="left" vertical="center" wrapText="1"/>
    </xf>
    <xf numFmtId="38" fontId="8" fillId="0" borderId="24" xfId="1" applyFont="1" applyFill="1" applyBorder="1" applyAlignment="1">
      <alignment horizontal="left" vertical="center" wrapText="1"/>
    </xf>
    <xf numFmtId="38" fontId="8" fillId="0" borderId="24" xfId="1" applyFont="1" applyFill="1" applyBorder="1" applyAlignment="1">
      <alignment vertical="center" wrapText="1"/>
    </xf>
    <xf numFmtId="38" fontId="5" fillId="0" borderId="24" xfId="1" applyNumberFormat="1" applyFont="1" applyFill="1" applyBorder="1" applyAlignment="1">
      <alignment horizontal="center" vertical="center"/>
    </xf>
    <xf numFmtId="177" fontId="5" fillId="0" borderId="20" xfId="1" applyNumberFormat="1" applyFont="1" applyFill="1" applyBorder="1" applyAlignment="1">
      <alignment horizontal="center" vertical="center" wrapText="1"/>
    </xf>
    <xf numFmtId="177" fontId="5" fillId="0" borderId="24" xfId="1" applyNumberFormat="1" applyFont="1" applyFill="1" applyBorder="1" applyAlignment="1">
      <alignment horizontal="center" vertical="center"/>
    </xf>
    <xf numFmtId="0" fontId="29" fillId="0" borderId="49" xfId="0" applyFont="1" applyFill="1" applyBorder="1" applyAlignment="1">
      <alignment vertical="center" wrapText="1"/>
    </xf>
    <xf numFmtId="38" fontId="23" fillId="0" borderId="23" xfId="1" applyFont="1" applyFill="1" applyBorder="1" applyAlignment="1">
      <alignment horizontal="center" vertical="center"/>
    </xf>
    <xf numFmtId="38" fontId="23" fillId="0" borderId="24" xfId="1" applyFont="1" applyFill="1" applyBorder="1" applyAlignment="1">
      <alignment horizontal="center" vertical="center"/>
    </xf>
    <xf numFmtId="177" fontId="23" fillId="0" borderId="24" xfId="1" applyNumberFormat="1" applyFont="1" applyFill="1" applyBorder="1" applyAlignment="1">
      <alignment horizontal="center" vertical="center"/>
    </xf>
    <xf numFmtId="177" fontId="23" fillId="0" borderId="20" xfId="1" applyNumberFormat="1" applyFont="1" applyFill="1" applyBorder="1" applyAlignment="1">
      <alignment horizontal="center" vertical="center" wrapText="1"/>
    </xf>
    <xf numFmtId="177" fontId="23" fillId="0" borderId="24" xfId="1" applyNumberFormat="1" applyFont="1" applyFill="1" applyBorder="1" applyAlignment="1">
      <alignment horizontal="center" vertical="center" wrapText="1"/>
    </xf>
    <xf numFmtId="49" fontId="30" fillId="0" borderId="24" xfId="2" applyNumberFormat="1" applyFont="1" applyFill="1" applyBorder="1" applyAlignment="1" applyProtection="1">
      <alignment vertical="center" wrapText="1"/>
    </xf>
    <xf numFmtId="0" fontId="30" fillId="0" borderId="10" xfId="2" applyFont="1" applyBorder="1" applyAlignment="1">
      <alignment vertical="center" wrapText="1"/>
    </xf>
    <xf numFmtId="0" fontId="30" fillId="0" borderId="41" xfId="2" applyFont="1" applyFill="1" applyBorder="1" applyAlignment="1">
      <alignment horizontal="left" vertical="center" wrapText="1"/>
    </xf>
    <xf numFmtId="0" fontId="48" fillId="0" borderId="41" xfId="2" applyFont="1" applyFill="1" applyBorder="1" applyAlignment="1">
      <alignment vertical="center" wrapText="1"/>
    </xf>
    <xf numFmtId="0" fontId="49" fillId="0" borderId="42" xfId="2" applyFont="1" applyFill="1" applyBorder="1" applyAlignment="1">
      <alignment vertical="center" wrapText="1"/>
    </xf>
    <xf numFmtId="0" fontId="29" fillId="0" borderId="41" xfId="2" applyFont="1" applyFill="1" applyBorder="1" applyAlignment="1">
      <alignment vertical="center" wrapText="1"/>
    </xf>
    <xf numFmtId="0" fontId="30" fillId="2" borderId="41" xfId="2" applyFont="1" applyFill="1" applyBorder="1" applyAlignment="1">
      <alignment vertical="center" wrapText="1"/>
    </xf>
    <xf numFmtId="0" fontId="30" fillId="0" borderId="46" xfId="2" applyFont="1" applyFill="1" applyBorder="1" applyAlignment="1">
      <alignment vertical="center" wrapText="1"/>
    </xf>
    <xf numFmtId="0" fontId="49" fillId="0" borderId="46" xfId="2" applyFont="1" applyFill="1" applyBorder="1" applyAlignment="1">
      <alignment vertical="center" wrapText="1"/>
    </xf>
    <xf numFmtId="0" fontId="29" fillId="0" borderId="46" xfId="2" applyFont="1" applyFill="1" applyBorder="1" applyAlignment="1">
      <alignment vertical="center" wrapText="1"/>
    </xf>
    <xf numFmtId="38" fontId="5" fillId="0" borderId="23" xfId="1" applyNumberFormat="1" applyFont="1" applyFill="1" applyBorder="1" applyAlignment="1">
      <alignment horizontal="center" vertical="center"/>
    </xf>
    <xf numFmtId="0" fontId="1" fillId="0" borderId="46" xfId="2" applyFont="1" applyFill="1" applyBorder="1" applyAlignment="1">
      <alignment vertical="center" wrapText="1"/>
    </xf>
    <xf numFmtId="0" fontId="1" fillId="0" borderId="46" xfId="2" applyFont="1" applyFill="1" applyBorder="1" applyAlignment="1" applyProtection="1">
      <alignment vertical="center" wrapText="1"/>
    </xf>
    <xf numFmtId="0" fontId="1" fillId="0" borderId="52" xfId="2" applyFont="1" applyFill="1" applyBorder="1" applyAlignment="1">
      <alignment vertical="center" wrapText="1"/>
    </xf>
    <xf numFmtId="0" fontId="10" fillId="0" borderId="45" xfId="2" applyFont="1" applyFill="1" applyBorder="1" applyAlignment="1">
      <alignment vertical="center" wrapText="1"/>
    </xf>
    <xf numFmtId="0" fontId="30" fillId="0" borderId="41" xfId="2" applyFont="1" applyFill="1" applyBorder="1" applyAlignment="1">
      <alignment vertical="center" wrapText="1" shrinkToFit="1"/>
    </xf>
    <xf numFmtId="0" fontId="29" fillId="0" borderId="42" xfId="2" applyFont="1" applyFill="1" applyBorder="1" applyAlignment="1">
      <alignment vertical="center" wrapText="1"/>
    </xf>
    <xf numFmtId="0" fontId="29" fillId="0" borderId="41" xfId="4" applyFont="1" applyFill="1" applyBorder="1" applyAlignment="1">
      <alignment vertical="center" wrapText="1"/>
    </xf>
    <xf numFmtId="0" fontId="29" fillId="0" borderId="51" xfId="2" applyFont="1" applyFill="1" applyBorder="1" applyAlignment="1">
      <alignment vertical="center" wrapText="1"/>
    </xf>
    <xf numFmtId="0" fontId="29" fillId="0" borderId="41" xfId="5" applyFont="1" applyFill="1" applyBorder="1" applyAlignment="1">
      <alignment vertical="center" wrapText="1"/>
    </xf>
    <xf numFmtId="0" fontId="50" fillId="0" borderId="41" xfId="2" applyFont="1" applyFill="1" applyBorder="1" applyAlignment="1">
      <alignment vertical="center" wrapText="1"/>
    </xf>
    <xf numFmtId="0" fontId="29" fillId="2" borderId="41" xfId="2" applyFont="1" applyFill="1" applyBorder="1" applyAlignment="1">
      <alignment vertical="center" wrapText="1"/>
    </xf>
    <xf numFmtId="49" fontId="29" fillId="0" borderId="41" xfId="2" applyNumberFormat="1" applyFont="1" applyFill="1" applyBorder="1" applyAlignment="1">
      <alignment vertical="center" wrapText="1"/>
    </xf>
    <xf numFmtId="0" fontId="29" fillId="0" borderId="24" xfId="2" applyFont="1" applyFill="1" applyBorder="1" applyAlignment="1">
      <alignment vertical="center" wrapText="1"/>
    </xf>
    <xf numFmtId="0" fontId="29" fillId="0" borderId="41" xfId="0" applyFont="1" applyFill="1" applyBorder="1" applyAlignment="1">
      <alignment vertical="center" wrapText="1"/>
    </xf>
    <xf numFmtId="0" fontId="29" fillId="0" borderId="41" xfId="2" applyFont="1" applyFill="1" applyBorder="1" applyAlignment="1">
      <alignment horizontal="left" vertical="center" wrapText="1"/>
    </xf>
    <xf numFmtId="38" fontId="5" fillId="0" borderId="24" xfId="1" applyFont="1" applyFill="1" applyBorder="1" applyAlignment="1">
      <alignment horizontal="center" vertical="center"/>
    </xf>
    <xf numFmtId="38" fontId="5" fillId="0" borderId="23" xfId="1" applyFont="1" applyFill="1" applyBorder="1" applyAlignment="1">
      <alignment horizontal="center" vertical="center"/>
    </xf>
    <xf numFmtId="177" fontId="8" fillId="0" borderId="24" xfId="1" applyNumberFormat="1" applyFont="1" applyFill="1" applyBorder="1" applyAlignment="1">
      <alignment horizontal="center" vertical="center"/>
    </xf>
    <xf numFmtId="38" fontId="8" fillId="0" borderId="24" xfId="1" applyFont="1" applyFill="1" applyBorder="1" applyAlignment="1">
      <alignment horizontal="center" vertical="center"/>
    </xf>
    <xf numFmtId="177" fontId="8" fillId="0" borderId="22" xfId="1" applyNumberFormat="1" applyFont="1" applyFill="1" applyBorder="1" applyAlignment="1">
      <alignment horizontal="center" vertical="center" wrapText="1"/>
    </xf>
    <xf numFmtId="177" fontId="8" fillId="0" borderId="24" xfId="1" applyNumberFormat="1" applyFont="1" applyFill="1" applyBorder="1" applyAlignment="1">
      <alignment horizontal="center" vertical="center" wrapText="1"/>
    </xf>
    <xf numFmtId="0" fontId="10" fillId="0" borderId="49" xfId="0" applyFont="1" applyFill="1" applyBorder="1" applyAlignment="1">
      <alignment vertical="center" wrapText="1"/>
    </xf>
    <xf numFmtId="0" fontId="10" fillId="0" borderId="41" xfId="0" applyFont="1" applyFill="1" applyBorder="1" applyAlignment="1">
      <alignment vertical="center" wrapText="1"/>
    </xf>
    <xf numFmtId="38" fontId="8" fillId="0" borderId="23" xfId="1" applyFont="1" applyFill="1" applyBorder="1" applyAlignment="1">
      <alignment horizontal="center" vertical="center"/>
    </xf>
    <xf numFmtId="38" fontId="8" fillId="0" borderId="24" xfId="1" applyFont="1" applyFill="1" applyBorder="1" applyAlignment="1">
      <alignment horizontal="center" vertical="center" wrapText="1"/>
    </xf>
    <xf numFmtId="179" fontId="8" fillId="0" borderId="58" xfId="1" applyNumberFormat="1" applyFont="1" applyFill="1" applyBorder="1" applyAlignment="1">
      <alignment horizontal="center" vertical="center"/>
    </xf>
    <xf numFmtId="179" fontId="8" fillId="0" borderId="24" xfId="1" applyNumberFormat="1" applyFont="1" applyFill="1" applyBorder="1" applyAlignment="1">
      <alignment horizontal="center" vertical="center" wrapText="1"/>
    </xf>
    <xf numFmtId="179" fontId="5" fillId="0" borderId="24" xfId="1" applyNumberFormat="1" applyFont="1" applyFill="1" applyBorder="1" applyAlignment="1">
      <alignment horizontal="center" vertical="center" wrapText="1"/>
    </xf>
    <xf numFmtId="179" fontId="21" fillId="0" borderId="24" xfId="1" applyNumberFormat="1" applyFont="1" applyFill="1" applyBorder="1" applyAlignment="1">
      <alignment horizontal="center" vertical="center"/>
    </xf>
    <xf numFmtId="179" fontId="23" fillId="0" borderId="24" xfId="1" applyNumberFormat="1" applyFont="1" applyFill="1" applyBorder="1" applyAlignment="1">
      <alignment horizontal="center" vertical="center"/>
    </xf>
    <xf numFmtId="179" fontId="8" fillId="2" borderId="24" xfId="1" applyNumberFormat="1" applyFont="1" applyFill="1" applyBorder="1" applyAlignment="1">
      <alignment horizontal="center" vertical="center"/>
    </xf>
    <xf numFmtId="179" fontId="8" fillId="0" borderId="35" xfId="1" applyNumberFormat="1" applyFont="1" applyFill="1" applyBorder="1" applyAlignment="1">
      <alignment horizontal="center" vertical="center"/>
    </xf>
    <xf numFmtId="179" fontId="8" fillId="0" borderId="24" xfId="1" applyNumberFormat="1" applyFont="1" applyFill="1" applyBorder="1" applyAlignment="1">
      <alignment horizontal="center" vertical="center" wrapText="1" shrinkToFit="1"/>
    </xf>
    <xf numFmtId="179" fontId="8" fillId="0" borderId="24" xfId="1" applyNumberFormat="1" applyFont="1" applyFill="1" applyBorder="1" applyAlignment="1">
      <alignment horizontal="center" vertical="center" shrinkToFit="1"/>
    </xf>
    <xf numFmtId="179" fontId="8" fillId="0" borderId="24" xfId="1" applyNumberFormat="1" applyFont="1" applyBorder="1" applyAlignment="1">
      <alignment horizontal="center" vertical="center"/>
    </xf>
    <xf numFmtId="179" fontId="32" fillId="0" borderId="24" xfId="3" applyNumberFormat="1" applyFont="1" applyFill="1" applyBorder="1" applyAlignment="1" applyProtection="1">
      <alignment horizontal="center" vertical="center"/>
    </xf>
    <xf numFmtId="179" fontId="5" fillId="2" borderId="24" xfId="1" applyNumberFormat="1" applyFont="1" applyFill="1" applyBorder="1" applyAlignment="1">
      <alignment horizontal="center" vertical="center"/>
    </xf>
    <xf numFmtId="179" fontId="5" fillId="0" borderId="24" xfId="1" applyNumberFormat="1" applyFont="1" applyFill="1" applyBorder="1" applyAlignment="1">
      <alignment horizontal="center" vertical="center" shrinkToFit="1"/>
    </xf>
    <xf numFmtId="179" fontId="8" fillId="0" borderId="22" xfId="1" applyNumberFormat="1" applyFont="1" applyFill="1" applyBorder="1" applyAlignment="1">
      <alignment horizontal="center" vertical="center"/>
    </xf>
    <xf numFmtId="179" fontId="8" fillId="0" borderId="22" xfId="1" applyNumberFormat="1" applyFont="1" applyFill="1" applyBorder="1" applyAlignment="1">
      <alignment horizontal="center" vertical="center" wrapText="1"/>
    </xf>
    <xf numFmtId="179" fontId="14" fillId="0" borderId="24" xfId="1" applyNumberFormat="1" applyFont="1" applyFill="1" applyBorder="1" applyAlignment="1">
      <alignment horizontal="center" vertical="center"/>
    </xf>
    <xf numFmtId="179" fontId="35" fillId="0" borderId="24" xfId="1" applyNumberFormat="1" applyFont="1" applyFill="1" applyBorder="1" applyAlignment="1">
      <alignment horizontal="center" vertical="center"/>
    </xf>
    <xf numFmtId="179" fontId="21" fillId="0" borderId="22" xfId="1" applyNumberFormat="1" applyFont="1" applyFill="1" applyBorder="1" applyAlignment="1">
      <alignment horizontal="center" vertical="center"/>
    </xf>
    <xf numFmtId="179" fontId="51" fillId="0" borderId="24" xfId="1" applyNumberFormat="1" applyFont="1" applyFill="1" applyBorder="1" applyAlignment="1">
      <alignment horizontal="center" vertical="center" wrapText="1"/>
    </xf>
    <xf numFmtId="179" fontId="30" fillId="0" borderId="24" xfId="1" applyNumberFormat="1" applyFont="1" applyFill="1" applyBorder="1" applyAlignment="1">
      <alignment horizontal="center" vertical="center"/>
    </xf>
    <xf numFmtId="179" fontId="8" fillId="0" borderId="24" xfId="6" applyNumberFormat="1" applyFont="1" applyFill="1" applyBorder="1" applyAlignment="1">
      <alignment horizontal="center" vertical="center"/>
    </xf>
    <xf numFmtId="179" fontId="8" fillId="0" borderId="48" xfId="1" applyNumberFormat="1" applyFont="1" applyFill="1" applyBorder="1" applyAlignment="1">
      <alignment horizontal="center" vertical="center"/>
    </xf>
    <xf numFmtId="179" fontId="32" fillId="0" borderId="48" xfId="3" applyNumberFormat="1" applyFont="1" applyFill="1" applyBorder="1" applyAlignment="1" applyProtection="1">
      <alignment horizontal="center" vertical="center"/>
    </xf>
    <xf numFmtId="179" fontId="8" fillId="0" borderId="22" xfId="1" applyNumberFormat="1" applyFont="1" applyBorder="1" applyAlignment="1">
      <alignment horizontal="center" vertical="center"/>
    </xf>
    <xf numFmtId="181" fontId="5" fillId="0" borderId="24" xfId="1" applyNumberFormat="1" applyFont="1" applyFill="1" applyBorder="1" applyAlignment="1">
      <alignment horizontal="center" vertical="center"/>
    </xf>
    <xf numFmtId="0" fontId="30" fillId="0" borderId="40" xfId="2" applyFont="1" applyFill="1" applyBorder="1" applyAlignment="1">
      <alignment vertical="center" wrapText="1"/>
    </xf>
    <xf numFmtId="0" fontId="10" fillId="0" borderId="62" xfId="0" applyFont="1" applyFill="1" applyBorder="1" applyAlignment="1">
      <alignment vertical="center" wrapText="1"/>
    </xf>
    <xf numFmtId="0" fontId="10" fillId="0" borderId="63" xfId="0" applyFont="1" applyFill="1" applyBorder="1" applyAlignment="1">
      <alignment vertical="center" wrapText="1"/>
    </xf>
    <xf numFmtId="0" fontId="10" fillId="0" borderId="64" xfId="2" applyFont="1" applyFill="1" applyBorder="1" applyAlignment="1">
      <alignment vertical="center" wrapText="1"/>
    </xf>
    <xf numFmtId="38" fontId="8" fillId="0" borderId="48" xfId="1" applyFont="1" applyFill="1" applyBorder="1" applyAlignment="1">
      <alignment horizontal="center" vertical="center" wrapText="1"/>
    </xf>
    <xf numFmtId="179" fontId="8" fillId="2" borderId="48" xfId="1" applyNumberFormat="1" applyFont="1" applyFill="1" applyBorder="1" applyAlignment="1">
      <alignment horizontal="center" vertical="center"/>
    </xf>
    <xf numFmtId="0" fontId="10" fillId="0" borderId="25" xfId="2" applyFont="1" applyFill="1" applyBorder="1" applyAlignment="1">
      <alignment vertical="center" wrapText="1"/>
    </xf>
    <xf numFmtId="0" fontId="30" fillId="0" borderId="25" xfId="2" applyFont="1" applyFill="1" applyBorder="1" applyAlignment="1">
      <alignment vertical="center" wrapText="1"/>
    </xf>
    <xf numFmtId="0" fontId="29" fillId="0" borderId="25" xfId="2" applyFont="1" applyFill="1" applyBorder="1" applyAlignment="1">
      <alignment vertical="center" wrapText="1"/>
    </xf>
    <xf numFmtId="0" fontId="29" fillId="0" borderId="25" xfId="2" applyFont="1" applyBorder="1" applyAlignment="1">
      <alignment wrapText="1"/>
    </xf>
    <xf numFmtId="0" fontId="29" fillId="0" borderId="25" xfId="2" applyFont="1" applyFill="1" applyBorder="1" applyAlignment="1">
      <alignment horizontal="center" vertical="center" wrapText="1"/>
    </xf>
    <xf numFmtId="0" fontId="10" fillId="0" borderId="25" xfId="0" applyFont="1" applyFill="1" applyBorder="1" applyAlignment="1">
      <alignment vertical="center" wrapText="1"/>
    </xf>
    <xf numFmtId="0" fontId="29" fillId="2" borderId="25" xfId="2" applyFont="1" applyFill="1" applyBorder="1" applyAlignment="1">
      <alignment vertical="center" wrapText="1"/>
    </xf>
    <xf numFmtId="179" fontId="21" fillId="0" borderId="48" xfId="1" applyNumberFormat="1" applyFont="1" applyFill="1" applyBorder="1" applyAlignment="1">
      <alignment horizontal="center" vertical="center"/>
    </xf>
    <xf numFmtId="179" fontId="5" fillId="0" borderId="48" xfId="1" applyNumberFormat="1" applyFont="1" applyFill="1" applyBorder="1" applyAlignment="1">
      <alignment horizontal="center" vertical="center"/>
    </xf>
    <xf numFmtId="179" fontId="8" fillId="0" borderId="48" xfId="1" applyNumberFormat="1" applyFont="1" applyFill="1" applyBorder="1" applyAlignment="1">
      <alignment horizontal="center" vertical="center" shrinkToFit="1"/>
    </xf>
    <xf numFmtId="0" fontId="30" fillId="0" borderId="65" xfId="2" applyFont="1" applyBorder="1" applyAlignment="1">
      <alignment vertical="center" wrapText="1"/>
    </xf>
    <xf numFmtId="0" fontId="30" fillId="0" borderId="46" xfId="2" applyFont="1" applyBorder="1" applyAlignment="1">
      <alignment vertical="center" wrapText="1"/>
    </xf>
    <xf numFmtId="0" fontId="30" fillId="0" borderId="66" xfId="2" applyFont="1" applyBorder="1" applyAlignment="1">
      <alignment vertical="center" wrapText="1"/>
    </xf>
    <xf numFmtId="0" fontId="30" fillId="0" borderId="47" xfId="2" applyFont="1" applyFill="1" applyBorder="1" applyAlignment="1">
      <alignment vertical="center" wrapText="1"/>
    </xf>
    <xf numFmtId="0" fontId="10" fillId="0" borderId="67" xfId="0" applyFont="1" applyFill="1" applyBorder="1" applyAlignment="1">
      <alignment vertical="center" wrapText="1"/>
    </xf>
    <xf numFmtId="177" fontId="23" fillId="0" borderId="48" xfId="1" applyNumberFormat="1" applyFont="1" applyFill="1" applyBorder="1" applyAlignment="1">
      <alignment horizontal="center" vertical="center"/>
    </xf>
    <xf numFmtId="177" fontId="23" fillId="0" borderId="61" xfId="1" applyNumberFormat="1" applyFont="1" applyFill="1" applyBorder="1" applyAlignment="1">
      <alignment horizontal="center" vertical="center"/>
    </xf>
    <xf numFmtId="38" fontId="8" fillId="0" borderId="61" xfId="1" applyFont="1" applyFill="1" applyBorder="1" applyAlignment="1">
      <alignment horizontal="center" vertical="center"/>
    </xf>
    <xf numFmtId="38" fontId="5" fillId="0" borderId="61" xfId="1" applyFont="1" applyFill="1" applyBorder="1" applyAlignment="1">
      <alignment horizontal="center" vertical="center"/>
    </xf>
    <xf numFmtId="38" fontId="8" fillId="0" borderId="25" xfId="1" applyFont="1" applyFill="1" applyBorder="1" applyAlignment="1">
      <alignment horizontal="center" vertical="center" wrapText="1"/>
    </xf>
    <xf numFmtId="177" fontId="8" fillId="0" borderId="25" xfId="1" applyNumberFormat="1" applyFont="1" applyFill="1" applyBorder="1" applyAlignment="1">
      <alignment horizontal="center" vertical="center" wrapText="1"/>
    </xf>
    <xf numFmtId="38" fontId="21" fillId="0" borderId="25" xfId="1" applyFont="1" applyFill="1" applyBorder="1" applyAlignment="1">
      <alignment horizontal="center" vertical="center"/>
    </xf>
    <xf numFmtId="38" fontId="21" fillId="0" borderId="61" xfId="1" applyFont="1" applyFill="1" applyBorder="1" applyAlignment="1">
      <alignment horizontal="center" vertical="center"/>
    </xf>
    <xf numFmtId="177" fontId="8" fillId="0" borderId="61" xfId="1" applyNumberFormat="1" applyFont="1" applyFill="1" applyBorder="1" applyAlignment="1">
      <alignment horizontal="center" vertical="center" wrapText="1"/>
    </xf>
    <xf numFmtId="180" fontId="8" fillId="0" borderId="61" xfId="1" applyNumberFormat="1" applyFont="1" applyFill="1" applyBorder="1" applyAlignment="1">
      <alignment horizontal="center" vertical="center" wrapText="1"/>
    </xf>
    <xf numFmtId="38" fontId="8" fillId="2" borderId="25" xfId="1" applyFont="1" applyFill="1" applyBorder="1" applyAlignment="1">
      <alignment horizontal="center" vertical="center"/>
    </xf>
    <xf numFmtId="38" fontId="8" fillId="2" borderId="61" xfId="1" applyFont="1" applyFill="1" applyBorder="1" applyAlignment="1">
      <alignment horizontal="center" vertical="center"/>
    </xf>
    <xf numFmtId="177" fontId="21" fillId="0" borderId="61" xfId="1" applyNumberFormat="1" applyFont="1" applyFill="1" applyBorder="1" applyAlignment="1">
      <alignment horizontal="center" vertical="center"/>
    </xf>
    <xf numFmtId="177" fontId="5" fillId="0" borderId="61" xfId="1" applyNumberFormat="1" applyFont="1" applyFill="1" applyBorder="1" applyAlignment="1">
      <alignment horizontal="center" vertical="center"/>
    </xf>
    <xf numFmtId="38" fontId="8" fillId="0" borderId="61" xfId="1" applyFont="1" applyFill="1" applyBorder="1" applyAlignment="1">
      <alignment horizontal="center" vertical="center" wrapText="1"/>
    </xf>
    <xf numFmtId="177" fontId="8" fillId="0" borderId="59" xfId="1" applyNumberFormat="1" applyFont="1" applyFill="1" applyBorder="1" applyAlignment="1">
      <alignment horizontal="center" vertical="center"/>
    </xf>
    <xf numFmtId="177" fontId="5" fillId="0" borderId="22" xfId="1" applyNumberFormat="1" applyFont="1" applyFill="1" applyBorder="1" applyAlignment="1">
      <alignment horizontal="center" vertical="center"/>
    </xf>
    <xf numFmtId="177" fontId="21" fillId="0" borderId="22" xfId="1" applyNumberFormat="1" applyFont="1" applyFill="1" applyBorder="1" applyAlignment="1">
      <alignment horizontal="center" vertical="center"/>
    </xf>
    <xf numFmtId="177" fontId="5" fillId="0" borderId="22" xfId="1" applyNumberFormat="1" applyFont="1" applyFill="1" applyBorder="1" applyAlignment="1">
      <alignment horizontal="center" vertical="center" shrinkToFit="1"/>
    </xf>
    <xf numFmtId="177" fontId="8" fillId="0" borderId="22" xfId="1" applyNumberFormat="1" applyFont="1" applyBorder="1" applyAlignment="1">
      <alignment horizontal="center" vertical="center"/>
    </xf>
    <xf numFmtId="177" fontId="23" fillId="0" borderId="22" xfId="1" applyNumberFormat="1" applyFont="1" applyFill="1" applyBorder="1" applyAlignment="1">
      <alignment horizontal="center" vertical="center"/>
    </xf>
    <xf numFmtId="177" fontId="8" fillId="0" borderId="33" xfId="1" applyNumberFormat="1" applyFont="1" applyFill="1" applyBorder="1" applyAlignment="1">
      <alignment horizontal="center" vertical="center"/>
    </xf>
    <xf numFmtId="0" fontId="0" fillId="0" borderId="68" xfId="0" applyFont="1" applyFill="1" applyBorder="1"/>
    <xf numFmtId="177" fontId="8" fillId="0" borderId="69" xfId="1" applyNumberFormat="1" applyFont="1" applyFill="1" applyBorder="1" applyAlignment="1">
      <alignment horizontal="center" vertical="center"/>
    </xf>
    <xf numFmtId="177" fontId="8" fillId="0" borderId="48" xfId="1" applyNumberFormat="1" applyFont="1" applyFill="1" applyBorder="1" applyAlignment="1">
      <alignment horizontal="center" vertical="center"/>
    </xf>
    <xf numFmtId="177" fontId="8" fillId="0" borderId="48" xfId="1" applyNumberFormat="1" applyFont="1" applyFill="1" applyBorder="1" applyAlignment="1">
      <alignment horizontal="center" vertical="center" wrapText="1"/>
    </xf>
    <xf numFmtId="38" fontId="8" fillId="0" borderId="48" xfId="1" applyFont="1" applyFill="1" applyBorder="1" applyAlignment="1">
      <alignment horizontal="center" vertical="center"/>
    </xf>
    <xf numFmtId="177" fontId="8" fillId="0" borderId="48" xfId="1" applyNumberFormat="1" applyFont="1" applyFill="1" applyBorder="1" applyAlignment="1">
      <alignment horizontal="center" vertical="center" wrapText="1" shrinkToFit="1"/>
    </xf>
    <xf numFmtId="177" fontId="5" fillId="0" borderId="48" xfId="1" applyNumberFormat="1" applyFont="1" applyFill="1" applyBorder="1" applyAlignment="1">
      <alignment horizontal="center" vertical="center"/>
    </xf>
    <xf numFmtId="178" fontId="8" fillId="0" borderId="48" xfId="1" applyNumberFormat="1" applyFont="1" applyFill="1" applyBorder="1" applyAlignment="1">
      <alignment horizontal="center" vertical="center"/>
    </xf>
    <xf numFmtId="177" fontId="21" fillId="0" borderId="48" xfId="1" applyNumberFormat="1" applyFont="1" applyFill="1" applyBorder="1" applyAlignment="1">
      <alignment horizontal="center" vertical="center"/>
    </xf>
    <xf numFmtId="38" fontId="5" fillId="0" borderId="48" xfId="1" applyFont="1" applyFill="1" applyBorder="1" applyAlignment="1">
      <alignment horizontal="center" vertical="center"/>
    </xf>
    <xf numFmtId="38" fontId="21" fillId="0" borderId="48" xfId="1" applyFont="1" applyFill="1" applyBorder="1" applyAlignment="1">
      <alignment horizontal="center" vertical="center"/>
    </xf>
    <xf numFmtId="177" fontId="5" fillId="0" borderId="48" xfId="1" applyNumberFormat="1" applyFont="1" applyFill="1" applyBorder="1" applyAlignment="1">
      <alignment horizontal="center" vertical="center" shrinkToFit="1"/>
    </xf>
    <xf numFmtId="177" fontId="8" fillId="0" borderId="48" xfId="1" applyNumberFormat="1" applyFont="1" applyBorder="1" applyAlignment="1">
      <alignment horizontal="center" vertical="center"/>
    </xf>
    <xf numFmtId="177" fontId="8" fillId="0" borderId="70" xfId="1" applyNumberFormat="1" applyFont="1" applyFill="1" applyBorder="1" applyAlignment="1">
      <alignment horizontal="center" vertical="center"/>
    </xf>
    <xf numFmtId="38" fontId="23" fillId="0" borderId="34" xfId="1" applyFont="1" applyFill="1" applyBorder="1" applyAlignment="1">
      <alignment horizontal="center" vertical="center"/>
    </xf>
    <xf numFmtId="38" fontId="23" fillId="0" borderId="35" xfId="1" applyFont="1" applyFill="1" applyBorder="1" applyAlignment="1">
      <alignment horizontal="center" vertical="center"/>
    </xf>
    <xf numFmtId="177" fontId="23" fillId="0" borderId="35" xfId="1" applyNumberFormat="1" applyFont="1" applyFill="1" applyBorder="1" applyAlignment="1">
      <alignment horizontal="center" vertical="center"/>
    </xf>
    <xf numFmtId="177" fontId="23" fillId="0" borderId="72" xfId="1" applyNumberFormat="1" applyFont="1" applyFill="1" applyBorder="1" applyAlignment="1">
      <alignment horizontal="center" vertical="center"/>
    </xf>
    <xf numFmtId="38" fontId="8" fillId="0" borderId="36" xfId="1" applyFont="1" applyFill="1" applyBorder="1" applyAlignment="1">
      <alignment horizontal="center" vertical="center"/>
    </xf>
    <xf numFmtId="179" fontId="8" fillId="0" borderId="70" xfId="1" applyNumberFormat="1" applyFont="1" applyFill="1" applyBorder="1" applyAlignment="1">
      <alignment horizontal="center" vertical="center"/>
    </xf>
    <xf numFmtId="176" fontId="8" fillId="0" borderId="48" xfId="0" applyNumberFormat="1" applyFont="1" applyFill="1" applyBorder="1" applyAlignment="1">
      <alignment horizontal="center" vertical="center" wrapText="1"/>
    </xf>
    <xf numFmtId="176" fontId="8" fillId="0" borderId="44" xfId="0" applyNumberFormat="1" applyFont="1" applyFill="1" applyBorder="1" applyAlignment="1">
      <alignment horizontal="center" vertical="center" wrapText="1"/>
    </xf>
    <xf numFmtId="178" fontId="8" fillId="0" borderId="22" xfId="1" applyNumberFormat="1" applyFont="1" applyFill="1" applyBorder="1" applyAlignment="1">
      <alignment horizontal="center" vertical="center"/>
    </xf>
    <xf numFmtId="177" fontId="8" fillId="0" borderId="23" xfId="1" applyNumberFormat="1" applyFont="1" applyFill="1" applyBorder="1" applyAlignment="1">
      <alignment horizontal="center" vertical="center" wrapText="1"/>
    </xf>
    <xf numFmtId="38" fontId="8" fillId="2" borderId="23" xfId="1" applyFont="1" applyFill="1" applyBorder="1" applyAlignment="1">
      <alignment horizontal="center" vertical="center"/>
    </xf>
    <xf numFmtId="180" fontId="8" fillId="0" borderId="22" xfId="1" applyNumberFormat="1" applyFont="1" applyFill="1" applyBorder="1" applyAlignment="1">
      <alignment horizontal="center" vertical="center" wrapText="1"/>
    </xf>
    <xf numFmtId="177" fontId="8" fillId="0" borderId="25" xfId="1" applyNumberFormat="1" applyFont="1" applyFill="1" applyBorder="1" applyAlignment="1">
      <alignment horizontal="center" vertical="center"/>
    </xf>
    <xf numFmtId="177" fontId="8" fillId="0" borderId="73" xfId="1" applyNumberFormat="1" applyFont="1" applyFill="1" applyBorder="1" applyAlignment="1">
      <alignment horizontal="center" vertical="center" wrapText="1"/>
    </xf>
    <xf numFmtId="179" fontId="8" fillId="0" borderId="59" xfId="1" applyNumberFormat="1" applyFont="1" applyFill="1" applyBorder="1" applyAlignment="1">
      <alignment horizontal="center" vertical="center"/>
    </xf>
    <xf numFmtId="177" fontId="8" fillId="2" borderId="20" xfId="1" applyNumberFormat="1" applyFont="1" applyFill="1" applyBorder="1" applyAlignment="1">
      <alignment horizontal="center" vertical="center" wrapText="1"/>
    </xf>
    <xf numFmtId="179" fontId="9" fillId="0" borderId="24" xfId="1" applyNumberFormat="1" applyFont="1" applyFill="1" applyBorder="1" applyAlignment="1">
      <alignment horizontal="center" vertical="center"/>
    </xf>
    <xf numFmtId="179" fontId="9" fillId="0" borderId="22" xfId="1" applyNumberFormat="1" applyFont="1" applyFill="1" applyBorder="1" applyAlignment="1">
      <alignment horizontal="center" vertical="center"/>
    </xf>
    <xf numFmtId="177" fontId="8" fillId="0" borderId="20" xfId="1" applyNumberFormat="1" applyFont="1" applyFill="1" applyBorder="1" applyAlignment="1">
      <alignment vertical="center" wrapText="1"/>
    </xf>
    <xf numFmtId="177" fontId="8" fillId="0" borderId="20" xfId="1" applyNumberFormat="1" applyFont="1" applyFill="1" applyBorder="1" applyAlignment="1">
      <alignment horizontal="center" vertical="center" wrapText="1" shrinkToFit="1"/>
    </xf>
    <xf numFmtId="177" fontId="9" fillId="0" borderId="20" xfId="1" applyNumberFormat="1" applyFont="1" applyFill="1" applyBorder="1" applyAlignment="1">
      <alignment horizontal="center" vertical="center" wrapText="1"/>
    </xf>
    <xf numFmtId="179" fontId="5" fillId="0" borderId="22" xfId="1" applyNumberFormat="1" applyFont="1" applyFill="1" applyBorder="1" applyAlignment="1">
      <alignment horizontal="center" vertical="center"/>
    </xf>
    <xf numFmtId="177" fontId="8" fillId="0" borderId="20" xfId="1" applyNumberFormat="1" applyFont="1" applyBorder="1" applyAlignment="1">
      <alignment horizontal="center" vertical="center" wrapText="1"/>
    </xf>
    <xf numFmtId="177" fontId="8" fillId="0" borderId="20" xfId="1" applyNumberFormat="1" applyFont="1" applyFill="1" applyBorder="1" applyAlignment="1">
      <alignment horizontal="left" vertical="center" wrapText="1" shrinkToFit="1"/>
    </xf>
    <xf numFmtId="179" fontId="32" fillId="0" borderId="22" xfId="3" applyNumberFormat="1" applyFont="1" applyFill="1" applyBorder="1" applyAlignment="1" applyProtection="1">
      <alignment horizontal="center" vertical="center"/>
    </xf>
    <xf numFmtId="177" fontId="21" fillId="0" borderId="25" xfId="1" applyNumberFormat="1" applyFont="1" applyFill="1" applyBorder="1" applyAlignment="1">
      <alignment horizontal="center" vertical="center" wrapText="1"/>
    </xf>
    <xf numFmtId="177" fontId="5" fillId="2" borderId="20" xfId="1" applyNumberFormat="1" applyFont="1" applyFill="1" applyBorder="1" applyAlignment="1">
      <alignment horizontal="center" vertical="center" wrapText="1"/>
    </xf>
    <xf numFmtId="177" fontId="8" fillId="0" borderId="20" xfId="1" applyNumberFormat="1" applyFont="1" applyFill="1" applyBorder="1" applyAlignment="1">
      <alignment horizontal="center" vertical="center" shrinkToFit="1"/>
    </xf>
    <xf numFmtId="179" fontId="23" fillId="0" borderId="22" xfId="1" applyNumberFormat="1" applyFont="1" applyFill="1" applyBorder="1" applyAlignment="1">
      <alignment horizontal="center" vertical="center"/>
    </xf>
    <xf numFmtId="177" fontId="5" fillId="0" borderId="20" xfId="1" applyNumberFormat="1" applyFont="1" applyFill="1" applyBorder="1" applyAlignment="1">
      <alignment horizontal="center" vertical="center" shrinkToFit="1"/>
    </xf>
    <xf numFmtId="177" fontId="16" fillId="0" borderId="20" xfId="1" applyNumberFormat="1" applyFont="1" applyFill="1" applyBorder="1" applyAlignment="1">
      <alignment horizontal="center" vertical="center" wrapText="1"/>
    </xf>
    <xf numFmtId="177" fontId="8" fillId="0" borderId="20" xfId="1" applyNumberFormat="1" applyFont="1" applyFill="1" applyBorder="1" applyAlignment="1">
      <alignment vertical="center" wrapText="1" shrinkToFit="1"/>
    </xf>
    <xf numFmtId="179" fontId="8" fillId="0" borderId="22" xfId="1" applyNumberFormat="1" applyFont="1" applyFill="1" applyBorder="1" applyAlignment="1">
      <alignment horizontal="center" vertical="center" shrinkToFit="1"/>
    </xf>
    <xf numFmtId="177" fontId="8" fillId="0" borderId="58" xfId="1" applyNumberFormat="1" applyFont="1" applyFill="1" applyBorder="1" applyAlignment="1">
      <alignment horizontal="center" vertical="center" wrapText="1"/>
    </xf>
    <xf numFmtId="177" fontId="8" fillId="2" borderId="24" xfId="1" applyNumberFormat="1" applyFont="1" applyFill="1" applyBorder="1" applyAlignment="1">
      <alignment horizontal="center" vertical="center" wrapText="1"/>
    </xf>
    <xf numFmtId="177" fontId="8" fillId="0" borderId="24" xfId="1" applyNumberFormat="1" applyFont="1" applyFill="1" applyBorder="1" applyAlignment="1">
      <alignment vertical="center" wrapText="1"/>
    </xf>
    <xf numFmtId="177" fontId="8" fillId="0" borderId="25" xfId="1" applyNumberFormat="1" applyFont="1" applyFill="1" applyBorder="1" applyAlignment="1">
      <alignment horizontal="left" vertical="center" wrapText="1"/>
    </xf>
    <xf numFmtId="177" fontId="31" fillId="0" borderId="24" xfId="3" applyNumberFormat="1" applyFont="1" applyFill="1" applyBorder="1" applyAlignment="1" applyProtection="1">
      <alignment horizontal="center" vertical="center" wrapText="1"/>
    </xf>
    <xf numFmtId="177" fontId="21" fillId="0" borderId="24" xfId="1" applyNumberFormat="1" applyFont="1" applyFill="1" applyBorder="1" applyAlignment="1">
      <alignment horizontal="left" vertical="center" wrapText="1"/>
    </xf>
    <xf numFmtId="177" fontId="9" fillId="0" borderId="24" xfId="1" applyNumberFormat="1" applyFont="1" applyFill="1" applyBorder="1" applyAlignment="1">
      <alignment horizontal="center" vertical="center" wrapText="1"/>
    </xf>
    <xf numFmtId="177" fontId="8" fillId="0" borderId="24" xfId="1" applyNumberFormat="1" applyFont="1" applyFill="1" applyBorder="1" applyAlignment="1">
      <alignment horizontal="center" vertical="center" shrinkToFit="1"/>
    </xf>
    <xf numFmtId="177" fontId="8" fillId="0" borderId="24" xfId="1" applyNumberFormat="1" applyFont="1" applyFill="1" applyBorder="1" applyAlignment="1">
      <alignment vertical="center" wrapText="1" shrinkToFit="1"/>
    </xf>
    <xf numFmtId="177" fontId="14" fillId="0" borderId="24" xfId="1" applyNumberFormat="1" applyFont="1" applyFill="1" applyBorder="1" applyAlignment="1">
      <alignment horizontal="center" vertical="center" wrapText="1"/>
    </xf>
    <xf numFmtId="177" fontId="8" fillId="0" borderId="24" xfId="6" applyNumberFormat="1" applyFont="1" applyFill="1" applyBorder="1" applyAlignment="1">
      <alignment horizontal="center" vertical="center" wrapText="1"/>
    </xf>
    <xf numFmtId="179" fontId="8" fillId="0" borderId="22" xfId="1" applyNumberFormat="1" applyFont="1" applyFill="1" applyBorder="1" applyAlignment="1">
      <alignment horizontal="center" vertical="center" wrapText="1" shrinkToFit="1"/>
    </xf>
    <xf numFmtId="179" fontId="8" fillId="0" borderId="61" xfId="1" applyNumberFormat="1" applyFont="1" applyFill="1" applyBorder="1" applyAlignment="1">
      <alignment horizontal="center" vertical="center"/>
    </xf>
    <xf numFmtId="179" fontId="21" fillId="0" borderId="61" xfId="1" applyNumberFormat="1" applyFont="1" applyFill="1" applyBorder="1" applyAlignment="1">
      <alignment horizontal="center" vertical="center"/>
    </xf>
    <xf numFmtId="179" fontId="35" fillId="0" borderId="22" xfId="1" applyNumberFormat="1" applyFont="1" applyFill="1" applyBorder="1" applyAlignment="1">
      <alignment horizontal="center" vertical="center"/>
    </xf>
    <xf numFmtId="0" fontId="37" fillId="0" borderId="24" xfId="0" applyFont="1" applyFill="1" applyBorder="1" applyAlignment="1">
      <alignment wrapText="1"/>
    </xf>
    <xf numFmtId="179" fontId="23" fillId="0" borderId="61" xfId="1" applyNumberFormat="1" applyFont="1" applyFill="1" applyBorder="1" applyAlignment="1">
      <alignment horizontal="center" vertical="center"/>
    </xf>
    <xf numFmtId="179" fontId="5" fillId="0" borderId="22" xfId="1" applyNumberFormat="1" applyFont="1" applyFill="1" applyBorder="1" applyAlignment="1">
      <alignment horizontal="center" vertical="center" shrinkToFit="1"/>
    </xf>
    <xf numFmtId="0" fontId="0" fillId="0" borderId="39"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0" fillId="0" borderId="3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7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2" xfId="0" applyFont="1" applyFill="1" applyBorder="1" applyAlignment="1">
      <alignment horizontal="center" vertical="center" wrapText="1"/>
    </xf>
  </cellXfs>
  <cellStyles count="15">
    <cellStyle name="ハイパーリンク" xfId="2" builtinId="8"/>
    <cellStyle name="ハイパーリンク 2" xfId="5" xr:uid="{00000000-0005-0000-0000-000001000000}"/>
    <cellStyle name="ハイパーリンク 2 2" xfId="11" xr:uid="{00000000-0005-0000-0000-000002000000}"/>
    <cellStyle name="ハイパーリンク 3" xfId="4" xr:uid="{00000000-0005-0000-0000-000003000000}"/>
    <cellStyle name="ハイパーリンク 4" xfId="10" xr:uid="{00000000-0005-0000-0000-000004000000}"/>
    <cellStyle name="桁区切り" xfId="1" builtinId="6"/>
    <cellStyle name="桁区切り 2" xfId="6" xr:uid="{00000000-0005-0000-0000-000006000000}"/>
    <cellStyle name="桁区切り 3" xfId="9" xr:uid="{00000000-0005-0000-0000-000007000000}"/>
    <cellStyle name="説明文" xfId="3" builtinId="53"/>
    <cellStyle name="標準" xfId="0" builtinId="0"/>
    <cellStyle name="標準 2" xfId="7" xr:uid="{00000000-0005-0000-0000-00000A000000}"/>
    <cellStyle name="標準 3" xfId="8" xr:uid="{00000000-0005-0000-0000-00000B000000}"/>
    <cellStyle name="標準 4" xfId="14" xr:uid="{00000000-0005-0000-0000-00000C000000}"/>
    <cellStyle name="標準 4 2" xfId="13" xr:uid="{00000000-0005-0000-0000-00000D000000}"/>
    <cellStyle name="標準 4_APAHO401600" xfId="12" xr:uid="{00000000-0005-0000-0000-00000E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65306;&#65302;&#26376;&#35519;&#26619;/29&#24180;&#24230;&#23455;&#26045;&#35519;&#26619;/&#9314;&#65293;1&#22522;&#37329;&#12398;&#31309;&#31435;&#29366;&#27841;&#31561;&#12395;&#38306;&#12377;&#12427;&#35519;&#26619;&#12398;&#35519;&#2661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表１（財調）"/>
      <sheetName val="調査表２（減債）"/>
      <sheetName val="調査表３（特目）"/>
      <sheetName val="調査表４（調査対象の全基金）"/>
    </sheetNames>
    <sheetDataSet>
      <sheetData sheetId="0"/>
      <sheetData sheetId="1"/>
      <sheetData sheetId="2"/>
      <sheetData sheetId="3">
        <row r="2">
          <cell r="V2" t="str">
            <v>①</v>
          </cell>
          <cell r="W2" t="str">
            <v>②</v>
          </cell>
          <cell r="X2" t="str">
            <v>③</v>
          </cell>
          <cell r="Y2" t="str">
            <v>④</v>
          </cell>
          <cell r="Z2" t="str">
            <v>⑤</v>
          </cell>
          <cell r="AA2" t="str">
            <v>⑥</v>
          </cell>
          <cell r="AB2"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own.ajigasawa.lg.jp/?page_id=229" TargetMode="External"/><Relationship Id="rId13" Type="http://schemas.openxmlformats.org/officeDocument/2006/relationships/printerSettings" Target="../printerSettings/printerSettings1.bin"/><Relationship Id="rId3" Type="http://schemas.openxmlformats.org/officeDocument/2006/relationships/hyperlink" Target="https://www.city.ota.gunma.jp/005gyosei/0030-002soumu-zaisei/2020-0901-1706-13.html" TargetMode="External"/><Relationship Id="rId7" Type="http://schemas.openxmlformats.org/officeDocument/2006/relationships/hyperlink" Target="https://www.city.hirakawa.lg.jp/jouhou/zaisei/zaiseijyoukyousiryou.html" TargetMode="External"/><Relationship Id="rId12" Type="http://schemas.openxmlformats.org/officeDocument/2006/relationships/hyperlink" Target="https://www.town.heguri.nara.jp/soshiki/5/1840.html" TargetMode="External"/><Relationship Id="rId2" Type="http://schemas.openxmlformats.org/officeDocument/2006/relationships/hyperlink" Target="https://www.city.isesaki.lg.jp/shisei/zaisei/jyokyo/4055.html" TargetMode="External"/><Relationship Id="rId1" Type="http://schemas.openxmlformats.org/officeDocument/2006/relationships/hyperlink" Target="https://www.city.kiryu.lg.jp/shisei/zaisei/1006761/1009045.html" TargetMode="External"/><Relationship Id="rId6" Type="http://schemas.openxmlformats.org/officeDocument/2006/relationships/hyperlink" Target="https://www.city.misawa.lg.jp/index.cfm/12,1519,58,256,html" TargetMode="External"/><Relationship Id="rId11" Type="http://schemas.openxmlformats.org/officeDocument/2006/relationships/hyperlink" Target="https://www.vill.shimukappu.lg.jp/" TargetMode="External"/><Relationship Id="rId5" Type="http://schemas.openxmlformats.org/officeDocument/2006/relationships/hyperlink" Target="http://www.town.minamiizu.shizuoka.jp/docs/2013031200293/" TargetMode="External"/><Relationship Id="rId15" Type="http://schemas.openxmlformats.org/officeDocument/2006/relationships/comments" Target="../comments1.xml"/><Relationship Id="rId10" Type="http://schemas.openxmlformats.org/officeDocument/2006/relationships/hyperlink" Target="https://www.town.nichinan.lg.jp/gyosei_gikai/zaisei/zaiseijokyo/" TargetMode="External"/><Relationship Id="rId4" Type="http://schemas.openxmlformats.org/officeDocument/2006/relationships/hyperlink" Target="http://www.city.numata.gunma.jp/shisei/keikaku/zaisei/kessan/index.html" TargetMode="External"/><Relationship Id="rId9" Type="http://schemas.openxmlformats.org/officeDocument/2006/relationships/hyperlink" Target="http://www.town.sotogahama.lg.jp/gyosei/gyouzaisei/zaisei_joukyou.html" TargetMode="External"/><Relationship Id="rId1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V3010"/>
  <sheetViews>
    <sheetView showGridLines="0" tabSelected="1" view="pageBreakPreview" zoomScale="90" zoomScaleNormal="100" zoomScaleSheetLayoutView="90" workbookViewId="0">
      <pane xSplit="4" ySplit="6" topLeftCell="E7" activePane="bottomRight" state="frozen"/>
      <selection pane="topRight" activeCell="F1" sqref="F1"/>
      <selection pane="bottomLeft" activeCell="A7" sqref="A7"/>
      <selection pane="bottomRight" activeCell="AR80" sqref="AR80"/>
    </sheetView>
  </sheetViews>
  <sheetFormatPr defaultRowHeight="13"/>
  <cols>
    <col min="1" max="1" width="2.453125" customWidth="1"/>
    <col min="2" max="3" width="11.453125" style="8" customWidth="1"/>
    <col min="4" max="4" width="13.81640625" style="8" customWidth="1"/>
    <col min="5" max="8" width="12.36328125" style="43" customWidth="1"/>
    <col min="9" max="11" width="12.36328125" style="8" customWidth="1"/>
    <col min="12" max="12" width="12.36328125" style="310" customWidth="1"/>
    <col min="13" max="16" width="12.36328125" style="8" customWidth="1"/>
    <col min="17" max="20" width="11.90625" style="8" customWidth="1"/>
    <col min="21" max="21" width="18.1796875" style="18" customWidth="1"/>
    <col min="22" max="25" width="12.36328125" style="8" customWidth="1"/>
    <col min="26" max="26" width="18.1796875" style="18" customWidth="1"/>
    <col min="27" max="30" width="12.36328125" style="8" customWidth="1"/>
    <col min="31" max="31" width="18.1796875" style="18" customWidth="1"/>
    <col min="32" max="35" width="12.36328125" style="8" customWidth="1"/>
    <col min="36" max="36" width="18.1796875" style="18" customWidth="1"/>
    <col min="37" max="40" width="12.36328125" style="8" customWidth="1"/>
    <col min="41" max="41" width="18.1796875" style="18" customWidth="1"/>
    <col min="42" max="45" width="12.36328125" style="8" customWidth="1"/>
    <col min="46" max="46" width="36.453125" style="47" customWidth="1"/>
    <col min="47" max="47" width="6.36328125" customWidth="1"/>
    <col min="48" max="48" width="20.1796875" style="3" customWidth="1"/>
    <col min="49" max="54" width="20.1796875" customWidth="1"/>
  </cols>
  <sheetData>
    <row r="1" spans="2:48">
      <c r="L1" s="47"/>
    </row>
    <row r="2" spans="2:48" ht="13.5" thickBot="1">
      <c r="L2" s="47"/>
    </row>
    <row r="3" spans="2:48" s="1" customFormat="1" ht="33" customHeight="1" thickBot="1">
      <c r="B3" s="390" t="s">
        <v>0</v>
      </c>
      <c r="C3" s="391"/>
      <c r="D3" s="392"/>
      <c r="E3" s="393" t="s">
        <v>9</v>
      </c>
      <c r="F3" s="394"/>
      <c r="G3" s="394"/>
      <c r="H3" s="394"/>
      <c r="I3" s="395" t="s">
        <v>2</v>
      </c>
      <c r="J3" s="396"/>
      <c r="K3" s="396"/>
      <c r="L3" s="397"/>
      <c r="M3" s="386" t="s">
        <v>5</v>
      </c>
      <c r="N3" s="383"/>
      <c r="O3" s="383"/>
      <c r="P3" s="379"/>
      <c r="Q3" s="383" t="s">
        <v>8</v>
      </c>
      <c r="R3" s="383"/>
      <c r="S3" s="383"/>
      <c r="T3" s="383"/>
      <c r="U3" s="383"/>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75" t="s">
        <v>5214</v>
      </c>
      <c r="AV3" s="2"/>
    </row>
    <row r="4" spans="2:48" ht="30" customHeight="1">
      <c r="B4" s="390" t="s">
        <v>1</v>
      </c>
      <c r="C4" s="401" t="s">
        <v>10</v>
      </c>
      <c r="D4" s="392" t="s">
        <v>11</v>
      </c>
      <c r="E4" s="386" t="s">
        <v>5270</v>
      </c>
      <c r="F4" s="377" t="s">
        <v>5279</v>
      </c>
      <c r="G4" s="377" t="s">
        <v>3</v>
      </c>
      <c r="H4" s="379" t="s">
        <v>4</v>
      </c>
      <c r="I4" s="381" t="s">
        <v>5271</v>
      </c>
      <c r="J4" s="378" t="s">
        <v>5280</v>
      </c>
      <c r="K4" s="398" t="s">
        <v>5198</v>
      </c>
      <c r="L4" s="399" t="s">
        <v>5199</v>
      </c>
      <c r="M4" s="383" t="s">
        <v>5272</v>
      </c>
      <c r="N4" s="377" t="s">
        <v>5281</v>
      </c>
      <c r="O4" s="377" t="s">
        <v>5200</v>
      </c>
      <c r="P4" s="379" t="s">
        <v>5201</v>
      </c>
      <c r="Q4" s="386" t="s">
        <v>5273</v>
      </c>
      <c r="R4" s="377" t="s">
        <v>5282</v>
      </c>
      <c r="S4" s="377" t="s">
        <v>5202</v>
      </c>
      <c r="T4" s="388" t="s">
        <v>5203</v>
      </c>
      <c r="U4" s="382" t="s">
        <v>6</v>
      </c>
      <c r="V4" s="383"/>
      <c r="W4" s="383"/>
      <c r="X4" s="383"/>
      <c r="Y4" s="383"/>
      <c r="Z4" s="384" t="s">
        <v>12</v>
      </c>
      <c r="AA4" s="383"/>
      <c r="AB4" s="383"/>
      <c r="AC4" s="383"/>
      <c r="AD4" s="385"/>
      <c r="AE4" s="384" t="s">
        <v>13</v>
      </c>
      <c r="AF4" s="383"/>
      <c r="AG4" s="383"/>
      <c r="AH4" s="383"/>
      <c r="AI4" s="385"/>
      <c r="AJ4" s="384" t="s">
        <v>14</v>
      </c>
      <c r="AK4" s="383"/>
      <c r="AL4" s="383"/>
      <c r="AM4" s="383"/>
      <c r="AN4" s="385"/>
      <c r="AO4" s="384" t="s">
        <v>7</v>
      </c>
      <c r="AP4" s="383"/>
      <c r="AQ4" s="383"/>
      <c r="AR4" s="383"/>
      <c r="AS4" s="383"/>
      <c r="AT4" s="376"/>
      <c r="AV4" s="4"/>
    </row>
    <row r="5" spans="2:48" ht="30" customHeight="1">
      <c r="B5" s="400"/>
      <c r="C5" s="402"/>
      <c r="D5" s="403"/>
      <c r="E5" s="387"/>
      <c r="F5" s="378"/>
      <c r="G5" s="378"/>
      <c r="H5" s="380"/>
      <c r="I5" s="381"/>
      <c r="J5" s="378"/>
      <c r="K5" s="398"/>
      <c r="L5" s="399"/>
      <c r="M5" s="381"/>
      <c r="N5" s="378"/>
      <c r="O5" s="378"/>
      <c r="P5" s="380"/>
      <c r="Q5" s="387"/>
      <c r="R5" s="378"/>
      <c r="S5" s="378"/>
      <c r="T5" s="389"/>
      <c r="U5" s="19" t="s">
        <v>15</v>
      </c>
      <c r="V5" s="20" t="s">
        <v>5274</v>
      </c>
      <c r="W5" s="20" t="s">
        <v>5283</v>
      </c>
      <c r="X5" s="20" t="s">
        <v>5204</v>
      </c>
      <c r="Y5" s="21" t="s">
        <v>5205</v>
      </c>
      <c r="Z5" s="21" t="s">
        <v>15</v>
      </c>
      <c r="AA5" s="20" t="s">
        <v>5275</v>
      </c>
      <c r="AB5" s="20" t="s">
        <v>5284</v>
      </c>
      <c r="AC5" s="20" t="s">
        <v>5206</v>
      </c>
      <c r="AD5" s="20" t="s">
        <v>5207</v>
      </c>
      <c r="AE5" s="21" t="s">
        <v>15</v>
      </c>
      <c r="AF5" s="20" t="s">
        <v>5276</v>
      </c>
      <c r="AG5" s="20" t="s">
        <v>5285</v>
      </c>
      <c r="AH5" s="20" t="s">
        <v>5208</v>
      </c>
      <c r="AI5" s="21" t="s">
        <v>5209</v>
      </c>
      <c r="AJ5" s="21" t="s">
        <v>15</v>
      </c>
      <c r="AK5" s="20" t="s">
        <v>5277</v>
      </c>
      <c r="AL5" s="20" t="s">
        <v>5286</v>
      </c>
      <c r="AM5" s="20" t="s">
        <v>5210</v>
      </c>
      <c r="AN5" s="20" t="s">
        <v>5211</v>
      </c>
      <c r="AO5" s="21" t="s">
        <v>15</v>
      </c>
      <c r="AP5" s="20" t="s">
        <v>5278</v>
      </c>
      <c r="AQ5" s="20" t="s">
        <v>5287</v>
      </c>
      <c r="AR5" s="20" t="s">
        <v>5212</v>
      </c>
      <c r="AS5" s="22" t="s">
        <v>5213</v>
      </c>
      <c r="AT5" s="376"/>
    </row>
    <row r="6" spans="2:48" ht="30" customHeight="1" thickBot="1">
      <c r="B6" s="23"/>
      <c r="C6" s="24"/>
      <c r="D6" s="25"/>
      <c r="E6" s="44"/>
      <c r="F6" s="45"/>
      <c r="G6" s="45"/>
      <c r="H6" s="46"/>
      <c r="I6" s="47"/>
      <c r="J6" s="26"/>
      <c r="K6" s="27"/>
      <c r="M6" s="47"/>
      <c r="N6" s="26"/>
      <c r="O6" s="26"/>
      <c r="P6" s="48"/>
      <c r="Q6" s="49"/>
      <c r="R6" s="26"/>
      <c r="S6" s="26"/>
      <c r="T6" s="27"/>
      <c r="U6" s="28"/>
      <c r="V6" s="29"/>
      <c r="W6" s="30"/>
      <c r="X6" s="30"/>
      <c r="Y6" s="31"/>
      <c r="Z6" s="32"/>
      <c r="AA6" s="29"/>
      <c r="AB6" s="30"/>
      <c r="AC6" s="30"/>
      <c r="AD6" s="33"/>
      <c r="AE6" s="27"/>
      <c r="AF6" s="30"/>
      <c r="AG6" s="30"/>
      <c r="AH6" s="30"/>
      <c r="AI6" s="31"/>
      <c r="AJ6" s="27"/>
      <c r="AK6" s="29"/>
      <c r="AL6" s="30"/>
      <c r="AM6" s="30"/>
      <c r="AN6" s="33"/>
      <c r="AO6" s="27"/>
      <c r="AP6" s="30"/>
      <c r="AQ6" s="30"/>
      <c r="AR6" s="30"/>
      <c r="AS6" s="31"/>
      <c r="AT6" s="376"/>
    </row>
    <row r="7" spans="2:48" ht="50" customHeight="1">
      <c r="B7" s="53" t="s">
        <v>5215</v>
      </c>
      <c r="C7" s="54" t="s">
        <v>5288</v>
      </c>
      <c r="D7" s="55" t="s">
        <v>5216</v>
      </c>
      <c r="E7" s="50">
        <v>65180.165000000001</v>
      </c>
      <c r="F7" s="51">
        <v>62852.803999999996</v>
      </c>
      <c r="G7" s="52">
        <f t="shared" ref="G7:G70" si="0">E7-F7</f>
        <v>2327.3610000000044</v>
      </c>
      <c r="H7" s="303">
        <f t="shared" ref="H7:H70" si="1">G7/F7*100</f>
        <v>3.7028753721154661</v>
      </c>
      <c r="I7" s="50">
        <v>22390.508000000002</v>
      </c>
      <c r="J7" s="51">
        <v>20089.613000000001</v>
      </c>
      <c r="K7" s="52">
        <f t="shared" ref="K7:K70" si="2">I7-J7</f>
        <v>2300.8950000000004</v>
      </c>
      <c r="L7" s="311">
        <f t="shared" ref="L7:L70" si="3">K7/J7*100</f>
        <v>11.453157410249766</v>
      </c>
      <c r="M7" s="50">
        <v>965.59400000000005</v>
      </c>
      <c r="N7" s="51">
        <v>1198.4670000000001</v>
      </c>
      <c r="O7" s="52">
        <f t="shared" ref="O7:O70" si="4">M7-N7</f>
        <v>-232.87300000000005</v>
      </c>
      <c r="P7" s="303">
        <f t="shared" ref="P7:P70" si="5">O7/N7*100</f>
        <v>-19.430906316152218</v>
      </c>
      <c r="Q7" s="50">
        <v>41824.063000000002</v>
      </c>
      <c r="R7" s="51">
        <v>41564.724000000002</v>
      </c>
      <c r="S7" s="52">
        <f t="shared" ref="S7:S70" si="6">Q7-R7</f>
        <v>259.33899999999994</v>
      </c>
      <c r="T7" s="303">
        <f t="shared" ref="T7:T70" si="7">S7/R7*100</f>
        <v>0.62394014693806199</v>
      </c>
      <c r="U7" s="337" t="s">
        <v>5333</v>
      </c>
      <c r="V7" s="242">
        <v>22013</v>
      </c>
      <c r="W7" s="242">
        <v>21947</v>
      </c>
      <c r="X7" s="242">
        <f t="shared" ref="X7:X70" si="8">V7-W7</f>
        <v>66</v>
      </c>
      <c r="Y7" s="338">
        <f t="shared" ref="Y7:Y70" si="9">X7/W7*100</f>
        <v>0.30072447259306512</v>
      </c>
      <c r="Z7" s="357" t="s">
        <v>5334</v>
      </c>
      <c r="AA7" s="242">
        <v>5009</v>
      </c>
      <c r="AB7" s="242">
        <v>4004</v>
      </c>
      <c r="AC7" s="242">
        <f t="shared" ref="AC7:AC70" si="10">AA7-AB7</f>
        <v>1005</v>
      </c>
      <c r="AD7" s="242">
        <f t="shared" ref="AD7:AD70" si="11">AC7/AB7*100</f>
        <v>25.099900099900101</v>
      </c>
      <c r="AE7" s="357" t="s">
        <v>5335</v>
      </c>
      <c r="AF7" s="242">
        <v>3013</v>
      </c>
      <c r="AG7" s="242">
        <v>2338</v>
      </c>
      <c r="AH7" s="242">
        <f>AF7-AG7</f>
        <v>675</v>
      </c>
      <c r="AI7" s="242">
        <f t="shared" ref="AI7:AI70" si="12">AH7/AG7*100</f>
        <v>28.870829769033364</v>
      </c>
      <c r="AJ7" s="357" t="s">
        <v>5336</v>
      </c>
      <c r="AK7" s="242">
        <v>2161</v>
      </c>
      <c r="AL7" s="242">
        <v>2022</v>
      </c>
      <c r="AM7" s="242">
        <f t="shared" ref="AM7:AM70" si="13">AK7-AL7</f>
        <v>139</v>
      </c>
      <c r="AN7" s="242">
        <f t="shared" ref="AN7:AN70" si="14">AM7/AL7*100</f>
        <v>6.8743818001978232</v>
      </c>
      <c r="AO7" s="357" t="s">
        <v>5337</v>
      </c>
      <c r="AP7" s="242">
        <v>2125</v>
      </c>
      <c r="AQ7" s="242">
        <v>2270</v>
      </c>
      <c r="AR7" s="242">
        <f t="shared" ref="AR7:AR70" si="15">AP7-AQ7</f>
        <v>-145</v>
      </c>
      <c r="AS7" s="338">
        <f t="shared" ref="AS7:AS70" si="16">AR7/AQ7*100</f>
        <v>-6.3876651982378849</v>
      </c>
      <c r="AT7" s="167" t="s">
        <v>11802</v>
      </c>
      <c r="AV7"/>
    </row>
    <row r="8" spans="2:48" ht="50" customHeight="1">
      <c r="B8" s="34" t="s">
        <v>16</v>
      </c>
      <c r="C8" s="35" t="s">
        <v>5288</v>
      </c>
      <c r="D8" s="36" t="s">
        <v>17</v>
      </c>
      <c r="E8" s="240">
        <v>12945.424000000001</v>
      </c>
      <c r="F8" s="235">
        <v>12177.843000000001</v>
      </c>
      <c r="G8" s="234">
        <f t="shared" si="0"/>
        <v>767.58100000000013</v>
      </c>
      <c r="H8" s="105">
        <f t="shared" si="1"/>
        <v>6.3030948912709759</v>
      </c>
      <c r="I8" s="240">
        <v>5670.9189999999999</v>
      </c>
      <c r="J8" s="235">
        <v>5448.9359999999997</v>
      </c>
      <c r="K8" s="234">
        <f t="shared" si="2"/>
        <v>221.98300000000017</v>
      </c>
      <c r="L8" s="312">
        <f t="shared" si="3"/>
        <v>4.0738779093753381</v>
      </c>
      <c r="M8" s="240">
        <v>1135.923</v>
      </c>
      <c r="N8" s="235">
        <v>1135.4970000000001</v>
      </c>
      <c r="O8" s="234">
        <f t="shared" si="4"/>
        <v>0.42599999999993088</v>
      </c>
      <c r="P8" s="105">
        <f t="shared" si="5"/>
        <v>3.7516611668716941E-2</v>
      </c>
      <c r="Q8" s="240">
        <v>6138.5820000000003</v>
      </c>
      <c r="R8" s="235">
        <v>5593.41</v>
      </c>
      <c r="S8" s="234">
        <f t="shared" si="6"/>
        <v>545.17200000000048</v>
      </c>
      <c r="T8" s="105">
        <f t="shared" si="7"/>
        <v>9.7466840442592346</v>
      </c>
      <c r="U8" s="180" t="s">
        <v>5338</v>
      </c>
      <c r="V8" s="165">
        <v>3066</v>
      </c>
      <c r="W8" s="165">
        <v>2704</v>
      </c>
      <c r="X8" s="165">
        <f t="shared" si="8"/>
        <v>362</v>
      </c>
      <c r="Y8" s="255">
        <f t="shared" si="9"/>
        <v>13.38757396449704</v>
      </c>
      <c r="Z8" s="235" t="s">
        <v>5339</v>
      </c>
      <c r="AA8" s="165">
        <v>1313</v>
      </c>
      <c r="AB8" s="165">
        <v>1176</v>
      </c>
      <c r="AC8" s="165">
        <f t="shared" si="10"/>
        <v>137</v>
      </c>
      <c r="AD8" s="165">
        <f t="shared" si="11"/>
        <v>11.649659863945578</v>
      </c>
      <c r="AE8" s="235" t="s">
        <v>5340</v>
      </c>
      <c r="AF8" s="165">
        <v>570</v>
      </c>
      <c r="AG8" s="165">
        <v>602</v>
      </c>
      <c r="AH8" s="165">
        <f>AF8-AG8</f>
        <v>-32</v>
      </c>
      <c r="AI8" s="92">
        <f t="shared" si="12"/>
        <v>-5.3156146179401995</v>
      </c>
      <c r="AJ8" s="235" t="s">
        <v>5341</v>
      </c>
      <c r="AK8" s="165">
        <v>296</v>
      </c>
      <c r="AL8" s="165">
        <v>296</v>
      </c>
      <c r="AM8" s="165">
        <f t="shared" si="13"/>
        <v>0</v>
      </c>
      <c r="AN8" s="165">
        <f t="shared" si="14"/>
        <v>0</v>
      </c>
      <c r="AO8" s="235" t="s">
        <v>5342</v>
      </c>
      <c r="AP8" s="165">
        <v>333</v>
      </c>
      <c r="AQ8" s="165">
        <v>308</v>
      </c>
      <c r="AR8" s="165">
        <f t="shared" si="15"/>
        <v>25</v>
      </c>
      <c r="AS8" s="255">
        <f t="shared" si="16"/>
        <v>8.1168831168831161</v>
      </c>
      <c r="AT8" s="12" t="s">
        <v>5343</v>
      </c>
    </row>
    <row r="9" spans="2:48" ht="50" customHeight="1">
      <c r="B9" s="34" t="s">
        <v>18</v>
      </c>
      <c r="C9" s="35" t="s">
        <v>5288</v>
      </c>
      <c r="D9" s="36" t="s">
        <v>19</v>
      </c>
      <c r="E9" s="240">
        <v>4724.9660000000003</v>
      </c>
      <c r="F9" s="235">
        <v>5116.5379999999996</v>
      </c>
      <c r="G9" s="234">
        <f t="shared" si="0"/>
        <v>-391.57199999999921</v>
      </c>
      <c r="H9" s="105">
        <f t="shared" si="1"/>
        <v>-7.6530654125895134</v>
      </c>
      <c r="I9" s="240">
        <v>2591.5929999999998</v>
      </c>
      <c r="J9" s="235">
        <v>3033.3710000000001</v>
      </c>
      <c r="K9" s="234">
        <f t="shared" si="2"/>
        <v>-441.77800000000025</v>
      </c>
      <c r="L9" s="312">
        <f t="shared" si="3"/>
        <v>-14.563929041320703</v>
      </c>
      <c r="M9" s="240" t="s">
        <v>12161</v>
      </c>
      <c r="N9" s="235" t="s">
        <v>12161</v>
      </c>
      <c r="O9" s="234" t="s">
        <v>12161</v>
      </c>
      <c r="P9" s="105" t="s">
        <v>12161</v>
      </c>
      <c r="Q9" s="240">
        <v>2133.373</v>
      </c>
      <c r="R9" s="235">
        <v>2083.1669999999999</v>
      </c>
      <c r="S9" s="234">
        <f t="shared" si="6"/>
        <v>50.206000000000131</v>
      </c>
      <c r="T9" s="105">
        <f t="shared" si="7"/>
        <v>2.4100804208208046</v>
      </c>
      <c r="U9" s="180" t="s">
        <v>5344</v>
      </c>
      <c r="V9" s="165">
        <v>746</v>
      </c>
      <c r="W9" s="165">
        <v>741</v>
      </c>
      <c r="X9" s="165">
        <f t="shared" si="8"/>
        <v>5</v>
      </c>
      <c r="Y9" s="255">
        <f t="shared" si="9"/>
        <v>0.67476383265856954</v>
      </c>
      <c r="Z9" s="237" t="s">
        <v>5345</v>
      </c>
      <c r="AA9" s="165">
        <v>281</v>
      </c>
      <c r="AB9" s="165">
        <v>298</v>
      </c>
      <c r="AC9" s="165">
        <f t="shared" si="10"/>
        <v>-17</v>
      </c>
      <c r="AD9" s="165">
        <f t="shared" si="11"/>
        <v>-5.7046979865771812</v>
      </c>
      <c r="AE9" s="237" t="s">
        <v>5346</v>
      </c>
      <c r="AF9" s="165">
        <v>184</v>
      </c>
      <c r="AG9" s="165">
        <v>138</v>
      </c>
      <c r="AH9" s="165">
        <f t="shared" ref="AH9:AH70" si="17">AF9-AG9</f>
        <v>46</v>
      </c>
      <c r="AI9" s="165">
        <f t="shared" si="12"/>
        <v>33.333333333333329</v>
      </c>
      <c r="AJ9" s="237" t="s">
        <v>5347</v>
      </c>
      <c r="AK9" s="165">
        <v>136</v>
      </c>
      <c r="AL9" s="165">
        <v>134</v>
      </c>
      <c r="AM9" s="165">
        <f t="shared" si="13"/>
        <v>2</v>
      </c>
      <c r="AN9" s="165">
        <f t="shared" si="14"/>
        <v>1.4925373134328357</v>
      </c>
      <c r="AO9" s="237" t="s">
        <v>5348</v>
      </c>
      <c r="AP9" s="165">
        <v>135</v>
      </c>
      <c r="AQ9" s="165">
        <v>128</v>
      </c>
      <c r="AR9" s="165">
        <f t="shared" si="15"/>
        <v>7</v>
      </c>
      <c r="AS9" s="255">
        <f t="shared" si="16"/>
        <v>5.46875</v>
      </c>
      <c r="AT9" s="9" t="s">
        <v>5349</v>
      </c>
    </row>
    <row r="10" spans="2:48" ht="50" customHeight="1">
      <c r="B10" s="34" t="s">
        <v>20</v>
      </c>
      <c r="C10" s="35" t="s">
        <v>5288</v>
      </c>
      <c r="D10" s="36" t="s">
        <v>21</v>
      </c>
      <c r="E10" s="240">
        <v>10005.218000000001</v>
      </c>
      <c r="F10" s="235">
        <v>9637.3880000000008</v>
      </c>
      <c r="G10" s="234">
        <f t="shared" si="0"/>
        <v>367.82999999999993</v>
      </c>
      <c r="H10" s="105">
        <f t="shared" si="1"/>
        <v>3.8166980513807256</v>
      </c>
      <c r="I10" s="240">
        <v>3771.61</v>
      </c>
      <c r="J10" s="235">
        <v>4205.0259999999998</v>
      </c>
      <c r="K10" s="234">
        <f t="shared" si="2"/>
        <v>-433.41599999999971</v>
      </c>
      <c r="L10" s="312">
        <f t="shared" si="3"/>
        <v>-10.307094415111814</v>
      </c>
      <c r="M10" s="240">
        <v>471.78</v>
      </c>
      <c r="N10" s="235">
        <v>197.821</v>
      </c>
      <c r="O10" s="234">
        <f t="shared" si="4"/>
        <v>273.95899999999995</v>
      </c>
      <c r="P10" s="105">
        <f t="shared" si="5"/>
        <v>138.48833035926415</v>
      </c>
      <c r="Q10" s="240">
        <v>5761.8280000000004</v>
      </c>
      <c r="R10" s="235">
        <v>5234.5410000000002</v>
      </c>
      <c r="S10" s="234">
        <f t="shared" si="6"/>
        <v>527.28700000000026</v>
      </c>
      <c r="T10" s="105">
        <f t="shared" si="7"/>
        <v>10.073223230078822</v>
      </c>
      <c r="U10" s="180" t="s">
        <v>5350</v>
      </c>
      <c r="V10" s="165">
        <v>2516</v>
      </c>
      <c r="W10" s="165">
        <v>2515</v>
      </c>
      <c r="X10" s="165">
        <f t="shared" si="8"/>
        <v>1</v>
      </c>
      <c r="Y10" s="255">
        <f t="shared" si="9"/>
        <v>3.9761431411530816E-2</v>
      </c>
      <c r="Z10" s="237" t="s">
        <v>5351</v>
      </c>
      <c r="AA10" s="165">
        <v>731</v>
      </c>
      <c r="AB10" s="165">
        <v>524</v>
      </c>
      <c r="AC10" s="165">
        <f t="shared" si="10"/>
        <v>207</v>
      </c>
      <c r="AD10" s="165">
        <f t="shared" si="11"/>
        <v>39.503816793893129</v>
      </c>
      <c r="AE10" s="237" t="s">
        <v>5352</v>
      </c>
      <c r="AF10" s="165">
        <v>666</v>
      </c>
      <c r="AG10" s="165">
        <v>510</v>
      </c>
      <c r="AH10" s="165">
        <f t="shared" si="17"/>
        <v>156</v>
      </c>
      <c r="AI10" s="165">
        <f t="shared" si="12"/>
        <v>30.588235294117649</v>
      </c>
      <c r="AJ10" s="237" t="s">
        <v>5353</v>
      </c>
      <c r="AK10" s="165">
        <v>434</v>
      </c>
      <c r="AL10" s="165">
        <v>391</v>
      </c>
      <c r="AM10" s="165">
        <f t="shared" si="13"/>
        <v>43</v>
      </c>
      <c r="AN10" s="165">
        <f t="shared" si="14"/>
        <v>10.997442455242968</v>
      </c>
      <c r="AO10" s="237" t="s">
        <v>5354</v>
      </c>
      <c r="AP10" s="165">
        <v>432</v>
      </c>
      <c r="AQ10" s="165">
        <v>345</v>
      </c>
      <c r="AR10" s="165">
        <f t="shared" si="15"/>
        <v>87</v>
      </c>
      <c r="AS10" s="255">
        <f t="shared" si="16"/>
        <v>25.217391304347824</v>
      </c>
      <c r="AT10" s="9" t="s">
        <v>5355</v>
      </c>
    </row>
    <row r="11" spans="2:48" ht="50" customHeight="1">
      <c r="B11" s="34" t="s">
        <v>22</v>
      </c>
      <c r="C11" s="35" t="s">
        <v>5288</v>
      </c>
      <c r="D11" s="36" t="s">
        <v>23</v>
      </c>
      <c r="E11" s="240">
        <v>8908.1640000000007</v>
      </c>
      <c r="F11" s="235">
        <v>9203.9590000000007</v>
      </c>
      <c r="G11" s="234">
        <f t="shared" si="0"/>
        <v>-295.79500000000007</v>
      </c>
      <c r="H11" s="105">
        <f t="shared" si="1"/>
        <v>-3.2137800700763663</v>
      </c>
      <c r="I11" s="240">
        <v>238.727</v>
      </c>
      <c r="J11" s="235">
        <v>238.72399999999999</v>
      </c>
      <c r="K11" s="234">
        <f t="shared" si="2"/>
        <v>3.0000000000143245E-3</v>
      </c>
      <c r="L11" s="312">
        <f t="shared" si="3"/>
        <v>1.2566813558814048E-3</v>
      </c>
      <c r="M11" s="240">
        <v>3415.5360000000001</v>
      </c>
      <c r="N11" s="235">
        <v>3414.6660000000002</v>
      </c>
      <c r="O11" s="234">
        <f t="shared" si="4"/>
        <v>0.86999999999989086</v>
      </c>
      <c r="P11" s="105">
        <f t="shared" si="5"/>
        <v>2.5478333752111941E-2</v>
      </c>
      <c r="Q11" s="240">
        <v>5253.9009999999998</v>
      </c>
      <c r="R11" s="235">
        <v>5550.5690000000004</v>
      </c>
      <c r="S11" s="234">
        <f t="shared" si="6"/>
        <v>-296.66800000000057</v>
      </c>
      <c r="T11" s="105">
        <f t="shared" si="7"/>
        <v>-5.3448214047965275</v>
      </c>
      <c r="U11" s="180" t="s">
        <v>5356</v>
      </c>
      <c r="V11" s="165">
        <v>3569</v>
      </c>
      <c r="W11" s="165">
        <v>3941</v>
      </c>
      <c r="X11" s="165">
        <f t="shared" si="8"/>
        <v>-372</v>
      </c>
      <c r="Y11" s="255">
        <f t="shared" si="9"/>
        <v>-9.4392286221771116</v>
      </c>
      <c r="Z11" s="237" t="s">
        <v>5357</v>
      </c>
      <c r="AA11" s="165">
        <v>465</v>
      </c>
      <c r="AB11" s="165">
        <v>468</v>
      </c>
      <c r="AC11" s="165">
        <f t="shared" si="10"/>
        <v>-3</v>
      </c>
      <c r="AD11" s="165">
        <f t="shared" si="11"/>
        <v>-0.64102564102564097</v>
      </c>
      <c r="AE11" s="237" t="s">
        <v>5358</v>
      </c>
      <c r="AF11" s="165">
        <v>307</v>
      </c>
      <c r="AG11" s="165">
        <v>319</v>
      </c>
      <c r="AH11" s="165">
        <f t="shared" si="17"/>
        <v>-12</v>
      </c>
      <c r="AI11" s="165">
        <f t="shared" si="12"/>
        <v>-3.761755485893417</v>
      </c>
      <c r="AJ11" s="237" t="s">
        <v>5359</v>
      </c>
      <c r="AK11" s="165">
        <v>170</v>
      </c>
      <c r="AL11" s="165">
        <v>123</v>
      </c>
      <c r="AM11" s="165">
        <f t="shared" si="13"/>
        <v>47</v>
      </c>
      <c r="AN11" s="165">
        <f t="shared" si="14"/>
        <v>38.211382113821138</v>
      </c>
      <c r="AO11" s="237" t="s">
        <v>5360</v>
      </c>
      <c r="AP11" s="165">
        <v>163</v>
      </c>
      <c r="AQ11" s="165">
        <v>163</v>
      </c>
      <c r="AR11" s="165">
        <f t="shared" si="15"/>
        <v>0</v>
      </c>
      <c r="AS11" s="255">
        <f t="shared" si="16"/>
        <v>0</v>
      </c>
      <c r="AT11" s="9" t="s">
        <v>5361</v>
      </c>
    </row>
    <row r="12" spans="2:48" ht="50" customHeight="1">
      <c r="B12" s="34" t="s">
        <v>24</v>
      </c>
      <c r="C12" s="35" t="s">
        <v>5288</v>
      </c>
      <c r="D12" s="36" t="s">
        <v>25</v>
      </c>
      <c r="E12" s="240">
        <v>9516.4639999999999</v>
      </c>
      <c r="F12" s="235">
        <v>9676.0149999999994</v>
      </c>
      <c r="G12" s="234">
        <f t="shared" si="0"/>
        <v>-159.55099999999948</v>
      </c>
      <c r="H12" s="105">
        <f t="shared" si="1"/>
        <v>-1.6489329543205491</v>
      </c>
      <c r="I12" s="240">
        <v>1310.8689999999999</v>
      </c>
      <c r="J12" s="235">
        <v>980.61800000000005</v>
      </c>
      <c r="K12" s="234">
        <f t="shared" si="2"/>
        <v>330.25099999999986</v>
      </c>
      <c r="L12" s="312">
        <f t="shared" si="3"/>
        <v>33.677843971862629</v>
      </c>
      <c r="M12" s="240">
        <v>5931.4719999999998</v>
      </c>
      <c r="N12" s="235">
        <v>5923.6779999999999</v>
      </c>
      <c r="O12" s="234">
        <f t="shared" si="4"/>
        <v>7.793999999999869</v>
      </c>
      <c r="P12" s="105">
        <f t="shared" si="5"/>
        <v>0.13157366082356045</v>
      </c>
      <c r="Q12" s="240">
        <v>2274.123</v>
      </c>
      <c r="R12" s="235">
        <v>2771.7190000000001</v>
      </c>
      <c r="S12" s="234">
        <f t="shared" si="6"/>
        <v>-497.596</v>
      </c>
      <c r="T12" s="105">
        <f t="shared" si="7"/>
        <v>-17.952613522510759</v>
      </c>
      <c r="U12" s="180" t="s">
        <v>5338</v>
      </c>
      <c r="V12" s="165">
        <v>1490</v>
      </c>
      <c r="W12" s="165">
        <v>1997</v>
      </c>
      <c r="X12" s="165">
        <f t="shared" si="8"/>
        <v>-507</v>
      </c>
      <c r="Y12" s="255">
        <f t="shared" si="9"/>
        <v>-25.38808212318478</v>
      </c>
      <c r="Z12" s="237" t="s">
        <v>5339</v>
      </c>
      <c r="AA12" s="165">
        <v>426</v>
      </c>
      <c r="AB12" s="165">
        <v>408</v>
      </c>
      <c r="AC12" s="165">
        <f t="shared" si="10"/>
        <v>18</v>
      </c>
      <c r="AD12" s="165">
        <f t="shared" si="11"/>
        <v>4.4117647058823533</v>
      </c>
      <c r="AE12" s="237" t="s">
        <v>5362</v>
      </c>
      <c r="AF12" s="165">
        <v>64</v>
      </c>
      <c r="AG12" s="165">
        <v>67</v>
      </c>
      <c r="AH12" s="165">
        <f t="shared" si="17"/>
        <v>-3</v>
      </c>
      <c r="AI12" s="165">
        <f t="shared" si="12"/>
        <v>-4.4776119402985071</v>
      </c>
      <c r="AJ12" s="237" t="s">
        <v>5363</v>
      </c>
      <c r="AK12" s="165">
        <v>63</v>
      </c>
      <c r="AL12" s="165">
        <v>80</v>
      </c>
      <c r="AM12" s="165">
        <f t="shared" si="13"/>
        <v>-17</v>
      </c>
      <c r="AN12" s="165">
        <f t="shared" si="14"/>
        <v>-21.25</v>
      </c>
      <c r="AO12" s="237" t="s">
        <v>5364</v>
      </c>
      <c r="AP12" s="165">
        <v>52</v>
      </c>
      <c r="AQ12" s="165">
        <v>40</v>
      </c>
      <c r="AR12" s="165">
        <f t="shared" si="15"/>
        <v>12</v>
      </c>
      <c r="AS12" s="255">
        <f t="shared" si="16"/>
        <v>30</v>
      </c>
      <c r="AT12" s="9" t="s">
        <v>5365</v>
      </c>
    </row>
    <row r="13" spans="2:48" ht="50" customHeight="1">
      <c r="B13" s="34" t="s">
        <v>26</v>
      </c>
      <c r="C13" s="35" t="s">
        <v>5288</v>
      </c>
      <c r="D13" s="36" t="s">
        <v>27</v>
      </c>
      <c r="E13" s="240">
        <v>5087.3580000000002</v>
      </c>
      <c r="F13" s="235">
        <v>4944.7460000000001</v>
      </c>
      <c r="G13" s="234">
        <f t="shared" si="0"/>
        <v>142.61200000000008</v>
      </c>
      <c r="H13" s="105">
        <f t="shared" si="1"/>
        <v>2.8841117420389253</v>
      </c>
      <c r="I13" s="240">
        <v>866.32600000000002</v>
      </c>
      <c r="J13" s="235">
        <v>750.03599999999994</v>
      </c>
      <c r="K13" s="234">
        <f t="shared" si="2"/>
        <v>116.29000000000008</v>
      </c>
      <c r="L13" s="312">
        <f t="shared" si="3"/>
        <v>15.504589113055919</v>
      </c>
      <c r="M13" s="240">
        <v>0.755</v>
      </c>
      <c r="N13" s="235">
        <v>0.755</v>
      </c>
      <c r="O13" s="234">
        <f t="shared" si="4"/>
        <v>0</v>
      </c>
      <c r="P13" s="105">
        <f t="shared" si="5"/>
        <v>0</v>
      </c>
      <c r="Q13" s="240">
        <v>4220.277</v>
      </c>
      <c r="R13" s="235">
        <v>4193.9549999999999</v>
      </c>
      <c r="S13" s="234">
        <f t="shared" si="6"/>
        <v>26.322000000000116</v>
      </c>
      <c r="T13" s="105">
        <f t="shared" si="7"/>
        <v>0.62761760676974632</v>
      </c>
      <c r="U13" s="180" t="s">
        <v>5366</v>
      </c>
      <c r="V13" s="165">
        <v>3061</v>
      </c>
      <c r="W13" s="165">
        <v>3060</v>
      </c>
      <c r="X13" s="165">
        <f t="shared" si="8"/>
        <v>1</v>
      </c>
      <c r="Y13" s="255">
        <f t="shared" si="9"/>
        <v>3.2679738562091498E-2</v>
      </c>
      <c r="Z13" s="237" t="s">
        <v>5367</v>
      </c>
      <c r="AA13" s="165">
        <v>431</v>
      </c>
      <c r="AB13" s="165">
        <v>311</v>
      </c>
      <c r="AC13" s="165">
        <f t="shared" si="10"/>
        <v>120</v>
      </c>
      <c r="AD13" s="165">
        <f t="shared" si="11"/>
        <v>38.585209003215432</v>
      </c>
      <c r="AE13" s="237" t="s">
        <v>5368</v>
      </c>
      <c r="AF13" s="165">
        <v>316</v>
      </c>
      <c r="AG13" s="165">
        <v>418</v>
      </c>
      <c r="AH13" s="165">
        <f t="shared" si="17"/>
        <v>-102</v>
      </c>
      <c r="AI13" s="165">
        <f t="shared" si="12"/>
        <v>-24.401913875598087</v>
      </c>
      <c r="AJ13" s="237" t="s">
        <v>5369</v>
      </c>
      <c r="AK13" s="165">
        <v>92</v>
      </c>
      <c r="AL13" s="165">
        <v>109</v>
      </c>
      <c r="AM13" s="165">
        <f t="shared" si="13"/>
        <v>-17</v>
      </c>
      <c r="AN13" s="165">
        <f t="shared" si="14"/>
        <v>-15.596330275229359</v>
      </c>
      <c r="AO13" s="237" t="s">
        <v>5370</v>
      </c>
      <c r="AP13" s="165">
        <v>70</v>
      </c>
      <c r="AQ13" s="165">
        <v>73</v>
      </c>
      <c r="AR13" s="165">
        <f t="shared" si="15"/>
        <v>-3</v>
      </c>
      <c r="AS13" s="255">
        <f t="shared" si="16"/>
        <v>-4.10958904109589</v>
      </c>
      <c r="AT13" s="9" t="s">
        <v>5371</v>
      </c>
    </row>
    <row r="14" spans="2:48" ht="50" customHeight="1">
      <c r="B14" s="34" t="s">
        <v>28</v>
      </c>
      <c r="C14" s="35" t="s">
        <v>5288</v>
      </c>
      <c r="D14" s="36" t="s">
        <v>29</v>
      </c>
      <c r="E14" s="240">
        <v>12695.883</v>
      </c>
      <c r="F14" s="235">
        <v>13130.052</v>
      </c>
      <c r="G14" s="234">
        <f t="shared" si="0"/>
        <v>-434.16899999999987</v>
      </c>
      <c r="H14" s="105">
        <f t="shared" si="1"/>
        <v>-3.3066814967678715</v>
      </c>
      <c r="I14" s="240">
        <v>1240.559</v>
      </c>
      <c r="J14" s="235">
        <v>1240.375</v>
      </c>
      <c r="K14" s="234">
        <f t="shared" si="2"/>
        <v>0.18399999999996908</v>
      </c>
      <c r="L14" s="312">
        <f t="shared" si="3"/>
        <v>1.4834223521110074E-2</v>
      </c>
      <c r="M14" s="240">
        <v>4292.6729999999998</v>
      </c>
      <c r="N14" s="235">
        <v>4368.4790000000003</v>
      </c>
      <c r="O14" s="234">
        <f t="shared" si="4"/>
        <v>-75.806000000000495</v>
      </c>
      <c r="P14" s="105">
        <f t="shared" si="5"/>
        <v>-1.7352950534957472</v>
      </c>
      <c r="Q14" s="240">
        <v>7162.6509999999998</v>
      </c>
      <c r="R14" s="235">
        <v>7521.1980000000003</v>
      </c>
      <c r="S14" s="234">
        <f t="shared" si="6"/>
        <v>-358.54700000000048</v>
      </c>
      <c r="T14" s="105">
        <f t="shared" si="7"/>
        <v>-4.7671527860322316</v>
      </c>
      <c r="U14" s="180" t="s">
        <v>5338</v>
      </c>
      <c r="V14" s="165">
        <v>3062</v>
      </c>
      <c r="W14" s="165">
        <v>3062</v>
      </c>
      <c r="X14" s="165">
        <f t="shared" si="8"/>
        <v>0</v>
      </c>
      <c r="Y14" s="255">
        <f t="shared" si="9"/>
        <v>0</v>
      </c>
      <c r="Z14" s="237" t="s">
        <v>5372</v>
      </c>
      <c r="AA14" s="165">
        <v>821</v>
      </c>
      <c r="AB14" s="165">
        <v>984</v>
      </c>
      <c r="AC14" s="165">
        <f t="shared" si="10"/>
        <v>-163</v>
      </c>
      <c r="AD14" s="165">
        <f t="shared" si="11"/>
        <v>-16.565040650406505</v>
      </c>
      <c r="AE14" s="237" t="s">
        <v>5373</v>
      </c>
      <c r="AF14" s="165">
        <v>661</v>
      </c>
      <c r="AG14" s="165">
        <v>695</v>
      </c>
      <c r="AH14" s="165">
        <f t="shared" si="17"/>
        <v>-34</v>
      </c>
      <c r="AI14" s="165">
        <f t="shared" si="12"/>
        <v>-4.8920863309352516</v>
      </c>
      <c r="AJ14" s="237" t="s">
        <v>5374</v>
      </c>
      <c r="AK14" s="165">
        <v>591</v>
      </c>
      <c r="AL14" s="165">
        <v>655</v>
      </c>
      <c r="AM14" s="165">
        <f t="shared" si="13"/>
        <v>-64</v>
      </c>
      <c r="AN14" s="165">
        <f t="shared" si="14"/>
        <v>-9.770992366412214</v>
      </c>
      <c r="AO14" s="237" t="s">
        <v>5375</v>
      </c>
      <c r="AP14" s="165">
        <v>481</v>
      </c>
      <c r="AQ14" s="165">
        <v>596</v>
      </c>
      <c r="AR14" s="165">
        <f t="shared" si="15"/>
        <v>-115</v>
      </c>
      <c r="AS14" s="255">
        <f t="shared" si="16"/>
        <v>-19.29530201342282</v>
      </c>
      <c r="AT14" s="9" t="s">
        <v>5376</v>
      </c>
    </row>
    <row r="15" spans="2:48" ht="50" customHeight="1">
      <c r="B15" s="37" t="s">
        <v>30</v>
      </c>
      <c r="C15" s="38" t="s">
        <v>5288</v>
      </c>
      <c r="D15" s="39" t="s">
        <v>31</v>
      </c>
      <c r="E15" s="240">
        <v>6746.1930000000002</v>
      </c>
      <c r="F15" s="235">
        <v>6923.43</v>
      </c>
      <c r="G15" s="234">
        <f t="shared" si="0"/>
        <v>-177.23700000000008</v>
      </c>
      <c r="H15" s="105">
        <f t="shared" si="1"/>
        <v>-2.5599594420684557</v>
      </c>
      <c r="I15" s="240">
        <v>2900.4789999999998</v>
      </c>
      <c r="J15" s="235">
        <v>3081.4960000000001</v>
      </c>
      <c r="K15" s="234">
        <f t="shared" si="2"/>
        <v>-181.01700000000028</v>
      </c>
      <c r="L15" s="312">
        <f t="shared" si="3"/>
        <v>-5.8743220825209663</v>
      </c>
      <c r="M15" s="240">
        <v>857.36500000000001</v>
      </c>
      <c r="N15" s="235">
        <v>857.29499999999996</v>
      </c>
      <c r="O15" s="234">
        <f t="shared" si="4"/>
        <v>7.0000000000050022E-2</v>
      </c>
      <c r="P15" s="105">
        <f t="shared" si="5"/>
        <v>8.1652173405945463E-3</v>
      </c>
      <c r="Q15" s="240">
        <v>2988.3490000000002</v>
      </c>
      <c r="R15" s="235">
        <v>2984.6390000000001</v>
      </c>
      <c r="S15" s="234">
        <f t="shared" si="6"/>
        <v>3.7100000000000364</v>
      </c>
      <c r="T15" s="105">
        <f t="shared" si="7"/>
        <v>0.12430314017876319</v>
      </c>
      <c r="U15" s="180" t="s">
        <v>5377</v>
      </c>
      <c r="V15" s="165">
        <v>1276</v>
      </c>
      <c r="W15" s="165">
        <v>1399</v>
      </c>
      <c r="X15" s="165">
        <f>V15-W15</f>
        <v>-123</v>
      </c>
      <c r="Y15" s="255">
        <f t="shared" si="9"/>
        <v>-8.7919942816297354</v>
      </c>
      <c r="Z15" s="235" t="s">
        <v>5378</v>
      </c>
      <c r="AA15" s="165">
        <v>1016</v>
      </c>
      <c r="AB15" s="165">
        <v>885</v>
      </c>
      <c r="AC15" s="165">
        <f t="shared" si="10"/>
        <v>131</v>
      </c>
      <c r="AD15" s="165">
        <f t="shared" si="11"/>
        <v>14.802259887005651</v>
      </c>
      <c r="AE15" s="235" t="s">
        <v>5379</v>
      </c>
      <c r="AF15" s="165">
        <v>643</v>
      </c>
      <c r="AG15" s="165">
        <v>648</v>
      </c>
      <c r="AH15" s="165">
        <f t="shared" si="17"/>
        <v>-5</v>
      </c>
      <c r="AI15" s="165">
        <f t="shared" si="12"/>
        <v>-0.77160493827160492</v>
      </c>
      <c r="AJ15" s="235" t="s">
        <v>5380</v>
      </c>
      <c r="AK15" s="165">
        <v>31</v>
      </c>
      <c r="AL15" s="165">
        <v>32</v>
      </c>
      <c r="AM15" s="165">
        <f t="shared" si="13"/>
        <v>-1</v>
      </c>
      <c r="AN15" s="165">
        <f t="shared" si="14"/>
        <v>-3.125</v>
      </c>
      <c r="AO15" s="235" t="s">
        <v>5381</v>
      </c>
      <c r="AP15" s="165">
        <v>15</v>
      </c>
      <c r="AQ15" s="165">
        <v>15</v>
      </c>
      <c r="AR15" s="165">
        <f t="shared" si="15"/>
        <v>0</v>
      </c>
      <c r="AS15" s="255">
        <f t="shared" si="16"/>
        <v>0</v>
      </c>
      <c r="AT15" s="9" t="s">
        <v>5382</v>
      </c>
    </row>
    <row r="16" spans="2:48" ht="50" customHeight="1">
      <c r="B16" s="37" t="s">
        <v>32</v>
      </c>
      <c r="C16" s="38" t="s">
        <v>5288</v>
      </c>
      <c r="D16" s="39" t="s">
        <v>33</v>
      </c>
      <c r="E16" s="240">
        <v>13860.182000000001</v>
      </c>
      <c r="F16" s="235">
        <v>14622.263999999999</v>
      </c>
      <c r="G16" s="234">
        <f t="shared" si="0"/>
        <v>-762.08199999999852</v>
      </c>
      <c r="H16" s="105">
        <f t="shared" si="1"/>
        <v>-5.2117921000468774</v>
      </c>
      <c r="I16" s="240">
        <v>5555.5959999999995</v>
      </c>
      <c r="J16" s="235">
        <v>5418.4719999999998</v>
      </c>
      <c r="K16" s="234">
        <f t="shared" si="2"/>
        <v>137.1239999999998</v>
      </c>
      <c r="L16" s="312">
        <f t="shared" si="3"/>
        <v>2.5306765449742992</v>
      </c>
      <c r="M16" s="240">
        <v>657.44</v>
      </c>
      <c r="N16" s="235">
        <v>817.37</v>
      </c>
      <c r="O16" s="234">
        <f t="shared" si="4"/>
        <v>-159.92999999999995</v>
      </c>
      <c r="P16" s="105">
        <f t="shared" si="5"/>
        <v>-19.566414231009208</v>
      </c>
      <c r="Q16" s="240">
        <v>7647.1459999999997</v>
      </c>
      <c r="R16" s="235">
        <v>8386.4220000000005</v>
      </c>
      <c r="S16" s="234">
        <f t="shared" si="6"/>
        <v>-739.27600000000075</v>
      </c>
      <c r="T16" s="105">
        <f t="shared" si="7"/>
        <v>-8.815153828414557</v>
      </c>
      <c r="U16" s="180" t="s">
        <v>5383</v>
      </c>
      <c r="V16" s="165">
        <v>2116</v>
      </c>
      <c r="W16" s="165">
        <v>2248</v>
      </c>
      <c r="X16" s="165">
        <f t="shared" si="8"/>
        <v>-132</v>
      </c>
      <c r="Y16" s="255">
        <f t="shared" si="9"/>
        <v>-5.8718861209964412</v>
      </c>
      <c r="Z16" s="237" t="s">
        <v>5384</v>
      </c>
      <c r="AA16" s="165">
        <v>2100</v>
      </c>
      <c r="AB16" s="165">
        <v>2438</v>
      </c>
      <c r="AC16" s="165">
        <f t="shared" si="10"/>
        <v>-338</v>
      </c>
      <c r="AD16" s="165">
        <f t="shared" si="11"/>
        <v>-13.863822805578344</v>
      </c>
      <c r="AE16" s="237" t="s">
        <v>5385</v>
      </c>
      <c r="AF16" s="165">
        <v>1797</v>
      </c>
      <c r="AG16" s="165">
        <v>1996</v>
      </c>
      <c r="AH16" s="165">
        <f t="shared" si="17"/>
        <v>-199</v>
      </c>
      <c r="AI16" s="165">
        <f t="shared" si="12"/>
        <v>-9.9699398797595187</v>
      </c>
      <c r="AJ16" s="237" t="s">
        <v>5386</v>
      </c>
      <c r="AK16" s="165">
        <v>589</v>
      </c>
      <c r="AL16" s="165">
        <v>655</v>
      </c>
      <c r="AM16" s="165">
        <f t="shared" si="13"/>
        <v>-66</v>
      </c>
      <c r="AN16" s="165">
        <f t="shared" si="14"/>
        <v>-10.076335877862595</v>
      </c>
      <c r="AO16" s="237" t="s">
        <v>5387</v>
      </c>
      <c r="AP16" s="165">
        <v>282</v>
      </c>
      <c r="AQ16" s="165">
        <v>282</v>
      </c>
      <c r="AR16" s="165">
        <f t="shared" si="15"/>
        <v>0</v>
      </c>
      <c r="AS16" s="255">
        <f t="shared" si="16"/>
        <v>0</v>
      </c>
      <c r="AT16" s="9" t="s">
        <v>5388</v>
      </c>
    </row>
    <row r="17" spans="2:46" ht="50" customHeight="1">
      <c r="B17" s="34" t="s">
        <v>34</v>
      </c>
      <c r="C17" s="35" t="s">
        <v>5288</v>
      </c>
      <c r="D17" s="36" t="s">
        <v>35</v>
      </c>
      <c r="E17" s="240">
        <v>3474.384</v>
      </c>
      <c r="F17" s="235">
        <v>3403.5</v>
      </c>
      <c r="G17" s="234">
        <f t="shared" si="0"/>
        <v>70.884000000000015</v>
      </c>
      <c r="H17" s="105">
        <f t="shared" si="1"/>
        <v>2.0826795945350378</v>
      </c>
      <c r="I17" s="240">
        <v>394.61200000000002</v>
      </c>
      <c r="J17" s="235">
        <v>292.94</v>
      </c>
      <c r="K17" s="234">
        <f t="shared" si="2"/>
        <v>101.67200000000003</v>
      </c>
      <c r="L17" s="312">
        <f t="shared" si="3"/>
        <v>34.707448624291672</v>
      </c>
      <c r="M17" s="240">
        <v>572.35199999999998</v>
      </c>
      <c r="N17" s="235">
        <v>972.15800000000002</v>
      </c>
      <c r="O17" s="234">
        <f t="shared" si="4"/>
        <v>-399.80600000000004</v>
      </c>
      <c r="P17" s="105">
        <f t="shared" si="5"/>
        <v>-41.125619498065127</v>
      </c>
      <c r="Q17" s="240">
        <v>2507.42</v>
      </c>
      <c r="R17" s="235">
        <v>2138.402</v>
      </c>
      <c r="S17" s="234">
        <f t="shared" si="6"/>
        <v>369.01800000000003</v>
      </c>
      <c r="T17" s="105">
        <f t="shared" si="7"/>
        <v>17.25671786689313</v>
      </c>
      <c r="U17" s="180" t="s">
        <v>5389</v>
      </c>
      <c r="V17" s="165">
        <v>1534</v>
      </c>
      <c r="W17" s="165">
        <v>1204</v>
      </c>
      <c r="X17" s="165">
        <f t="shared" si="8"/>
        <v>330</v>
      </c>
      <c r="Y17" s="255">
        <f t="shared" si="9"/>
        <v>27.408637873754156</v>
      </c>
      <c r="Z17" s="237" t="s">
        <v>5390</v>
      </c>
      <c r="AA17" s="165">
        <v>312</v>
      </c>
      <c r="AB17" s="165">
        <v>225</v>
      </c>
      <c r="AC17" s="165">
        <f t="shared" si="10"/>
        <v>87</v>
      </c>
      <c r="AD17" s="165">
        <f t="shared" si="11"/>
        <v>38.666666666666664</v>
      </c>
      <c r="AE17" s="237" t="s">
        <v>5391</v>
      </c>
      <c r="AF17" s="165">
        <v>232</v>
      </c>
      <c r="AG17" s="165">
        <v>256</v>
      </c>
      <c r="AH17" s="165">
        <f t="shared" si="17"/>
        <v>-24</v>
      </c>
      <c r="AI17" s="165">
        <f t="shared" si="12"/>
        <v>-9.375</v>
      </c>
      <c r="AJ17" s="237" t="s">
        <v>5392</v>
      </c>
      <c r="AK17" s="165">
        <v>132</v>
      </c>
      <c r="AL17" s="165">
        <v>181</v>
      </c>
      <c r="AM17" s="165">
        <f t="shared" si="13"/>
        <v>-49</v>
      </c>
      <c r="AN17" s="165">
        <f t="shared" si="14"/>
        <v>-27.071823204419886</v>
      </c>
      <c r="AO17" s="237" t="s">
        <v>5393</v>
      </c>
      <c r="AP17" s="165">
        <v>35</v>
      </c>
      <c r="AQ17" s="165">
        <v>0</v>
      </c>
      <c r="AR17" s="165">
        <f t="shared" si="15"/>
        <v>35</v>
      </c>
      <c r="AS17" s="255" t="s">
        <v>12157</v>
      </c>
      <c r="AT17" s="9" t="s">
        <v>5394</v>
      </c>
    </row>
    <row r="18" spans="2:46" ht="50" customHeight="1">
      <c r="B18" s="34" t="s">
        <v>36</v>
      </c>
      <c r="C18" s="35" t="s">
        <v>5288</v>
      </c>
      <c r="D18" s="36" t="s">
        <v>37</v>
      </c>
      <c r="E18" s="240">
        <v>2406.2579999999998</v>
      </c>
      <c r="F18" s="235">
        <v>2909.1680000000001</v>
      </c>
      <c r="G18" s="234">
        <f t="shared" si="0"/>
        <v>-502.91000000000031</v>
      </c>
      <c r="H18" s="105">
        <f t="shared" si="1"/>
        <v>-17.287073142561731</v>
      </c>
      <c r="I18" s="240">
        <v>1085.749</v>
      </c>
      <c r="J18" s="235">
        <v>1320.0550000000001</v>
      </c>
      <c r="K18" s="234">
        <f t="shared" si="2"/>
        <v>-234.30600000000004</v>
      </c>
      <c r="L18" s="312">
        <f t="shared" si="3"/>
        <v>-17.749714973997296</v>
      </c>
      <c r="M18" s="240">
        <v>33.826000000000001</v>
      </c>
      <c r="N18" s="235">
        <v>370.822</v>
      </c>
      <c r="O18" s="234">
        <f t="shared" si="4"/>
        <v>-336.99599999999998</v>
      </c>
      <c r="P18" s="105">
        <f t="shared" si="5"/>
        <v>-90.878103240908032</v>
      </c>
      <c r="Q18" s="240">
        <v>1286.683</v>
      </c>
      <c r="R18" s="235">
        <v>1218.2909999999999</v>
      </c>
      <c r="S18" s="234">
        <f t="shared" si="6"/>
        <v>68.392000000000053</v>
      </c>
      <c r="T18" s="105">
        <f t="shared" si="7"/>
        <v>5.6137655125089205</v>
      </c>
      <c r="U18" s="180" t="s">
        <v>5395</v>
      </c>
      <c r="V18" s="165">
        <v>829</v>
      </c>
      <c r="W18" s="165">
        <v>873</v>
      </c>
      <c r="X18" s="165">
        <f t="shared" si="8"/>
        <v>-44</v>
      </c>
      <c r="Y18" s="255">
        <f t="shared" si="9"/>
        <v>-5.0400916380297822</v>
      </c>
      <c r="Z18" s="237" t="s">
        <v>5396</v>
      </c>
      <c r="AA18" s="165">
        <v>263</v>
      </c>
      <c r="AB18" s="165">
        <v>133</v>
      </c>
      <c r="AC18" s="165">
        <f t="shared" si="10"/>
        <v>130</v>
      </c>
      <c r="AD18" s="165">
        <f t="shared" si="11"/>
        <v>97.744360902255636</v>
      </c>
      <c r="AE18" s="237" t="s">
        <v>5397</v>
      </c>
      <c r="AF18" s="165">
        <v>151</v>
      </c>
      <c r="AG18" s="165">
        <v>167</v>
      </c>
      <c r="AH18" s="165">
        <f t="shared" si="17"/>
        <v>-16</v>
      </c>
      <c r="AI18" s="165">
        <f t="shared" si="12"/>
        <v>-9.5808383233532943</v>
      </c>
      <c r="AJ18" s="237" t="s">
        <v>5398</v>
      </c>
      <c r="AK18" s="165">
        <v>17</v>
      </c>
      <c r="AL18" s="165">
        <v>17</v>
      </c>
      <c r="AM18" s="165">
        <f t="shared" si="13"/>
        <v>0</v>
      </c>
      <c r="AN18" s="165">
        <f t="shared" si="14"/>
        <v>0</v>
      </c>
      <c r="AO18" s="237" t="s">
        <v>5399</v>
      </c>
      <c r="AP18" s="165">
        <v>15</v>
      </c>
      <c r="AQ18" s="165">
        <v>16</v>
      </c>
      <c r="AR18" s="165">
        <f t="shared" si="15"/>
        <v>-1</v>
      </c>
      <c r="AS18" s="255">
        <f t="shared" si="16"/>
        <v>-6.25</v>
      </c>
      <c r="AT18" s="9" t="s">
        <v>5400</v>
      </c>
    </row>
    <row r="19" spans="2:46" ht="50" customHeight="1">
      <c r="B19" s="34" t="s">
        <v>38</v>
      </c>
      <c r="C19" s="35" t="s">
        <v>5288</v>
      </c>
      <c r="D19" s="36" t="s">
        <v>39</v>
      </c>
      <c r="E19" s="240">
        <v>10063.937</v>
      </c>
      <c r="F19" s="235">
        <v>9769.5560000000005</v>
      </c>
      <c r="G19" s="234">
        <f t="shared" si="0"/>
        <v>294.3809999999994</v>
      </c>
      <c r="H19" s="105">
        <f t="shared" si="1"/>
        <v>3.0132485038214569</v>
      </c>
      <c r="I19" s="240">
        <v>3515.7579999999998</v>
      </c>
      <c r="J19" s="235">
        <v>3588.8620000000001</v>
      </c>
      <c r="K19" s="234">
        <f t="shared" si="2"/>
        <v>-73.104000000000269</v>
      </c>
      <c r="L19" s="312">
        <f t="shared" si="3"/>
        <v>-2.0369688218716759</v>
      </c>
      <c r="M19" s="240">
        <v>2084.8679999999999</v>
      </c>
      <c r="N19" s="235">
        <v>2188.4360000000001</v>
      </c>
      <c r="O19" s="234">
        <f t="shared" si="4"/>
        <v>-103.56800000000021</v>
      </c>
      <c r="P19" s="105">
        <f t="shared" si="5"/>
        <v>-4.7325121685075651</v>
      </c>
      <c r="Q19" s="240">
        <v>4463.3109999999997</v>
      </c>
      <c r="R19" s="235">
        <v>3992.2579999999998</v>
      </c>
      <c r="S19" s="234">
        <f t="shared" si="6"/>
        <v>471.05299999999988</v>
      </c>
      <c r="T19" s="105">
        <f t="shared" si="7"/>
        <v>11.799162278590208</v>
      </c>
      <c r="U19" s="180" t="s">
        <v>5401</v>
      </c>
      <c r="V19" s="165">
        <v>2190</v>
      </c>
      <c r="W19" s="165">
        <v>1881</v>
      </c>
      <c r="X19" s="165">
        <f t="shared" si="8"/>
        <v>309</v>
      </c>
      <c r="Y19" s="255">
        <f t="shared" si="9"/>
        <v>16.427432216905903</v>
      </c>
      <c r="Z19" s="237" t="s">
        <v>5402</v>
      </c>
      <c r="AA19" s="165">
        <v>898</v>
      </c>
      <c r="AB19" s="165">
        <v>759</v>
      </c>
      <c r="AC19" s="165">
        <f t="shared" si="10"/>
        <v>139</v>
      </c>
      <c r="AD19" s="165">
        <f t="shared" si="11"/>
        <v>18.313570487483531</v>
      </c>
      <c r="AE19" s="237" t="s">
        <v>5403</v>
      </c>
      <c r="AF19" s="165">
        <v>321</v>
      </c>
      <c r="AG19" s="165">
        <v>268</v>
      </c>
      <c r="AH19" s="165">
        <f t="shared" si="17"/>
        <v>53</v>
      </c>
      <c r="AI19" s="165">
        <f t="shared" si="12"/>
        <v>19.776119402985074</v>
      </c>
      <c r="AJ19" s="237" t="s">
        <v>5404</v>
      </c>
      <c r="AK19" s="165">
        <v>253</v>
      </c>
      <c r="AL19" s="165">
        <v>310</v>
      </c>
      <c r="AM19" s="165">
        <f t="shared" si="13"/>
        <v>-57</v>
      </c>
      <c r="AN19" s="165">
        <f t="shared" si="14"/>
        <v>-18.387096774193548</v>
      </c>
      <c r="AO19" s="237" t="s">
        <v>5405</v>
      </c>
      <c r="AP19" s="165">
        <v>195</v>
      </c>
      <c r="AQ19" s="165">
        <v>106</v>
      </c>
      <c r="AR19" s="165">
        <f t="shared" si="15"/>
        <v>89</v>
      </c>
      <c r="AS19" s="255">
        <f t="shared" si="16"/>
        <v>83.962264150943398</v>
      </c>
      <c r="AT19" s="9" t="s">
        <v>5406</v>
      </c>
    </row>
    <row r="20" spans="2:46" ht="50" customHeight="1">
      <c r="B20" s="34" t="s">
        <v>40</v>
      </c>
      <c r="C20" s="35" t="s">
        <v>5288</v>
      </c>
      <c r="D20" s="36" t="s">
        <v>41</v>
      </c>
      <c r="E20" s="240">
        <v>3182.9969999999998</v>
      </c>
      <c r="F20" s="235">
        <v>2957.8719999999998</v>
      </c>
      <c r="G20" s="234">
        <f t="shared" si="0"/>
        <v>225.125</v>
      </c>
      <c r="H20" s="105">
        <f t="shared" si="1"/>
        <v>7.6110460493219456</v>
      </c>
      <c r="I20" s="240">
        <v>400.459</v>
      </c>
      <c r="J20" s="235">
        <v>373.64600000000002</v>
      </c>
      <c r="K20" s="234">
        <f t="shared" si="2"/>
        <v>26.812999999999988</v>
      </c>
      <c r="L20" s="312">
        <f t="shared" si="3"/>
        <v>7.1760436348843522</v>
      </c>
      <c r="M20" s="240">
        <v>368.77600000000001</v>
      </c>
      <c r="N20" s="235">
        <v>368.738</v>
      </c>
      <c r="O20" s="234">
        <f t="shared" si="4"/>
        <v>3.8000000000010914E-2</v>
      </c>
      <c r="P20" s="105">
        <f t="shared" si="5"/>
        <v>1.0305420108589545E-2</v>
      </c>
      <c r="Q20" s="240">
        <v>2413.7620000000002</v>
      </c>
      <c r="R20" s="235">
        <v>2215.4879999999998</v>
      </c>
      <c r="S20" s="234">
        <f t="shared" si="6"/>
        <v>198.27400000000034</v>
      </c>
      <c r="T20" s="105">
        <f t="shared" si="7"/>
        <v>8.9494504145362264</v>
      </c>
      <c r="U20" s="180" t="s">
        <v>5407</v>
      </c>
      <c r="V20" s="165">
        <v>1251</v>
      </c>
      <c r="W20" s="165">
        <v>769</v>
      </c>
      <c r="X20" s="165">
        <f t="shared" si="8"/>
        <v>482</v>
      </c>
      <c r="Y20" s="255">
        <f t="shared" si="9"/>
        <v>62.67880364109233</v>
      </c>
      <c r="Z20" s="237" t="s">
        <v>5408</v>
      </c>
      <c r="AA20" s="165">
        <v>867</v>
      </c>
      <c r="AB20" s="165">
        <v>1143</v>
      </c>
      <c r="AC20" s="165">
        <f t="shared" si="10"/>
        <v>-276</v>
      </c>
      <c r="AD20" s="165">
        <f t="shared" si="11"/>
        <v>-24.146981627296586</v>
      </c>
      <c r="AE20" s="237" t="s">
        <v>5409</v>
      </c>
      <c r="AF20" s="165">
        <v>237</v>
      </c>
      <c r="AG20" s="165">
        <v>254</v>
      </c>
      <c r="AH20" s="165">
        <f t="shared" si="17"/>
        <v>-17</v>
      </c>
      <c r="AI20" s="165">
        <f t="shared" si="12"/>
        <v>-6.6929133858267722</v>
      </c>
      <c r="AJ20" s="237" t="s">
        <v>5410</v>
      </c>
      <c r="AK20" s="165">
        <v>44</v>
      </c>
      <c r="AL20" s="165">
        <v>44</v>
      </c>
      <c r="AM20" s="165">
        <f t="shared" si="13"/>
        <v>0</v>
      </c>
      <c r="AN20" s="165">
        <f t="shared" si="14"/>
        <v>0</v>
      </c>
      <c r="AO20" s="237" t="s">
        <v>5411</v>
      </c>
      <c r="AP20" s="165">
        <v>9</v>
      </c>
      <c r="AQ20" s="165" t="s">
        <v>5412</v>
      </c>
      <c r="AR20" s="165" t="s">
        <v>12157</v>
      </c>
      <c r="AS20" s="255" t="s">
        <v>12157</v>
      </c>
      <c r="AT20" s="9" t="s">
        <v>5413</v>
      </c>
    </row>
    <row r="21" spans="2:46" ht="50" customHeight="1">
      <c r="B21" s="34" t="s">
        <v>42</v>
      </c>
      <c r="C21" s="35" t="s">
        <v>5288</v>
      </c>
      <c r="D21" s="36" t="s">
        <v>43</v>
      </c>
      <c r="E21" s="240">
        <v>1813.0329999999999</v>
      </c>
      <c r="F21" s="235">
        <v>1730.297</v>
      </c>
      <c r="G21" s="234">
        <f t="shared" si="0"/>
        <v>82.735999999999876</v>
      </c>
      <c r="H21" s="105">
        <f t="shared" si="1"/>
        <v>4.7816068570886889</v>
      </c>
      <c r="I21" s="240">
        <v>913.06</v>
      </c>
      <c r="J21" s="235">
        <v>865.62699999999995</v>
      </c>
      <c r="K21" s="234">
        <f t="shared" si="2"/>
        <v>47.432999999999993</v>
      </c>
      <c r="L21" s="312">
        <f t="shared" si="3"/>
        <v>5.4796118882613403</v>
      </c>
      <c r="M21" s="240">
        <v>26.620999999999999</v>
      </c>
      <c r="N21" s="235">
        <v>26.608000000000001</v>
      </c>
      <c r="O21" s="234">
        <f t="shared" si="4"/>
        <v>1.2999999999998124E-2</v>
      </c>
      <c r="P21" s="105">
        <f t="shared" si="5"/>
        <v>4.885748647022746E-2</v>
      </c>
      <c r="Q21" s="240">
        <v>873.35199999999998</v>
      </c>
      <c r="R21" s="235">
        <v>838.06200000000001</v>
      </c>
      <c r="S21" s="234">
        <f t="shared" si="6"/>
        <v>35.289999999999964</v>
      </c>
      <c r="T21" s="105">
        <f t="shared" si="7"/>
        <v>4.2109056370531013</v>
      </c>
      <c r="U21" s="180" t="s">
        <v>5414</v>
      </c>
      <c r="V21" s="165">
        <v>386</v>
      </c>
      <c r="W21" s="165">
        <v>367</v>
      </c>
      <c r="X21" s="165">
        <f t="shared" si="8"/>
        <v>19</v>
      </c>
      <c r="Y21" s="255">
        <f t="shared" si="9"/>
        <v>5.1771117166212539</v>
      </c>
      <c r="Z21" s="237" t="s">
        <v>5415</v>
      </c>
      <c r="AA21" s="165">
        <v>271</v>
      </c>
      <c r="AB21" s="165">
        <v>274</v>
      </c>
      <c r="AC21" s="165">
        <f t="shared" si="10"/>
        <v>-3</v>
      </c>
      <c r="AD21" s="165">
        <f t="shared" si="11"/>
        <v>-1.0948905109489051</v>
      </c>
      <c r="AE21" s="237" t="s">
        <v>5416</v>
      </c>
      <c r="AF21" s="165">
        <v>110</v>
      </c>
      <c r="AG21" s="165">
        <v>105</v>
      </c>
      <c r="AH21" s="165">
        <f t="shared" si="17"/>
        <v>5</v>
      </c>
      <c r="AI21" s="165">
        <f t="shared" si="12"/>
        <v>4.7619047619047619</v>
      </c>
      <c r="AJ21" s="237" t="s">
        <v>5417</v>
      </c>
      <c r="AK21" s="165">
        <v>53</v>
      </c>
      <c r="AL21" s="165">
        <v>48</v>
      </c>
      <c r="AM21" s="165">
        <f t="shared" si="13"/>
        <v>5</v>
      </c>
      <c r="AN21" s="165">
        <f t="shared" si="14"/>
        <v>10.416666666666668</v>
      </c>
      <c r="AO21" s="237" t="s">
        <v>5418</v>
      </c>
      <c r="AP21" s="165">
        <v>25</v>
      </c>
      <c r="AQ21" s="165">
        <v>20</v>
      </c>
      <c r="AR21" s="165">
        <f t="shared" si="15"/>
        <v>5</v>
      </c>
      <c r="AS21" s="255">
        <f t="shared" si="16"/>
        <v>25</v>
      </c>
      <c r="AT21" s="9" t="s">
        <v>5419</v>
      </c>
    </row>
    <row r="22" spans="2:46" ht="50" customHeight="1">
      <c r="B22" s="34" t="s">
        <v>44</v>
      </c>
      <c r="C22" s="35" t="s">
        <v>5288</v>
      </c>
      <c r="D22" s="36" t="s">
        <v>45</v>
      </c>
      <c r="E22" s="240">
        <v>1443.0160000000001</v>
      </c>
      <c r="F22" s="235">
        <v>1565.2550000000001</v>
      </c>
      <c r="G22" s="234">
        <f t="shared" si="0"/>
        <v>-122.23900000000003</v>
      </c>
      <c r="H22" s="105">
        <f t="shared" si="1"/>
        <v>-7.8095262433277659</v>
      </c>
      <c r="I22" s="240">
        <v>480.97399999999999</v>
      </c>
      <c r="J22" s="235">
        <v>422.42399999999998</v>
      </c>
      <c r="K22" s="234">
        <f t="shared" si="2"/>
        <v>58.550000000000011</v>
      </c>
      <c r="L22" s="312">
        <f t="shared" si="3"/>
        <v>13.860481412040986</v>
      </c>
      <c r="M22" s="240">
        <v>56.781999999999996</v>
      </c>
      <c r="N22" s="235">
        <v>14.593999999999999</v>
      </c>
      <c r="O22" s="234">
        <f t="shared" si="4"/>
        <v>42.187999999999995</v>
      </c>
      <c r="P22" s="105">
        <f t="shared" si="5"/>
        <v>289.07770316568451</v>
      </c>
      <c r="Q22" s="240">
        <v>905.26</v>
      </c>
      <c r="R22" s="235">
        <v>1128.2370000000001</v>
      </c>
      <c r="S22" s="234">
        <f t="shared" si="6"/>
        <v>-222.97700000000009</v>
      </c>
      <c r="T22" s="105">
        <f t="shared" si="7"/>
        <v>-19.763312140977479</v>
      </c>
      <c r="U22" s="180" t="s">
        <v>5420</v>
      </c>
      <c r="V22" s="165">
        <v>666</v>
      </c>
      <c r="W22" s="165" t="s">
        <v>5412</v>
      </c>
      <c r="X22" s="165" t="s">
        <v>12157</v>
      </c>
      <c r="Y22" s="255" t="s">
        <v>12157</v>
      </c>
      <c r="Z22" s="237" t="s">
        <v>5421</v>
      </c>
      <c r="AA22" s="165">
        <v>73</v>
      </c>
      <c r="AB22" s="165">
        <v>101</v>
      </c>
      <c r="AC22" s="165">
        <f t="shared" si="10"/>
        <v>-28</v>
      </c>
      <c r="AD22" s="165">
        <f t="shared" si="11"/>
        <v>-27.722772277227726</v>
      </c>
      <c r="AE22" s="237" t="s">
        <v>5422</v>
      </c>
      <c r="AF22" s="165">
        <v>71</v>
      </c>
      <c r="AG22" s="165" t="s">
        <v>5423</v>
      </c>
      <c r="AH22" s="165" t="s">
        <v>12157</v>
      </c>
      <c r="AI22" s="165" t="s">
        <v>12157</v>
      </c>
      <c r="AJ22" s="237" t="s">
        <v>5424</v>
      </c>
      <c r="AK22" s="165">
        <v>53</v>
      </c>
      <c r="AL22" s="165" t="s">
        <v>5412</v>
      </c>
      <c r="AM22" s="165" t="s">
        <v>12157</v>
      </c>
      <c r="AN22" s="165" t="s">
        <v>12157</v>
      </c>
      <c r="AO22" s="237" t="s">
        <v>5425</v>
      </c>
      <c r="AP22" s="165">
        <v>36</v>
      </c>
      <c r="AQ22" s="165" t="s">
        <v>5412</v>
      </c>
      <c r="AR22" s="165" t="s">
        <v>12157</v>
      </c>
      <c r="AS22" s="255" t="s">
        <v>12157</v>
      </c>
      <c r="AT22" s="9" t="s">
        <v>5426</v>
      </c>
    </row>
    <row r="23" spans="2:46" ht="50" customHeight="1">
      <c r="B23" s="34" t="s">
        <v>46</v>
      </c>
      <c r="C23" s="35" t="s">
        <v>5288</v>
      </c>
      <c r="D23" s="36" t="s">
        <v>47</v>
      </c>
      <c r="E23" s="240">
        <v>3813.1210000000001</v>
      </c>
      <c r="F23" s="235">
        <v>4669.4560000000001</v>
      </c>
      <c r="G23" s="234">
        <f t="shared" si="0"/>
        <v>-856.33500000000004</v>
      </c>
      <c r="H23" s="105">
        <f t="shared" si="1"/>
        <v>-18.33907418765698</v>
      </c>
      <c r="I23" s="240">
        <v>1002.147</v>
      </c>
      <c r="J23" s="235">
        <v>1631.471</v>
      </c>
      <c r="K23" s="234">
        <f t="shared" si="2"/>
        <v>-629.32399999999996</v>
      </c>
      <c r="L23" s="312">
        <f t="shared" si="3"/>
        <v>-38.574023074881495</v>
      </c>
      <c r="M23" s="240">
        <v>888.01400000000001</v>
      </c>
      <c r="N23" s="235">
        <v>1077.6679999999999</v>
      </c>
      <c r="O23" s="234">
        <f t="shared" si="4"/>
        <v>-189.65399999999988</v>
      </c>
      <c r="P23" s="105">
        <f t="shared" si="5"/>
        <v>-17.598555399250966</v>
      </c>
      <c r="Q23" s="240">
        <v>1922.96</v>
      </c>
      <c r="R23" s="235">
        <v>1960.317</v>
      </c>
      <c r="S23" s="234">
        <f t="shared" si="6"/>
        <v>-37.356999999999971</v>
      </c>
      <c r="T23" s="105">
        <f t="shared" si="7"/>
        <v>-1.905661176228129</v>
      </c>
      <c r="U23" s="180" t="s">
        <v>5427</v>
      </c>
      <c r="V23" s="165">
        <v>656</v>
      </c>
      <c r="W23" s="165">
        <v>656</v>
      </c>
      <c r="X23" s="165">
        <f t="shared" si="8"/>
        <v>0</v>
      </c>
      <c r="Y23" s="255">
        <f t="shared" si="9"/>
        <v>0</v>
      </c>
      <c r="Z23" s="237" t="s">
        <v>5428</v>
      </c>
      <c r="AA23" s="165">
        <v>420</v>
      </c>
      <c r="AB23" s="165">
        <v>445</v>
      </c>
      <c r="AC23" s="165">
        <f t="shared" si="10"/>
        <v>-25</v>
      </c>
      <c r="AD23" s="165">
        <f t="shared" si="11"/>
        <v>-5.6179775280898872</v>
      </c>
      <c r="AE23" s="237" t="s">
        <v>5429</v>
      </c>
      <c r="AF23" s="165">
        <v>311</v>
      </c>
      <c r="AG23" s="165">
        <v>270</v>
      </c>
      <c r="AH23" s="165">
        <f t="shared" si="17"/>
        <v>41</v>
      </c>
      <c r="AI23" s="165">
        <f t="shared" si="12"/>
        <v>15.185185185185185</v>
      </c>
      <c r="AJ23" s="237" t="s">
        <v>5430</v>
      </c>
      <c r="AK23" s="165">
        <v>202</v>
      </c>
      <c r="AL23" s="165">
        <v>203</v>
      </c>
      <c r="AM23" s="165">
        <f t="shared" si="13"/>
        <v>-1</v>
      </c>
      <c r="AN23" s="165">
        <f t="shared" si="14"/>
        <v>-0.49261083743842365</v>
      </c>
      <c r="AO23" s="237" t="s">
        <v>5431</v>
      </c>
      <c r="AP23" s="165">
        <v>108</v>
      </c>
      <c r="AQ23" s="165">
        <v>132</v>
      </c>
      <c r="AR23" s="165">
        <f t="shared" si="15"/>
        <v>-24</v>
      </c>
      <c r="AS23" s="255">
        <f t="shared" si="16"/>
        <v>-18.181818181818183</v>
      </c>
      <c r="AT23" s="9" t="s">
        <v>5432</v>
      </c>
    </row>
    <row r="24" spans="2:46" ht="50" customHeight="1">
      <c r="B24" s="37" t="s">
        <v>48</v>
      </c>
      <c r="C24" s="38" t="s">
        <v>5288</v>
      </c>
      <c r="D24" s="39" t="s">
        <v>49</v>
      </c>
      <c r="E24" s="240">
        <v>2340.4450000000002</v>
      </c>
      <c r="F24" s="235">
        <v>2440.69</v>
      </c>
      <c r="G24" s="234">
        <f t="shared" si="0"/>
        <v>-100.24499999999989</v>
      </c>
      <c r="H24" s="105">
        <f t="shared" si="1"/>
        <v>-4.107240165690845</v>
      </c>
      <c r="I24" s="240">
        <v>1348.3340000000001</v>
      </c>
      <c r="J24" s="235">
        <v>1395.2190000000001</v>
      </c>
      <c r="K24" s="234">
        <f t="shared" si="2"/>
        <v>-46.884999999999991</v>
      </c>
      <c r="L24" s="312">
        <f t="shared" si="3"/>
        <v>-3.3604043522916469</v>
      </c>
      <c r="M24" s="240">
        <v>319.45999999999998</v>
      </c>
      <c r="N24" s="235">
        <v>433.49400000000003</v>
      </c>
      <c r="O24" s="234">
        <f t="shared" si="4"/>
        <v>-114.03400000000005</v>
      </c>
      <c r="P24" s="105">
        <f t="shared" si="5"/>
        <v>-26.305785085837414</v>
      </c>
      <c r="Q24" s="240">
        <v>672.65099999999995</v>
      </c>
      <c r="R24" s="235">
        <v>611.97699999999998</v>
      </c>
      <c r="S24" s="234">
        <f t="shared" si="6"/>
        <v>60.673999999999978</v>
      </c>
      <c r="T24" s="105">
        <f t="shared" si="7"/>
        <v>9.9144248885170487</v>
      </c>
      <c r="U24" s="180" t="s">
        <v>5433</v>
      </c>
      <c r="V24" s="165">
        <v>542</v>
      </c>
      <c r="W24" s="165">
        <v>451</v>
      </c>
      <c r="X24" s="165">
        <f t="shared" si="8"/>
        <v>91</v>
      </c>
      <c r="Y24" s="255">
        <f t="shared" si="9"/>
        <v>20.17738359201774</v>
      </c>
      <c r="Z24" s="237" t="s">
        <v>5434</v>
      </c>
      <c r="AA24" s="165">
        <v>38</v>
      </c>
      <c r="AB24" s="165">
        <v>39</v>
      </c>
      <c r="AC24" s="165">
        <f t="shared" si="10"/>
        <v>-1</v>
      </c>
      <c r="AD24" s="165">
        <f t="shared" si="11"/>
        <v>-2.5641025641025639</v>
      </c>
      <c r="AE24" s="237" t="s">
        <v>5435</v>
      </c>
      <c r="AF24" s="165">
        <v>35</v>
      </c>
      <c r="AG24" s="165">
        <v>63</v>
      </c>
      <c r="AH24" s="165">
        <f t="shared" si="17"/>
        <v>-28</v>
      </c>
      <c r="AI24" s="165">
        <f t="shared" si="12"/>
        <v>-44.444444444444443</v>
      </c>
      <c r="AJ24" s="237" t="s">
        <v>5436</v>
      </c>
      <c r="AK24" s="165">
        <v>29</v>
      </c>
      <c r="AL24" s="165">
        <v>30</v>
      </c>
      <c r="AM24" s="165">
        <f t="shared" si="13"/>
        <v>-1</v>
      </c>
      <c r="AN24" s="165">
        <f t="shared" si="14"/>
        <v>-3.3333333333333335</v>
      </c>
      <c r="AO24" s="237" t="s">
        <v>5437</v>
      </c>
      <c r="AP24" s="165">
        <v>24</v>
      </c>
      <c r="AQ24" s="165">
        <v>24</v>
      </c>
      <c r="AR24" s="165">
        <f t="shared" si="15"/>
        <v>0</v>
      </c>
      <c r="AS24" s="255">
        <f t="shared" si="16"/>
        <v>0</v>
      </c>
      <c r="AT24" s="9" t="s">
        <v>5438</v>
      </c>
    </row>
    <row r="25" spans="2:46" ht="50" customHeight="1">
      <c r="B25" s="34" t="s">
        <v>50</v>
      </c>
      <c r="C25" s="35" t="s">
        <v>5288</v>
      </c>
      <c r="D25" s="36" t="s">
        <v>51</v>
      </c>
      <c r="E25" s="240">
        <v>7989.3050000000003</v>
      </c>
      <c r="F25" s="235">
        <v>5681.598</v>
      </c>
      <c r="G25" s="234">
        <f t="shared" si="0"/>
        <v>2307.7070000000003</v>
      </c>
      <c r="H25" s="105">
        <f t="shared" si="1"/>
        <v>40.61721719840088</v>
      </c>
      <c r="I25" s="240">
        <v>1403.8030000000001</v>
      </c>
      <c r="J25" s="235">
        <v>1818.3240000000001</v>
      </c>
      <c r="K25" s="234">
        <f t="shared" si="2"/>
        <v>-414.52099999999996</v>
      </c>
      <c r="L25" s="312">
        <f t="shared" si="3"/>
        <v>-22.796872284587341</v>
      </c>
      <c r="M25" s="240">
        <v>1750.951</v>
      </c>
      <c r="N25" s="235">
        <v>1802.0730000000001</v>
      </c>
      <c r="O25" s="234">
        <f t="shared" si="4"/>
        <v>-51.122000000000071</v>
      </c>
      <c r="P25" s="105">
        <f t="shared" si="5"/>
        <v>-2.8368440124234739</v>
      </c>
      <c r="Q25" s="240">
        <v>4834.5510000000004</v>
      </c>
      <c r="R25" s="235">
        <v>2061.201</v>
      </c>
      <c r="S25" s="234">
        <f t="shared" si="6"/>
        <v>2773.3500000000004</v>
      </c>
      <c r="T25" s="105">
        <f t="shared" si="7"/>
        <v>134.55019670570704</v>
      </c>
      <c r="U25" s="180" t="s">
        <v>5439</v>
      </c>
      <c r="V25" s="165">
        <v>3868</v>
      </c>
      <c r="W25" s="165">
        <v>1189</v>
      </c>
      <c r="X25" s="165">
        <f t="shared" si="8"/>
        <v>2679</v>
      </c>
      <c r="Y25" s="255">
        <f t="shared" si="9"/>
        <v>225.31539108494533</v>
      </c>
      <c r="Z25" s="237" t="s">
        <v>5440</v>
      </c>
      <c r="AA25" s="165">
        <v>400</v>
      </c>
      <c r="AB25" s="165">
        <v>300</v>
      </c>
      <c r="AC25" s="165">
        <f t="shared" si="10"/>
        <v>100</v>
      </c>
      <c r="AD25" s="165">
        <f t="shared" si="11"/>
        <v>33.333333333333329</v>
      </c>
      <c r="AE25" s="237" t="s">
        <v>5373</v>
      </c>
      <c r="AF25" s="165">
        <v>277</v>
      </c>
      <c r="AG25" s="165">
        <v>277</v>
      </c>
      <c r="AH25" s="165">
        <f t="shared" si="17"/>
        <v>0</v>
      </c>
      <c r="AI25" s="165">
        <f t="shared" si="12"/>
        <v>0</v>
      </c>
      <c r="AJ25" s="237" t="s">
        <v>5441</v>
      </c>
      <c r="AK25" s="165">
        <v>89</v>
      </c>
      <c r="AL25" s="165">
        <v>89</v>
      </c>
      <c r="AM25" s="165">
        <f t="shared" si="13"/>
        <v>0</v>
      </c>
      <c r="AN25" s="165">
        <f t="shared" si="14"/>
        <v>0</v>
      </c>
      <c r="AO25" s="237" t="s">
        <v>5442</v>
      </c>
      <c r="AP25" s="165">
        <v>59</v>
      </c>
      <c r="AQ25" s="165">
        <v>99</v>
      </c>
      <c r="AR25" s="165">
        <f t="shared" si="15"/>
        <v>-40</v>
      </c>
      <c r="AS25" s="255">
        <f t="shared" si="16"/>
        <v>-40.404040404040401</v>
      </c>
      <c r="AT25" s="9" t="s">
        <v>5443</v>
      </c>
    </row>
    <row r="26" spans="2:46" ht="50" customHeight="1">
      <c r="B26" s="34" t="s">
        <v>52</v>
      </c>
      <c r="C26" s="35" t="s">
        <v>5288</v>
      </c>
      <c r="D26" s="36" t="s">
        <v>53</v>
      </c>
      <c r="E26" s="240">
        <v>2120.0010000000002</v>
      </c>
      <c r="F26" s="235">
        <v>2968.4650000000001</v>
      </c>
      <c r="G26" s="234">
        <f t="shared" si="0"/>
        <v>-848.46399999999994</v>
      </c>
      <c r="H26" s="105">
        <f t="shared" si="1"/>
        <v>-28.582583928057094</v>
      </c>
      <c r="I26" s="240">
        <v>1022.366</v>
      </c>
      <c r="J26" s="235">
        <v>1151.921</v>
      </c>
      <c r="K26" s="234">
        <f t="shared" si="2"/>
        <v>-129.55500000000006</v>
      </c>
      <c r="L26" s="312">
        <f t="shared" si="3"/>
        <v>-11.246865019389356</v>
      </c>
      <c r="M26" s="240">
        <v>22.108000000000001</v>
      </c>
      <c r="N26" s="235">
        <v>21.835999999999999</v>
      </c>
      <c r="O26" s="234">
        <f t="shared" si="4"/>
        <v>0.27200000000000202</v>
      </c>
      <c r="P26" s="105">
        <f t="shared" si="5"/>
        <v>1.2456493863345028</v>
      </c>
      <c r="Q26" s="240">
        <v>1075.527</v>
      </c>
      <c r="R26" s="235">
        <v>1794.7080000000001</v>
      </c>
      <c r="S26" s="234">
        <f t="shared" si="6"/>
        <v>-719.18100000000004</v>
      </c>
      <c r="T26" s="105">
        <f t="shared" si="7"/>
        <v>-40.072312599041183</v>
      </c>
      <c r="U26" s="180" t="s">
        <v>5444</v>
      </c>
      <c r="V26" s="165">
        <v>471</v>
      </c>
      <c r="W26" s="165">
        <v>938</v>
      </c>
      <c r="X26" s="165">
        <f t="shared" si="8"/>
        <v>-467</v>
      </c>
      <c r="Y26" s="255">
        <f t="shared" si="9"/>
        <v>-49.78678038379531</v>
      </c>
      <c r="Z26" s="237" t="s">
        <v>5373</v>
      </c>
      <c r="AA26" s="165">
        <v>144</v>
      </c>
      <c r="AB26" s="165">
        <v>169</v>
      </c>
      <c r="AC26" s="165">
        <f t="shared" si="10"/>
        <v>-25</v>
      </c>
      <c r="AD26" s="165">
        <f t="shared" si="11"/>
        <v>-14.792899408284024</v>
      </c>
      <c r="AE26" s="237" t="s">
        <v>5445</v>
      </c>
      <c r="AF26" s="165">
        <v>117</v>
      </c>
      <c r="AG26" s="165">
        <v>123</v>
      </c>
      <c r="AH26" s="165">
        <f t="shared" si="17"/>
        <v>-6</v>
      </c>
      <c r="AI26" s="165">
        <f t="shared" si="12"/>
        <v>-4.8780487804878048</v>
      </c>
      <c r="AJ26" s="237" t="s">
        <v>5446</v>
      </c>
      <c r="AK26" s="165">
        <v>116</v>
      </c>
      <c r="AL26" s="165">
        <v>92</v>
      </c>
      <c r="AM26" s="165">
        <f t="shared" si="13"/>
        <v>24</v>
      </c>
      <c r="AN26" s="165">
        <f t="shared" si="14"/>
        <v>26.086956521739129</v>
      </c>
      <c r="AO26" s="237" t="s">
        <v>5447</v>
      </c>
      <c r="AP26" s="165">
        <v>68</v>
      </c>
      <c r="AQ26" s="165">
        <v>72</v>
      </c>
      <c r="AR26" s="165">
        <f t="shared" si="15"/>
        <v>-4</v>
      </c>
      <c r="AS26" s="255">
        <f t="shared" si="16"/>
        <v>-5.5555555555555554</v>
      </c>
      <c r="AT26" s="9" t="s">
        <v>5448</v>
      </c>
    </row>
    <row r="27" spans="2:46" ht="50" customHeight="1">
      <c r="B27" s="34" t="s">
        <v>54</v>
      </c>
      <c r="C27" s="35" t="s">
        <v>5288</v>
      </c>
      <c r="D27" s="36" t="s">
        <v>55</v>
      </c>
      <c r="E27" s="240">
        <v>9324.7999999999993</v>
      </c>
      <c r="F27" s="235">
        <v>9294.7690000000002</v>
      </c>
      <c r="G27" s="234">
        <f t="shared" si="0"/>
        <v>30.03099999999904</v>
      </c>
      <c r="H27" s="105">
        <f t="shared" si="1"/>
        <v>0.32309571114676483</v>
      </c>
      <c r="I27" s="240">
        <v>2088.0219999999999</v>
      </c>
      <c r="J27" s="235">
        <v>1790.702</v>
      </c>
      <c r="K27" s="234">
        <f t="shared" si="2"/>
        <v>297.31999999999994</v>
      </c>
      <c r="L27" s="312">
        <f t="shared" si="3"/>
        <v>16.603544308321538</v>
      </c>
      <c r="M27" s="240">
        <v>2242.6889999999999</v>
      </c>
      <c r="N27" s="235">
        <v>2170.6970000000001</v>
      </c>
      <c r="O27" s="234">
        <f t="shared" si="4"/>
        <v>71.991999999999734</v>
      </c>
      <c r="P27" s="105">
        <f t="shared" si="5"/>
        <v>3.3165384206086674</v>
      </c>
      <c r="Q27" s="240">
        <v>4994.0889999999999</v>
      </c>
      <c r="R27" s="235">
        <v>5333.37</v>
      </c>
      <c r="S27" s="234">
        <f t="shared" si="6"/>
        <v>-339.28099999999995</v>
      </c>
      <c r="T27" s="105">
        <f t="shared" si="7"/>
        <v>-6.3614750148592716</v>
      </c>
      <c r="U27" s="180" t="s">
        <v>5449</v>
      </c>
      <c r="V27" s="165">
        <v>1275</v>
      </c>
      <c r="W27" s="165">
        <v>1534</v>
      </c>
      <c r="X27" s="165">
        <f t="shared" si="8"/>
        <v>-259</v>
      </c>
      <c r="Y27" s="255">
        <f t="shared" si="9"/>
        <v>-16.883963494132985</v>
      </c>
      <c r="Z27" s="237" t="s">
        <v>5450</v>
      </c>
      <c r="AA27" s="165">
        <v>1232</v>
      </c>
      <c r="AB27" s="165">
        <v>1232</v>
      </c>
      <c r="AC27" s="165">
        <f t="shared" si="10"/>
        <v>0</v>
      </c>
      <c r="AD27" s="165">
        <f t="shared" si="11"/>
        <v>0</v>
      </c>
      <c r="AE27" s="237" t="s">
        <v>5451</v>
      </c>
      <c r="AF27" s="165">
        <v>822</v>
      </c>
      <c r="AG27" s="165">
        <v>891</v>
      </c>
      <c r="AH27" s="165">
        <f t="shared" si="17"/>
        <v>-69</v>
      </c>
      <c r="AI27" s="165">
        <f t="shared" si="12"/>
        <v>-7.7441077441077439</v>
      </c>
      <c r="AJ27" s="237" t="s">
        <v>5452</v>
      </c>
      <c r="AK27" s="165">
        <v>727</v>
      </c>
      <c r="AL27" s="165">
        <v>749</v>
      </c>
      <c r="AM27" s="165">
        <f t="shared" si="13"/>
        <v>-22</v>
      </c>
      <c r="AN27" s="165">
        <f t="shared" si="14"/>
        <v>-2.9372496662216285</v>
      </c>
      <c r="AO27" s="237" t="s">
        <v>5453</v>
      </c>
      <c r="AP27" s="165">
        <v>277</v>
      </c>
      <c r="AQ27" s="165">
        <v>284</v>
      </c>
      <c r="AR27" s="165">
        <f t="shared" si="15"/>
        <v>-7</v>
      </c>
      <c r="AS27" s="255">
        <f t="shared" si="16"/>
        <v>-2.464788732394366</v>
      </c>
      <c r="AT27" s="9" t="s">
        <v>5454</v>
      </c>
    </row>
    <row r="28" spans="2:46" ht="50" customHeight="1">
      <c r="B28" s="34" t="s">
        <v>56</v>
      </c>
      <c r="C28" s="35" t="s">
        <v>5288</v>
      </c>
      <c r="D28" s="36" t="s">
        <v>57</v>
      </c>
      <c r="E28" s="240">
        <v>3274.8209999999999</v>
      </c>
      <c r="F28" s="235">
        <v>2476.636</v>
      </c>
      <c r="G28" s="234">
        <f t="shared" si="0"/>
        <v>798.18499999999995</v>
      </c>
      <c r="H28" s="105">
        <f t="shared" si="1"/>
        <v>32.228595562690678</v>
      </c>
      <c r="I28" s="240">
        <v>655.697</v>
      </c>
      <c r="J28" s="235">
        <v>752.45600000000002</v>
      </c>
      <c r="K28" s="234">
        <f t="shared" si="2"/>
        <v>-96.759000000000015</v>
      </c>
      <c r="L28" s="312">
        <f t="shared" si="3"/>
        <v>-12.859090764111125</v>
      </c>
      <c r="M28" s="240">
        <v>191.029</v>
      </c>
      <c r="N28" s="235">
        <v>223.02600000000001</v>
      </c>
      <c r="O28" s="234">
        <f t="shared" si="4"/>
        <v>-31.997000000000014</v>
      </c>
      <c r="P28" s="105">
        <f t="shared" si="5"/>
        <v>-14.346757777120162</v>
      </c>
      <c r="Q28" s="240">
        <v>2428.0949999999998</v>
      </c>
      <c r="R28" s="235">
        <v>1501.154</v>
      </c>
      <c r="S28" s="234">
        <f t="shared" si="6"/>
        <v>926.9409999999998</v>
      </c>
      <c r="T28" s="105">
        <f t="shared" si="7"/>
        <v>61.74856144006543</v>
      </c>
      <c r="U28" s="180" t="s">
        <v>5455</v>
      </c>
      <c r="V28" s="165">
        <v>1674</v>
      </c>
      <c r="W28" s="165">
        <v>859</v>
      </c>
      <c r="X28" s="165">
        <f t="shared" si="8"/>
        <v>815</v>
      </c>
      <c r="Y28" s="255">
        <f t="shared" si="9"/>
        <v>94.87776484284052</v>
      </c>
      <c r="Z28" s="237" t="s">
        <v>5456</v>
      </c>
      <c r="AA28" s="165">
        <v>230</v>
      </c>
      <c r="AB28" s="165">
        <v>102</v>
      </c>
      <c r="AC28" s="165">
        <f t="shared" si="10"/>
        <v>128</v>
      </c>
      <c r="AD28" s="165">
        <f t="shared" si="11"/>
        <v>125.49019607843137</v>
      </c>
      <c r="AE28" s="237" t="s">
        <v>5415</v>
      </c>
      <c r="AF28" s="165">
        <v>164</v>
      </c>
      <c r="AG28" s="165">
        <v>163</v>
      </c>
      <c r="AH28" s="165">
        <f t="shared" si="17"/>
        <v>1</v>
      </c>
      <c r="AI28" s="165">
        <f t="shared" si="12"/>
        <v>0.61349693251533743</v>
      </c>
      <c r="AJ28" s="237" t="s">
        <v>5457</v>
      </c>
      <c r="AK28" s="165">
        <v>111</v>
      </c>
      <c r="AL28" s="165">
        <v>114</v>
      </c>
      <c r="AM28" s="165">
        <f t="shared" si="13"/>
        <v>-3</v>
      </c>
      <c r="AN28" s="165">
        <f t="shared" si="14"/>
        <v>-2.6315789473684208</v>
      </c>
      <c r="AO28" s="237" t="s">
        <v>5458</v>
      </c>
      <c r="AP28" s="165">
        <v>59</v>
      </c>
      <c r="AQ28" s="165">
        <v>58</v>
      </c>
      <c r="AR28" s="165">
        <f t="shared" si="15"/>
        <v>1</v>
      </c>
      <c r="AS28" s="255">
        <f t="shared" si="16"/>
        <v>1.7241379310344827</v>
      </c>
      <c r="AT28" s="9" t="s">
        <v>5459</v>
      </c>
    </row>
    <row r="29" spans="2:46" ht="50" customHeight="1">
      <c r="B29" s="34" t="s">
        <v>58</v>
      </c>
      <c r="C29" s="35" t="s">
        <v>5288</v>
      </c>
      <c r="D29" s="36" t="s">
        <v>59</v>
      </c>
      <c r="E29" s="240">
        <v>7804.6019999999999</v>
      </c>
      <c r="F29" s="235">
        <v>6061.88</v>
      </c>
      <c r="G29" s="234">
        <f t="shared" si="0"/>
        <v>1742.7219999999998</v>
      </c>
      <c r="H29" s="105">
        <f t="shared" si="1"/>
        <v>28.748869987528618</v>
      </c>
      <c r="I29" s="240">
        <v>813.44200000000001</v>
      </c>
      <c r="J29" s="235">
        <v>782.48500000000001</v>
      </c>
      <c r="K29" s="234">
        <f t="shared" si="2"/>
        <v>30.956999999999994</v>
      </c>
      <c r="L29" s="312">
        <f t="shared" si="3"/>
        <v>3.956241972689571</v>
      </c>
      <c r="M29" s="240">
        <v>373.71899999999999</v>
      </c>
      <c r="N29" s="235">
        <v>373.68099999999998</v>
      </c>
      <c r="O29" s="234">
        <f t="shared" si="4"/>
        <v>3.8000000000010914E-2</v>
      </c>
      <c r="P29" s="105">
        <f t="shared" si="5"/>
        <v>1.0169101452846389E-2</v>
      </c>
      <c r="Q29" s="240">
        <v>6617.4409999999998</v>
      </c>
      <c r="R29" s="235">
        <v>4905.7139999999999</v>
      </c>
      <c r="S29" s="234">
        <f t="shared" si="6"/>
        <v>1711.7269999999999</v>
      </c>
      <c r="T29" s="105">
        <f t="shared" si="7"/>
        <v>34.892515136430696</v>
      </c>
      <c r="U29" s="180" t="s">
        <v>5460</v>
      </c>
      <c r="V29" s="165">
        <v>1243</v>
      </c>
      <c r="W29" s="165">
        <v>802</v>
      </c>
      <c r="X29" s="165">
        <f t="shared" si="8"/>
        <v>441</v>
      </c>
      <c r="Y29" s="255">
        <f t="shared" si="9"/>
        <v>54.987531172069822</v>
      </c>
      <c r="Z29" s="237" t="s">
        <v>5461</v>
      </c>
      <c r="AA29" s="165">
        <v>966</v>
      </c>
      <c r="AB29" s="165">
        <v>591</v>
      </c>
      <c r="AC29" s="165">
        <f t="shared" si="10"/>
        <v>375</v>
      </c>
      <c r="AD29" s="165">
        <f t="shared" si="11"/>
        <v>63.451776649746193</v>
      </c>
      <c r="AE29" s="237" t="s">
        <v>5462</v>
      </c>
      <c r="AF29" s="165">
        <v>754</v>
      </c>
      <c r="AG29" s="165">
        <v>129</v>
      </c>
      <c r="AH29" s="165">
        <f t="shared" si="17"/>
        <v>625</v>
      </c>
      <c r="AI29" s="165">
        <f t="shared" si="12"/>
        <v>484.49612403100775</v>
      </c>
      <c r="AJ29" s="237" t="s">
        <v>5463</v>
      </c>
      <c r="AK29" s="165">
        <v>575</v>
      </c>
      <c r="AL29" s="165">
        <v>408</v>
      </c>
      <c r="AM29" s="165">
        <f t="shared" si="13"/>
        <v>167</v>
      </c>
      <c r="AN29" s="165">
        <f t="shared" si="14"/>
        <v>40.931372549019606</v>
      </c>
      <c r="AO29" s="237" t="s">
        <v>5464</v>
      </c>
      <c r="AP29" s="165">
        <v>528</v>
      </c>
      <c r="AQ29" s="165">
        <v>496</v>
      </c>
      <c r="AR29" s="165">
        <f t="shared" si="15"/>
        <v>32</v>
      </c>
      <c r="AS29" s="255">
        <f t="shared" si="16"/>
        <v>6.4516129032258061</v>
      </c>
      <c r="AT29" s="9" t="s">
        <v>5465</v>
      </c>
    </row>
    <row r="30" spans="2:46" ht="50" customHeight="1">
      <c r="B30" s="34" t="s">
        <v>60</v>
      </c>
      <c r="C30" s="35" t="s">
        <v>5288</v>
      </c>
      <c r="D30" s="36" t="s">
        <v>61</v>
      </c>
      <c r="E30" s="240">
        <v>13192.772999999999</v>
      </c>
      <c r="F30" s="235">
        <v>9274.0859999999993</v>
      </c>
      <c r="G30" s="234">
        <f t="shared" si="0"/>
        <v>3918.6869999999999</v>
      </c>
      <c r="H30" s="105">
        <f t="shared" si="1"/>
        <v>42.254158523007014</v>
      </c>
      <c r="I30" s="240">
        <v>3957.451</v>
      </c>
      <c r="J30" s="235">
        <v>3589.7269999999999</v>
      </c>
      <c r="K30" s="234">
        <f t="shared" si="2"/>
        <v>367.72400000000016</v>
      </c>
      <c r="L30" s="312">
        <f t="shared" si="3"/>
        <v>10.243787340931503</v>
      </c>
      <c r="M30" s="240">
        <v>1170.1479999999999</v>
      </c>
      <c r="N30" s="235">
        <v>806.48699999999997</v>
      </c>
      <c r="O30" s="234">
        <f t="shared" si="4"/>
        <v>363.66099999999994</v>
      </c>
      <c r="P30" s="105">
        <f t="shared" si="5"/>
        <v>45.091985363682234</v>
      </c>
      <c r="Q30" s="240">
        <v>8065.174</v>
      </c>
      <c r="R30" s="235">
        <v>4877.8720000000003</v>
      </c>
      <c r="S30" s="234">
        <f t="shared" si="6"/>
        <v>3187.3019999999997</v>
      </c>
      <c r="T30" s="105">
        <f t="shared" si="7"/>
        <v>65.342058996218014</v>
      </c>
      <c r="U30" s="180" t="s">
        <v>5466</v>
      </c>
      <c r="V30" s="165">
        <v>3563</v>
      </c>
      <c r="W30" s="165">
        <v>0</v>
      </c>
      <c r="X30" s="165">
        <f t="shared" si="8"/>
        <v>3563</v>
      </c>
      <c r="Y30" s="255">
        <v>0</v>
      </c>
      <c r="Z30" s="237" t="s">
        <v>5467</v>
      </c>
      <c r="AA30" s="165">
        <v>1753</v>
      </c>
      <c r="AB30" s="165">
        <v>1843</v>
      </c>
      <c r="AC30" s="165">
        <f t="shared" si="10"/>
        <v>-90</v>
      </c>
      <c r="AD30" s="165">
        <f t="shared" si="11"/>
        <v>-4.8833423765599564</v>
      </c>
      <c r="AE30" s="237" t="s">
        <v>5468</v>
      </c>
      <c r="AF30" s="165">
        <v>1310</v>
      </c>
      <c r="AG30" s="165">
        <v>221</v>
      </c>
      <c r="AH30" s="165">
        <f t="shared" si="17"/>
        <v>1089</v>
      </c>
      <c r="AI30" s="165">
        <f t="shared" si="12"/>
        <v>492.76018099547514</v>
      </c>
      <c r="AJ30" s="237" t="s">
        <v>5395</v>
      </c>
      <c r="AK30" s="165">
        <v>959</v>
      </c>
      <c r="AL30" s="165">
        <v>735</v>
      </c>
      <c r="AM30" s="165">
        <f t="shared" si="13"/>
        <v>224</v>
      </c>
      <c r="AN30" s="165">
        <f t="shared" si="14"/>
        <v>30.476190476190478</v>
      </c>
      <c r="AO30" s="237" t="s">
        <v>5469</v>
      </c>
      <c r="AP30" s="165">
        <v>537</v>
      </c>
      <c r="AQ30" s="165">
        <v>514</v>
      </c>
      <c r="AR30" s="165">
        <f t="shared" si="15"/>
        <v>23</v>
      </c>
      <c r="AS30" s="255">
        <f t="shared" si="16"/>
        <v>4.4747081712062258</v>
      </c>
      <c r="AT30" s="9" t="s">
        <v>5470</v>
      </c>
    </row>
    <row r="31" spans="2:46" ht="50" customHeight="1">
      <c r="B31" s="34" t="s">
        <v>62</v>
      </c>
      <c r="C31" s="35" t="s">
        <v>5288</v>
      </c>
      <c r="D31" s="36" t="s">
        <v>63</v>
      </c>
      <c r="E31" s="240">
        <v>3028.85</v>
      </c>
      <c r="F31" s="235">
        <v>2638.105</v>
      </c>
      <c r="G31" s="234">
        <f t="shared" si="0"/>
        <v>390.74499999999989</v>
      </c>
      <c r="H31" s="105">
        <f t="shared" si="1"/>
        <v>14.811578765818641</v>
      </c>
      <c r="I31" s="240">
        <v>1039.6300000000001</v>
      </c>
      <c r="J31" s="235">
        <v>1039.527</v>
      </c>
      <c r="K31" s="234">
        <f t="shared" si="2"/>
        <v>0.10300000000006548</v>
      </c>
      <c r="L31" s="312">
        <f t="shared" si="3"/>
        <v>9.9083525488097447E-3</v>
      </c>
      <c r="M31" s="240">
        <v>193.00399999999999</v>
      </c>
      <c r="N31" s="235">
        <v>192.98400000000001</v>
      </c>
      <c r="O31" s="234">
        <f t="shared" si="4"/>
        <v>1.999999999998181E-2</v>
      </c>
      <c r="P31" s="105">
        <f t="shared" si="5"/>
        <v>1.0363553455199296E-2</v>
      </c>
      <c r="Q31" s="240">
        <v>1796.2159999999999</v>
      </c>
      <c r="R31" s="235">
        <v>1405.5940000000001</v>
      </c>
      <c r="S31" s="234">
        <f t="shared" si="6"/>
        <v>390.62199999999984</v>
      </c>
      <c r="T31" s="105">
        <f t="shared" si="7"/>
        <v>27.790528417167394</v>
      </c>
      <c r="U31" s="180" t="s">
        <v>5471</v>
      </c>
      <c r="V31" s="165">
        <v>846</v>
      </c>
      <c r="W31" s="165">
        <v>448</v>
      </c>
      <c r="X31" s="165">
        <f t="shared" si="8"/>
        <v>398</v>
      </c>
      <c r="Y31" s="255">
        <f t="shared" si="9"/>
        <v>88.839285714285708</v>
      </c>
      <c r="Z31" s="237" t="s">
        <v>5472</v>
      </c>
      <c r="AA31" s="165">
        <v>342</v>
      </c>
      <c r="AB31" s="165">
        <v>338</v>
      </c>
      <c r="AC31" s="165">
        <f t="shared" si="10"/>
        <v>4</v>
      </c>
      <c r="AD31" s="165">
        <f t="shared" si="11"/>
        <v>1.1834319526627219</v>
      </c>
      <c r="AE31" s="237" t="s">
        <v>5473</v>
      </c>
      <c r="AF31" s="165">
        <v>206</v>
      </c>
      <c r="AG31" s="165">
        <v>186</v>
      </c>
      <c r="AH31" s="165">
        <f t="shared" si="17"/>
        <v>20</v>
      </c>
      <c r="AI31" s="165">
        <f t="shared" si="12"/>
        <v>10.75268817204301</v>
      </c>
      <c r="AJ31" s="237" t="s">
        <v>5474</v>
      </c>
      <c r="AK31" s="165">
        <v>170</v>
      </c>
      <c r="AL31" s="165">
        <v>170</v>
      </c>
      <c r="AM31" s="165">
        <f t="shared" si="13"/>
        <v>0</v>
      </c>
      <c r="AN31" s="165">
        <f t="shared" si="14"/>
        <v>0</v>
      </c>
      <c r="AO31" s="237" t="s">
        <v>5434</v>
      </c>
      <c r="AP31" s="165">
        <v>99</v>
      </c>
      <c r="AQ31" s="165">
        <v>139</v>
      </c>
      <c r="AR31" s="165">
        <f t="shared" si="15"/>
        <v>-40</v>
      </c>
      <c r="AS31" s="255">
        <f t="shared" si="16"/>
        <v>-28.776978417266186</v>
      </c>
      <c r="AT31" s="9" t="s">
        <v>5475</v>
      </c>
    </row>
    <row r="32" spans="2:46" ht="50" customHeight="1">
      <c r="B32" s="34" t="s">
        <v>64</v>
      </c>
      <c r="C32" s="35" t="s">
        <v>5288</v>
      </c>
      <c r="D32" s="36" t="s">
        <v>65</v>
      </c>
      <c r="E32" s="240">
        <v>3258.2710000000002</v>
      </c>
      <c r="F32" s="235">
        <v>3066.395</v>
      </c>
      <c r="G32" s="234">
        <f t="shared" si="0"/>
        <v>191.8760000000002</v>
      </c>
      <c r="H32" s="105">
        <f t="shared" si="1"/>
        <v>6.2573804092427823</v>
      </c>
      <c r="I32" s="240">
        <v>1278.278</v>
      </c>
      <c r="J32" s="235">
        <v>1278.278</v>
      </c>
      <c r="K32" s="234">
        <f t="shared" si="2"/>
        <v>0</v>
      </c>
      <c r="L32" s="312">
        <f t="shared" si="3"/>
        <v>0</v>
      </c>
      <c r="M32" s="240">
        <v>96.337000000000003</v>
      </c>
      <c r="N32" s="235">
        <v>95.858000000000004</v>
      </c>
      <c r="O32" s="234">
        <f t="shared" si="4"/>
        <v>0.4789999999999992</v>
      </c>
      <c r="P32" s="105">
        <f t="shared" si="5"/>
        <v>0.49969746917315111</v>
      </c>
      <c r="Q32" s="240">
        <v>1883.6559999999999</v>
      </c>
      <c r="R32" s="235">
        <v>1692.259</v>
      </c>
      <c r="S32" s="234">
        <f t="shared" si="6"/>
        <v>191.39699999999993</v>
      </c>
      <c r="T32" s="105">
        <f t="shared" si="7"/>
        <v>11.310148151080888</v>
      </c>
      <c r="U32" s="180" t="s">
        <v>5476</v>
      </c>
      <c r="V32" s="165">
        <v>1032</v>
      </c>
      <c r="W32" s="165">
        <v>1047</v>
      </c>
      <c r="X32" s="165">
        <f t="shared" si="8"/>
        <v>-15</v>
      </c>
      <c r="Y32" s="255">
        <f t="shared" si="9"/>
        <v>-1.4326647564469914</v>
      </c>
      <c r="Z32" s="237" t="s">
        <v>5477</v>
      </c>
      <c r="AA32" s="165">
        <v>495</v>
      </c>
      <c r="AB32" s="165">
        <v>380</v>
      </c>
      <c r="AC32" s="165">
        <f t="shared" si="10"/>
        <v>115</v>
      </c>
      <c r="AD32" s="165">
        <f t="shared" si="11"/>
        <v>30.263157894736842</v>
      </c>
      <c r="AE32" s="237" t="s">
        <v>5478</v>
      </c>
      <c r="AF32" s="165">
        <v>356</v>
      </c>
      <c r="AG32" s="165">
        <v>265</v>
      </c>
      <c r="AH32" s="165">
        <f t="shared" si="17"/>
        <v>91</v>
      </c>
      <c r="AI32" s="165">
        <f t="shared" si="12"/>
        <v>34.339622641509429</v>
      </c>
      <c r="AJ32" s="237" t="s">
        <v>5479</v>
      </c>
      <c r="AK32" s="165">
        <v>1</v>
      </c>
      <c r="AL32" s="165" t="s">
        <v>5412</v>
      </c>
      <c r="AM32" s="165" t="s">
        <v>12157</v>
      </c>
      <c r="AN32" s="165" t="s">
        <v>12157</v>
      </c>
      <c r="AO32" s="237" t="s">
        <v>12157</v>
      </c>
      <c r="AP32" s="165" t="s">
        <v>12157</v>
      </c>
      <c r="AQ32" s="165" t="s">
        <v>12157</v>
      </c>
      <c r="AR32" s="165" t="s">
        <v>12157</v>
      </c>
      <c r="AS32" s="165" t="s">
        <v>12157</v>
      </c>
      <c r="AT32" s="9" t="s">
        <v>5480</v>
      </c>
    </row>
    <row r="33" spans="2:46" ht="50" customHeight="1">
      <c r="B33" s="37" t="s">
        <v>66</v>
      </c>
      <c r="C33" s="38" t="s">
        <v>5288</v>
      </c>
      <c r="D33" s="39" t="s">
        <v>67</v>
      </c>
      <c r="E33" s="240">
        <v>3058.56</v>
      </c>
      <c r="F33" s="235">
        <v>2972.5610000000001</v>
      </c>
      <c r="G33" s="234">
        <f t="shared" si="0"/>
        <v>85.998999999999796</v>
      </c>
      <c r="H33" s="105">
        <f t="shared" si="1"/>
        <v>2.8930945403643453</v>
      </c>
      <c r="I33" s="240">
        <v>690</v>
      </c>
      <c r="J33" s="235">
        <v>690</v>
      </c>
      <c r="K33" s="234">
        <f t="shared" si="2"/>
        <v>0</v>
      </c>
      <c r="L33" s="312">
        <f t="shared" si="3"/>
        <v>0</v>
      </c>
      <c r="M33" s="240">
        <v>350</v>
      </c>
      <c r="N33" s="235">
        <v>250</v>
      </c>
      <c r="O33" s="234">
        <f t="shared" si="4"/>
        <v>100</v>
      </c>
      <c r="P33" s="105">
        <f t="shared" si="5"/>
        <v>40</v>
      </c>
      <c r="Q33" s="240">
        <v>2018.56</v>
      </c>
      <c r="R33" s="235">
        <v>2032.5609999999999</v>
      </c>
      <c r="S33" s="234">
        <f t="shared" si="6"/>
        <v>-14.000999999999976</v>
      </c>
      <c r="T33" s="105">
        <f t="shared" si="7"/>
        <v>-0.68883541502567336</v>
      </c>
      <c r="U33" s="180" t="s">
        <v>5481</v>
      </c>
      <c r="V33" s="165">
        <v>1700</v>
      </c>
      <c r="W33" s="165">
        <v>1700</v>
      </c>
      <c r="X33" s="165">
        <f t="shared" si="8"/>
        <v>0</v>
      </c>
      <c r="Y33" s="255">
        <f t="shared" si="9"/>
        <v>0</v>
      </c>
      <c r="Z33" s="237" t="s">
        <v>5482</v>
      </c>
      <c r="AA33" s="165">
        <v>242</v>
      </c>
      <c r="AB33" s="165">
        <v>257</v>
      </c>
      <c r="AC33" s="165">
        <f t="shared" si="10"/>
        <v>-15</v>
      </c>
      <c r="AD33" s="165">
        <f t="shared" si="11"/>
        <v>-5.836575875486381</v>
      </c>
      <c r="AE33" s="237" t="s">
        <v>5483</v>
      </c>
      <c r="AF33" s="165">
        <v>51</v>
      </c>
      <c r="AG33" s="165">
        <v>51</v>
      </c>
      <c r="AH33" s="165">
        <f t="shared" si="17"/>
        <v>0</v>
      </c>
      <c r="AI33" s="165">
        <f t="shared" si="12"/>
        <v>0</v>
      </c>
      <c r="AJ33" s="235" t="s">
        <v>5473</v>
      </c>
      <c r="AK33" s="165">
        <v>10</v>
      </c>
      <c r="AL33" s="165">
        <v>10</v>
      </c>
      <c r="AM33" s="165">
        <f t="shared" si="13"/>
        <v>0</v>
      </c>
      <c r="AN33" s="165">
        <f t="shared" si="14"/>
        <v>0</v>
      </c>
      <c r="AO33" s="235" t="s">
        <v>5484</v>
      </c>
      <c r="AP33" s="165">
        <v>8</v>
      </c>
      <c r="AQ33" s="165">
        <v>8</v>
      </c>
      <c r="AR33" s="165">
        <f t="shared" si="15"/>
        <v>0</v>
      </c>
      <c r="AS33" s="255">
        <f t="shared" si="16"/>
        <v>0</v>
      </c>
      <c r="AT33" s="9" t="s">
        <v>5485</v>
      </c>
    </row>
    <row r="34" spans="2:46" ht="50" customHeight="1">
      <c r="B34" s="37" t="s">
        <v>68</v>
      </c>
      <c r="C34" s="38" t="s">
        <v>5288</v>
      </c>
      <c r="D34" s="39" t="s">
        <v>69</v>
      </c>
      <c r="E34" s="240">
        <v>1696.0650000000001</v>
      </c>
      <c r="F34" s="235">
        <v>1825.671</v>
      </c>
      <c r="G34" s="234">
        <f t="shared" si="0"/>
        <v>-129.60599999999999</v>
      </c>
      <c r="H34" s="105">
        <f t="shared" si="1"/>
        <v>-7.0990884995160677</v>
      </c>
      <c r="I34" s="240">
        <v>505.20299999999997</v>
      </c>
      <c r="J34" s="235">
        <v>505.18200000000002</v>
      </c>
      <c r="K34" s="234">
        <f t="shared" si="2"/>
        <v>2.0999999999958163E-2</v>
      </c>
      <c r="L34" s="312">
        <f t="shared" si="3"/>
        <v>4.1569177048980692E-3</v>
      </c>
      <c r="M34" s="240">
        <v>514.69100000000003</v>
      </c>
      <c r="N34" s="235">
        <v>609.64499999999998</v>
      </c>
      <c r="O34" s="234">
        <f t="shared" si="4"/>
        <v>-94.953999999999951</v>
      </c>
      <c r="P34" s="105">
        <f t="shared" si="5"/>
        <v>-15.575293818533728</v>
      </c>
      <c r="Q34" s="240">
        <v>676.17100000000005</v>
      </c>
      <c r="R34" s="235">
        <v>710.84400000000005</v>
      </c>
      <c r="S34" s="234">
        <f t="shared" si="6"/>
        <v>-34.673000000000002</v>
      </c>
      <c r="T34" s="105">
        <f t="shared" si="7"/>
        <v>-4.8777228196341245</v>
      </c>
      <c r="U34" s="180" t="s">
        <v>5401</v>
      </c>
      <c r="V34" s="165">
        <v>525</v>
      </c>
      <c r="W34" s="165">
        <v>525</v>
      </c>
      <c r="X34" s="165">
        <f t="shared" si="8"/>
        <v>0</v>
      </c>
      <c r="Y34" s="255">
        <f t="shared" si="9"/>
        <v>0</v>
      </c>
      <c r="Z34" s="237" t="s">
        <v>5486</v>
      </c>
      <c r="AA34" s="165">
        <v>59</v>
      </c>
      <c r="AB34" s="165">
        <v>61</v>
      </c>
      <c r="AC34" s="165">
        <f t="shared" si="10"/>
        <v>-2</v>
      </c>
      <c r="AD34" s="165">
        <f t="shared" si="11"/>
        <v>-3.278688524590164</v>
      </c>
      <c r="AE34" s="237" t="s">
        <v>5487</v>
      </c>
      <c r="AF34" s="165">
        <v>45</v>
      </c>
      <c r="AG34" s="165">
        <v>45</v>
      </c>
      <c r="AH34" s="165">
        <f t="shared" si="17"/>
        <v>0</v>
      </c>
      <c r="AI34" s="165">
        <f t="shared" si="12"/>
        <v>0</v>
      </c>
      <c r="AJ34" s="237" t="s">
        <v>5488</v>
      </c>
      <c r="AK34" s="165">
        <v>16</v>
      </c>
      <c r="AL34" s="165">
        <v>17</v>
      </c>
      <c r="AM34" s="165">
        <f t="shared" si="13"/>
        <v>-1</v>
      </c>
      <c r="AN34" s="165">
        <f t="shared" si="14"/>
        <v>-5.8823529411764701</v>
      </c>
      <c r="AO34" s="237" t="s">
        <v>5489</v>
      </c>
      <c r="AP34" s="165">
        <v>10</v>
      </c>
      <c r="AQ34" s="165">
        <v>0</v>
      </c>
      <c r="AR34" s="165">
        <f t="shared" si="15"/>
        <v>10</v>
      </c>
      <c r="AS34" s="255" t="s">
        <v>12165</v>
      </c>
      <c r="AT34" s="9" t="s">
        <v>5490</v>
      </c>
    </row>
    <row r="35" spans="2:46" ht="50" customHeight="1">
      <c r="B35" s="34" t="s">
        <v>70</v>
      </c>
      <c r="C35" s="35" t="s">
        <v>5288</v>
      </c>
      <c r="D35" s="36" t="s">
        <v>71</v>
      </c>
      <c r="E35" s="240">
        <v>2499.8409999999999</v>
      </c>
      <c r="F35" s="235">
        <v>2696.98</v>
      </c>
      <c r="G35" s="234">
        <f t="shared" si="0"/>
        <v>-197.13900000000012</v>
      </c>
      <c r="H35" s="105">
        <f t="shared" si="1"/>
        <v>-7.3096203902142438</v>
      </c>
      <c r="I35" s="240">
        <v>1164.4169999999999</v>
      </c>
      <c r="J35" s="235">
        <v>1264.27</v>
      </c>
      <c r="K35" s="234">
        <f t="shared" si="2"/>
        <v>-99.853000000000065</v>
      </c>
      <c r="L35" s="312">
        <f t="shared" si="3"/>
        <v>-7.8980755693008664</v>
      </c>
      <c r="M35" s="240">
        <v>17.567</v>
      </c>
      <c r="N35" s="235">
        <v>36.466000000000001</v>
      </c>
      <c r="O35" s="234">
        <f t="shared" si="4"/>
        <v>-18.899000000000001</v>
      </c>
      <c r="P35" s="105">
        <f t="shared" si="5"/>
        <v>-51.826358799978067</v>
      </c>
      <c r="Q35" s="240">
        <v>1317.857</v>
      </c>
      <c r="R35" s="235">
        <v>1396.2439999999999</v>
      </c>
      <c r="S35" s="234">
        <f t="shared" si="6"/>
        <v>-78.386999999999944</v>
      </c>
      <c r="T35" s="105">
        <f t="shared" si="7"/>
        <v>-5.6141333463205534</v>
      </c>
      <c r="U35" s="180" t="s">
        <v>5491</v>
      </c>
      <c r="V35" s="165">
        <v>636.99300000000005</v>
      </c>
      <c r="W35" s="165">
        <v>700.94100000000003</v>
      </c>
      <c r="X35" s="165">
        <f t="shared" si="8"/>
        <v>-63.947999999999979</v>
      </c>
      <c r="Y35" s="255">
        <f t="shared" si="9"/>
        <v>-9.1231644318138017</v>
      </c>
      <c r="Z35" s="237" t="s">
        <v>5492</v>
      </c>
      <c r="AA35" s="165">
        <v>137.083</v>
      </c>
      <c r="AB35" s="165">
        <v>137.06899999999999</v>
      </c>
      <c r="AC35" s="165">
        <f t="shared" si="10"/>
        <v>1.4000000000010004E-2</v>
      </c>
      <c r="AD35" s="165">
        <f t="shared" si="11"/>
        <v>1.0213833908476756E-2</v>
      </c>
      <c r="AE35" s="237" t="s">
        <v>5493</v>
      </c>
      <c r="AF35" s="165">
        <v>111.855</v>
      </c>
      <c r="AG35" s="165">
        <v>126.78400000000001</v>
      </c>
      <c r="AH35" s="165">
        <f t="shared" si="17"/>
        <v>-14.929000000000002</v>
      </c>
      <c r="AI35" s="165">
        <f t="shared" si="12"/>
        <v>-11.775145128722867</v>
      </c>
      <c r="AJ35" s="237" t="s">
        <v>5494</v>
      </c>
      <c r="AK35" s="165">
        <v>109.55</v>
      </c>
      <c r="AL35" s="165">
        <v>131.136</v>
      </c>
      <c r="AM35" s="165">
        <f t="shared" si="13"/>
        <v>-21.585999999999999</v>
      </c>
      <c r="AN35" s="165">
        <f t="shared" si="14"/>
        <v>-16.460773548072229</v>
      </c>
      <c r="AO35" s="237" t="s">
        <v>5460</v>
      </c>
      <c r="AP35" s="165">
        <v>103.03700000000001</v>
      </c>
      <c r="AQ35" s="165">
        <v>88.397999999999996</v>
      </c>
      <c r="AR35" s="165">
        <f t="shared" si="15"/>
        <v>14.63900000000001</v>
      </c>
      <c r="AS35" s="255">
        <f t="shared" si="16"/>
        <v>16.560329419217641</v>
      </c>
      <c r="AT35" s="9" t="s">
        <v>5495</v>
      </c>
    </row>
    <row r="36" spans="2:46" ht="50" customHeight="1">
      <c r="B36" s="34" t="s">
        <v>72</v>
      </c>
      <c r="C36" s="35" t="s">
        <v>5288</v>
      </c>
      <c r="D36" s="36" t="s">
        <v>73</v>
      </c>
      <c r="E36" s="240">
        <v>1622.423</v>
      </c>
      <c r="F36" s="235">
        <v>1591.6410000000001</v>
      </c>
      <c r="G36" s="234">
        <f t="shared" si="0"/>
        <v>30.781999999999925</v>
      </c>
      <c r="H36" s="105">
        <f t="shared" si="1"/>
        <v>1.9339788306533898</v>
      </c>
      <c r="I36" s="240">
        <v>253.74299999999999</v>
      </c>
      <c r="J36" s="235">
        <v>253.72200000000001</v>
      </c>
      <c r="K36" s="234">
        <f t="shared" si="2"/>
        <v>2.0999999999986585E-2</v>
      </c>
      <c r="L36" s="312">
        <f t="shared" si="3"/>
        <v>8.2767753683112167E-3</v>
      </c>
      <c r="M36" s="240">
        <v>80.98</v>
      </c>
      <c r="N36" s="235">
        <v>137.46600000000001</v>
      </c>
      <c r="O36" s="234">
        <f t="shared" si="4"/>
        <v>-56.486000000000004</v>
      </c>
      <c r="P36" s="105">
        <f t="shared" si="5"/>
        <v>-41.090887928651448</v>
      </c>
      <c r="Q36" s="240">
        <v>1287.7</v>
      </c>
      <c r="R36" s="235">
        <v>1200.453</v>
      </c>
      <c r="S36" s="234">
        <f t="shared" si="6"/>
        <v>87.247000000000071</v>
      </c>
      <c r="T36" s="105">
        <f t="shared" si="7"/>
        <v>7.2678397238375911</v>
      </c>
      <c r="U36" s="180" t="s">
        <v>5427</v>
      </c>
      <c r="V36" s="165">
        <v>302</v>
      </c>
      <c r="W36" s="165">
        <v>178</v>
      </c>
      <c r="X36" s="165">
        <f t="shared" si="8"/>
        <v>124</v>
      </c>
      <c r="Y36" s="255">
        <f t="shared" si="9"/>
        <v>69.662921348314612</v>
      </c>
      <c r="Z36" s="237" t="s">
        <v>5496</v>
      </c>
      <c r="AA36" s="165">
        <v>215</v>
      </c>
      <c r="AB36" s="165">
        <v>338</v>
      </c>
      <c r="AC36" s="165">
        <f t="shared" si="10"/>
        <v>-123</v>
      </c>
      <c r="AD36" s="165">
        <f t="shared" si="11"/>
        <v>-36.390532544378701</v>
      </c>
      <c r="AE36" s="237" t="s">
        <v>5497</v>
      </c>
      <c r="AF36" s="165">
        <v>211</v>
      </c>
      <c r="AG36" s="165">
        <v>153</v>
      </c>
      <c r="AH36" s="165">
        <f t="shared" si="17"/>
        <v>58</v>
      </c>
      <c r="AI36" s="165">
        <f t="shared" si="12"/>
        <v>37.908496732026144</v>
      </c>
      <c r="AJ36" s="237" t="s">
        <v>5498</v>
      </c>
      <c r="AK36" s="165">
        <v>197</v>
      </c>
      <c r="AL36" s="165">
        <v>213</v>
      </c>
      <c r="AM36" s="165">
        <f t="shared" si="13"/>
        <v>-16</v>
      </c>
      <c r="AN36" s="165">
        <f t="shared" si="14"/>
        <v>-7.511737089201878</v>
      </c>
      <c r="AO36" s="237" t="s">
        <v>5499</v>
      </c>
      <c r="AP36" s="165">
        <v>139</v>
      </c>
      <c r="AQ36" s="165">
        <v>139</v>
      </c>
      <c r="AR36" s="165">
        <f t="shared" si="15"/>
        <v>0</v>
      </c>
      <c r="AS36" s="255">
        <f t="shared" si="16"/>
        <v>0</v>
      </c>
      <c r="AT36" s="9" t="s">
        <v>5500</v>
      </c>
    </row>
    <row r="37" spans="2:46" ht="50" customHeight="1">
      <c r="B37" s="34" t="s">
        <v>74</v>
      </c>
      <c r="C37" s="35" t="s">
        <v>5288</v>
      </c>
      <c r="D37" s="36" t="s">
        <v>75</v>
      </c>
      <c r="E37" s="240">
        <v>4252.8220000000001</v>
      </c>
      <c r="F37" s="235">
        <v>4053.16</v>
      </c>
      <c r="G37" s="234">
        <f t="shared" si="0"/>
        <v>199.66200000000026</v>
      </c>
      <c r="H37" s="105">
        <f t="shared" si="1"/>
        <v>4.9260823653643149</v>
      </c>
      <c r="I37" s="240">
        <v>1822.5630000000001</v>
      </c>
      <c r="J37" s="235">
        <v>1897.203</v>
      </c>
      <c r="K37" s="234">
        <f t="shared" si="2"/>
        <v>-74.639999999999873</v>
      </c>
      <c r="L37" s="312">
        <f t="shared" si="3"/>
        <v>-3.9342126277472613</v>
      </c>
      <c r="M37" s="240" t="s">
        <v>12160</v>
      </c>
      <c r="N37" s="235" t="s">
        <v>12160</v>
      </c>
      <c r="O37" s="235" t="s">
        <v>12160</v>
      </c>
      <c r="P37" s="105" t="s">
        <v>5412</v>
      </c>
      <c r="Q37" s="240">
        <v>2430.259</v>
      </c>
      <c r="R37" s="235">
        <v>2155.9569999999999</v>
      </c>
      <c r="S37" s="234">
        <f t="shared" si="6"/>
        <v>274.30200000000013</v>
      </c>
      <c r="T37" s="105">
        <f t="shared" si="7"/>
        <v>12.722981024204108</v>
      </c>
      <c r="U37" s="180" t="s">
        <v>5501</v>
      </c>
      <c r="V37" s="165">
        <v>879</v>
      </c>
      <c r="W37" s="165">
        <v>543</v>
      </c>
      <c r="X37" s="165">
        <f t="shared" si="8"/>
        <v>336</v>
      </c>
      <c r="Y37" s="255">
        <f t="shared" si="9"/>
        <v>61.878453038674031</v>
      </c>
      <c r="Z37" s="237" t="s">
        <v>5502</v>
      </c>
      <c r="AA37" s="165">
        <v>330</v>
      </c>
      <c r="AB37" s="165">
        <v>395</v>
      </c>
      <c r="AC37" s="165">
        <f t="shared" si="10"/>
        <v>-65</v>
      </c>
      <c r="AD37" s="165">
        <f t="shared" si="11"/>
        <v>-16.455696202531644</v>
      </c>
      <c r="AE37" s="237" t="s">
        <v>5503</v>
      </c>
      <c r="AF37" s="165">
        <v>268</v>
      </c>
      <c r="AG37" s="165">
        <v>284</v>
      </c>
      <c r="AH37" s="165">
        <f t="shared" si="17"/>
        <v>-16</v>
      </c>
      <c r="AI37" s="165">
        <f t="shared" si="12"/>
        <v>-5.6338028169014089</v>
      </c>
      <c r="AJ37" s="237" t="s">
        <v>5504</v>
      </c>
      <c r="AK37" s="165">
        <v>266</v>
      </c>
      <c r="AL37" s="165">
        <v>280</v>
      </c>
      <c r="AM37" s="165">
        <f t="shared" si="13"/>
        <v>-14</v>
      </c>
      <c r="AN37" s="165">
        <f t="shared" si="14"/>
        <v>-5</v>
      </c>
      <c r="AO37" s="237" t="s">
        <v>5505</v>
      </c>
      <c r="AP37" s="165">
        <v>130</v>
      </c>
      <c r="AQ37" s="165">
        <v>132</v>
      </c>
      <c r="AR37" s="165">
        <f t="shared" si="15"/>
        <v>-2</v>
      </c>
      <c r="AS37" s="255">
        <f t="shared" si="16"/>
        <v>-1.5151515151515151</v>
      </c>
      <c r="AT37" s="9" t="s">
        <v>5506</v>
      </c>
    </row>
    <row r="38" spans="2:46" ht="50" customHeight="1">
      <c r="B38" s="34" t="s">
        <v>76</v>
      </c>
      <c r="C38" s="35" t="s">
        <v>5288</v>
      </c>
      <c r="D38" s="36" t="s">
        <v>77</v>
      </c>
      <c r="E38" s="240">
        <v>6205.9040000000005</v>
      </c>
      <c r="F38" s="235">
        <v>6002.8519999999999</v>
      </c>
      <c r="G38" s="234">
        <f t="shared" si="0"/>
        <v>203.05200000000059</v>
      </c>
      <c r="H38" s="105">
        <f t="shared" si="1"/>
        <v>3.3825921412022253</v>
      </c>
      <c r="I38" s="240">
        <v>2182.3490000000002</v>
      </c>
      <c r="J38" s="235">
        <v>2182.13</v>
      </c>
      <c r="K38" s="234">
        <f t="shared" si="2"/>
        <v>0.21900000000005093</v>
      </c>
      <c r="L38" s="312">
        <f t="shared" si="3"/>
        <v>1.003606567894905E-2</v>
      </c>
      <c r="M38" s="240">
        <v>560.16399999999999</v>
      </c>
      <c r="N38" s="235">
        <v>598.85299999999995</v>
      </c>
      <c r="O38" s="234">
        <f t="shared" si="4"/>
        <v>-38.688999999999965</v>
      </c>
      <c r="P38" s="105">
        <f t="shared" si="5"/>
        <v>-6.4605170217064893</v>
      </c>
      <c r="Q38" s="240">
        <v>3463.3910000000001</v>
      </c>
      <c r="R38" s="235">
        <v>3221.8690000000001</v>
      </c>
      <c r="S38" s="234">
        <f t="shared" si="6"/>
        <v>241.52199999999993</v>
      </c>
      <c r="T38" s="105">
        <f t="shared" si="7"/>
        <v>7.4963320979220427</v>
      </c>
      <c r="U38" s="180" t="s">
        <v>5507</v>
      </c>
      <c r="V38" s="165">
        <v>1419</v>
      </c>
      <c r="W38" s="165">
        <v>1239</v>
      </c>
      <c r="X38" s="165">
        <f t="shared" si="8"/>
        <v>180</v>
      </c>
      <c r="Y38" s="255">
        <f t="shared" si="9"/>
        <v>14.527845036319611</v>
      </c>
      <c r="Z38" s="237" t="s">
        <v>5508</v>
      </c>
      <c r="AA38" s="165">
        <v>1216</v>
      </c>
      <c r="AB38" s="165">
        <v>1216</v>
      </c>
      <c r="AC38" s="165">
        <f t="shared" si="10"/>
        <v>0</v>
      </c>
      <c r="AD38" s="165">
        <f t="shared" si="11"/>
        <v>0</v>
      </c>
      <c r="AE38" s="237" t="s">
        <v>5390</v>
      </c>
      <c r="AF38" s="165">
        <v>362</v>
      </c>
      <c r="AG38" s="165">
        <v>362</v>
      </c>
      <c r="AH38" s="165">
        <f t="shared" si="17"/>
        <v>0</v>
      </c>
      <c r="AI38" s="165">
        <f t="shared" si="12"/>
        <v>0</v>
      </c>
      <c r="AJ38" s="237" t="s">
        <v>5338</v>
      </c>
      <c r="AK38" s="165">
        <v>133</v>
      </c>
      <c r="AL38" s="165">
        <v>86</v>
      </c>
      <c r="AM38" s="165">
        <f t="shared" si="13"/>
        <v>47</v>
      </c>
      <c r="AN38" s="165">
        <f t="shared" si="14"/>
        <v>54.651162790697668</v>
      </c>
      <c r="AO38" s="237" t="s">
        <v>5509</v>
      </c>
      <c r="AP38" s="165">
        <v>127</v>
      </c>
      <c r="AQ38" s="165">
        <v>131</v>
      </c>
      <c r="AR38" s="165">
        <f t="shared" si="15"/>
        <v>-4</v>
      </c>
      <c r="AS38" s="255">
        <f t="shared" si="16"/>
        <v>-3.0534351145038165</v>
      </c>
      <c r="AT38" s="9" t="s">
        <v>5510</v>
      </c>
    </row>
    <row r="39" spans="2:46" ht="50" customHeight="1">
      <c r="B39" s="34" t="s">
        <v>78</v>
      </c>
      <c r="C39" s="35" t="s">
        <v>5288</v>
      </c>
      <c r="D39" s="36" t="s">
        <v>79</v>
      </c>
      <c r="E39" s="240">
        <v>948.76300000000003</v>
      </c>
      <c r="F39" s="235">
        <v>1764.1410000000001</v>
      </c>
      <c r="G39" s="234">
        <f t="shared" si="0"/>
        <v>-815.37800000000004</v>
      </c>
      <c r="H39" s="105">
        <f t="shared" si="1"/>
        <v>-46.21954821071558</v>
      </c>
      <c r="I39" s="240">
        <v>208.25800000000001</v>
      </c>
      <c r="J39" s="235">
        <v>588.19500000000005</v>
      </c>
      <c r="K39" s="234">
        <f t="shared" si="2"/>
        <v>-379.93700000000001</v>
      </c>
      <c r="L39" s="312">
        <f t="shared" si="3"/>
        <v>-64.593714669454855</v>
      </c>
      <c r="M39" s="240">
        <v>279.96100000000001</v>
      </c>
      <c r="N39" s="235">
        <v>523.16800000000001</v>
      </c>
      <c r="O39" s="234">
        <f t="shared" si="4"/>
        <v>-243.20699999999999</v>
      </c>
      <c r="P39" s="105">
        <f t="shared" si="5"/>
        <v>-46.487361612331028</v>
      </c>
      <c r="Q39" s="240">
        <v>460.54399999999998</v>
      </c>
      <c r="R39" s="235">
        <v>652.77800000000002</v>
      </c>
      <c r="S39" s="234">
        <f t="shared" si="6"/>
        <v>-192.23400000000004</v>
      </c>
      <c r="T39" s="105">
        <f t="shared" si="7"/>
        <v>-29.448602740901197</v>
      </c>
      <c r="U39" s="180" t="s">
        <v>5511</v>
      </c>
      <c r="V39" s="165">
        <v>86</v>
      </c>
      <c r="W39" s="165">
        <v>107</v>
      </c>
      <c r="X39" s="165">
        <f t="shared" si="8"/>
        <v>-21</v>
      </c>
      <c r="Y39" s="255">
        <f t="shared" si="9"/>
        <v>-19.626168224299064</v>
      </c>
      <c r="Z39" s="237" t="s">
        <v>5512</v>
      </c>
      <c r="AA39" s="165">
        <v>48</v>
      </c>
      <c r="AB39" s="165">
        <v>45</v>
      </c>
      <c r="AC39" s="165">
        <f t="shared" si="10"/>
        <v>3</v>
      </c>
      <c r="AD39" s="165">
        <f t="shared" si="11"/>
        <v>6.666666666666667</v>
      </c>
      <c r="AE39" s="237" t="s">
        <v>5421</v>
      </c>
      <c r="AF39" s="165">
        <v>47</v>
      </c>
      <c r="AG39" s="165">
        <v>35</v>
      </c>
      <c r="AH39" s="165">
        <f t="shared" si="17"/>
        <v>12</v>
      </c>
      <c r="AI39" s="165">
        <f t="shared" si="12"/>
        <v>34.285714285714285</v>
      </c>
      <c r="AJ39" s="237" t="s">
        <v>5386</v>
      </c>
      <c r="AK39" s="165">
        <v>37</v>
      </c>
      <c r="AL39" s="165">
        <v>89</v>
      </c>
      <c r="AM39" s="165">
        <f t="shared" si="13"/>
        <v>-52</v>
      </c>
      <c r="AN39" s="165">
        <f t="shared" si="14"/>
        <v>-58.426966292134829</v>
      </c>
      <c r="AO39" s="237" t="s">
        <v>5513</v>
      </c>
      <c r="AP39" s="165">
        <v>30</v>
      </c>
      <c r="AQ39" s="165">
        <v>75</v>
      </c>
      <c r="AR39" s="165">
        <f t="shared" si="15"/>
        <v>-45</v>
      </c>
      <c r="AS39" s="255">
        <f t="shared" si="16"/>
        <v>-60</v>
      </c>
      <c r="AT39" s="9" t="s">
        <v>5514</v>
      </c>
    </row>
    <row r="40" spans="2:46" ht="50" customHeight="1">
      <c r="B40" s="34" t="s">
        <v>80</v>
      </c>
      <c r="C40" s="35" t="s">
        <v>5288</v>
      </c>
      <c r="D40" s="36" t="s">
        <v>81</v>
      </c>
      <c r="E40" s="240">
        <v>3315.0909999999999</v>
      </c>
      <c r="F40" s="235">
        <v>3344.2420000000002</v>
      </c>
      <c r="G40" s="234">
        <f t="shared" si="0"/>
        <v>-29.151000000000295</v>
      </c>
      <c r="H40" s="105">
        <f t="shared" si="1"/>
        <v>-0.8716773487086249</v>
      </c>
      <c r="I40" s="240">
        <v>480.46199999999999</v>
      </c>
      <c r="J40" s="235">
        <v>480.41399999999999</v>
      </c>
      <c r="K40" s="234">
        <f t="shared" si="2"/>
        <v>4.8000000000001819E-2</v>
      </c>
      <c r="L40" s="312">
        <f t="shared" si="3"/>
        <v>9.9913824326522162E-3</v>
      </c>
      <c r="M40" s="240">
        <v>150.10400000000001</v>
      </c>
      <c r="N40" s="235">
        <v>150.089</v>
      </c>
      <c r="O40" s="234">
        <f t="shared" si="4"/>
        <v>1.5000000000014779E-2</v>
      </c>
      <c r="P40" s="105">
        <f t="shared" si="5"/>
        <v>9.9940701850334008E-3</v>
      </c>
      <c r="Q40" s="240">
        <v>2684.5250000000001</v>
      </c>
      <c r="R40" s="235">
        <v>2713.739</v>
      </c>
      <c r="S40" s="234">
        <f t="shared" si="6"/>
        <v>-29.213999999999942</v>
      </c>
      <c r="T40" s="105">
        <f t="shared" si="7"/>
        <v>-1.0765220973719263</v>
      </c>
      <c r="U40" s="180" t="s">
        <v>5515</v>
      </c>
      <c r="V40" s="165">
        <v>1698</v>
      </c>
      <c r="W40" s="165">
        <v>1698</v>
      </c>
      <c r="X40" s="165">
        <f t="shared" si="8"/>
        <v>0</v>
      </c>
      <c r="Y40" s="255">
        <f t="shared" si="9"/>
        <v>0</v>
      </c>
      <c r="Z40" s="237" t="s">
        <v>5373</v>
      </c>
      <c r="AA40" s="165">
        <v>348</v>
      </c>
      <c r="AB40" s="165">
        <v>348</v>
      </c>
      <c r="AC40" s="165">
        <f t="shared" si="10"/>
        <v>0</v>
      </c>
      <c r="AD40" s="165">
        <f t="shared" si="11"/>
        <v>0</v>
      </c>
      <c r="AE40" s="237" t="s">
        <v>5516</v>
      </c>
      <c r="AF40" s="165">
        <v>191</v>
      </c>
      <c r="AG40" s="165">
        <v>218</v>
      </c>
      <c r="AH40" s="165">
        <f t="shared" si="17"/>
        <v>-27</v>
      </c>
      <c r="AI40" s="165">
        <f t="shared" si="12"/>
        <v>-12.385321100917432</v>
      </c>
      <c r="AJ40" s="237" t="s">
        <v>5517</v>
      </c>
      <c r="AK40" s="165">
        <v>191</v>
      </c>
      <c r="AL40" s="165">
        <v>208</v>
      </c>
      <c r="AM40" s="165">
        <f t="shared" si="13"/>
        <v>-17</v>
      </c>
      <c r="AN40" s="165">
        <f t="shared" si="14"/>
        <v>-8.1730769230769234</v>
      </c>
      <c r="AO40" s="237" t="s">
        <v>5518</v>
      </c>
      <c r="AP40" s="165">
        <v>81</v>
      </c>
      <c r="AQ40" s="165">
        <v>81</v>
      </c>
      <c r="AR40" s="165">
        <f t="shared" si="15"/>
        <v>0</v>
      </c>
      <c r="AS40" s="255">
        <f t="shared" si="16"/>
        <v>0</v>
      </c>
      <c r="AT40" s="9" t="s">
        <v>5519</v>
      </c>
    </row>
    <row r="41" spans="2:46" ht="50" customHeight="1">
      <c r="B41" s="34" t="s">
        <v>82</v>
      </c>
      <c r="C41" s="35" t="s">
        <v>5288</v>
      </c>
      <c r="D41" s="36" t="s">
        <v>83</v>
      </c>
      <c r="E41" s="240">
        <v>10966.563</v>
      </c>
      <c r="F41" s="235">
        <v>10847.433000000001</v>
      </c>
      <c r="G41" s="234">
        <f t="shared" si="0"/>
        <v>119.1299999999992</v>
      </c>
      <c r="H41" s="105">
        <f t="shared" si="1"/>
        <v>1.0982321808302407</v>
      </c>
      <c r="I41" s="240">
        <v>3738.567</v>
      </c>
      <c r="J41" s="235">
        <v>3603.0030000000002</v>
      </c>
      <c r="K41" s="234">
        <f t="shared" si="2"/>
        <v>135.56399999999985</v>
      </c>
      <c r="L41" s="312">
        <f t="shared" si="3"/>
        <v>3.7625280911506276</v>
      </c>
      <c r="M41" s="240">
        <v>924.96699999999998</v>
      </c>
      <c r="N41" s="235">
        <v>923.22</v>
      </c>
      <c r="O41" s="234">
        <f t="shared" si="4"/>
        <v>1.7469999999999573</v>
      </c>
      <c r="P41" s="105">
        <f t="shared" si="5"/>
        <v>0.18922900283788882</v>
      </c>
      <c r="Q41" s="240">
        <v>6303.0290000000005</v>
      </c>
      <c r="R41" s="235">
        <v>6321.21</v>
      </c>
      <c r="S41" s="234">
        <f t="shared" si="6"/>
        <v>-18.180999999999585</v>
      </c>
      <c r="T41" s="105">
        <f t="shared" si="7"/>
        <v>-0.28761898434001693</v>
      </c>
      <c r="U41" s="180" t="s">
        <v>5520</v>
      </c>
      <c r="V41" s="165">
        <v>1635</v>
      </c>
      <c r="W41" s="165">
        <v>1884</v>
      </c>
      <c r="X41" s="165">
        <f t="shared" si="8"/>
        <v>-249</v>
      </c>
      <c r="Y41" s="255">
        <f t="shared" si="9"/>
        <v>-13.216560509554141</v>
      </c>
      <c r="Z41" s="237" t="s">
        <v>5521</v>
      </c>
      <c r="AA41" s="165">
        <v>1555</v>
      </c>
      <c r="AB41" s="165">
        <v>1380</v>
      </c>
      <c r="AC41" s="165">
        <f t="shared" si="10"/>
        <v>175</v>
      </c>
      <c r="AD41" s="165">
        <f t="shared" si="11"/>
        <v>12.681159420289855</v>
      </c>
      <c r="AE41" s="237" t="s">
        <v>5338</v>
      </c>
      <c r="AF41" s="165">
        <v>1169</v>
      </c>
      <c r="AG41" s="165">
        <v>1223</v>
      </c>
      <c r="AH41" s="165">
        <f t="shared" si="17"/>
        <v>-54</v>
      </c>
      <c r="AI41" s="165">
        <f t="shared" si="12"/>
        <v>-4.4153720359771054</v>
      </c>
      <c r="AJ41" s="237" t="s">
        <v>5522</v>
      </c>
      <c r="AK41" s="165">
        <v>971</v>
      </c>
      <c r="AL41" s="165">
        <v>989</v>
      </c>
      <c r="AM41" s="165">
        <f t="shared" si="13"/>
        <v>-18</v>
      </c>
      <c r="AN41" s="165">
        <f t="shared" si="14"/>
        <v>-1.820020222446916</v>
      </c>
      <c r="AO41" s="237" t="s">
        <v>5373</v>
      </c>
      <c r="AP41" s="165">
        <v>296</v>
      </c>
      <c r="AQ41" s="165">
        <v>295</v>
      </c>
      <c r="AR41" s="165">
        <f t="shared" si="15"/>
        <v>1</v>
      </c>
      <c r="AS41" s="255">
        <f t="shared" si="16"/>
        <v>0.33898305084745761</v>
      </c>
      <c r="AT41" s="9" t="s">
        <v>5523</v>
      </c>
    </row>
    <row r="42" spans="2:46" ht="50" customHeight="1">
      <c r="B42" s="34" t="s">
        <v>84</v>
      </c>
      <c r="C42" s="35" t="s">
        <v>5288</v>
      </c>
      <c r="D42" s="36" t="s">
        <v>85</v>
      </c>
      <c r="E42" s="240">
        <v>3975.6889999999999</v>
      </c>
      <c r="F42" s="235">
        <v>3037.2190000000001</v>
      </c>
      <c r="G42" s="234">
        <f t="shared" si="0"/>
        <v>938.4699999999998</v>
      </c>
      <c r="H42" s="105">
        <f t="shared" si="1"/>
        <v>30.898990161723596</v>
      </c>
      <c r="I42" s="240">
        <v>826.73500000000001</v>
      </c>
      <c r="J42" s="235">
        <v>783.952</v>
      </c>
      <c r="K42" s="234">
        <f t="shared" si="2"/>
        <v>42.783000000000015</v>
      </c>
      <c r="L42" s="312">
        <f t="shared" si="3"/>
        <v>5.4573494295569143</v>
      </c>
      <c r="M42" s="240">
        <v>1217.105</v>
      </c>
      <c r="N42" s="235">
        <v>1212.702</v>
      </c>
      <c r="O42" s="234">
        <f t="shared" si="4"/>
        <v>4.40300000000002</v>
      </c>
      <c r="P42" s="105">
        <f t="shared" si="5"/>
        <v>0.36307353331651304</v>
      </c>
      <c r="Q42" s="240">
        <v>1931.8489999999999</v>
      </c>
      <c r="R42" s="235">
        <v>1040.5650000000001</v>
      </c>
      <c r="S42" s="234">
        <f t="shared" si="6"/>
        <v>891.28399999999988</v>
      </c>
      <c r="T42" s="105">
        <f t="shared" si="7"/>
        <v>85.653851513360507</v>
      </c>
      <c r="U42" s="180" t="s">
        <v>5524</v>
      </c>
      <c r="V42" s="165">
        <v>1623</v>
      </c>
      <c r="W42" s="165">
        <v>729</v>
      </c>
      <c r="X42" s="165">
        <f t="shared" si="8"/>
        <v>894</v>
      </c>
      <c r="Y42" s="255">
        <f t="shared" si="9"/>
        <v>122.63374485596708</v>
      </c>
      <c r="Z42" s="237" t="s">
        <v>5525</v>
      </c>
      <c r="AA42" s="165">
        <v>239</v>
      </c>
      <c r="AB42" s="165">
        <v>239</v>
      </c>
      <c r="AC42" s="165">
        <f t="shared" si="10"/>
        <v>0</v>
      </c>
      <c r="AD42" s="165">
        <f t="shared" si="11"/>
        <v>0</v>
      </c>
      <c r="AE42" s="237" t="s">
        <v>5526</v>
      </c>
      <c r="AF42" s="165">
        <v>64</v>
      </c>
      <c r="AG42" s="165">
        <v>68</v>
      </c>
      <c r="AH42" s="165">
        <f t="shared" si="17"/>
        <v>-4</v>
      </c>
      <c r="AI42" s="165">
        <f t="shared" si="12"/>
        <v>-5.8823529411764701</v>
      </c>
      <c r="AJ42" s="237" t="s">
        <v>5494</v>
      </c>
      <c r="AK42" s="165">
        <v>3</v>
      </c>
      <c r="AL42" s="165">
        <v>3</v>
      </c>
      <c r="AM42" s="165">
        <f t="shared" si="13"/>
        <v>0</v>
      </c>
      <c r="AN42" s="165">
        <f t="shared" si="14"/>
        <v>0</v>
      </c>
      <c r="AO42" s="237" t="s">
        <v>5527</v>
      </c>
      <c r="AP42" s="165">
        <v>2</v>
      </c>
      <c r="AQ42" s="165">
        <v>0</v>
      </c>
      <c r="AR42" s="165">
        <f t="shared" si="15"/>
        <v>2</v>
      </c>
      <c r="AS42" s="255" t="s">
        <v>12165</v>
      </c>
      <c r="AT42" s="9" t="s">
        <v>5528</v>
      </c>
    </row>
    <row r="43" spans="2:46" ht="50" customHeight="1">
      <c r="B43" s="34" t="s">
        <v>86</v>
      </c>
      <c r="C43" s="35" t="s">
        <v>5288</v>
      </c>
      <c r="D43" s="36" t="s">
        <v>87</v>
      </c>
      <c r="E43" s="240">
        <v>1293.326</v>
      </c>
      <c r="F43" s="235">
        <v>1194.9069999999999</v>
      </c>
      <c r="G43" s="234">
        <f t="shared" si="0"/>
        <v>98.419000000000096</v>
      </c>
      <c r="H43" s="105">
        <f t="shared" si="1"/>
        <v>8.2365405843300028</v>
      </c>
      <c r="I43" s="240">
        <v>652.08699999999999</v>
      </c>
      <c r="J43" s="235">
        <v>622.86400000000003</v>
      </c>
      <c r="K43" s="234">
        <f t="shared" si="2"/>
        <v>29.222999999999956</v>
      </c>
      <c r="L43" s="312">
        <f t="shared" si="3"/>
        <v>4.6917144031441778</v>
      </c>
      <c r="M43" s="240">
        <v>202.70099999999999</v>
      </c>
      <c r="N43" s="235">
        <v>115.648</v>
      </c>
      <c r="O43" s="234">
        <f t="shared" si="4"/>
        <v>87.052999999999997</v>
      </c>
      <c r="P43" s="105">
        <f t="shared" si="5"/>
        <v>75.274107636967344</v>
      </c>
      <c r="Q43" s="240">
        <v>438.53800000000001</v>
      </c>
      <c r="R43" s="235">
        <v>456.39499999999998</v>
      </c>
      <c r="S43" s="234">
        <f t="shared" si="6"/>
        <v>-17.856999999999971</v>
      </c>
      <c r="T43" s="105">
        <f t="shared" si="7"/>
        <v>-3.9126195510467845</v>
      </c>
      <c r="U43" s="180" t="s">
        <v>5529</v>
      </c>
      <c r="V43" s="165">
        <v>189</v>
      </c>
      <c r="W43" s="165">
        <v>192</v>
      </c>
      <c r="X43" s="165">
        <f t="shared" si="8"/>
        <v>-3</v>
      </c>
      <c r="Y43" s="255">
        <f t="shared" si="9"/>
        <v>-1.5625</v>
      </c>
      <c r="Z43" s="237" t="s">
        <v>5530</v>
      </c>
      <c r="AA43" s="165">
        <v>123</v>
      </c>
      <c r="AB43" s="165">
        <v>136</v>
      </c>
      <c r="AC43" s="165">
        <f t="shared" si="10"/>
        <v>-13</v>
      </c>
      <c r="AD43" s="165">
        <f t="shared" si="11"/>
        <v>-9.5588235294117645</v>
      </c>
      <c r="AE43" s="237" t="s">
        <v>5531</v>
      </c>
      <c r="AF43" s="165">
        <v>73</v>
      </c>
      <c r="AG43" s="165">
        <v>73</v>
      </c>
      <c r="AH43" s="165">
        <f t="shared" si="17"/>
        <v>0</v>
      </c>
      <c r="AI43" s="165">
        <f t="shared" si="12"/>
        <v>0</v>
      </c>
      <c r="AJ43" s="237" t="s">
        <v>5373</v>
      </c>
      <c r="AK43" s="165">
        <v>33</v>
      </c>
      <c r="AL43" s="165">
        <v>35</v>
      </c>
      <c r="AM43" s="165">
        <f t="shared" si="13"/>
        <v>-2</v>
      </c>
      <c r="AN43" s="165">
        <f t="shared" si="14"/>
        <v>-5.7142857142857144</v>
      </c>
      <c r="AO43" s="237" t="s">
        <v>5532</v>
      </c>
      <c r="AP43" s="165">
        <v>19</v>
      </c>
      <c r="AQ43" s="165">
        <v>20</v>
      </c>
      <c r="AR43" s="165">
        <f t="shared" si="15"/>
        <v>-1</v>
      </c>
      <c r="AS43" s="255">
        <f t="shared" si="16"/>
        <v>-5</v>
      </c>
      <c r="AT43" s="9" t="s">
        <v>5533</v>
      </c>
    </row>
    <row r="44" spans="2:46" ht="50" customHeight="1">
      <c r="B44" s="34" t="s">
        <v>88</v>
      </c>
      <c r="C44" s="35" t="s">
        <v>5288</v>
      </c>
      <c r="D44" s="36" t="s">
        <v>89</v>
      </c>
      <c r="E44" s="240">
        <v>1477.067</v>
      </c>
      <c r="F44" s="235">
        <v>1642.2360000000001</v>
      </c>
      <c r="G44" s="234">
        <f t="shared" si="0"/>
        <v>-165.1690000000001</v>
      </c>
      <c r="H44" s="105">
        <f t="shared" si="1"/>
        <v>-10.057567852610715</v>
      </c>
      <c r="I44" s="240">
        <v>1217.8610000000001</v>
      </c>
      <c r="J44" s="235">
        <v>1389.489</v>
      </c>
      <c r="K44" s="234">
        <f t="shared" si="2"/>
        <v>-171.62799999999993</v>
      </c>
      <c r="L44" s="312">
        <f t="shared" si="3"/>
        <v>-12.351879000121622</v>
      </c>
      <c r="M44" s="240">
        <v>20.396000000000001</v>
      </c>
      <c r="N44" s="235">
        <v>20.393999999999998</v>
      </c>
      <c r="O44" s="234">
        <f t="shared" si="4"/>
        <v>2.0000000000024443E-3</v>
      </c>
      <c r="P44" s="105">
        <f t="shared" si="5"/>
        <v>9.8068059233227638E-3</v>
      </c>
      <c r="Q44" s="240">
        <v>238.81</v>
      </c>
      <c r="R44" s="235">
        <v>232.35300000000001</v>
      </c>
      <c r="S44" s="234">
        <f t="shared" si="6"/>
        <v>6.4569999999999936</v>
      </c>
      <c r="T44" s="105">
        <f t="shared" si="7"/>
        <v>2.7789613217819409</v>
      </c>
      <c r="U44" s="180" t="s">
        <v>5534</v>
      </c>
      <c r="V44" s="165">
        <v>154</v>
      </c>
      <c r="W44" s="165">
        <v>154</v>
      </c>
      <c r="X44" s="165">
        <f t="shared" si="8"/>
        <v>0</v>
      </c>
      <c r="Y44" s="255">
        <f t="shared" si="9"/>
        <v>0</v>
      </c>
      <c r="Z44" s="237" t="s">
        <v>5535</v>
      </c>
      <c r="AA44" s="165">
        <v>57</v>
      </c>
      <c r="AB44" s="165">
        <v>51</v>
      </c>
      <c r="AC44" s="165">
        <f t="shared" si="10"/>
        <v>6</v>
      </c>
      <c r="AD44" s="165">
        <f t="shared" si="11"/>
        <v>11.76470588235294</v>
      </c>
      <c r="AE44" s="237" t="s">
        <v>5536</v>
      </c>
      <c r="AF44" s="165">
        <v>23</v>
      </c>
      <c r="AG44" s="165">
        <v>23</v>
      </c>
      <c r="AH44" s="165">
        <f t="shared" si="17"/>
        <v>0</v>
      </c>
      <c r="AI44" s="165">
        <f t="shared" si="12"/>
        <v>0</v>
      </c>
      <c r="AJ44" s="237" t="s">
        <v>5373</v>
      </c>
      <c r="AK44" s="165">
        <v>3</v>
      </c>
      <c r="AL44" s="165">
        <v>3</v>
      </c>
      <c r="AM44" s="165">
        <f t="shared" si="13"/>
        <v>0</v>
      </c>
      <c r="AN44" s="165">
        <f t="shared" si="14"/>
        <v>0</v>
      </c>
      <c r="AO44" s="237" t="s">
        <v>5537</v>
      </c>
      <c r="AP44" s="165">
        <v>1</v>
      </c>
      <c r="AQ44" s="165">
        <v>1</v>
      </c>
      <c r="AR44" s="165">
        <f t="shared" si="15"/>
        <v>0</v>
      </c>
      <c r="AS44" s="255">
        <f t="shared" si="16"/>
        <v>0</v>
      </c>
      <c r="AT44" s="9" t="s">
        <v>5538</v>
      </c>
    </row>
    <row r="45" spans="2:46" ht="50" customHeight="1">
      <c r="B45" s="34" t="s">
        <v>90</v>
      </c>
      <c r="C45" s="35" t="s">
        <v>5288</v>
      </c>
      <c r="D45" s="36" t="s">
        <v>91</v>
      </c>
      <c r="E45" s="240">
        <v>1504.365</v>
      </c>
      <c r="F45" s="235">
        <v>1708.92</v>
      </c>
      <c r="G45" s="234">
        <f t="shared" si="0"/>
        <v>-204.55500000000006</v>
      </c>
      <c r="H45" s="105">
        <f t="shared" si="1"/>
        <v>-11.969840601081389</v>
      </c>
      <c r="I45" s="240">
        <v>1223.1590000000001</v>
      </c>
      <c r="J45" s="235">
        <v>1369.2909999999999</v>
      </c>
      <c r="K45" s="234">
        <f t="shared" si="2"/>
        <v>-146.13199999999983</v>
      </c>
      <c r="L45" s="312">
        <f t="shared" si="3"/>
        <v>-10.67209234560074</v>
      </c>
      <c r="M45" s="240">
        <v>2.887</v>
      </c>
      <c r="N45" s="235">
        <v>2.8849999999999998</v>
      </c>
      <c r="O45" s="234">
        <f t="shared" si="4"/>
        <v>2.0000000000002238E-3</v>
      </c>
      <c r="P45" s="105">
        <f t="shared" si="5"/>
        <v>6.9324090121324927E-2</v>
      </c>
      <c r="Q45" s="240">
        <v>278.31900000000002</v>
      </c>
      <c r="R45" s="235">
        <v>336.74400000000003</v>
      </c>
      <c r="S45" s="234">
        <f t="shared" si="6"/>
        <v>-58.425000000000011</v>
      </c>
      <c r="T45" s="105">
        <f t="shared" si="7"/>
        <v>-17.34997505523484</v>
      </c>
      <c r="U45" s="180" t="s">
        <v>5539</v>
      </c>
      <c r="V45" s="165">
        <v>117</v>
      </c>
      <c r="W45" s="165">
        <v>149</v>
      </c>
      <c r="X45" s="165">
        <f t="shared" si="8"/>
        <v>-32</v>
      </c>
      <c r="Y45" s="255">
        <f t="shared" si="9"/>
        <v>-21.476510067114095</v>
      </c>
      <c r="Z45" s="237" t="s">
        <v>5540</v>
      </c>
      <c r="AA45" s="165">
        <v>63</v>
      </c>
      <c r="AB45" s="165">
        <v>70</v>
      </c>
      <c r="AC45" s="165">
        <f t="shared" si="10"/>
        <v>-7</v>
      </c>
      <c r="AD45" s="165">
        <f t="shared" si="11"/>
        <v>-10</v>
      </c>
      <c r="AE45" s="237" t="s">
        <v>5526</v>
      </c>
      <c r="AF45" s="165">
        <v>50</v>
      </c>
      <c r="AG45" s="165">
        <v>50</v>
      </c>
      <c r="AH45" s="165">
        <f t="shared" si="17"/>
        <v>0</v>
      </c>
      <c r="AI45" s="165">
        <f t="shared" si="12"/>
        <v>0</v>
      </c>
      <c r="AJ45" s="237" t="s">
        <v>5460</v>
      </c>
      <c r="AK45" s="165">
        <v>25</v>
      </c>
      <c r="AL45" s="165">
        <v>26</v>
      </c>
      <c r="AM45" s="165">
        <f t="shared" si="13"/>
        <v>-1</v>
      </c>
      <c r="AN45" s="165">
        <f t="shared" si="14"/>
        <v>-3.8461538461538463</v>
      </c>
      <c r="AO45" s="237" t="s">
        <v>5541</v>
      </c>
      <c r="AP45" s="165">
        <v>13</v>
      </c>
      <c r="AQ45" s="165">
        <v>16</v>
      </c>
      <c r="AR45" s="165">
        <f t="shared" si="15"/>
        <v>-3</v>
      </c>
      <c r="AS45" s="255">
        <f t="shared" si="16"/>
        <v>-18.75</v>
      </c>
      <c r="AT45" s="9" t="s">
        <v>5542</v>
      </c>
    </row>
    <row r="46" spans="2:46" ht="50" customHeight="1">
      <c r="B46" s="34" t="s">
        <v>92</v>
      </c>
      <c r="C46" s="35" t="s">
        <v>5288</v>
      </c>
      <c r="D46" s="36" t="s">
        <v>93</v>
      </c>
      <c r="E46" s="240">
        <v>1966.3140000000001</v>
      </c>
      <c r="F46" s="235">
        <v>2342.5590000000002</v>
      </c>
      <c r="G46" s="234">
        <f t="shared" si="0"/>
        <v>-376.24500000000012</v>
      </c>
      <c r="H46" s="105">
        <f t="shared" si="1"/>
        <v>-16.061281700909138</v>
      </c>
      <c r="I46" s="240">
        <v>175.053</v>
      </c>
      <c r="J46" s="235">
        <v>183.10400000000001</v>
      </c>
      <c r="K46" s="234">
        <f t="shared" si="2"/>
        <v>-8.0510000000000161</v>
      </c>
      <c r="L46" s="312">
        <f t="shared" si="3"/>
        <v>-4.3969547361062649</v>
      </c>
      <c r="M46" s="240">
        <v>127.008</v>
      </c>
      <c r="N46" s="235">
        <v>190.38</v>
      </c>
      <c r="O46" s="234">
        <f t="shared" si="4"/>
        <v>-63.372</v>
      </c>
      <c r="P46" s="105">
        <f t="shared" si="5"/>
        <v>-33.287109990545225</v>
      </c>
      <c r="Q46" s="240">
        <v>1664.2529999999999</v>
      </c>
      <c r="R46" s="235">
        <v>1969.075</v>
      </c>
      <c r="S46" s="234">
        <f t="shared" si="6"/>
        <v>-304.82200000000012</v>
      </c>
      <c r="T46" s="105">
        <f t="shared" si="7"/>
        <v>-15.480466716605518</v>
      </c>
      <c r="U46" s="180" t="s">
        <v>5543</v>
      </c>
      <c r="V46" s="165">
        <v>541</v>
      </c>
      <c r="W46" s="165">
        <v>632</v>
      </c>
      <c r="X46" s="165">
        <f t="shared" si="8"/>
        <v>-91</v>
      </c>
      <c r="Y46" s="255">
        <f t="shared" si="9"/>
        <v>-14.398734177215189</v>
      </c>
      <c r="Z46" s="237" t="s">
        <v>5544</v>
      </c>
      <c r="AA46" s="165">
        <v>449</v>
      </c>
      <c r="AB46" s="165">
        <v>464</v>
      </c>
      <c r="AC46" s="165">
        <f t="shared" si="10"/>
        <v>-15</v>
      </c>
      <c r="AD46" s="165">
        <f t="shared" si="11"/>
        <v>-3.2327586206896552</v>
      </c>
      <c r="AE46" s="237" t="s">
        <v>5440</v>
      </c>
      <c r="AF46" s="165">
        <v>280</v>
      </c>
      <c r="AG46" s="165">
        <v>372</v>
      </c>
      <c r="AH46" s="165">
        <f t="shared" si="17"/>
        <v>-92</v>
      </c>
      <c r="AI46" s="165">
        <f t="shared" si="12"/>
        <v>-24.731182795698924</v>
      </c>
      <c r="AJ46" s="237" t="s">
        <v>5391</v>
      </c>
      <c r="AK46" s="165">
        <v>186</v>
      </c>
      <c r="AL46" s="165">
        <v>224</v>
      </c>
      <c r="AM46" s="165">
        <f t="shared" si="13"/>
        <v>-38</v>
      </c>
      <c r="AN46" s="165">
        <f t="shared" si="14"/>
        <v>-16.964285714285715</v>
      </c>
      <c r="AO46" s="237" t="s">
        <v>5545</v>
      </c>
      <c r="AP46" s="165">
        <v>110</v>
      </c>
      <c r="AQ46" s="165">
        <v>119</v>
      </c>
      <c r="AR46" s="165">
        <f t="shared" si="15"/>
        <v>-9</v>
      </c>
      <c r="AS46" s="255">
        <f t="shared" si="16"/>
        <v>-7.5630252100840334</v>
      </c>
      <c r="AT46" s="9" t="s">
        <v>5546</v>
      </c>
    </row>
    <row r="47" spans="2:46" ht="50" customHeight="1">
      <c r="B47" s="34" t="s">
        <v>94</v>
      </c>
      <c r="C47" s="35" t="s">
        <v>5288</v>
      </c>
      <c r="D47" s="36" t="s">
        <v>95</v>
      </c>
      <c r="E47" s="240">
        <v>2470.1750000000002</v>
      </c>
      <c r="F47" s="235">
        <v>2565.2939999999999</v>
      </c>
      <c r="G47" s="234">
        <f t="shared" si="0"/>
        <v>-95.118999999999687</v>
      </c>
      <c r="H47" s="105">
        <f t="shared" si="1"/>
        <v>-3.7079180787854993</v>
      </c>
      <c r="I47" s="240">
        <v>1226.9690000000001</v>
      </c>
      <c r="J47" s="235">
        <v>1226.31</v>
      </c>
      <c r="K47" s="234">
        <f t="shared" si="2"/>
        <v>0.6590000000001055</v>
      </c>
      <c r="L47" s="312">
        <f t="shared" si="3"/>
        <v>5.373845112574354E-2</v>
      </c>
      <c r="M47" s="240">
        <v>2.5110000000000001</v>
      </c>
      <c r="N47" s="235">
        <v>2.5110000000000001</v>
      </c>
      <c r="O47" s="234">
        <f t="shared" si="4"/>
        <v>0</v>
      </c>
      <c r="P47" s="105">
        <f t="shared" si="5"/>
        <v>0</v>
      </c>
      <c r="Q47" s="240">
        <v>1240.6949999999999</v>
      </c>
      <c r="R47" s="235">
        <v>1336.473</v>
      </c>
      <c r="S47" s="234">
        <f t="shared" si="6"/>
        <v>-95.77800000000002</v>
      </c>
      <c r="T47" s="105">
        <f t="shared" si="7"/>
        <v>-7.166474743597516</v>
      </c>
      <c r="U47" s="180" t="s">
        <v>5547</v>
      </c>
      <c r="V47" s="165">
        <v>665</v>
      </c>
      <c r="W47" s="165">
        <v>715</v>
      </c>
      <c r="X47" s="165">
        <f t="shared" si="8"/>
        <v>-50</v>
      </c>
      <c r="Y47" s="255">
        <f t="shared" si="9"/>
        <v>-6.9930069930069934</v>
      </c>
      <c r="Z47" s="237" t="s">
        <v>5548</v>
      </c>
      <c r="AA47" s="165">
        <v>237</v>
      </c>
      <c r="AB47" s="165">
        <v>237</v>
      </c>
      <c r="AC47" s="165">
        <f t="shared" si="10"/>
        <v>0</v>
      </c>
      <c r="AD47" s="165">
        <f t="shared" si="11"/>
        <v>0</v>
      </c>
      <c r="AE47" s="237" t="s">
        <v>5549</v>
      </c>
      <c r="AF47" s="165">
        <v>135</v>
      </c>
      <c r="AG47" s="165">
        <v>139</v>
      </c>
      <c r="AH47" s="165">
        <f t="shared" si="17"/>
        <v>-4</v>
      </c>
      <c r="AI47" s="165">
        <f t="shared" si="12"/>
        <v>-2.877697841726619</v>
      </c>
      <c r="AJ47" s="237" t="s">
        <v>5550</v>
      </c>
      <c r="AK47" s="165">
        <v>124</v>
      </c>
      <c r="AL47" s="165">
        <v>124</v>
      </c>
      <c r="AM47" s="165">
        <f t="shared" si="13"/>
        <v>0</v>
      </c>
      <c r="AN47" s="165">
        <f t="shared" si="14"/>
        <v>0</v>
      </c>
      <c r="AO47" s="237" t="s">
        <v>5551</v>
      </c>
      <c r="AP47" s="165">
        <v>60</v>
      </c>
      <c r="AQ47" s="165">
        <v>103</v>
      </c>
      <c r="AR47" s="165">
        <f t="shared" si="15"/>
        <v>-43</v>
      </c>
      <c r="AS47" s="255">
        <f t="shared" si="16"/>
        <v>-41.747572815533978</v>
      </c>
      <c r="AT47" s="9" t="s">
        <v>5552</v>
      </c>
    </row>
    <row r="48" spans="2:46" ht="50" customHeight="1">
      <c r="B48" s="34" t="s">
        <v>96</v>
      </c>
      <c r="C48" s="35" t="s">
        <v>5288</v>
      </c>
      <c r="D48" s="36" t="s">
        <v>97</v>
      </c>
      <c r="E48" s="240">
        <v>1322.4179999999999</v>
      </c>
      <c r="F48" s="235">
        <v>1314.3040000000001</v>
      </c>
      <c r="G48" s="234">
        <f t="shared" si="0"/>
        <v>8.1139999999998054</v>
      </c>
      <c r="H48" s="105">
        <f t="shared" si="1"/>
        <v>0.61736097584727767</v>
      </c>
      <c r="I48" s="240">
        <v>618</v>
      </c>
      <c r="J48" s="235">
        <v>608</v>
      </c>
      <c r="K48" s="234">
        <f t="shared" si="2"/>
        <v>10</v>
      </c>
      <c r="L48" s="312">
        <f t="shared" si="3"/>
        <v>1.6447368421052631</v>
      </c>
      <c r="M48" s="240">
        <v>158</v>
      </c>
      <c r="N48" s="235">
        <v>157.583</v>
      </c>
      <c r="O48" s="234">
        <f t="shared" si="4"/>
        <v>0.41700000000000159</v>
      </c>
      <c r="P48" s="105">
        <f t="shared" si="5"/>
        <v>0.26462245292956826</v>
      </c>
      <c r="Q48" s="240">
        <v>546.41800000000001</v>
      </c>
      <c r="R48" s="235">
        <v>548.721</v>
      </c>
      <c r="S48" s="234">
        <f t="shared" si="6"/>
        <v>-2.3029999999999973</v>
      </c>
      <c r="T48" s="105">
        <f t="shared" si="7"/>
        <v>-0.41970327361263687</v>
      </c>
      <c r="U48" s="180" t="s">
        <v>5553</v>
      </c>
      <c r="V48" s="165">
        <v>140</v>
      </c>
      <c r="W48" s="165">
        <v>138</v>
      </c>
      <c r="X48" s="165">
        <f t="shared" si="8"/>
        <v>2</v>
      </c>
      <c r="Y48" s="255">
        <f t="shared" si="9"/>
        <v>1.4492753623188406</v>
      </c>
      <c r="Z48" s="237" t="s">
        <v>5395</v>
      </c>
      <c r="AA48" s="165">
        <v>134</v>
      </c>
      <c r="AB48" s="165">
        <v>0</v>
      </c>
      <c r="AC48" s="165">
        <f t="shared" si="10"/>
        <v>134</v>
      </c>
      <c r="AD48" s="165" t="s">
        <v>12165</v>
      </c>
      <c r="AE48" s="237" t="s">
        <v>5554</v>
      </c>
      <c r="AF48" s="165">
        <v>107</v>
      </c>
      <c r="AG48" s="165">
        <v>137</v>
      </c>
      <c r="AH48" s="165">
        <f t="shared" si="17"/>
        <v>-30</v>
      </c>
      <c r="AI48" s="165">
        <f t="shared" si="12"/>
        <v>-21.897810218978105</v>
      </c>
      <c r="AJ48" s="237" t="s">
        <v>5362</v>
      </c>
      <c r="AK48" s="165">
        <v>95</v>
      </c>
      <c r="AL48" s="165">
        <v>94</v>
      </c>
      <c r="AM48" s="165">
        <f t="shared" si="13"/>
        <v>1</v>
      </c>
      <c r="AN48" s="165">
        <f t="shared" si="14"/>
        <v>1.0638297872340425</v>
      </c>
      <c r="AO48" s="237" t="s">
        <v>5555</v>
      </c>
      <c r="AP48" s="165">
        <v>67</v>
      </c>
      <c r="AQ48" s="165">
        <v>70</v>
      </c>
      <c r="AR48" s="165">
        <f t="shared" si="15"/>
        <v>-3</v>
      </c>
      <c r="AS48" s="255">
        <f t="shared" si="16"/>
        <v>-4.2857142857142856</v>
      </c>
      <c r="AT48" s="9" t="s">
        <v>5556</v>
      </c>
    </row>
    <row r="49" spans="2:46" ht="50" customHeight="1">
      <c r="B49" s="34" t="s">
        <v>98</v>
      </c>
      <c r="C49" s="35" t="s">
        <v>5288</v>
      </c>
      <c r="D49" s="36" t="s">
        <v>99</v>
      </c>
      <c r="E49" s="240">
        <v>2022.2270000000001</v>
      </c>
      <c r="F49" s="235">
        <v>1948.6120000000001</v>
      </c>
      <c r="G49" s="234">
        <f t="shared" si="0"/>
        <v>73.615000000000009</v>
      </c>
      <c r="H49" s="105">
        <f t="shared" si="1"/>
        <v>3.7778172360634139</v>
      </c>
      <c r="I49" s="240">
        <v>646.44500000000005</v>
      </c>
      <c r="J49" s="235">
        <v>610.29200000000003</v>
      </c>
      <c r="K49" s="234">
        <f t="shared" si="2"/>
        <v>36.15300000000002</v>
      </c>
      <c r="L49" s="312">
        <f t="shared" si="3"/>
        <v>5.923885615410331</v>
      </c>
      <c r="M49" s="240">
        <v>391.09300000000002</v>
      </c>
      <c r="N49" s="235">
        <v>390.99599999999998</v>
      </c>
      <c r="O49" s="234">
        <f t="shared" si="4"/>
        <v>9.7000000000036835E-2</v>
      </c>
      <c r="P49" s="105">
        <f t="shared" si="5"/>
        <v>2.4808437937993439E-2</v>
      </c>
      <c r="Q49" s="240">
        <v>984.68899999999996</v>
      </c>
      <c r="R49" s="235">
        <v>947.32399999999996</v>
      </c>
      <c r="S49" s="234">
        <f t="shared" si="6"/>
        <v>37.365000000000009</v>
      </c>
      <c r="T49" s="105">
        <f t="shared" si="7"/>
        <v>3.9442682756902609</v>
      </c>
      <c r="U49" s="180" t="s">
        <v>5395</v>
      </c>
      <c r="V49" s="165">
        <v>487</v>
      </c>
      <c r="W49" s="165">
        <v>487</v>
      </c>
      <c r="X49" s="165">
        <f t="shared" si="8"/>
        <v>0</v>
      </c>
      <c r="Y49" s="255">
        <f t="shared" si="9"/>
        <v>0</v>
      </c>
      <c r="Z49" s="237" t="s">
        <v>5373</v>
      </c>
      <c r="AA49" s="165">
        <v>237</v>
      </c>
      <c r="AB49" s="165">
        <v>216</v>
      </c>
      <c r="AC49" s="165">
        <f t="shared" si="10"/>
        <v>21</v>
      </c>
      <c r="AD49" s="165">
        <f t="shared" si="11"/>
        <v>9.7222222222222232</v>
      </c>
      <c r="AE49" s="237" t="s">
        <v>5543</v>
      </c>
      <c r="AF49" s="165">
        <v>218</v>
      </c>
      <c r="AG49" s="165">
        <v>218</v>
      </c>
      <c r="AH49" s="165">
        <f t="shared" si="17"/>
        <v>0</v>
      </c>
      <c r="AI49" s="165">
        <f t="shared" si="12"/>
        <v>0</v>
      </c>
      <c r="AJ49" s="237" t="s">
        <v>5557</v>
      </c>
      <c r="AK49" s="165">
        <v>41</v>
      </c>
      <c r="AL49" s="165">
        <v>26</v>
      </c>
      <c r="AM49" s="165">
        <f t="shared" si="13"/>
        <v>15</v>
      </c>
      <c r="AN49" s="165">
        <f t="shared" si="14"/>
        <v>57.692307692307686</v>
      </c>
      <c r="AO49" s="237" t="s">
        <v>5558</v>
      </c>
      <c r="AP49" s="165">
        <v>2</v>
      </c>
      <c r="AQ49" s="165">
        <v>0</v>
      </c>
      <c r="AR49" s="165">
        <f t="shared" si="15"/>
        <v>2</v>
      </c>
      <c r="AS49" s="255" t="s">
        <v>12157</v>
      </c>
      <c r="AT49" s="9" t="s">
        <v>5559</v>
      </c>
    </row>
    <row r="50" spans="2:46" ht="50" customHeight="1">
      <c r="B50" s="37" t="s">
        <v>100</v>
      </c>
      <c r="C50" s="38" t="s">
        <v>5288</v>
      </c>
      <c r="D50" s="39" t="s">
        <v>101</v>
      </c>
      <c r="E50" s="240">
        <v>3113.4140000000002</v>
      </c>
      <c r="F50" s="235">
        <v>3509.1280000000002</v>
      </c>
      <c r="G50" s="234">
        <f t="shared" si="0"/>
        <v>-395.71399999999994</v>
      </c>
      <c r="H50" s="105">
        <f t="shared" si="1"/>
        <v>-11.276704640013129</v>
      </c>
      <c r="I50" s="240">
        <v>1479.6890000000001</v>
      </c>
      <c r="J50" s="235">
        <v>1478.6610000000001</v>
      </c>
      <c r="K50" s="234">
        <f t="shared" si="2"/>
        <v>1.02800000000002</v>
      </c>
      <c r="L50" s="312">
        <f t="shared" si="3"/>
        <v>6.9522358403989834E-2</v>
      </c>
      <c r="M50" s="240">
        <v>7.4999999999999997E-2</v>
      </c>
      <c r="N50" s="235">
        <v>7.4999999999999997E-2</v>
      </c>
      <c r="O50" s="234">
        <f t="shared" si="4"/>
        <v>0</v>
      </c>
      <c r="P50" s="105">
        <f t="shared" si="5"/>
        <v>0</v>
      </c>
      <c r="Q50" s="240">
        <v>1633.65</v>
      </c>
      <c r="R50" s="235">
        <v>2030.3920000000001</v>
      </c>
      <c r="S50" s="234">
        <f t="shared" si="6"/>
        <v>-396.74199999999996</v>
      </c>
      <c r="T50" s="105">
        <f t="shared" si="7"/>
        <v>-19.540167612953553</v>
      </c>
      <c r="U50" s="180" t="s">
        <v>5460</v>
      </c>
      <c r="V50" s="165">
        <v>1190</v>
      </c>
      <c r="W50" s="165">
        <v>1499</v>
      </c>
      <c r="X50" s="165">
        <f t="shared" si="8"/>
        <v>-309</v>
      </c>
      <c r="Y50" s="255">
        <f t="shared" si="9"/>
        <v>-20.613742494996664</v>
      </c>
      <c r="Z50" s="237" t="s">
        <v>5338</v>
      </c>
      <c r="AA50" s="165">
        <v>282</v>
      </c>
      <c r="AB50" s="165">
        <v>369</v>
      </c>
      <c r="AC50" s="165">
        <f t="shared" si="10"/>
        <v>-87</v>
      </c>
      <c r="AD50" s="165">
        <f t="shared" si="11"/>
        <v>-23.577235772357724</v>
      </c>
      <c r="AE50" s="237" t="s">
        <v>5560</v>
      </c>
      <c r="AF50" s="165">
        <v>67</v>
      </c>
      <c r="AG50" s="165">
        <v>67</v>
      </c>
      <c r="AH50" s="165">
        <f t="shared" si="17"/>
        <v>0</v>
      </c>
      <c r="AI50" s="165">
        <f t="shared" si="12"/>
        <v>0</v>
      </c>
      <c r="AJ50" s="237" t="s">
        <v>5561</v>
      </c>
      <c r="AK50" s="165">
        <v>37</v>
      </c>
      <c r="AL50" s="165">
        <v>27</v>
      </c>
      <c r="AM50" s="165">
        <f t="shared" si="13"/>
        <v>10</v>
      </c>
      <c r="AN50" s="165">
        <f t="shared" si="14"/>
        <v>37.037037037037038</v>
      </c>
      <c r="AO50" s="235" t="s">
        <v>5562</v>
      </c>
      <c r="AP50" s="165">
        <v>19</v>
      </c>
      <c r="AQ50" s="165">
        <v>23</v>
      </c>
      <c r="AR50" s="165">
        <f t="shared" si="15"/>
        <v>-4</v>
      </c>
      <c r="AS50" s="255">
        <f t="shared" si="16"/>
        <v>-17.391304347826086</v>
      </c>
      <c r="AT50" s="9" t="s">
        <v>5563</v>
      </c>
    </row>
    <row r="51" spans="2:46" ht="50" customHeight="1">
      <c r="B51" s="37" t="s">
        <v>102</v>
      </c>
      <c r="C51" s="38" t="s">
        <v>5288</v>
      </c>
      <c r="D51" s="39" t="s">
        <v>103</v>
      </c>
      <c r="E51" s="240">
        <v>9798.8909999999996</v>
      </c>
      <c r="F51" s="235">
        <v>8663.2209999999995</v>
      </c>
      <c r="G51" s="234">
        <f t="shared" si="0"/>
        <v>1135.67</v>
      </c>
      <c r="H51" s="105">
        <f t="shared" si="1"/>
        <v>13.109096489631284</v>
      </c>
      <c r="I51" s="240">
        <v>1291.598</v>
      </c>
      <c r="J51" s="235">
        <v>1026.43</v>
      </c>
      <c r="K51" s="234">
        <f t="shared" si="2"/>
        <v>265.16799999999989</v>
      </c>
      <c r="L51" s="312">
        <f t="shared" si="3"/>
        <v>25.834007189969103</v>
      </c>
      <c r="M51" s="240">
        <v>544.33900000000006</v>
      </c>
      <c r="N51" s="235">
        <v>544.21400000000006</v>
      </c>
      <c r="O51" s="234">
        <f t="shared" si="4"/>
        <v>0.125</v>
      </c>
      <c r="P51" s="105">
        <f t="shared" si="5"/>
        <v>2.2968905614335535E-2</v>
      </c>
      <c r="Q51" s="240">
        <v>7962.9539999999997</v>
      </c>
      <c r="R51" s="235">
        <v>7092.5770000000002</v>
      </c>
      <c r="S51" s="234">
        <f t="shared" si="6"/>
        <v>870.3769999999995</v>
      </c>
      <c r="T51" s="105">
        <f t="shared" si="7"/>
        <v>12.27166092098823</v>
      </c>
      <c r="U51" s="180" t="s">
        <v>5460</v>
      </c>
      <c r="V51" s="165">
        <v>4033</v>
      </c>
      <c r="W51" s="165">
        <v>3215</v>
      </c>
      <c r="X51" s="165">
        <f t="shared" si="8"/>
        <v>818</v>
      </c>
      <c r="Y51" s="255">
        <f t="shared" si="9"/>
        <v>25.443234836702956</v>
      </c>
      <c r="Z51" s="237" t="s">
        <v>5395</v>
      </c>
      <c r="AA51" s="165">
        <v>2577</v>
      </c>
      <c r="AB51" s="165">
        <v>2537</v>
      </c>
      <c r="AC51" s="165">
        <f t="shared" si="10"/>
        <v>40</v>
      </c>
      <c r="AD51" s="165">
        <f t="shared" si="11"/>
        <v>1.5766653527788728</v>
      </c>
      <c r="AE51" s="237" t="s">
        <v>5338</v>
      </c>
      <c r="AF51" s="165">
        <v>1100</v>
      </c>
      <c r="AG51" s="165">
        <v>1100</v>
      </c>
      <c r="AH51" s="165">
        <f t="shared" si="17"/>
        <v>0</v>
      </c>
      <c r="AI51" s="165">
        <f t="shared" si="12"/>
        <v>0</v>
      </c>
      <c r="AJ51" s="237" t="s">
        <v>5564</v>
      </c>
      <c r="AK51" s="165">
        <v>122</v>
      </c>
      <c r="AL51" s="165">
        <v>122</v>
      </c>
      <c r="AM51" s="165">
        <f t="shared" si="13"/>
        <v>0</v>
      </c>
      <c r="AN51" s="165">
        <f t="shared" si="14"/>
        <v>0</v>
      </c>
      <c r="AO51" s="237" t="s">
        <v>5372</v>
      </c>
      <c r="AP51" s="165">
        <v>80</v>
      </c>
      <c r="AQ51" s="165">
        <v>80</v>
      </c>
      <c r="AR51" s="165">
        <f t="shared" si="15"/>
        <v>0</v>
      </c>
      <c r="AS51" s="255">
        <f t="shared" si="16"/>
        <v>0</v>
      </c>
      <c r="AT51" s="9" t="s">
        <v>5565</v>
      </c>
    </row>
    <row r="52" spans="2:46" ht="50" customHeight="1">
      <c r="B52" s="34" t="s">
        <v>104</v>
      </c>
      <c r="C52" s="35" t="s">
        <v>5288</v>
      </c>
      <c r="D52" s="36" t="s">
        <v>105</v>
      </c>
      <c r="E52" s="240">
        <v>1474.6130000000001</v>
      </c>
      <c r="F52" s="235">
        <v>1653.1389999999999</v>
      </c>
      <c r="G52" s="234">
        <f t="shared" si="0"/>
        <v>-178.52599999999984</v>
      </c>
      <c r="H52" s="105">
        <f t="shared" si="1"/>
        <v>-10.799212891353955</v>
      </c>
      <c r="I52" s="240">
        <v>998.49300000000005</v>
      </c>
      <c r="J52" s="235">
        <v>1143.4179999999999</v>
      </c>
      <c r="K52" s="234">
        <f t="shared" si="2"/>
        <v>-144.92499999999984</v>
      </c>
      <c r="L52" s="312">
        <f t="shared" si="3"/>
        <v>-12.674717382444554</v>
      </c>
      <c r="M52" s="240">
        <v>81.069999999999993</v>
      </c>
      <c r="N52" s="235">
        <v>96.07</v>
      </c>
      <c r="O52" s="234">
        <f t="shared" si="4"/>
        <v>-15</v>
      </c>
      <c r="P52" s="105">
        <f t="shared" si="5"/>
        <v>-15.613615072343084</v>
      </c>
      <c r="Q52" s="240">
        <v>395.05</v>
      </c>
      <c r="R52" s="235">
        <v>413.65100000000001</v>
      </c>
      <c r="S52" s="234">
        <f t="shared" si="6"/>
        <v>-18.600999999999999</v>
      </c>
      <c r="T52" s="105">
        <f t="shared" si="7"/>
        <v>-4.4967859379041748</v>
      </c>
      <c r="U52" s="180" t="s">
        <v>5524</v>
      </c>
      <c r="V52" s="165">
        <v>191</v>
      </c>
      <c r="W52" s="165">
        <v>153</v>
      </c>
      <c r="X52" s="165">
        <f t="shared" si="8"/>
        <v>38</v>
      </c>
      <c r="Y52" s="255">
        <f t="shared" si="9"/>
        <v>24.836601307189543</v>
      </c>
      <c r="Z52" s="237" t="s">
        <v>5338</v>
      </c>
      <c r="AA52" s="165">
        <v>127</v>
      </c>
      <c r="AB52" s="165">
        <v>177</v>
      </c>
      <c r="AC52" s="165">
        <f t="shared" si="10"/>
        <v>-50</v>
      </c>
      <c r="AD52" s="165">
        <f t="shared" si="11"/>
        <v>-28.248587570621471</v>
      </c>
      <c r="AE52" s="237" t="s">
        <v>5373</v>
      </c>
      <c r="AF52" s="165">
        <v>37</v>
      </c>
      <c r="AG52" s="165">
        <v>39</v>
      </c>
      <c r="AH52" s="165">
        <f t="shared" si="17"/>
        <v>-2</v>
      </c>
      <c r="AI52" s="165">
        <f t="shared" si="12"/>
        <v>-5.1282051282051277</v>
      </c>
      <c r="AJ52" s="237" t="s">
        <v>5566</v>
      </c>
      <c r="AK52" s="165">
        <v>31</v>
      </c>
      <c r="AL52" s="165">
        <v>39</v>
      </c>
      <c r="AM52" s="165">
        <f t="shared" si="13"/>
        <v>-8</v>
      </c>
      <c r="AN52" s="165">
        <f t="shared" si="14"/>
        <v>-20.512820512820511</v>
      </c>
      <c r="AO52" s="237" t="s">
        <v>5567</v>
      </c>
      <c r="AP52" s="165">
        <v>5</v>
      </c>
      <c r="AQ52" s="165">
        <v>5</v>
      </c>
      <c r="AR52" s="165">
        <f t="shared" si="15"/>
        <v>0</v>
      </c>
      <c r="AS52" s="255">
        <f t="shared" si="16"/>
        <v>0</v>
      </c>
      <c r="AT52" s="9" t="s">
        <v>5568</v>
      </c>
    </row>
    <row r="53" spans="2:46" ht="50" customHeight="1">
      <c r="B53" s="34" t="s">
        <v>106</v>
      </c>
      <c r="C53" s="35" t="s">
        <v>5288</v>
      </c>
      <c r="D53" s="36" t="s">
        <v>107</v>
      </c>
      <c r="E53" s="240">
        <v>2501.5889999999999</v>
      </c>
      <c r="F53" s="235">
        <v>2716.7249999999999</v>
      </c>
      <c r="G53" s="234">
        <f t="shared" si="0"/>
        <v>-215.13599999999997</v>
      </c>
      <c r="H53" s="105">
        <f t="shared" si="1"/>
        <v>-7.9189465256880975</v>
      </c>
      <c r="I53" s="240">
        <v>2310.2060000000001</v>
      </c>
      <c r="J53" s="235">
        <v>2512.806</v>
      </c>
      <c r="K53" s="234">
        <f t="shared" si="2"/>
        <v>-202.59999999999991</v>
      </c>
      <c r="L53" s="312">
        <f t="shared" si="3"/>
        <v>-8.0626996274284579</v>
      </c>
      <c r="M53" s="240">
        <v>2.1459999999999999</v>
      </c>
      <c r="N53" s="235">
        <v>2.1459999999999999</v>
      </c>
      <c r="O53" s="234">
        <f t="shared" si="4"/>
        <v>0</v>
      </c>
      <c r="P53" s="105">
        <f t="shared" si="5"/>
        <v>0</v>
      </c>
      <c r="Q53" s="240">
        <v>189.23699999999999</v>
      </c>
      <c r="R53" s="235">
        <v>201.773</v>
      </c>
      <c r="S53" s="234">
        <f t="shared" si="6"/>
        <v>-12.536000000000001</v>
      </c>
      <c r="T53" s="105">
        <f t="shared" si="7"/>
        <v>-6.212922442546823</v>
      </c>
      <c r="U53" s="180" t="s">
        <v>5569</v>
      </c>
      <c r="V53" s="165">
        <v>72</v>
      </c>
      <c r="W53" s="165">
        <v>86</v>
      </c>
      <c r="X53" s="165">
        <f t="shared" si="8"/>
        <v>-14</v>
      </c>
      <c r="Y53" s="255">
        <f t="shared" si="9"/>
        <v>-16.279069767441861</v>
      </c>
      <c r="Z53" s="237" t="s">
        <v>5570</v>
      </c>
      <c r="AA53" s="165">
        <v>50</v>
      </c>
      <c r="AB53" s="165">
        <v>15</v>
      </c>
      <c r="AC53" s="165">
        <f t="shared" si="10"/>
        <v>35</v>
      </c>
      <c r="AD53" s="165">
        <f t="shared" si="11"/>
        <v>233.33333333333334</v>
      </c>
      <c r="AE53" s="237" t="s">
        <v>5571</v>
      </c>
      <c r="AF53" s="165">
        <v>28</v>
      </c>
      <c r="AG53" s="165">
        <v>29</v>
      </c>
      <c r="AH53" s="165">
        <f t="shared" si="17"/>
        <v>-1</v>
      </c>
      <c r="AI53" s="165">
        <f t="shared" si="12"/>
        <v>-3.4482758620689653</v>
      </c>
      <c r="AJ53" s="237" t="s">
        <v>5572</v>
      </c>
      <c r="AK53" s="165">
        <v>23</v>
      </c>
      <c r="AL53" s="165">
        <v>21</v>
      </c>
      <c r="AM53" s="165">
        <f t="shared" si="13"/>
        <v>2</v>
      </c>
      <c r="AN53" s="165">
        <f t="shared" si="14"/>
        <v>9.5238095238095237</v>
      </c>
      <c r="AO53" s="237" t="s">
        <v>5573</v>
      </c>
      <c r="AP53" s="165">
        <v>5</v>
      </c>
      <c r="AQ53" s="165">
        <v>11</v>
      </c>
      <c r="AR53" s="165">
        <f t="shared" si="15"/>
        <v>-6</v>
      </c>
      <c r="AS53" s="255">
        <f t="shared" si="16"/>
        <v>-54.54545454545454</v>
      </c>
      <c r="AT53" s="9" t="s">
        <v>5574</v>
      </c>
    </row>
    <row r="54" spans="2:46" ht="50" customHeight="1">
      <c r="B54" s="34" t="s">
        <v>108</v>
      </c>
      <c r="C54" s="35" t="s">
        <v>5288</v>
      </c>
      <c r="D54" s="36" t="s">
        <v>109</v>
      </c>
      <c r="E54" s="240">
        <v>5234.5309999999999</v>
      </c>
      <c r="F54" s="235">
        <v>5181.7629999999999</v>
      </c>
      <c r="G54" s="234">
        <f t="shared" si="0"/>
        <v>52.768000000000029</v>
      </c>
      <c r="H54" s="105">
        <f t="shared" si="1"/>
        <v>1.0183406689962478</v>
      </c>
      <c r="I54" s="240">
        <v>1735.7570000000001</v>
      </c>
      <c r="J54" s="235">
        <v>2244.2220000000002</v>
      </c>
      <c r="K54" s="234">
        <f t="shared" si="2"/>
        <v>-508.46500000000015</v>
      </c>
      <c r="L54" s="312">
        <f t="shared" si="3"/>
        <v>-22.656626661711723</v>
      </c>
      <c r="M54" s="240">
        <v>2.1000000000000001E-2</v>
      </c>
      <c r="N54" s="235">
        <v>2.1000000000000001E-2</v>
      </c>
      <c r="O54" s="234">
        <f t="shared" si="4"/>
        <v>0</v>
      </c>
      <c r="P54" s="105">
        <f t="shared" si="5"/>
        <v>0</v>
      </c>
      <c r="Q54" s="240">
        <v>3498.7530000000002</v>
      </c>
      <c r="R54" s="235">
        <v>2937.52</v>
      </c>
      <c r="S54" s="234">
        <f t="shared" si="6"/>
        <v>561.23300000000017</v>
      </c>
      <c r="T54" s="105">
        <f t="shared" si="7"/>
        <v>19.105674174133288</v>
      </c>
      <c r="U54" s="180" t="s">
        <v>5401</v>
      </c>
      <c r="V54" s="165">
        <v>1611</v>
      </c>
      <c r="W54" s="165">
        <v>1036</v>
      </c>
      <c r="X54" s="165">
        <f t="shared" si="8"/>
        <v>575</v>
      </c>
      <c r="Y54" s="255">
        <f t="shared" si="9"/>
        <v>55.501930501930495</v>
      </c>
      <c r="Z54" s="237" t="s">
        <v>5575</v>
      </c>
      <c r="AA54" s="165">
        <v>1241</v>
      </c>
      <c r="AB54" s="165">
        <v>1261</v>
      </c>
      <c r="AC54" s="165">
        <f t="shared" si="10"/>
        <v>-20</v>
      </c>
      <c r="AD54" s="165">
        <f t="shared" si="11"/>
        <v>-1.5860428231562251</v>
      </c>
      <c r="AE54" s="237" t="s">
        <v>5576</v>
      </c>
      <c r="AF54" s="165">
        <v>383</v>
      </c>
      <c r="AG54" s="165">
        <v>402</v>
      </c>
      <c r="AH54" s="165">
        <f t="shared" si="17"/>
        <v>-19</v>
      </c>
      <c r="AI54" s="165">
        <f t="shared" si="12"/>
        <v>-4.7263681592039797</v>
      </c>
      <c r="AJ54" s="237" t="s">
        <v>5577</v>
      </c>
      <c r="AK54" s="165">
        <v>191</v>
      </c>
      <c r="AL54" s="165">
        <v>172</v>
      </c>
      <c r="AM54" s="165">
        <f t="shared" si="13"/>
        <v>19</v>
      </c>
      <c r="AN54" s="165">
        <f t="shared" si="14"/>
        <v>11.046511627906977</v>
      </c>
      <c r="AO54" s="237" t="s">
        <v>5578</v>
      </c>
      <c r="AP54" s="165">
        <v>46</v>
      </c>
      <c r="AQ54" s="165">
        <v>48</v>
      </c>
      <c r="AR54" s="165">
        <f t="shared" si="15"/>
        <v>-2</v>
      </c>
      <c r="AS54" s="255">
        <f t="shared" si="16"/>
        <v>-4.1666666666666661</v>
      </c>
      <c r="AT54" s="9" t="s">
        <v>5579</v>
      </c>
    </row>
    <row r="55" spans="2:46" ht="50" customHeight="1">
      <c r="B55" s="34" t="s">
        <v>110</v>
      </c>
      <c r="C55" s="35" t="s">
        <v>5288</v>
      </c>
      <c r="D55" s="36" t="s">
        <v>111</v>
      </c>
      <c r="E55" s="240">
        <v>5294.8419999999996</v>
      </c>
      <c r="F55" s="235">
        <v>5016.7520000000004</v>
      </c>
      <c r="G55" s="234">
        <f t="shared" si="0"/>
        <v>278.08999999999924</v>
      </c>
      <c r="H55" s="105">
        <f t="shared" si="1"/>
        <v>5.5432279690126052</v>
      </c>
      <c r="I55" s="240">
        <v>804.50699999999995</v>
      </c>
      <c r="J55" s="235">
        <v>711.39300000000003</v>
      </c>
      <c r="K55" s="234">
        <f t="shared" si="2"/>
        <v>93.113999999999919</v>
      </c>
      <c r="L55" s="312">
        <f t="shared" si="3"/>
        <v>13.088967701397106</v>
      </c>
      <c r="M55" s="240">
        <v>759.17499999999995</v>
      </c>
      <c r="N55" s="235">
        <v>718.495</v>
      </c>
      <c r="O55" s="234">
        <f t="shared" si="4"/>
        <v>40.67999999999995</v>
      </c>
      <c r="P55" s="105">
        <f t="shared" si="5"/>
        <v>5.661834807479516</v>
      </c>
      <c r="Q55" s="240">
        <v>3731.16</v>
      </c>
      <c r="R55" s="235">
        <v>3586.864</v>
      </c>
      <c r="S55" s="234">
        <f t="shared" si="6"/>
        <v>144.29599999999982</v>
      </c>
      <c r="T55" s="105">
        <f t="shared" si="7"/>
        <v>4.0229013422309796</v>
      </c>
      <c r="U55" s="180" t="s">
        <v>5395</v>
      </c>
      <c r="V55" s="165">
        <v>2083</v>
      </c>
      <c r="W55" s="165">
        <v>1933</v>
      </c>
      <c r="X55" s="165">
        <f t="shared" si="8"/>
        <v>150</v>
      </c>
      <c r="Y55" s="255">
        <f t="shared" si="9"/>
        <v>7.7599586135540601</v>
      </c>
      <c r="Z55" s="237" t="s">
        <v>5580</v>
      </c>
      <c r="AA55" s="165">
        <v>628</v>
      </c>
      <c r="AB55" s="165">
        <v>643</v>
      </c>
      <c r="AC55" s="165">
        <f t="shared" si="10"/>
        <v>-15</v>
      </c>
      <c r="AD55" s="165">
        <f t="shared" si="11"/>
        <v>-2.3328149300155521</v>
      </c>
      <c r="AE55" s="237" t="s">
        <v>5581</v>
      </c>
      <c r="AF55" s="165">
        <v>500</v>
      </c>
      <c r="AG55" s="165">
        <v>500</v>
      </c>
      <c r="AH55" s="165">
        <f t="shared" si="17"/>
        <v>0</v>
      </c>
      <c r="AI55" s="165">
        <f t="shared" si="12"/>
        <v>0</v>
      </c>
      <c r="AJ55" s="237" t="s">
        <v>5373</v>
      </c>
      <c r="AK55" s="165">
        <v>176</v>
      </c>
      <c r="AL55" s="165">
        <v>176</v>
      </c>
      <c r="AM55" s="165">
        <f t="shared" si="13"/>
        <v>0</v>
      </c>
      <c r="AN55" s="165">
        <f t="shared" si="14"/>
        <v>0</v>
      </c>
      <c r="AO55" s="237" t="s">
        <v>5582</v>
      </c>
      <c r="AP55" s="165">
        <v>120</v>
      </c>
      <c r="AQ55" s="165">
        <v>120</v>
      </c>
      <c r="AR55" s="165">
        <f t="shared" si="15"/>
        <v>0</v>
      </c>
      <c r="AS55" s="255">
        <f t="shared" si="16"/>
        <v>0</v>
      </c>
      <c r="AT55" s="9" t="s">
        <v>5583</v>
      </c>
    </row>
    <row r="56" spans="2:46" ht="50" customHeight="1">
      <c r="B56" s="34" t="s">
        <v>112</v>
      </c>
      <c r="C56" s="35" t="s">
        <v>5288</v>
      </c>
      <c r="D56" s="36" t="s">
        <v>113</v>
      </c>
      <c r="E56" s="240">
        <v>4885.2150000000001</v>
      </c>
      <c r="F56" s="235">
        <v>4622.7259999999997</v>
      </c>
      <c r="G56" s="234">
        <f t="shared" si="0"/>
        <v>262.48900000000049</v>
      </c>
      <c r="H56" s="105">
        <f t="shared" si="1"/>
        <v>5.6782296852549878</v>
      </c>
      <c r="I56" s="240">
        <v>497.90600000000001</v>
      </c>
      <c r="J56" s="235">
        <v>497.03699999999998</v>
      </c>
      <c r="K56" s="234">
        <f t="shared" si="2"/>
        <v>0.86900000000002819</v>
      </c>
      <c r="L56" s="312">
        <f t="shared" si="3"/>
        <v>0.17483607860179992</v>
      </c>
      <c r="M56" s="240">
        <v>1769.278</v>
      </c>
      <c r="N56" s="235">
        <v>1762.232</v>
      </c>
      <c r="O56" s="234">
        <f t="shared" si="4"/>
        <v>7.0460000000000491</v>
      </c>
      <c r="P56" s="105">
        <f t="shared" si="5"/>
        <v>0.3998338470757567</v>
      </c>
      <c r="Q56" s="240">
        <v>2618.0309999999999</v>
      </c>
      <c r="R56" s="235">
        <v>2363.4569999999999</v>
      </c>
      <c r="S56" s="234">
        <f t="shared" si="6"/>
        <v>254.57400000000007</v>
      </c>
      <c r="T56" s="105">
        <f t="shared" si="7"/>
        <v>10.771255834144648</v>
      </c>
      <c r="U56" s="180" t="s">
        <v>5440</v>
      </c>
      <c r="V56" s="165">
        <v>1872</v>
      </c>
      <c r="W56" s="165">
        <v>1669</v>
      </c>
      <c r="X56" s="165">
        <f t="shared" si="8"/>
        <v>203</v>
      </c>
      <c r="Y56" s="255">
        <f t="shared" si="9"/>
        <v>12.162971839424804</v>
      </c>
      <c r="Z56" s="237" t="s">
        <v>5584</v>
      </c>
      <c r="AA56" s="165">
        <v>364</v>
      </c>
      <c r="AB56" s="165">
        <v>307</v>
      </c>
      <c r="AC56" s="165">
        <f t="shared" si="10"/>
        <v>57</v>
      </c>
      <c r="AD56" s="165">
        <f t="shared" si="11"/>
        <v>18.566775244299674</v>
      </c>
      <c r="AE56" s="237" t="s">
        <v>5373</v>
      </c>
      <c r="AF56" s="165">
        <v>306</v>
      </c>
      <c r="AG56" s="165">
        <v>305</v>
      </c>
      <c r="AH56" s="165">
        <f t="shared" si="17"/>
        <v>1</v>
      </c>
      <c r="AI56" s="165">
        <f t="shared" si="12"/>
        <v>0.32786885245901637</v>
      </c>
      <c r="AJ56" s="237" t="s">
        <v>5517</v>
      </c>
      <c r="AK56" s="165">
        <v>67</v>
      </c>
      <c r="AL56" s="165">
        <v>75</v>
      </c>
      <c r="AM56" s="165">
        <f t="shared" si="13"/>
        <v>-8</v>
      </c>
      <c r="AN56" s="165">
        <f t="shared" si="14"/>
        <v>-10.666666666666668</v>
      </c>
      <c r="AO56" s="237" t="s">
        <v>5585</v>
      </c>
      <c r="AP56" s="165">
        <v>7</v>
      </c>
      <c r="AQ56" s="165">
        <v>7</v>
      </c>
      <c r="AR56" s="165">
        <f t="shared" si="15"/>
        <v>0</v>
      </c>
      <c r="AS56" s="255">
        <f t="shared" si="16"/>
        <v>0</v>
      </c>
      <c r="AT56" s="9" t="s">
        <v>5586</v>
      </c>
    </row>
    <row r="57" spans="2:46" ht="50" customHeight="1">
      <c r="B57" s="34" t="s">
        <v>114</v>
      </c>
      <c r="C57" s="35" t="s">
        <v>5288</v>
      </c>
      <c r="D57" s="36" t="s">
        <v>115</v>
      </c>
      <c r="E57" s="240">
        <v>1106.9839999999999</v>
      </c>
      <c r="F57" s="235">
        <v>1116.559</v>
      </c>
      <c r="G57" s="234">
        <f t="shared" si="0"/>
        <v>-9.5750000000000455</v>
      </c>
      <c r="H57" s="105">
        <f t="shared" si="1"/>
        <v>-0.85754536929979019</v>
      </c>
      <c r="I57" s="240">
        <v>824.98699999999997</v>
      </c>
      <c r="J57" s="235">
        <v>884.529</v>
      </c>
      <c r="K57" s="234">
        <f t="shared" si="2"/>
        <v>-59.54200000000003</v>
      </c>
      <c r="L57" s="312">
        <f t="shared" si="3"/>
        <v>-6.7314921274486226</v>
      </c>
      <c r="M57" s="240">
        <v>59.158000000000001</v>
      </c>
      <c r="N57" s="235">
        <v>50.747999999999998</v>
      </c>
      <c r="O57" s="234">
        <f t="shared" si="4"/>
        <v>8.4100000000000037</v>
      </c>
      <c r="P57" s="105">
        <f t="shared" si="5"/>
        <v>16.572081658390488</v>
      </c>
      <c r="Q57" s="240">
        <v>222.839</v>
      </c>
      <c r="R57" s="235">
        <v>181.28200000000001</v>
      </c>
      <c r="S57" s="234">
        <f t="shared" si="6"/>
        <v>41.556999999999988</v>
      </c>
      <c r="T57" s="105">
        <f t="shared" si="7"/>
        <v>22.923952736620283</v>
      </c>
      <c r="U57" s="180" t="s">
        <v>5587</v>
      </c>
      <c r="V57" s="165">
        <v>150</v>
      </c>
      <c r="W57" s="165">
        <v>100</v>
      </c>
      <c r="X57" s="165">
        <f t="shared" si="8"/>
        <v>50</v>
      </c>
      <c r="Y57" s="255">
        <f t="shared" si="9"/>
        <v>50</v>
      </c>
      <c r="Z57" s="237" t="s">
        <v>5588</v>
      </c>
      <c r="AA57" s="165">
        <v>45</v>
      </c>
      <c r="AB57" s="165">
        <v>45</v>
      </c>
      <c r="AC57" s="165">
        <f t="shared" si="10"/>
        <v>0</v>
      </c>
      <c r="AD57" s="165">
        <f t="shared" si="11"/>
        <v>0</v>
      </c>
      <c r="AE57" s="237" t="s">
        <v>5589</v>
      </c>
      <c r="AF57" s="165">
        <v>10</v>
      </c>
      <c r="AG57" s="165">
        <v>10</v>
      </c>
      <c r="AH57" s="165">
        <f t="shared" si="17"/>
        <v>0</v>
      </c>
      <c r="AI57" s="165">
        <f t="shared" si="12"/>
        <v>0</v>
      </c>
      <c r="AJ57" s="237" t="s">
        <v>5590</v>
      </c>
      <c r="AK57" s="165">
        <v>8</v>
      </c>
      <c r="AL57" s="165">
        <v>8</v>
      </c>
      <c r="AM57" s="165">
        <f t="shared" si="13"/>
        <v>0</v>
      </c>
      <c r="AN57" s="165">
        <f t="shared" si="14"/>
        <v>0</v>
      </c>
      <c r="AO57" s="237" t="s">
        <v>5591</v>
      </c>
      <c r="AP57" s="165">
        <v>4</v>
      </c>
      <c r="AQ57" s="165">
        <v>5</v>
      </c>
      <c r="AR57" s="165">
        <f t="shared" si="15"/>
        <v>-1</v>
      </c>
      <c r="AS57" s="255">
        <f t="shared" si="16"/>
        <v>-20</v>
      </c>
      <c r="AT57" s="9" t="s">
        <v>5592</v>
      </c>
    </row>
    <row r="58" spans="2:46" ht="50" customHeight="1">
      <c r="B58" s="34" t="s">
        <v>116</v>
      </c>
      <c r="C58" s="35" t="s">
        <v>5288</v>
      </c>
      <c r="D58" s="36" t="s">
        <v>117</v>
      </c>
      <c r="E58" s="240">
        <v>2814.509</v>
      </c>
      <c r="F58" s="235">
        <v>2951.0070000000001</v>
      </c>
      <c r="G58" s="234">
        <f t="shared" si="0"/>
        <v>-136.49800000000005</v>
      </c>
      <c r="H58" s="105">
        <f t="shared" si="1"/>
        <v>-4.6254719151801416</v>
      </c>
      <c r="I58" s="240">
        <v>310.83199999999999</v>
      </c>
      <c r="J58" s="235">
        <v>303.88600000000002</v>
      </c>
      <c r="K58" s="234">
        <f t="shared" si="2"/>
        <v>6.9459999999999695</v>
      </c>
      <c r="L58" s="312">
        <f t="shared" si="3"/>
        <v>2.2857255681406738</v>
      </c>
      <c r="M58" s="240">
        <v>551.99699999999996</v>
      </c>
      <c r="N58" s="235">
        <v>253.935</v>
      </c>
      <c r="O58" s="234">
        <f t="shared" si="4"/>
        <v>298.06199999999995</v>
      </c>
      <c r="P58" s="105">
        <f t="shared" si="5"/>
        <v>117.37728158780789</v>
      </c>
      <c r="Q58" s="240">
        <v>1951.68</v>
      </c>
      <c r="R58" s="235">
        <v>2393.1860000000001</v>
      </c>
      <c r="S58" s="234">
        <f t="shared" si="6"/>
        <v>-441.50600000000009</v>
      </c>
      <c r="T58" s="105">
        <f t="shared" si="7"/>
        <v>-18.448461590532457</v>
      </c>
      <c r="U58" s="180" t="s">
        <v>5593</v>
      </c>
      <c r="V58" s="165">
        <v>1021</v>
      </c>
      <c r="W58" s="165">
        <v>1503</v>
      </c>
      <c r="X58" s="165">
        <f t="shared" si="8"/>
        <v>-482</v>
      </c>
      <c r="Y58" s="255">
        <f t="shared" si="9"/>
        <v>-32.069194943446441</v>
      </c>
      <c r="Z58" s="237" t="s">
        <v>5594</v>
      </c>
      <c r="AA58" s="165">
        <v>340</v>
      </c>
      <c r="AB58" s="165">
        <v>278</v>
      </c>
      <c r="AC58" s="165">
        <f t="shared" si="10"/>
        <v>62</v>
      </c>
      <c r="AD58" s="165">
        <f t="shared" si="11"/>
        <v>22.302158273381295</v>
      </c>
      <c r="AE58" s="237" t="s">
        <v>5595</v>
      </c>
      <c r="AF58" s="165">
        <v>216</v>
      </c>
      <c r="AG58" s="165">
        <v>210</v>
      </c>
      <c r="AH58" s="165">
        <f t="shared" si="17"/>
        <v>6</v>
      </c>
      <c r="AI58" s="165">
        <f t="shared" si="12"/>
        <v>2.8571428571428572</v>
      </c>
      <c r="AJ58" s="237" t="s">
        <v>5373</v>
      </c>
      <c r="AK58" s="165">
        <v>144</v>
      </c>
      <c r="AL58" s="165">
        <v>144</v>
      </c>
      <c r="AM58" s="165">
        <f t="shared" si="13"/>
        <v>0</v>
      </c>
      <c r="AN58" s="165">
        <f t="shared" si="14"/>
        <v>0</v>
      </c>
      <c r="AO58" s="237" t="s">
        <v>5596</v>
      </c>
      <c r="AP58" s="165">
        <v>142</v>
      </c>
      <c r="AQ58" s="165">
        <v>152</v>
      </c>
      <c r="AR58" s="165">
        <f t="shared" si="15"/>
        <v>-10</v>
      </c>
      <c r="AS58" s="255">
        <f t="shared" si="16"/>
        <v>-6.5789473684210522</v>
      </c>
      <c r="AT58" s="9" t="s">
        <v>5597</v>
      </c>
    </row>
    <row r="59" spans="2:46" ht="50" customHeight="1">
      <c r="B59" s="37" t="s">
        <v>118</v>
      </c>
      <c r="C59" s="38" t="s">
        <v>5288</v>
      </c>
      <c r="D59" s="39" t="s">
        <v>119</v>
      </c>
      <c r="E59" s="240">
        <v>4351.3140000000003</v>
      </c>
      <c r="F59" s="235">
        <v>4738.4170000000004</v>
      </c>
      <c r="G59" s="234">
        <f t="shared" si="0"/>
        <v>-387.10300000000007</v>
      </c>
      <c r="H59" s="105">
        <f t="shared" si="1"/>
        <v>-8.1694582811094936</v>
      </c>
      <c r="I59" s="240">
        <v>1533.8520000000001</v>
      </c>
      <c r="J59" s="235">
        <v>2081.67</v>
      </c>
      <c r="K59" s="234">
        <f t="shared" si="2"/>
        <v>-547.81799999999998</v>
      </c>
      <c r="L59" s="312">
        <f t="shared" si="3"/>
        <v>-26.316274913891245</v>
      </c>
      <c r="M59" s="240">
        <v>200.78299999999999</v>
      </c>
      <c r="N59" s="235">
        <v>200.499</v>
      </c>
      <c r="O59" s="234">
        <f t="shared" si="4"/>
        <v>0.28399999999999181</v>
      </c>
      <c r="P59" s="105">
        <f t="shared" si="5"/>
        <v>0.14164659175357075</v>
      </c>
      <c r="Q59" s="240">
        <v>2616.6790000000001</v>
      </c>
      <c r="R59" s="235">
        <v>2456.248</v>
      </c>
      <c r="S59" s="234">
        <f t="shared" si="6"/>
        <v>160.43100000000004</v>
      </c>
      <c r="T59" s="105">
        <f t="shared" si="7"/>
        <v>6.5315473030410631</v>
      </c>
      <c r="U59" s="180" t="s">
        <v>5338</v>
      </c>
      <c r="V59" s="165">
        <v>1574</v>
      </c>
      <c r="W59" s="165">
        <v>1565</v>
      </c>
      <c r="X59" s="165">
        <f t="shared" si="8"/>
        <v>9</v>
      </c>
      <c r="Y59" s="255">
        <f t="shared" si="9"/>
        <v>0.57507987220447288</v>
      </c>
      <c r="Z59" s="237" t="s">
        <v>5598</v>
      </c>
      <c r="AA59" s="165">
        <v>269</v>
      </c>
      <c r="AB59" s="165">
        <v>294</v>
      </c>
      <c r="AC59" s="165">
        <f t="shared" si="10"/>
        <v>-25</v>
      </c>
      <c r="AD59" s="165">
        <f t="shared" si="11"/>
        <v>-8.5034013605442169</v>
      </c>
      <c r="AE59" s="237" t="s">
        <v>5390</v>
      </c>
      <c r="AF59" s="165">
        <v>225</v>
      </c>
      <c r="AG59" s="165">
        <v>82</v>
      </c>
      <c r="AH59" s="165">
        <f t="shared" si="17"/>
        <v>143</v>
      </c>
      <c r="AI59" s="165">
        <f t="shared" si="12"/>
        <v>174.39024390243901</v>
      </c>
      <c r="AJ59" s="237" t="s">
        <v>5599</v>
      </c>
      <c r="AK59" s="165">
        <v>138</v>
      </c>
      <c r="AL59" s="165">
        <v>135</v>
      </c>
      <c r="AM59" s="165">
        <f t="shared" si="13"/>
        <v>3</v>
      </c>
      <c r="AN59" s="165">
        <f t="shared" si="14"/>
        <v>2.2222222222222223</v>
      </c>
      <c r="AO59" s="237" t="s">
        <v>5600</v>
      </c>
      <c r="AP59" s="165">
        <v>133</v>
      </c>
      <c r="AQ59" s="165">
        <v>109</v>
      </c>
      <c r="AR59" s="165">
        <f t="shared" si="15"/>
        <v>24</v>
      </c>
      <c r="AS59" s="255">
        <f t="shared" si="16"/>
        <v>22.018348623853214</v>
      </c>
      <c r="AT59" s="9" t="s">
        <v>5601</v>
      </c>
    </row>
    <row r="60" spans="2:46" ht="50" customHeight="1">
      <c r="B60" s="34" t="s">
        <v>120</v>
      </c>
      <c r="C60" s="35" t="s">
        <v>5288</v>
      </c>
      <c r="D60" s="36" t="s">
        <v>121</v>
      </c>
      <c r="E60" s="240">
        <v>844.76599999999996</v>
      </c>
      <c r="F60" s="235">
        <v>1026.8599999999999</v>
      </c>
      <c r="G60" s="234">
        <f t="shared" si="0"/>
        <v>-182.09399999999994</v>
      </c>
      <c r="H60" s="105">
        <f t="shared" si="1"/>
        <v>-17.733089223457917</v>
      </c>
      <c r="I60" s="240">
        <v>551.07399999999996</v>
      </c>
      <c r="J60" s="235">
        <v>574.67399999999998</v>
      </c>
      <c r="K60" s="234">
        <f t="shared" si="2"/>
        <v>-23.600000000000023</v>
      </c>
      <c r="L60" s="312">
        <f t="shared" si="3"/>
        <v>-4.1066761329031802</v>
      </c>
      <c r="M60" s="240">
        <v>75.924000000000007</v>
      </c>
      <c r="N60" s="235">
        <v>188.904</v>
      </c>
      <c r="O60" s="234">
        <f t="shared" si="4"/>
        <v>-112.97999999999999</v>
      </c>
      <c r="P60" s="105">
        <f t="shared" si="5"/>
        <v>-59.808156523948661</v>
      </c>
      <c r="Q60" s="240">
        <v>217.768</v>
      </c>
      <c r="R60" s="235">
        <v>263.28199999999998</v>
      </c>
      <c r="S60" s="234">
        <f t="shared" si="6"/>
        <v>-45.513999999999982</v>
      </c>
      <c r="T60" s="105">
        <f t="shared" si="7"/>
        <v>-17.287167371867422</v>
      </c>
      <c r="U60" s="180" t="s">
        <v>5534</v>
      </c>
      <c r="V60" s="165">
        <v>82</v>
      </c>
      <c r="W60" s="165">
        <v>87</v>
      </c>
      <c r="X60" s="165">
        <f t="shared" si="8"/>
        <v>-5</v>
      </c>
      <c r="Y60" s="255">
        <f t="shared" si="9"/>
        <v>-5.7471264367816088</v>
      </c>
      <c r="Z60" s="237" t="s">
        <v>5595</v>
      </c>
      <c r="AA60" s="165">
        <v>66</v>
      </c>
      <c r="AB60" s="165">
        <v>67</v>
      </c>
      <c r="AC60" s="165">
        <f t="shared" si="10"/>
        <v>-1</v>
      </c>
      <c r="AD60" s="165">
        <f t="shared" si="11"/>
        <v>-1.4925373134328357</v>
      </c>
      <c r="AE60" s="237" t="s">
        <v>5602</v>
      </c>
      <c r="AF60" s="165">
        <v>14</v>
      </c>
      <c r="AG60" s="165">
        <v>12</v>
      </c>
      <c r="AH60" s="165">
        <f t="shared" si="17"/>
        <v>2</v>
      </c>
      <c r="AI60" s="165">
        <f t="shared" si="12"/>
        <v>16.666666666666664</v>
      </c>
      <c r="AJ60" s="237" t="s">
        <v>5338</v>
      </c>
      <c r="AK60" s="165">
        <v>11</v>
      </c>
      <c r="AL60" s="165">
        <v>29</v>
      </c>
      <c r="AM60" s="165">
        <f t="shared" si="13"/>
        <v>-18</v>
      </c>
      <c r="AN60" s="165">
        <f t="shared" si="14"/>
        <v>-62.068965517241381</v>
      </c>
      <c r="AO60" s="237" t="s">
        <v>5603</v>
      </c>
      <c r="AP60" s="165">
        <v>11</v>
      </c>
      <c r="AQ60" s="165">
        <v>11</v>
      </c>
      <c r="AR60" s="165">
        <f t="shared" si="15"/>
        <v>0</v>
      </c>
      <c r="AS60" s="255">
        <f t="shared" si="16"/>
        <v>0</v>
      </c>
      <c r="AT60" s="9" t="s">
        <v>5604</v>
      </c>
    </row>
    <row r="61" spans="2:46" ht="50" customHeight="1">
      <c r="B61" s="34" t="s">
        <v>122</v>
      </c>
      <c r="C61" s="35" t="s">
        <v>5288</v>
      </c>
      <c r="D61" s="36" t="s">
        <v>123</v>
      </c>
      <c r="E61" s="240">
        <v>1686.5029999999999</v>
      </c>
      <c r="F61" s="235">
        <v>1391.2260000000001</v>
      </c>
      <c r="G61" s="234">
        <f t="shared" si="0"/>
        <v>295.27699999999982</v>
      </c>
      <c r="H61" s="105">
        <f t="shared" si="1"/>
        <v>21.224229564427333</v>
      </c>
      <c r="I61" s="240">
        <v>129.28</v>
      </c>
      <c r="J61" s="235">
        <v>129.279</v>
      </c>
      <c r="K61" s="234">
        <f t="shared" si="2"/>
        <v>1.0000000000047748E-3</v>
      </c>
      <c r="L61" s="312">
        <f t="shared" si="3"/>
        <v>7.7352083478737842E-4</v>
      </c>
      <c r="M61" s="240">
        <v>82.849000000000004</v>
      </c>
      <c r="N61" s="235">
        <v>52.847999999999999</v>
      </c>
      <c r="O61" s="234">
        <f t="shared" si="4"/>
        <v>30.001000000000005</v>
      </c>
      <c r="P61" s="105">
        <f t="shared" si="5"/>
        <v>56.768468059340002</v>
      </c>
      <c r="Q61" s="240">
        <v>1474.374</v>
      </c>
      <c r="R61" s="235">
        <v>1209.0989999999999</v>
      </c>
      <c r="S61" s="234">
        <f t="shared" si="6"/>
        <v>265.27500000000009</v>
      </c>
      <c r="T61" s="105">
        <f t="shared" si="7"/>
        <v>21.939890778174501</v>
      </c>
      <c r="U61" s="180" t="s">
        <v>5605</v>
      </c>
      <c r="V61" s="165">
        <v>684</v>
      </c>
      <c r="W61" s="165">
        <v>584</v>
      </c>
      <c r="X61" s="165">
        <f t="shared" si="8"/>
        <v>100</v>
      </c>
      <c r="Y61" s="255">
        <f t="shared" si="9"/>
        <v>17.123287671232877</v>
      </c>
      <c r="Z61" s="237" t="s">
        <v>5606</v>
      </c>
      <c r="AA61" s="165">
        <v>357</v>
      </c>
      <c r="AB61" s="165">
        <v>191</v>
      </c>
      <c r="AC61" s="165">
        <f t="shared" si="10"/>
        <v>166</v>
      </c>
      <c r="AD61" s="165">
        <f t="shared" si="11"/>
        <v>86.910994764397913</v>
      </c>
      <c r="AE61" s="237" t="s">
        <v>5373</v>
      </c>
      <c r="AF61" s="165">
        <v>348</v>
      </c>
      <c r="AG61" s="165">
        <v>350</v>
      </c>
      <c r="AH61" s="165">
        <f t="shared" si="17"/>
        <v>-2</v>
      </c>
      <c r="AI61" s="165">
        <f t="shared" si="12"/>
        <v>-0.5714285714285714</v>
      </c>
      <c r="AJ61" s="237" t="s">
        <v>5607</v>
      </c>
      <c r="AK61" s="165">
        <v>46</v>
      </c>
      <c r="AL61" s="165">
        <v>45</v>
      </c>
      <c r="AM61" s="165">
        <f t="shared" si="13"/>
        <v>1</v>
      </c>
      <c r="AN61" s="165">
        <f t="shared" si="14"/>
        <v>2.2222222222222223</v>
      </c>
      <c r="AO61" s="237" t="s">
        <v>5526</v>
      </c>
      <c r="AP61" s="165">
        <v>23</v>
      </c>
      <c r="AQ61" s="165">
        <v>23</v>
      </c>
      <c r="AR61" s="165">
        <f t="shared" si="15"/>
        <v>0</v>
      </c>
      <c r="AS61" s="255">
        <f t="shared" si="16"/>
        <v>0</v>
      </c>
      <c r="AT61" s="9" t="s">
        <v>5608</v>
      </c>
    </row>
    <row r="62" spans="2:46" ht="50" customHeight="1">
      <c r="B62" s="34" t="s">
        <v>124</v>
      </c>
      <c r="C62" s="35" t="s">
        <v>5288</v>
      </c>
      <c r="D62" s="36" t="s">
        <v>125</v>
      </c>
      <c r="E62" s="240">
        <v>1947.818</v>
      </c>
      <c r="F62" s="235">
        <v>1914.6</v>
      </c>
      <c r="G62" s="234">
        <f t="shared" si="0"/>
        <v>33.218000000000075</v>
      </c>
      <c r="H62" s="105">
        <f t="shared" si="1"/>
        <v>1.7349838086284382</v>
      </c>
      <c r="I62" s="240">
        <v>755.75199999999995</v>
      </c>
      <c r="J62" s="235">
        <v>585.404</v>
      </c>
      <c r="K62" s="234">
        <f t="shared" si="2"/>
        <v>170.34799999999996</v>
      </c>
      <c r="L62" s="312">
        <f t="shared" si="3"/>
        <v>29.099220367472711</v>
      </c>
      <c r="M62" s="240">
        <v>466.81900000000002</v>
      </c>
      <c r="N62" s="235">
        <v>526.76199999999994</v>
      </c>
      <c r="O62" s="234">
        <f t="shared" si="4"/>
        <v>-59.942999999999927</v>
      </c>
      <c r="P62" s="105">
        <f t="shared" si="5"/>
        <v>-11.379522440874613</v>
      </c>
      <c r="Q62" s="240">
        <v>725.24699999999996</v>
      </c>
      <c r="R62" s="235">
        <v>802.43399999999997</v>
      </c>
      <c r="S62" s="234">
        <f t="shared" si="6"/>
        <v>-77.187000000000012</v>
      </c>
      <c r="T62" s="105">
        <f t="shared" si="7"/>
        <v>-9.6191088612895292</v>
      </c>
      <c r="U62" s="180" t="s">
        <v>5440</v>
      </c>
      <c r="V62" s="165">
        <v>250</v>
      </c>
      <c r="W62" s="165">
        <v>300</v>
      </c>
      <c r="X62" s="165">
        <f t="shared" si="8"/>
        <v>-50</v>
      </c>
      <c r="Y62" s="255">
        <f t="shared" si="9"/>
        <v>-16.666666666666664</v>
      </c>
      <c r="Z62" s="237" t="s">
        <v>5531</v>
      </c>
      <c r="AA62" s="165">
        <v>146</v>
      </c>
      <c r="AB62" s="165">
        <v>176</v>
      </c>
      <c r="AC62" s="165">
        <f t="shared" si="10"/>
        <v>-30</v>
      </c>
      <c r="AD62" s="165">
        <f t="shared" si="11"/>
        <v>-17.045454545454543</v>
      </c>
      <c r="AE62" s="237" t="s">
        <v>5372</v>
      </c>
      <c r="AF62" s="165">
        <v>137</v>
      </c>
      <c r="AG62" s="165">
        <v>167</v>
      </c>
      <c r="AH62" s="165">
        <f t="shared" si="17"/>
        <v>-30</v>
      </c>
      <c r="AI62" s="165">
        <f t="shared" si="12"/>
        <v>-17.964071856287426</v>
      </c>
      <c r="AJ62" s="237" t="s">
        <v>5609</v>
      </c>
      <c r="AK62" s="165">
        <v>105</v>
      </c>
      <c r="AL62" s="165">
        <v>79</v>
      </c>
      <c r="AM62" s="165">
        <f t="shared" si="13"/>
        <v>26</v>
      </c>
      <c r="AN62" s="165">
        <f t="shared" si="14"/>
        <v>32.911392405063289</v>
      </c>
      <c r="AO62" s="237" t="s">
        <v>5373</v>
      </c>
      <c r="AP62" s="165">
        <v>47</v>
      </c>
      <c r="AQ62" s="165">
        <v>50</v>
      </c>
      <c r="AR62" s="165">
        <f t="shared" si="15"/>
        <v>-3</v>
      </c>
      <c r="AS62" s="255">
        <f t="shared" si="16"/>
        <v>-6</v>
      </c>
      <c r="AT62" s="9" t="s">
        <v>5610</v>
      </c>
    </row>
    <row r="63" spans="2:46" ht="50" customHeight="1">
      <c r="B63" s="34" t="s">
        <v>126</v>
      </c>
      <c r="C63" s="35" t="s">
        <v>5288</v>
      </c>
      <c r="D63" s="36" t="s">
        <v>127</v>
      </c>
      <c r="E63" s="240">
        <v>4432.6790000000001</v>
      </c>
      <c r="F63" s="235">
        <v>4654.7380000000003</v>
      </c>
      <c r="G63" s="234">
        <f t="shared" si="0"/>
        <v>-222.0590000000002</v>
      </c>
      <c r="H63" s="105">
        <f t="shared" si="1"/>
        <v>-4.7706014817590203</v>
      </c>
      <c r="I63" s="240">
        <v>1357.7159999999999</v>
      </c>
      <c r="J63" s="235">
        <v>1606.6690000000001</v>
      </c>
      <c r="K63" s="234">
        <f t="shared" si="2"/>
        <v>-248.9530000000002</v>
      </c>
      <c r="L63" s="312">
        <f t="shared" si="3"/>
        <v>-15.494977496920658</v>
      </c>
      <c r="M63" s="240">
        <v>270.92399999999998</v>
      </c>
      <c r="N63" s="235">
        <v>342.37799999999999</v>
      </c>
      <c r="O63" s="234">
        <f t="shared" si="4"/>
        <v>-71.454000000000008</v>
      </c>
      <c r="P63" s="105">
        <f t="shared" si="5"/>
        <v>-20.869915707200818</v>
      </c>
      <c r="Q63" s="240">
        <v>2804.0390000000002</v>
      </c>
      <c r="R63" s="235">
        <v>2705.6909999999998</v>
      </c>
      <c r="S63" s="234">
        <f t="shared" si="6"/>
        <v>98.348000000000411</v>
      </c>
      <c r="T63" s="105">
        <f t="shared" si="7"/>
        <v>3.6348570476081865</v>
      </c>
      <c r="U63" s="180" t="s">
        <v>5395</v>
      </c>
      <c r="V63" s="165">
        <v>2220</v>
      </c>
      <c r="W63" s="165">
        <v>2119</v>
      </c>
      <c r="X63" s="165">
        <f t="shared" si="8"/>
        <v>101</v>
      </c>
      <c r="Y63" s="255">
        <f t="shared" si="9"/>
        <v>4.766399244926852</v>
      </c>
      <c r="Z63" s="237" t="s">
        <v>5373</v>
      </c>
      <c r="AA63" s="165">
        <v>233</v>
      </c>
      <c r="AB63" s="165">
        <v>232</v>
      </c>
      <c r="AC63" s="165">
        <f t="shared" si="10"/>
        <v>1</v>
      </c>
      <c r="AD63" s="165">
        <f t="shared" si="11"/>
        <v>0.43103448275862066</v>
      </c>
      <c r="AE63" s="237" t="s">
        <v>5611</v>
      </c>
      <c r="AF63" s="165">
        <v>100</v>
      </c>
      <c r="AG63" s="165">
        <v>100</v>
      </c>
      <c r="AH63" s="165">
        <f t="shared" si="17"/>
        <v>0</v>
      </c>
      <c r="AI63" s="165">
        <f t="shared" si="12"/>
        <v>0</v>
      </c>
      <c r="AJ63" s="237" t="s">
        <v>5445</v>
      </c>
      <c r="AK63" s="165">
        <v>100</v>
      </c>
      <c r="AL63" s="165">
        <v>100</v>
      </c>
      <c r="AM63" s="165">
        <f t="shared" si="13"/>
        <v>0</v>
      </c>
      <c r="AN63" s="165">
        <f t="shared" si="14"/>
        <v>0</v>
      </c>
      <c r="AO63" s="237" t="s">
        <v>5612</v>
      </c>
      <c r="AP63" s="165">
        <v>48</v>
      </c>
      <c r="AQ63" s="165">
        <v>48</v>
      </c>
      <c r="AR63" s="165">
        <f t="shared" si="15"/>
        <v>0</v>
      </c>
      <c r="AS63" s="255">
        <f t="shared" si="16"/>
        <v>0</v>
      </c>
      <c r="AT63" s="9" t="s">
        <v>5613</v>
      </c>
    </row>
    <row r="64" spans="2:46" ht="50" customHeight="1">
      <c r="B64" s="34" t="s">
        <v>128</v>
      </c>
      <c r="C64" s="35" t="s">
        <v>5288</v>
      </c>
      <c r="D64" s="36" t="s">
        <v>129</v>
      </c>
      <c r="E64" s="240">
        <v>1430.9490000000001</v>
      </c>
      <c r="F64" s="235">
        <v>1442.0650000000001</v>
      </c>
      <c r="G64" s="234">
        <f t="shared" si="0"/>
        <v>-11.115999999999985</v>
      </c>
      <c r="H64" s="105">
        <f t="shared" si="1"/>
        <v>-0.77083903984910418</v>
      </c>
      <c r="I64" s="240">
        <v>487.41199999999998</v>
      </c>
      <c r="J64" s="235">
        <v>487.32499999999999</v>
      </c>
      <c r="K64" s="234">
        <f t="shared" si="2"/>
        <v>8.6999999999989086E-2</v>
      </c>
      <c r="L64" s="312">
        <f t="shared" si="3"/>
        <v>1.785256245831613E-2</v>
      </c>
      <c r="M64" s="240">
        <v>79.524000000000001</v>
      </c>
      <c r="N64" s="235">
        <v>66.218000000000004</v>
      </c>
      <c r="O64" s="234">
        <f t="shared" si="4"/>
        <v>13.305999999999997</v>
      </c>
      <c r="P64" s="105">
        <f t="shared" si="5"/>
        <v>20.094234196140018</v>
      </c>
      <c r="Q64" s="240">
        <v>864.01300000000003</v>
      </c>
      <c r="R64" s="235">
        <v>888.52200000000005</v>
      </c>
      <c r="S64" s="234">
        <f t="shared" si="6"/>
        <v>-24.509000000000015</v>
      </c>
      <c r="T64" s="105">
        <f t="shared" si="7"/>
        <v>-2.7584010300251443</v>
      </c>
      <c r="U64" s="180" t="s">
        <v>5401</v>
      </c>
      <c r="V64" s="165">
        <v>375</v>
      </c>
      <c r="W64" s="165">
        <v>401</v>
      </c>
      <c r="X64" s="165">
        <f t="shared" si="8"/>
        <v>-26</v>
      </c>
      <c r="Y64" s="255">
        <f t="shared" si="9"/>
        <v>-6.4837905236907734</v>
      </c>
      <c r="Z64" s="237" t="s">
        <v>5422</v>
      </c>
      <c r="AA64" s="165">
        <v>254</v>
      </c>
      <c r="AB64" s="165">
        <v>273</v>
      </c>
      <c r="AC64" s="165">
        <f t="shared" si="10"/>
        <v>-19</v>
      </c>
      <c r="AD64" s="165">
        <f t="shared" si="11"/>
        <v>-6.9597069597069599</v>
      </c>
      <c r="AE64" s="237" t="s">
        <v>5614</v>
      </c>
      <c r="AF64" s="165">
        <v>82</v>
      </c>
      <c r="AG64" s="165">
        <v>72</v>
      </c>
      <c r="AH64" s="165">
        <f t="shared" si="17"/>
        <v>10</v>
      </c>
      <c r="AI64" s="165">
        <f t="shared" si="12"/>
        <v>13.888888888888889</v>
      </c>
      <c r="AJ64" s="237" t="s">
        <v>5386</v>
      </c>
      <c r="AK64" s="165">
        <v>70</v>
      </c>
      <c r="AL64" s="165">
        <v>70</v>
      </c>
      <c r="AM64" s="165">
        <f t="shared" si="13"/>
        <v>0</v>
      </c>
      <c r="AN64" s="165">
        <f t="shared" si="14"/>
        <v>0</v>
      </c>
      <c r="AO64" s="237" t="s">
        <v>5615</v>
      </c>
      <c r="AP64" s="165">
        <v>38</v>
      </c>
      <c r="AQ64" s="165">
        <v>31</v>
      </c>
      <c r="AR64" s="165">
        <f t="shared" si="15"/>
        <v>7</v>
      </c>
      <c r="AS64" s="255">
        <f t="shared" si="16"/>
        <v>22.58064516129032</v>
      </c>
      <c r="AT64" s="9" t="s">
        <v>5616</v>
      </c>
    </row>
    <row r="65" spans="2:46" ht="50" customHeight="1">
      <c r="B65" s="34" t="s">
        <v>130</v>
      </c>
      <c r="C65" s="35" t="s">
        <v>5288</v>
      </c>
      <c r="D65" s="36" t="s">
        <v>131</v>
      </c>
      <c r="E65" s="240">
        <v>594.60199999999998</v>
      </c>
      <c r="F65" s="235">
        <v>862.15300000000002</v>
      </c>
      <c r="G65" s="234">
        <f t="shared" si="0"/>
        <v>-267.55100000000004</v>
      </c>
      <c r="H65" s="105">
        <f t="shared" si="1"/>
        <v>-31.032890913793725</v>
      </c>
      <c r="I65" s="240">
        <v>185.13800000000001</v>
      </c>
      <c r="J65" s="235">
        <v>242.10400000000001</v>
      </c>
      <c r="K65" s="234">
        <f t="shared" si="2"/>
        <v>-56.966000000000008</v>
      </c>
      <c r="L65" s="312">
        <f t="shared" si="3"/>
        <v>-23.529557545517633</v>
      </c>
      <c r="M65" s="240">
        <v>44.664000000000001</v>
      </c>
      <c r="N65" s="235">
        <v>44.564</v>
      </c>
      <c r="O65" s="234">
        <f t="shared" si="4"/>
        <v>0.10000000000000142</v>
      </c>
      <c r="P65" s="105">
        <f t="shared" si="5"/>
        <v>0.22439637375460333</v>
      </c>
      <c r="Q65" s="240">
        <v>364.8</v>
      </c>
      <c r="R65" s="235">
        <v>575.48500000000001</v>
      </c>
      <c r="S65" s="234">
        <f t="shared" si="6"/>
        <v>-210.685</v>
      </c>
      <c r="T65" s="105">
        <f t="shared" si="7"/>
        <v>-36.609989834661199</v>
      </c>
      <c r="U65" s="180" t="s">
        <v>5401</v>
      </c>
      <c r="V65" s="165">
        <v>209</v>
      </c>
      <c r="W65" s="165">
        <v>371</v>
      </c>
      <c r="X65" s="165">
        <f t="shared" si="8"/>
        <v>-162</v>
      </c>
      <c r="Y65" s="255">
        <f t="shared" si="9"/>
        <v>-43.665768194070083</v>
      </c>
      <c r="Z65" s="237" t="s">
        <v>5617</v>
      </c>
      <c r="AA65" s="165">
        <v>56</v>
      </c>
      <c r="AB65" s="165">
        <v>53</v>
      </c>
      <c r="AC65" s="165">
        <f t="shared" si="10"/>
        <v>3</v>
      </c>
      <c r="AD65" s="165">
        <f t="shared" si="11"/>
        <v>5.6603773584905666</v>
      </c>
      <c r="AE65" s="237" t="s">
        <v>5373</v>
      </c>
      <c r="AF65" s="165">
        <v>50</v>
      </c>
      <c r="AG65" s="165">
        <v>103</v>
      </c>
      <c r="AH65" s="165">
        <f t="shared" si="17"/>
        <v>-53</v>
      </c>
      <c r="AI65" s="165">
        <f t="shared" si="12"/>
        <v>-51.456310679611647</v>
      </c>
      <c r="AJ65" s="237" t="s">
        <v>5618</v>
      </c>
      <c r="AK65" s="165">
        <v>48</v>
      </c>
      <c r="AL65" s="165">
        <v>48</v>
      </c>
      <c r="AM65" s="165">
        <f t="shared" si="13"/>
        <v>0</v>
      </c>
      <c r="AN65" s="165">
        <f t="shared" si="14"/>
        <v>0</v>
      </c>
      <c r="AO65" s="235" t="s">
        <v>5558</v>
      </c>
      <c r="AP65" s="165">
        <v>2</v>
      </c>
      <c r="AQ65" s="165" t="s">
        <v>5412</v>
      </c>
      <c r="AR65" s="165" t="s">
        <v>12157</v>
      </c>
      <c r="AS65" s="255" t="s">
        <v>12157</v>
      </c>
      <c r="AT65" s="9" t="s">
        <v>5619</v>
      </c>
    </row>
    <row r="66" spans="2:46" ht="50" customHeight="1">
      <c r="B66" s="34" t="s">
        <v>132</v>
      </c>
      <c r="C66" s="35" t="s">
        <v>5288</v>
      </c>
      <c r="D66" s="36" t="s">
        <v>133</v>
      </c>
      <c r="E66" s="240">
        <v>817.06899999999996</v>
      </c>
      <c r="F66" s="235">
        <v>981.36900000000003</v>
      </c>
      <c r="G66" s="234">
        <f t="shared" si="0"/>
        <v>-164.30000000000007</v>
      </c>
      <c r="H66" s="105">
        <f t="shared" si="1"/>
        <v>-16.741918687058597</v>
      </c>
      <c r="I66" s="240">
        <v>427.03899999999999</v>
      </c>
      <c r="J66" s="235">
        <v>584.08399999999995</v>
      </c>
      <c r="K66" s="234">
        <f t="shared" si="2"/>
        <v>-157.04499999999996</v>
      </c>
      <c r="L66" s="312">
        <f t="shared" si="3"/>
        <v>-26.887399757569113</v>
      </c>
      <c r="M66" s="240">
        <v>6.5000000000000002E-2</v>
      </c>
      <c r="N66" s="235">
        <v>0.06</v>
      </c>
      <c r="O66" s="234">
        <f t="shared" si="4"/>
        <v>5.0000000000000044E-3</v>
      </c>
      <c r="P66" s="105">
        <f t="shared" si="5"/>
        <v>8.333333333333341</v>
      </c>
      <c r="Q66" s="240">
        <v>389.96499999999997</v>
      </c>
      <c r="R66" s="235">
        <v>397.22500000000002</v>
      </c>
      <c r="S66" s="234">
        <f t="shared" si="6"/>
        <v>-7.2600000000000477</v>
      </c>
      <c r="T66" s="105">
        <f t="shared" si="7"/>
        <v>-1.8276795267166084</v>
      </c>
      <c r="U66" s="180" t="s">
        <v>5460</v>
      </c>
      <c r="V66" s="165">
        <v>288</v>
      </c>
      <c r="W66" s="165">
        <v>262</v>
      </c>
      <c r="X66" s="165">
        <f t="shared" si="8"/>
        <v>26</v>
      </c>
      <c r="Y66" s="255">
        <f t="shared" si="9"/>
        <v>9.9236641221374047</v>
      </c>
      <c r="Z66" s="237" t="s">
        <v>5620</v>
      </c>
      <c r="AA66" s="165">
        <v>88</v>
      </c>
      <c r="AB66" s="165">
        <v>111</v>
      </c>
      <c r="AC66" s="165">
        <f t="shared" si="10"/>
        <v>-23</v>
      </c>
      <c r="AD66" s="165">
        <f t="shared" si="11"/>
        <v>-20.72072072072072</v>
      </c>
      <c r="AE66" s="237" t="s">
        <v>5395</v>
      </c>
      <c r="AF66" s="165">
        <v>11</v>
      </c>
      <c r="AG66" s="165">
        <v>24</v>
      </c>
      <c r="AH66" s="165">
        <f t="shared" si="17"/>
        <v>-13</v>
      </c>
      <c r="AI66" s="165">
        <f t="shared" si="12"/>
        <v>-54.166666666666664</v>
      </c>
      <c r="AJ66" s="235" t="s">
        <v>5558</v>
      </c>
      <c r="AK66" s="165">
        <v>2</v>
      </c>
      <c r="AL66" s="165" t="s">
        <v>5412</v>
      </c>
      <c r="AM66" s="165" t="s">
        <v>12157</v>
      </c>
      <c r="AN66" s="165" t="s">
        <v>12157</v>
      </c>
      <c r="AO66" s="235" t="s">
        <v>12157</v>
      </c>
      <c r="AP66" s="165" t="s">
        <v>12157</v>
      </c>
      <c r="AQ66" s="165" t="s">
        <v>12157</v>
      </c>
      <c r="AR66" s="165" t="s">
        <v>12157</v>
      </c>
      <c r="AS66" s="255" t="s">
        <v>12157</v>
      </c>
      <c r="AT66" s="9" t="s">
        <v>5621</v>
      </c>
    </row>
    <row r="67" spans="2:46" ht="50" customHeight="1">
      <c r="B67" s="34" t="s">
        <v>134</v>
      </c>
      <c r="C67" s="35" t="s">
        <v>5288</v>
      </c>
      <c r="D67" s="36" t="s">
        <v>135</v>
      </c>
      <c r="E67" s="240">
        <v>567.11800000000005</v>
      </c>
      <c r="F67" s="235">
        <v>695.2</v>
      </c>
      <c r="G67" s="234">
        <f t="shared" si="0"/>
        <v>-128.08199999999999</v>
      </c>
      <c r="H67" s="105">
        <f t="shared" si="1"/>
        <v>-18.423762945914842</v>
      </c>
      <c r="I67" s="240">
        <v>320.31099999999998</v>
      </c>
      <c r="J67" s="235">
        <v>422.03199999999998</v>
      </c>
      <c r="K67" s="234">
        <f t="shared" si="2"/>
        <v>-101.721</v>
      </c>
      <c r="L67" s="312">
        <f t="shared" si="3"/>
        <v>-24.102674678697351</v>
      </c>
      <c r="M67" s="240">
        <v>6.3140000000000001</v>
      </c>
      <c r="N67" s="235">
        <v>7.359</v>
      </c>
      <c r="O67" s="234">
        <f t="shared" si="4"/>
        <v>-1.0449999999999999</v>
      </c>
      <c r="P67" s="105">
        <f t="shared" si="5"/>
        <v>-14.200298953662182</v>
      </c>
      <c r="Q67" s="240">
        <v>240.49299999999999</v>
      </c>
      <c r="R67" s="235">
        <v>265.80900000000003</v>
      </c>
      <c r="S67" s="234">
        <f t="shared" si="6"/>
        <v>-25.316000000000031</v>
      </c>
      <c r="T67" s="105">
        <f t="shared" si="7"/>
        <v>-9.524131989511277</v>
      </c>
      <c r="U67" s="180" t="s">
        <v>5622</v>
      </c>
      <c r="V67" s="165">
        <v>74</v>
      </c>
      <c r="W67" s="165">
        <v>85</v>
      </c>
      <c r="X67" s="165">
        <f t="shared" si="8"/>
        <v>-11</v>
      </c>
      <c r="Y67" s="255">
        <f t="shared" si="9"/>
        <v>-12.941176470588237</v>
      </c>
      <c r="Z67" s="237" t="s">
        <v>5401</v>
      </c>
      <c r="AA67" s="165">
        <v>55</v>
      </c>
      <c r="AB67" s="165">
        <v>52</v>
      </c>
      <c r="AC67" s="165">
        <f t="shared" si="10"/>
        <v>3</v>
      </c>
      <c r="AD67" s="165">
        <f t="shared" si="11"/>
        <v>5.7692307692307692</v>
      </c>
      <c r="AE67" s="237" t="s">
        <v>5577</v>
      </c>
      <c r="AF67" s="165">
        <v>54</v>
      </c>
      <c r="AG67" s="165">
        <v>73</v>
      </c>
      <c r="AH67" s="165">
        <f t="shared" si="17"/>
        <v>-19</v>
      </c>
      <c r="AI67" s="165">
        <f t="shared" si="12"/>
        <v>-26.027397260273972</v>
      </c>
      <c r="AJ67" s="237" t="s">
        <v>5623</v>
      </c>
      <c r="AK67" s="165">
        <v>24</v>
      </c>
      <c r="AL67" s="165">
        <v>25</v>
      </c>
      <c r="AM67" s="165">
        <f t="shared" si="13"/>
        <v>-1</v>
      </c>
      <c r="AN67" s="165">
        <f t="shared" si="14"/>
        <v>-4</v>
      </c>
      <c r="AO67" s="237" t="s">
        <v>5386</v>
      </c>
      <c r="AP67" s="165">
        <v>14</v>
      </c>
      <c r="AQ67" s="165">
        <v>14</v>
      </c>
      <c r="AR67" s="165">
        <f t="shared" si="15"/>
        <v>0</v>
      </c>
      <c r="AS67" s="255">
        <f t="shared" si="16"/>
        <v>0</v>
      </c>
      <c r="AT67" s="9" t="s">
        <v>5624</v>
      </c>
    </row>
    <row r="68" spans="2:46" ht="50" customHeight="1">
      <c r="B68" s="37" t="s">
        <v>136</v>
      </c>
      <c r="C68" s="38" t="s">
        <v>5288</v>
      </c>
      <c r="D68" s="39" t="s">
        <v>137</v>
      </c>
      <c r="E68" s="240">
        <v>2834.97</v>
      </c>
      <c r="F68" s="235">
        <v>2770.4650000000001</v>
      </c>
      <c r="G68" s="234">
        <f t="shared" si="0"/>
        <v>64.504999999999654</v>
      </c>
      <c r="H68" s="105">
        <f t="shared" si="1"/>
        <v>2.3283095076097209</v>
      </c>
      <c r="I68" s="240">
        <v>685.30799999999999</v>
      </c>
      <c r="J68" s="235">
        <v>685.06200000000001</v>
      </c>
      <c r="K68" s="234">
        <f t="shared" si="2"/>
        <v>0.2459999999999809</v>
      </c>
      <c r="L68" s="312">
        <f t="shared" si="3"/>
        <v>3.5909158587103196E-2</v>
      </c>
      <c r="M68" s="240">
        <v>265.04700000000003</v>
      </c>
      <c r="N68" s="235">
        <v>265.04700000000003</v>
      </c>
      <c r="O68" s="234">
        <f t="shared" si="4"/>
        <v>0</v>
      </c>
      <c r="P68" s="105">
        <f t="shared" si="5"/>
        <v>0</v>
      </c>
      <c r="Q68" s="240">
        <v>1884.615</v>
      </c>
      <c r="R68" s="235">
        <v>1820.356</v>
      </c>
      <c r="S68" s="234">
        <f t="shared" si="6"/>
        <v>64.259000000000015</v>
      </c>
      <c r="T68" s="105">
        <f t="shared" si="7"/>
        <v>3.5300237975428992</v>
      </c>
      <c r="U68" s="180" t="s">
        <v>5338</v>
      </c>
      <c r="V68" s="165">
        <v>603</v>
      </c>
      <c r="W68" s="165">
        <v>603</v>
      </c>
      <c r="X68" s="165">
        <f t="shared" si="8"/>
        <v>0</v>
      </c>
      <c r="Y68" s="255">
        <f t="shared" si="9"/>
        <v>0</v>
      </c>
      <c r="Z68" s="237" t="s">
        <v>5395</v>
      </c>
      <c r="AA68" s="165">
        <v>544</v>
      </c>
      <c r="AB68" s="165">
        <v>544</v>
      </c>
      <c r="AC68" s="165">
        <f t="shared" si="10"/>
        <v>0</v>
      </c>
      <c r="AD68" s="165">
        <f t="shared" si="11"/>
        <v>0</v>
      </c>
      <c r="AE68" s="237" t="s">
        <v>5534</v>
      </c>
      <c r="AF68" s="165">
        <v>460</v>
      </c>
      <c r="AG68" s="165">
        <v>400</v>
      </c>
      <c r="AH68" s="165">
        <f t="shared" si="17"/>
        <v>60</v>
      </c>
      <c r="AI68" s="165">
        <f t="shared" si="12"/>
        <v>15</v>
      </c>
      <c r="AJ68" s="237" t="s">
        <v>5373</v>
      </c>
      <c r="AK68" s="165">
        <v>104</v>
      </c>
      <c r="AL68" s="165">
        <v>104</v>
      </c>
      <c r="AM68" s="165">
        <f t="shared" si="13"/>
        <v>0</v>
      </c>
      <c r="AN68" s="165">
        <f t="shared" si="14"/>
        <v>0</v>
      </c>
      <c r="AO68" s="237" t="s">
        <v>5445</v>
      </c>
      <c r="AP68" s="165">
        <v>101</v>
      </c>
      <c r="AQ68" s="165">
        <v>101</v>
      </c>
      <c r="AR68" s="165">
        <f t="shared" si="15"/>
        <v>0</v>
      </c>
      <c r="AS68" s="255">
        <f t="shared" si="16"/>
        <v>0</v>
      </c>
      <c r="AT68" s="9" t="s">
        <v>5625</v>
      </c>
    </row>
    <row r="69" spans="2:46" ht="50" customHeight="1">
      <c r="B69" s="37" t="s">
        <v>138</v>
      </c>
      <c r="C69" s="38" t="s">
        <v>5288</v>
      </c>
      <c r="D69" s="39" t="s">
        <v>139</v>
      </c>
      <c r="E69" s="240">
        <v>1633.9860000000001</v>
      </c>
      <c r="F69" s="235">
        <v>1362.8140000000001</v>
      </c>
      <c r="G69" s="234">
        <f t="shared" si="0"/>
        <v>271.17200000000003</v>
      </c>
      <c r="H69" s="105">
        <f t="shared" si="1"/>
        <v>19.897946454908741</v>
      </c>
      <c r="I69" s="240">
        <v>582.30899999999997</v>
      </c>
      <c r="J69" s="235">
        <v>650.25900000000001</v>
      </c>
      <c r="K69" s="234">
        <f t="shared" si="2"/>
        <v>-67.950000000000045</v>
      </c>
      <c r="L69" s="312">
        <f t="shared" si="3"/>
        <v>-10.449682357337622</v>
      </c>
      <c r="M69" s="240">
        <v>2.6429999999999998</v>
      </c>
      <c r="N69" s="235">
        <v>2.6429999999999998</v>
      </c>
      <c r="O69" s="234">
        <f t="shared" si="4"/>
        <v>0</v>
      </c>
      <c r="P69" s="105">
        <f t="shared" si="5"/>
        <v>0</v>
      </c>
      <c r="Q69" s="240">
        <v>1049.0340000000001</v>
      </c>
      <c r="R69" s="235">
        <v>709.91200000000003</v>
      </c>
      <c r="S69" s="234">
        <f t="shared" si="6"/>
        <v>339.12200000000007</v>
      </c>
      <c r="T69" s="105">
        <f t="shared" si="7"/>
        <v>47.769582708842798</v>
      </c>
      <c r="U69" s="180" t="s">
        <v>5395</v>
      </c>
      <c r="V69" s="165">
        <v>333</v>
      </c>
      <c r="W69" s="165">
        <v>268</v>
      </c>
      <c r="X69" s="165">
        <f t="shared" si="8"/>
        <v>65</v>
      </c>
      <c r="Y69" s="255">
        <f t="shared" si="9"/>
        <v>24.253731343283583</v>
      </c>
      <c r="Z69" s="237" t="s">
        <v>5534</v>
      </c>
      <c r="AA69" s="165">
        <v>326</v>
      </c>
      <c r="AB69" s="165">
        <v>306</v>
      </c>
      <c r="AC69" s="165">
        <f t="shared" si="10"/>
        <v>20</v>
      </c>
      <c r="AD69" s="165">
        <f t="shared" si="11"/>
        <v>6.5359477124183014</v>
      </c>
      <c r="AE69" s="237" t="s">
        <v>5626</v>
      </c>
      <c r="AF69" s="165">
        <v>150</v>
      </c>
      <c r="AG69" s="165" t="s">
        <v>5423</v>
      </c>
      <c r="AH69" s="165" t="s">
        <v>12157</v>
      </c>
      <c r="AI69" s="165" t="s">
        <v>12157</v>
      </c>
      <c r="AJ69" s="237" t="s">
        <v>5460</v>
      </c>
      <c r="AK69" s="165">
        <v>131</v>
      </c>
      <c r="AL69" s="165">
        <v>38</v>
      </c>
      <c r="AM69" s="165">
        <f t="shared" si="13"/>
        <v>93</v>
      </c>
      <c r="AN69" s="165">
        <f t="shared" si="14"/>
        <v>244.73684210526315</v>
      </c>
      <c r="AO69" s="237" t="s">
        <v>5391</v>
      </c>
      <c r="AP69" s="165">
        <v>14</v>
      </c>
      <c r="AQ69" s="165">
        <v>6</v>
      </c>
      <c r="AR69" s="165">
        <f t="shared" si="15"/>
        <v>8</v>
      </c>
      <c r="AS69" s="255">
        <f t="shared" si="16"/>
        <v>133.33333333333331</v>
      </c>
      <c r="AT69" s="9" t="s">
        <v>5627</v>
      </c>
    </row>
    <row r="70" spans="2:46" ht="50" customHeight="1">
      <c r="B70" s="34" t="s">
        <v>140</v>
      </c>
      <c r="C70" s="35" t="s">
        <v>5288</v>
      </c>
      <c r="D70" s="36" t="s">
        <v>141</v>
      </c>
      <c r="E70" s="240">
        <v>8810.9619999999995</v>
      </c>
      <c r="F70" s="235">
        <v>9090.893</v>
      </c>
      <c r="G70" s="234">
        <f t="shared" si="0"/>
        <v>-279.93100000000049</v>
      </c>
      <c r="H70" s="105">
        <f t="shared" si="1"/>
        <v>-3.0792464502662225</v>
      </c>
      <c r="I70" s="240">
        <v>1018.265</v>
      </c>
      <c r="J70" s="235">
        <v>1018.163</v>
      </c>
      <c r="K70" s="234">
        <f t="shared" si="2"/>
        <v>0.10199999999997544</v>
      </c>
      <c r="L70" s="312">
        <f t="shared" si="3"/>
        <v>1.0018042297743628E-2</v>
      </c>
      <c r="M70" s="240">
        <v>2615.2330000000002</v>
      </c>
      <c r="N70" s="235">
        <v>2715.1959999999999</v>
      </c>
      <c r="O70" s="234">
        <f t="shared" si="4"/>
        <v>-99.962999999999738</v>
      </c>
      <c r="P70" s="105">
        <f t="shared" si="5"/>
        <v>-3.6816126717923767</v>
      </c>
      <c r="Q70" s="240">
        <v>5177.4639999999999</v>
      </c>
      <c r="R70" s="235">
        <v>5357.5339999999997</v>
      </c>
      <c r="S70" s="234">
        <f t="shared" si="6"/>
        <v>-180.06999999999971</v>
      </c>
      <c r="T70" s="105">
        <f t="shared" si="7"/>
        <v>-3.3610612643802114</v>
      </c>
      <c r="U70" s="180" t="s">
        <v>5395</v>
      </c>
      <c r="V70" s="165">
        <v>1566</v>
      </c>
      <c r="W70" s="165">
        <v>1708</v>
      </c>
      <c r="X70" s="165">
        <f t="shared" si="8"/>
        <v>-142</v>
      </c>
      <c r="Y70" s="255">
        <f t="shared" si="9"/>
        <v>-8.3138173302107727</v>
      </c>
      <c r="Z70" s="237" t="s">
        <v>5628</v>
      </c>
      <c r="AA70" s="165">
        <v>1209</v>
      </c>
      <c r="AB70" s="165">
        <v>1209</v>
      </c>
      <c r="AC70" s="165">
        <f t="shared" si="10"/>
        <v>0</v>
      </c>
      <c r="AD70" s="165">
        <f t="shared" si="11"/>
        <v>0</v>
      </c>
      <c r="AE70" s="237" t="s">
        <v>5531</v>
      </c>
      <c r="AF70" s="165">
        <v>1081</v>
      </c>
      <c r="AG70" s="165">
        <v>1086</v>
      </c>
      <c r="AH70" s="165">
        <f t="shared" si="17"/>
        <v>-5</v>
      </c>
      <c r="AI70" s="165">
        <f t="shared" si="12"/>
        <v>-0.46040515653775327</v>
      </c>
      <c r="AJ70" s="237" t="s">
        <v>5629</v>
      </c>
      <c r="AK70" s="165">
        <v>228</v>
      </c>
      <c r="AL70" s="165">
        <v>228</v>
      </c>
      <c r="AM70" s="165">
        <f t="shared" si="13"/>
        <v>0</v>
      </c>
      <c r="AN70" s="165">
        <f t="shared" si="14"/>
        <v>0</v>
      </c>
      <c r="AO70" s="237" t="s">
        <v>5630</v>
      </c>
      <c r="AP70" s="165">
        <v>175</v>
      </c>
      <c r="AQ70" s="165">
        <v>190</v>
      </c>
      <c r="AR70" s="165">
        <f t="shared" si="15"/>
        <v>-15</v>
      </c>
      <c r="AS70" s="255">
        <f t="shared" si="16"/>
        <v>-7.8947368421052628</v>
      </c>
      <c r="AT70" s="9" t="s">
        <v>5631</v>
      </c>
    </row>
    <row r="71" spans="2:46" ht="50" customHeight="1">
      <c r="B71" s="34" t="s">
        <v>142</v>
      </c>
      <c r="C71" s="35" t="s">
        <v>5288</v>
      </c>
      <c r="D71" s="36" t="s">
        <v>143</v>
      </c>
      <c r="E71" s="240">
        <v>843.98500000000001</v>
      </c>
      <c r="F71" s="235">
        <v>848.3</v>
      </c>
      <c r="G71" s="234">
        <f t="shared" ref="G71:G134" si="18">E71-F71</f>
        <v>-4.3149999999999409</v>
      </c>
      <c r="H71" s="105">
        <f t="shared" ref="H71:H134" si="19">G71/F71*100</f>
        <v>-0.5086643875987199</v>
      </c>
      <c r="I71" s="240">
        <v>134.239</v>
      </c>
      <c r="J71" s="235">
        <v>134.15799999999999</v>
      </c>
      <c r="K71" s="234">
        <f t="shared" ref="K71:K134" si="20">I71-J71</f>
        <v>8.100000000001728E-2</v>
      </c>
      <c r="L71" s="312">
        <f t="shared" ref="L71:L134" si="21">K71/J71*100</f>
        <v>6.037657090894117E-2</v>
      </c>
      <c r="M71" s="240">
        <v>15.106999999999999</v>
      </c>
      <c r="N71" s="235">
        <v>15.098000000000001</v>
      </c>
      <c r="O71" s="234">
        <f t="shared" ref="O71:O134" si="22">M71-N71</f>
        <v>8.9999999999985647E-3</v>
      </c>
      <c r="P71" s="105">
        <f t="shared" ref="P71:P134" si="23">O71/N71*100</f>
        <v>5.961054444296307E-2</v>
      </c>
      <c r="Q71" s="240">
        <v>694.63900000000001</v>
      </c>
      <c r="R71" s="235">
        <v>699.04399999999998</v>
      </c>
      <c r="S71" s="234">
        <f t="shared" ref="S71:S134" si="24">Q71-R71</f>
        <v>-4.4049999999999727</v>
      </c>
      <c r="T71" s="105">
        <f t="shared" ref="T71:T134" si="25">S71/R71*100</f>
        <v>-0.63014631410897914</v>
      </c>
      <c r="U71" s="180" t="s">
        <v>5632</v>
      </c>
      <c r="V71" s="165">
        <v>434</v>
      </c>
      <c r="W71" s="165">
        <v>441</v>
      </c>
      <c r="X71" s="165">
        <f t="shared" ref="X71:X134" si="26">V71-W71</f>
        <v>-7</v>
      </c>
      <c r="Y71" s="255">
        <f t="shared" ref="Y71:Y134" si="27">X71/W71*100</f>
        <v>-1.5873015873015872</v>
      </c>
      <c r="Z71" s="237" t="s">
        <v>5633</v>
      </c>
      <c r="AA71" s="165">
        <v>77</v>
      </c>
      <c r="AB71" s="165">
        <v>79</v>
      </c>
      <c r="AC71" s="165">
        <f t="shared" ref="AC71:AC134" si="28">AA71-AB71</f>
        <v>-2</v>
      </c>
      <c r="AD71" s="165">
        <f t="shared" ref="AD71:AD134" si="29">AC71/AB71*100</f>
        <v>-2.5316455696202533</v>
      </c>
      <c r="AE71" s="237" t="s">
        <v>5634</v>
      </c>
      <c r="AF71" s="165">
        <v>54</v>
      </c>
      <c r="AG71" s="165">
        <v>58</v>
      </c>
      <c r="AH71" s="165">
        <f t="shared" ref="AH71:AH134" si="30">AF71-AG71</f>
        <v>-4</v>
      </c>
      <c r="AI71" s="165">
        <f t="shared" ref="AI71:AI134" si="31">AH71/AG71*100</f>
        <v>-6.8965517241379306</v>
      </c>
      <c r="AJ71" s="237" t="s">
        <v>5635</v>
      </c>
      <c r="AK71" s="165">
        <v>52</v>
      </c>
      <c r="AL71" s="165">
        <v>41</v>
      </c>
      <c r="AM71" s="165">
        <f t="shared" ref="AM71:AM134" si="32">AK71-AL71</f>
        <v>11</v>
      </c>
      <c r="AN71" s="165">
        <f t="shared" ref="AN71:AN134" si="33">AM71/AL71*100</f>
        <v>26.829268292682929</v>
      </c>
      <c r="AO71" s="237" t="s">
        <v>5636</v>
      </c>
      <c r="AP71" s="165">
        <v>19</v>
      </c>
      <c r="AQ71" s="165">
        <v>18</v>
      </c>
      <c r="AR71" s="165">
        <f t="shared" ref="AR71:AR134" si="34">AP71-AQ71</f>
        <v>1</v>
      </c>
      <c r="AS71" s="255">
        <f t="shared" ref="AS71:AS133" si="35">AR71/AQ71*100</f>
        <v>5.5555555555555554</v>
      </c>
      <c r="AT71" s="9" t="s">
        <v>5637</v>
      </c>
    </row>
    <row r="72" spans="2:46" ht="50" customHeight="1">
      <c r="B72" s="34" t="s">
        <v>144</v>
      </c>
      <c r="C72" s="35" t="s">
        <v>5288</v>
      </c>
      <c r="D72" s="36" t="s">
        <v>145</v>
      </c>
      <c r="E72" s="240">
        <v>7554.2240000000002</v>
      </c>
      <c r="F72" s="235">
        <v>7341.4560000000001</v>
      </c>
      <c r="G72" s="234">
        <f t="shared" si="18"/>
        <v>212.76800000000003</v>
      </c>
      <c r="H72" s="105">
        <f t="shared" si="19"/>
        <v>2.8981716978212497</v>
      </c>
      <c r="I72" s="240">
        <v>3930.8960000000002</v>
      </c>
      <c r="J72" s="235">
        <v>3630.8760000000002</v>
      </c>
      <c r="K72" s="234">
        <f t="shared" si="20"/>
        <v>300.02</v>
      </c>
      <c r="L72" s="312">
        <f t="shared" si="21"/>
        <v>8.2630197230640743</v>
      </c>
      <c r="M72" s="240">
        <v>24.196999999999999</v>
      </c>
      <c r="N72" s="235">
        <v>24.195</v>
      </c>
      <c r="O72" s="234">
        <f t="shared" si="22"/>
        <v>1.9999999999988916E-3</v>
      </c>
      <c r="P72" s="105">
        <f t="shared" si="23"/>
        <v>8.2661706964202997E-3</v>
      </c>
      <c r="Q72" s="240">
        <v>3599.1309999999999</v>
      </c>
      <c r="R72" s="235">
        <v>3686.3850000000002</v>
      </c>
      <c r="S72" s="234">
        <f t="shared" si="24"/>
        <v>-87.25400000000036</v>
      </c>
      <c r="T72" s="105">
        <f t="shared" si="25"/>
        <v>-2.3669258636848935</v>
      </c>
      <c r="U72" s="180" t="s">
        <v>5638</v>
      </c>
      <c r="V72" s="165">
        <v>1793</v>
      </c>
      <c r="W72" s="165">
        <v>1887</v>
      </c>
      <c r="X72" s="165">
        <f t="shared" si="26"/>
        <v>-94</v>
      </c>
      <c r="Y72" s="255">
        <f t="shared" si="27"/>
        <v>-4.9814520402755695</v>
      </c>
      <c r="Z72" s="237" t="s">
        <v>5639</v>
      </c>
      <c r="AA72" s="165">
        <v>474</v>
      </c>
      <c r="AB72" s="165">
        <v>352</v>
      </c>
      <c r="AC72" s="165">
        <f t="shared" si="28"/>
        <v>122</v>
      </c>
      <c r="AD72" s="165">
        <f t="shared" si="29"/>
        <v>34.659090909090914</v>
      </c>
      <c r="AE72" s="237" t="s">
        <v>5338</v>
      </c>
      <c r="AF72" s="165">
        <v>442</v>
      </c>
      <c r="AG72" s="165">
        <v>444</v>
      </c>
      <c r="AH72" s="165">
        <f t="shared" si="30"/>
        <v>-2</v>
      </c>
      <c r="AI72" s="165">
        <f t="shared" si="31"/>
        <v>-0.45045045045045046</v>
      </c>
      <c r="AJ72" s="237" t="s">
        <v>5629</v>
      </c>
      <c r="AK72" s="165">
        <v>221</v>
      </c>
      <c r="AL72" s="165">
        <v>222</v>
      </c>
      <c r="AM72" s="165">
        <f t="shared" si="32"/>
        <v>-1</v>
      </c>
      <c r="AN72" s="165">
        <f t="shared" si="33"/>
        <v>-0.45045045045045046</v>
      </c>
      <c r="AO72" s="237" t="s">
        <v>5640</v>
      </c>
      <c r="AP72" s="165">
        <v>160</v>
      </c>
      <c r="AQ72" s="165">
        <v>164</v>
      </c>
      <c r="AR72" s="165">
        <f t="shared" si="34"/>
        <v>-4</v>
      </c>
      <c r="AS72" s="255">
        <f t="shared" si="35"/>
        <v>-2.4390243902439024</v>
      </c>
      <c r="AT72" s="9" t="s">
        <v>5641</v>
      </c>
    </row>
    <row r="73" spans="2:46" ht="50" customHeight="1">
      <c r="B73" s="34" t="s">
        <v>146</v>
      </c>
      <c r="C73" s="35" t="s">
        <v>5288</v>
      </c>
      <c r="D73" s="36" t="s">
        <v>147</v>
      </c>
      <c r="E73" s="240">
        <v>1493.7059999999999</v>
      </c>
      <c r="F73" s="235">
        <v>1751.761</v>
      </c>
      <c r="G73" s="234">
        <f t="shared" si="18"/>
        <v>-258.05500000000006</v>
      </c>
      <c r="H73" s="105">
        <f t="shared" si="19"/>
        <v>-14.731176227807335</v>
      </c>
      <c r="I73" s="240">
        <v>308.72399999999999</v>
      </c>
      <c r="J73" s="235">
        <v>322.142</v>
      </c>
      <c r="K73" s="234">
        <f t="shared" si="20"/>
        <v>-13.418000000000006</v>
      </c>
      <c r="L73" s="312">
        <f t="shared" si="21"/>
        <v>-4.1652438986533911</v>
      </c>
      <c r="M73" s="240">
        <v>0.19600000000000001</v>
      </c>
      <c r="N73" s="235">
        <v>0.19600000000000001</v>
      </c>
      <c r="O73" s="234">
        <f t="shared" si="22"/>
        <v>0</v>
      </c>
      <c r="P73" s="105">
        <f t="shared" si="23"/>
        <v>0</v>
      </c>
      <c r="Q73" s="240">
        <v>1184.7860000000001</v>
      </c>
      <c r="R73" s="235">
        <v>1429.423</v>
      </c>
      <c r="S73" s="234">
        <f t="shared" si="24"/>
        <v>-244.63699999999994</v>
      </c>
      <c r="T73" s="105">
        <f t="shared" si="25"/>
        <v>-17.114388113245692</v>
      </c>
      <c r="U73" s="180" t="s">
        <v>5642</v>
      </c>
      <c r="V73" s="165">
        <v>439</v>
      </c>
      <c r="W73" s="165">
        <v>486</v>
      </c>
      <c r="X73" s="165">
        <f t="shared" si="26"/>
        <v>-47</v>
      </c>
      <c r="Y73" s="255">
        <f t="shared" si="27"/>
        <v>-9.6707818930041149</v>
      </c>
      <c r="Z73" s="237" t="s">
        <v>5643</v>
      </c>
      <c r="AA73" s="165">
        <v>326</v>
      </c>
      <c r="AB73" s="165">
        <v>371</v>
      </c>
      <c r="AC73" s="165">
        <f t="shared" si="28"/>
        <v>-45</v>
      </c>
      <c r="AD73" s="165">
        <f t="shared" si="29"/>
        <v>-12.129380053908356</v>
      </c>
      <c r="AE73" s="237" t="s">
        <v>5644</v>
      </c>
      <c r="AF73" s="165">
        <v>66</v>
      </c>
      <c r="AG73" s="165">
        <v>138</v>
      </c>
      <c r="AH73" s="165">
        <f t="shared" si="30"/>
        <v>-72</v>
      </c>
      <c r="AI73" s="165">
        <f t="shared" si="31"/>
        <v>-52.173913043478258</v>
      </c>
      <c r="AJ73" s="237" t="s">
        <v>5645</v>
      </c>
      <c r="AK73" s="165">
        <v>46</v>
      </c>
      <c r="AL73" s="165">
        <v>161</v>
      </c>
      <c r="AM73" s="165">
        <f t="shared" si="32"/>
        <v>-115</v>
      </c>
      <c r="AN73" s="165">
        <f t="shared" si="33"/>
        <v>-71.428571428571431</v>
      </c>
      <c r="AO73" s="237" t="s">
        <v>5646</v>
      </c>
      <c r="AP73" s="165">
        <v>34</v>
      </c>
      <c r="AQ73" s="165">
        <v>37</v>
      </c>
      <c r="AR73" s="165">
        <f t="shared" si="34"/>
        <v>-3</v>
      </c>
      <c r="AS73" s="255">
        <f t="shared" si="35"/>
        <v>-8.1081081081081088</v>
      </c>
      <c r="AT73" s="9" t="s">
        <v>5647</v>
      </c>
    </row>
    <row r="74" spans="2:46" ht="50" customHeight="1">
      <c r="B74" s="34" t="s">
        <v>148</v>
      </c>
      <c r="C74" s="35" t="s">
        <v>5288</v>
      </c>
      <c r="D74" s="36" t="s">
        <v>149</v>
      </c>
      <c r="E74" s="240">
        <v>1018.299</v>
      </c>
      <c r="F74" s="235">
        <v>999.64800000000002</v>
      </c>
      <c r="G74" s="234">
        <f t="shared" si="18"/>
        <v>18.650999999999954</v>
      </c>
      <c r="H74" s="105">
        <f t="shared" si="19"/>
        <v>1.8657567463747193</v>
      </c>
      <c r="I74" s="240">
        <v>300.529</v>
      </c>
      <c r="J74" s="235">
        <v>300.49900000000002</v>
      </c>
      <c r="K74" s="234">
        <f t="shared" si="20"/>
        <v>2.9999999999972715E-2</v>
      </c>
      <c r="L74" s="312">
        <f t="shared" si="21"/>
        <v>9.9833942874927081E-3</v>
      </c>
      <c r="M74" s="240">
        <v>431.62799999999999</v>
      </c>
      <c r="N74" s="235">
        <v>442.53100000000001</v>
      </c>
      <c r="O74" s="234">
        <f t="shared" si="22"/>
        <v>-10.90300000000002</v>
      </c>
      <c r="P74" s="105">
        <f t="shared" si="23"/>
        <v>-2.4637821983092754</v>
      </c>
      <c r="Q74" s="240">
        <v>286.142</v>
      </c>
      <c r="R74" s="235">
        <v>256.61799999999999</v>
      </c>
      <c r="S74" s="234">
        <f t="shared" si="24"/>
        <v>29.524000000000001</v>
      </c>
      <c r="T74" s="105">
        <f t="shared" si="25"/>
        <v>11.50503861771193</v>
      </c>
      <c r="U74" s="180" t="s">
        <v>5648</v>
      </c>
      <c r="V74" s="165">
        <v>73</v>
      </c>
      <c r="W74" s="165">
        <v>65</v>
      </c>
      <c r="X74" s="165">
        <f t="shared" si="26"/>
        <v>8</v>
      </c>
      <c r="Y74" s="255">
        <f t="shared" si="27"/>
        <v>12.307692307692308</v>
      </c>
      <c r="Z74" s="237" t="s">
        <v>5649</v>
      </c>
      <c r="AA74" s="165">
        <v>67</v>
      </c>
      <c r="AB74" s="165">
        <v>49</v>
      </c>
      <c r="AC74" s="165">
        <f t="shared" si="28"/>
        <v>18</v>
      </c>
      <c r="AD74" s="165">
        <f t="shared" si="29"/>
        <v>36.734693877551024</v>
      </c>
      <c r="AE74" s="237" t="s">
        <v>5650</v>
      </c>
      <c r="AF74" s="165">
        <v>52</v>
      </c>
      <c r="AG74" s="165">
        <v>49</v>
      </c>
      <c r="AH74" s="165">
        <f t="shared" si="30"/>
        <v>3</v>
      </c>
      <c r="AI74" s="165">
        <f t="shared" si="31"/>
        <v>6.1224489795918364</v>
      </c>
      <c r="AJ74" s="237" t="s">
        <v>5415</v>
      </c>
      <c r="AK74" s="165">
        <v>34</v>
      </c>
      <c r="AL74" s="165">
        <v>34</v>
      </c>
      <c r="AM74" s="165">
        <f t="shared" si="32"/>
        <v>0</v>
      </c>
      <c r="AN74" s="165">
        <f t="shared" si="33"/>
        <v>0</v>
      </c>
      <c r="AO74" s="237" t="s">
        <v>5651</v>
      </c>
      <c r="AP74" s="165">
        <v>33</v>
      </c>
      <c r="AQ74" s="165">
        <v>35</v>
      </c>
      <c r="AR74" s="165">
        <f t="shared" si="34"/>
        <v>-2</v>
      </c>
      <c r="AS74" s="255">
        <f t="shared" si="35"/>
        <v>-5.7142857142857144</v>
      </c>
      <c r="AT74" s="9" t="s">
        <v>5652</v>
      </c>
    </row>
    <row r="75" spans="2:46" ht="50" customHeight="1">
      <c r="B75" s="34" t="s">
        <v>150</v>
      </c>
      <c r="C75" s="35" t="s">
        <v>5288</v>
      </c>
      <c r="D75" s="36" t="s">
        <v>151</v>
      </c>
      <c r="E75" s="240">
        <v>1988.8</v>
      </c>
      <c r="F75" s="235">
        <v>1794.627</v>
      </c>
      <c r="G75" s="234">
        <f t="shared" si="18"/>
        <v>194.173</v>
      </c>
      <c r="H75" s="105">
        <f t="shared" si="19"/>
        <v>10.819685650555797</v>
      </c>
      <c r="I75" s="240">
        <v>636</v>
      </c>
      <c r="J75" s="235">
        <v>631.54</v>
      </c>
      <c r="K75" s="234">
        <f t="shared" si="20"/>
        <v>4.4600000000000364</v>
      </c>
      <c r="L75" s="312">
        <f t="shared" si="21"/>
        <v>0.70621021629667746</v>
      </c>
      <c r="M75" s="240">
        <v>362.5</v>
      </c>
      <c r="N75" s="235">
        <v>302.88</v>
      </c>
      <c r="O75" s="234">
        <f t="shared" si="22"/>
        <v>59.620000000000005</v>
      </c>
      <c r="P75" s="105">
        <f t="shared" si="23"/>
        <v>19.68436344426836</v>
      </c>
      <c r="Q75" s="240">
        <v>990.3</v>
      </c>
      <c r="R75" s="235">
        <v>860.20699999999999</v>
      </c>
      <c r="S75" s="234">
        <f t="shared" si="24"/>
        <v>130.09299999999996</v>
      </c>
      <c r="T75" s="105">
        <f t="shared" si="25"/>
        <v>15.123452843327243</v>
      </c>
      <c r="U75" s="180" t="s">
        <v>5642</v>
      </c>
      <c r="V75" s="165">
        <v>402</v>
      </c>
      <c r="W75" s="165">
        <v>402</v>
      </c>
      <c r="X75" s="165">
        <f t="shared" si="26"/>
        <v>0</v>
      </c>
      <c r="Y75" s="255">
        <f t="shared" si="27"/>
        <v>0</v>
      </c>
      <c r="Z75" s="237" t="s">
        <v>5577</v>
      </c>
      <c r="AA75" s="165">
        <v>422</v>
      </c>
      <c r="AB75" s="165">
        <v>293</v>
      </c>
      <c r="AC75" s="165">
        <f t="shared" si="28"/>
        <v>129</v>
      </c>
      <c r="AD75" s="165">
        <f t="shared" si="29"/>
        <v>44.027303754266214</v>
      </c>
      <c r="AE75" s="237" t="s">
        <v>5653</v>
      </c>
      <c r="AF75" s="165">
        <v>116</v>
      </c>
      <c r="AG75" s="165">
        <v>116</v>
      </c>
      <c r="AH75" s="165">
        <f t="shared" si="30"/>
        <v>0</v>
      </c>
      <c r="AI75" s="165">
        <f t="shared" si="31"/>
        <v>0</v>
      </c>
      <c r="AJ75" s="237" t="s">
        <v>5654</v>
      </c>
      <c r="AK75" s="165">
        <v>22</v>
      </c>
      <c r="AL75" s="165">
        <v>21</v>
      </c>
      <c r="AM75" s="165">
        <f t="shared" si="32"/>
        <v>1</v>
      </c>
      <c r="AN75" s="165">
        <f t="shared" si="33"/>
        <v>4.7619047619047619</v>
      </c>
      <c r="AO75" s="237" t="s">
        <v>5655</v>
      </c>
      <c r="AP75" s="165">
        <v>14</v>
      </c>
      <c r="AQ75" s="165">
        <v>14</v>
      </c>
      <c r="AR75" s="165">
        <f t="shared" si="34"/>
        <v>0</v>
      </c>
      <c r="AS75" s="255">
        <f t="shared" si="35"/>
        <v>0</v>
      </c>
      <c r="AT75" s="9" t="s">
        <v>5656</v>
      </c>
    </row>
    <row r="76" spans="2:46" ht="50" customHeight="1">
      <c r="B76" s="34" t="s">
        <v>152</v>
      </c>
      <c r="C76" s="35" t="s">
        <v>5288</v>
      </c>
      <c r="D76" s="36" t="s">
        <v>153</v>
      </c>
      <c r="E76" s="240">
        <v>1760.3520000000001</v>
      </c>
      <c r="F76" s="235">
        <v>1783.8579999999999</v>
      </c>
      <c r="G76" s="234">
        <f t="shared" si="18"/>
        <v>-23.505999999999858</v>
      </c>
      <c r="H76" s="105">
        <f t="shared" si="19"/>
        <v>-1.3177057815139914</v>
      </c>
      <c r="I76" s="240">
        <v>541.73699999999997</v>
      </c>
      <c r="J76" s="235">
        <v>663.28599999999994</v>
      </c>
      <c r="K76" s="234">
        <f t="shared" si="20"/>
        <v>-121.54899999999998</v>
      </c>
      <c r="L76" s="312">
        <f t="shared" si="21"/>
        <v>-18.325277482111787</v>
      </c>
      <c r="M76" s="240">
        <v>891.26400000000001</v>
      </c>
      <c r="N76" s="235">
        <v>890.98099999999999</v>
      </c>
      <c r="O76" s="234">
        <f t="shared" si="22"/>
        <v>0.28300000000001546</v>
      </c>
      <c r="P76" s="105">
        <f t="shared" si="23"/>
        <v>3.1762742415384328E-2</v>
      </c>
      <c r="Q76" s="240">
        <v>327.351</v>
      </c>
      <c r="R76" s="235">
        <v>229.59100000000001</v>
      </c>
      <c r="S76" s="234">
        <f t="shared" si="24"/>
        <v>97.759999999999991</v>
      </c>
      <c r="T76" s="105">
        <f t="shared" si="25"/>
        <v>42.580066291797145</v>
      </c>
      <c r="U76" s="180" t="s">
        <v>5372</v>
      </c>
      <c r="V76" s="165">
        <v>165</v>
      </c>
      <c r="W76" s="165">
        <v>60</v>
      </c>
      <c r="X76" s="165">
        <f t="shared" si="26"/>
        <v>105</v>
      </c>
      <c r="Y76" s="255">
        <f t="shared" si="27"/>
        <v>175</v>
      </c>
      <c r="Z76" s="237" t="s">
        <v>5440</v>
      </c>
      <c r="AA76" s="165">
        <v>160</v>
      </c>
      <c r="AB76" s="165">
        <v>170</v>
      </c>
      <c r="AC76" s="165">
        <f t="shared" si="28"/>
        <v>-10</v>
      </c>
      <c r="AD76" s="165">
        <f t="shared" si="29"/>
        <v>-5.8823529411764701</v>
      </c>
      <c r="AE76" s="235" t="s">
        <v>5558</v>
      </c>
      <c r="AF76" s="165">
        <v>2</v>
      </c>
      <c r="AG76" s="165" t="s">
        <v>5412</v>
      </c>
      <c r="AH76" s="165" t="s">
        <v>12157</v>
      </c>
      <c r="AI76" s="165" t="s">
        <v>12157</v>
      </c>
      <c r="AJ76" s="165" t="s">
        <v>12157</v>
      </c>
      <c r="AK76" s="165" t="s">
        <v>12157</v>
      </c>
      <c r="AL76" s="165" t="s">
        <v>12157</v>
      </c>
      <c r="AM76" s="165" t="s">
        <v>12157</v>
      </c>
      <c r="AN76" s="165" t="s">
        <v>12157</v>
      </c>
      <c r="AO76" s="165" t="s">
        <v>12157</v>
      </c>
      <c r="AP76" s="165" t="s">
        <v>12157</v>
      </c>
      <c r="AQ76" s="165" t="s">
        <v>12157</v>
      </c>
      <c r="AR76" s="165" t="s">
        <v>12157</v>
      </c>
      <c r="AS76" s="165" t="s">
        <v>12157</v>
      </c>
      <c r="AT76" s="9" t="s">
        <v>5657</v>
      </c>
    </row>
    <row r="77" spans="2:46" ht="50" customHeight="1">
      <c r="B77" s="34" t="s">
        <v>154</v>
      </c>
      <c r="C77" s="35" t="s">
        <v>5288</v>
      </c>
      <c r="D77" s="36" t="s">
        <v>155</v>
      </c>
      <c r="E77" s="240">
        <v>915.52300000000002</v>
      </c>
      <c r="F77" s="235">
        <v>909.80899999999997</v>
      </c>
      <c r="G77" s="234">
        <f t="shared" si="18"/>
        <v>5.7140000000000555</v>
      </c>
      <c r="H77" s="105">
        <f t="shared" si="19"/>
        <v>0.62804390811698452</v>
      </c>
      <c r="I77" s="240">
        <v>437.137</v>
      </c>
      <c r="J77" s="235">
        <v>407.12</v>
      </c>
      <c r="K77" s="234">
        <f t="shared" si="20"/>
        <v>30.016999999999996</v>
      </c>
      <c r="L77" s="312">
        <f t="shared" si="21"/>
        <v>7.3730104146197668</v>
      </c>
      <c r="M77" s="240">
        <v>92.933000000000007</v>
      </c>
      <c r="N77" s="235">
        <v>82.93</v>
      </c>
      <c r="O77" s="234">
        <f t="shared" si="22"/>
        <v>10.003</v>
      </c>
      <c r="P77" s="105">
        <f t="shared" si="23"/>
        <v>12.061979983118292</v>
      </c>
      <c r="Q77" s="240">
        <v>385.45299999999997</v>
      </c>
      <c r="R77" s="235">
        <v>419.75900000000001</v>
      </c>
      <c r="S77" s="234">
        <f t="shared" si="24"/>
        <v>-34.30600000000004</v>
      </c>
      <c r="T77" s="105">
        <f t="shared" si="25"/>
        <v>-8.1727848598838957</v>
      </c>
      <c r="U77" s="180" t="s">
        <v>5658</v>
      </c>
      <c r="V77" s="165">
        <v>140</v>
      </c>
      <c r="W77" s="165">
        <v>90</v>
      </c>
      <c r="X77" s="165">
        <f t="shared" si="26"/>
        <v>50</v>
      </c>
      <c r="Y77" s="255">
        <f t="shared" si="27"/>
        <v>55.555555555555557</v>
      </c>
      <c r="Z77" s="237" t="s">
        <v>5659</v>
      </c>
      <c r="AA77" s="165">
        <v>97</v>
      </c>
      <c r="AB77" s="165">
        <v>111</v>
      </c>
      <c r="AC77" s="165">
        <f t="shared" si="28"/>
        <v>-14</v>
      </c>
      <c r="AD77" s="165">
        <f t="shared" si="29"/>
        <v>-12.612612612612612</v>
      </c>
      <c r="AE77" s="237" t="s">
        <v>5660</v>
      </c>
      <c r="AF77" s="165">
        <v>78</v>
      </c>
      <c r="AG77" s="165">
        <v>77</v>
      </c>
      <c r="AH77" s="165">
        <f t="shared" si="30"/>
        <v>1</v>
      </c>
      <c r="AI77" s="165">
        <f t="shared" si="31"/>
        <v>1.2987012987012987</v>
      </c>
      <c r="AJ77" s="237" t="s">
        <v>5661</v>
      </c>
      <c r="AK77" s="165">
        <v>36</v>
      </c>
      <c r="AL77" s="165">
        <v>58</v>
      </c>
      <c r="AM77" s="165">
        <f t="shared" si="32"/>
        <v>-22</v>
      </c>
      <c r="AN77" s="165">
        <f t="shared" si="33"/>
        <v>-37.931034482758619</v>
      </c>
      <c r="AO77" s="237" t="s">
        <v>5662</v>
      </c>
      <c r="AP77" s="165">
        <v>30</v>
      </c>
      <c r="AQ77" s="165">
        <v>82</v>
      </c>
      <c r="AR77" s="165">
        <f t="shared" si="34"/>
        <v>-52</v>
      </c>
      <c r="AS77" s="255">
        <f t="shared" si="35"/>
        <v>-63.414634146341463</v>
      </c>
      <c r="AT77" s="9" t="s">
        <v>5663</v>
      </c>
    </row>
    <row r="78" spans="2:46" ht="50" customHeight="1">
      <c r="B78" s="34" t="s">
        <v>156</v>
      </c>
      <c r="C78" s="35" t="s">
        <v>5288</v>
      </c>
      <c r="D78" s="36" t="s">
        <v>157</v>
      </c>
      <c r="E78" s="240">
        <v>1182.3240000000001</v>
      </c>
      <c r="F78" s="235">
        <v>1280.4290000000001</v>
      </c>
      <c r="G78" s="234">
        <f t="shared" si="18"/>
        <v>-98.105000000000018</v>
      </c>
      <c r="H78" s="105">
        <f t="shared" si="19"/>
        <v>-7.6618851962896821</v>
      </c>
      <c r="I78" s="240">
        <v>177.59</v>
      </c>
      <c r="J78" s="235">
        <v>166.62299999999999</v>
      </c>
      <c r="K78" s="234">
        <f t="shared" si="20"/>
        <v>10.967000000000013</v>
      </c>
      <c r="L78" s="312">
        <f t="shared" si="21"/>
        <v>6.5819244642096306</v>
      </c>
      <c r="M78" s="240">
        <v>122.98699999999999</v>
      </c>
      <c r="N78" s="235">
        <v>122.98699999999999</v>
      </c>
      <c r="O78" s="234">
        <f t="shared" si="22"/>
        <v>0</v>
      </c>
      <c r="P78" s="105">
        <f t="shared" si="23"/>
        <v>0</v>
      </c>
      <c r="Q78" s="240">
        <v>881.74699999999996</v>
      </c>
      <c r="R78" s="235">
        <v>990.81899999999996</v>
      </c>
      <c r="S78" s="234">
        <f t="shared" si="24"/>
        <v>-109.072</v>
      </c>
      <c r="T78" s="105">
        <f t="shared" si="25"/>
        <v>-11.008266898394158</v>
      </c>
      <c r="U78" s="180" t="s">
        <v>5395</v>
      </c>
      <c r="V78" s="165">
        <v>529</v>
      </c>
      <c r="W78" s="165">
        <v>627</v>
      </c>
      <c r="X78" s="165">
        <f t="shared" si="26"/>
        <v>-98</v>
      </c>
      <c r="Y78" s="255">
        <f t="shared" si="27"/>
        <v>-15.629984051036683</v>
      </c>
      <c r="Z78" s="237" t="s">
        <v>5664</v>
      </c>
      <c r="AA78" s="165">
        <v>136</v>
      </c>
      <c r="AB78" s="165">
        <v>136</v>
      </c>
      <c r="AC78" s="165">
        <f t="shared" si="28"/>
        <v>0</v>
      </c>
      <c r="AD78" s="165">
        <f t="shared" si="29"/>
        <v>0</v>
      </c>
      <c r="AE78" s="237" t="s">
        <v>5665</v>
      </c>
      <c r="AF78" s="165">
        <v>56</v>
      </c>
      <c r="AG78" s="165">
        <v>56</v>
      </c>
      <c r="AH78" s="165">
        <f t="shared" si="30"/>
        <v>0</v>
      </c>
      <c r="AI78" s="165">
        <f t="shared" si="31"/>
        <v>0</v>
      </c>
      <c r="AJ78" s="237" t="s">
        <v>5666</v>
      </c>
      <c r="AK78" s="165">
        <v>55</v>
      </c>
      <c r="AL78" s="165">
        <v>60</v>
      </c>
      <c r="AM78" s="165">
        <f t="shared" si="32"/>
        <v>-5</v>
      </c>
      <c r="AN78" s="165">
        <f t="shared" si="33"/>
        <v>-8.3333333333333321</v>
      </c>
      <c r="AO78" s="237" t="s">
        <v>5445</v>
      </c>
      <c r="AP78" s="165">
        <v>50</v>
      </c>
      <c r="AQ78" s="165">
        <v>50</v>
      </c>
      <c r="AR78" s="165">
        <f t="shared" si="34"/>
        <v>0</v>
      </c>
      <c r="AS78" s="255">
        <f t="shared" si="35"/>
        <v>0</v>
      </c>
      <c r="AT78" s="9" t="s">
        <v>5667</v>
      </c>
    </row>
    <row r="79" spans="2:46" ht="50" customHeight="1">
      <c r="B79" s="34" t="s">
        <v>158</v>
      </c>
      <c r="C79" s="35" t="s">
        <v>5288</v>
      </c>
      <c r="D79" s="36" t="s">
        <v>159</v>
      </c>
      <c r="E79" s="240">
        <v>1314.306</v>
      </c>
      <c r="F79" s="235">
        <v>1267.684</v>
      </c>
      <c r="G79" s="234">
        <f t="shared" si="18"/>
        <v>46.622000000000071</v>
      </c>
      <c r="H79" s="105">
        <f t="shared" si="19"/>
        <v>3.6777304123109604</v>
      </c>
      <c r="I79" s="240">
        <v>829.404</v>
      </c>
      <c r="J79" s="235">
        <v>813.11400000000003</v>
      </c>
      <c r="K79" s="234">
        <f t="shared" si="20"/>
        <v>16.289999999999964</v>
      </c>
      <c r="L79" s="312">
        <f t="shared" si="21"/>
        <v>2.0034091160649017</v>
      </c>
      <c r="M79" s="240">
        <v>325.51499999999999</v>
      </c>
      <c r="N79" s="235">
        <v>299.63200000000001</v>
      </c>
      <c r="O79" s="234">
        <f t="shared" si="22"/>
        <v>25.882999999999981</v>
      </c>
      <c r="P79" s="105">
        <f t="shared" si="23"/>
        <v>8.6382629358679921</v>
      </c>
      <c r="Q79" s="240">
        <v>159.387</v>
      </c>
      <c r="R79" s="235">
        <v>154.93799999999999</v>
      </c>
      <c r="S79" s="234">
        <f t="shared" si="24"/>
        <v>4.4490000000000123</v>
      </c>
      <c r="T79" s="105">
        <f t="shared" si="25"/>
        <v>2.8714711691128145</v>
      </c>
      <c r="U79" s="180" t="s">
        <v>5577</v>
      </c>
      <c r="V79" s="165">
        <v>78</v>
      </c>
      <c r="W79" s="165">
        <v>83</v>
      </c>
      <c r="X79" s="165">
        <f t="shared" si="26"/>
        <v>-5</v>
      </c>
      <c r="Y79" s="255">
        <f t="shared" si="27"/>
        <v>-6.024096385542169</v>
      </c>
      <c r="Z79" s="237" t="s">
        <v>5668</v>
      </c>
      <c r="AA79" s="165">
        <v>53</v>
      </c>
      <c r="AB79" s="165">
        <v>44</v>
      </c>
      <c r="AC79" s="165">
        <f t="shared" si="28"/>
        <v>9</v>
      </c>
      <c r="AD79" s="165">
        <f t="shared" si="29"/>
        <v>20.454545454545457</v>
      </c>
      <c r="AE79" s="237" t="s">
        <v>5669</v>
      </c>
      <c r="AF79" s="165">
        <v>13</v>
      </c>
      <c r="AG79" s="165">
        <v>13</v>
      </c>
      <c r="AH79" s="165">
        <f t="shared" si="30"/>
        <v>0</v>
      </c>
      <c r="AI79" s="165">
        <f t="shared" si="31"/>
        <v>0</v>
      </c>
      <c r="AJ79" s="237" t="s">
        <v>5670</v>
      </c>
      <c r="AK79" s="165">
        <v>11</v>
      </c>
      <c r="AL79" s="165">
        <v>11</v>
      </c>
      <c r="AM79" s="165">
        <f t="shared" si="32"/>
        <v>0</v>
      </c>
      <c r="AN79" s="165">
        <f t="shared" si="33"/>
        <v>0</v>
      </c>
      <c r="AO79" s="237" t="s">
        <v>5488</v>
      </c>
      <c r="AP79" s="165">
        <v>3</v>
      </c>
      <c r="AQ79" s="165">
        <v>3</v>
      </c>
      <c r="AR79" s="165">
        <f t="shared" si="34"/>
        <v>0</v>
      </c>
      <c r="AS79" s="255">
        <f t="shared" si="35"/>
        <v>0</v>
      </c>
      <c r="AT79" s="9" t="s">
        <v>5671</v>
      </c>
    </row>
    <row r="80" spans="2:46" ht="50" customHeight="1">
      <c r="B80" s="34" t="s">
        <v>160</v>
      </c>
      <c r="C80" s="35" t="s">
        <v>5288</v>
      </c>
      <c r="D80" s="36" t="s">
        <v>161</v>
      </c>
      <c r="E80" s="240">
        <v>776.58600000000001</v>
      </c>
      <c r="F80" s="235">
        <v>815.42600000000004</v>
      </c>
      <c r="G80" s="234">
        <f t="shared" si="18"/>
        <v>-38.840000000000032</v>
      </c>
      <c r="H80" s="105">
        <f t="shared" si="19"/>
        <v>-4.7631544738578402</v>
      </c>
      <c r="I80" s="240">
        <v>336.91199999999998</v>
      </c>
      <c r="J80" s="235">
        <v>425.541</v>
      </c>
      <c r="K80" s="234">
        <f t="shared" si="20"/>
        <v>-88.629000000000019</v>
      </c>
      <c r="L80" s="312">
        <f t="shared" si="21"/>
        <v>-20.827370335643337</v>
      </c>
      <c r="M80" s="240">
        <v>31.225999999999999</v>
      </c>
      <c r="N80" s="235">
        <v>31.222999999999999</v>
      </c>
      <c r="O80" s="234">
        <f t="shared" si="22"/>
        <v>3.0000000000001137E-3</v>
      </c>
      <c r="P80" s="105">
        <f t="shared" si="23"/>
        <v>9.6083015725590554E-3</v>
      </c>
      <c r="Q80" s="240">
        <v>408.44799999999998</v>
      </c>
      <c r="R80" s="235">
        <v>358.66199999999998</v>
      </c>
      <c r="S80" s="234">
        <f t="shared" si="24"/>
        <v>49.786000000000001</v>
      </c>
      <c r="T80" s="105">
        <f t="shared" si="25"/>
        <v>13.881035626857599</v>
      </c>
      <c r="U80" s="180" t="s">
        <v>5672</v>
      </c>
      <c r="V80" s="165">
        <v>230</v>
      </c>
      <c r="W80" s="165">
        <v>200</v>
      </c>
      <c r="X80" s="165">
        <f t="shared" si="26"/>
        <v>30</v>
      </c>
      <c r="Y80" s="255">
        <f t="shared" si="27"/>
        <v>15</v>
      </c>
      <c r="Z80" s="237" t="s">
        <v>5513</v>
      </c>
      <c r="AA80" s="165">
        <v>153</v>
      </c>
      <c r="AB80" s="165">
        <v>145</v>
      </c>
      <c r="AC80" s="165">
        <f t="shared" si="28"/>
        <v>8</v>
      </c>
      <c r="AD80" s="165">
        <f t="shared" si="29"/>
        <v>5.5172413793103452</v>
      </c>
      <c r="AE80" s="237" t="s">
        <v>5482</v>
      </c>
      <c r="AF80" s="165">
        <v>24</v>
      </c>
      <c r="AG80" s="165">
        <v>14</v>
      </c>
      <c r="AH80" s="165">
        <f t="shared" si="30"/>
        <v>10</v>
      </c>
      <c r="AI80" s="165">
        <f t="shared" si="31"/>
        <v>71.428571428571431</v>
      </c>
      <c r="AJ80" s="237" t="s">
        <v>5673</v>
      </c>
      <c r="AK80" s="165">
        <v>1</v>
      </c>
      <c r="AL80" s="165" t="s">
        <v>5423</v>
      </c>
      <c r="AM80" s="165" t="s">
        <v>5423</v>
      </c>
      <c r="AN80" s="165" t="s">
        <v>5423</v>
      </c>
      <c r="AO80" s="165" t="s">
        <v>5423</v>
      </c>
      <c r="AP80" s="165" t="s">
        <v>5423</v>
      </c>
      <c r="AQ80" s="165" t="s">
        <v>5423</v>
      </c>
      <c r="AR80" s="165" t="s">
        <v>5423</v>
      </c>
      <c r="AS80" s="165" t="s">
        <v>5423</v>
      </c>
      <c r="AT80" s="9" t="s">
        <v>5674</v>
      </c>
    </row>
    <row r="81" spans="2:46" ht="50" customHeight="1">
      <c r="B81" s="34" t="s">
        <v>162</v>
      </c>
      <c r="C81" s="35" t="s">
        <v>5288</v>
      </c>
      <c r="D81" s="36" t="s">
        <v>163</v>
      </c>
      <c r="E81" s="240">
        <v>2421.6999999999998</v>
      </c>
      <c r="F81" s="235">
        <v>2620.6999999999998</v>
      </c>
      <c r="G81" s="234">
        <f t="shared" si="18"/>
        <v>-199</v>
      </c>
      <c r="H81" s="105">
        <f t="shared" si="19"/>
        <v>-7.5933910787194261</v>
      </c>
      <c r="I81" s="240">
        <v>663.16300000000001</v>
      </c>
      <c r="J81" s="235">
        <v>662.97500000000002</v>
      </c>
      <c r="K81" s="234">
        <f t="shared" si="20"/>
        <v>0.18799999999998818</v>
      </c>
      <c r="L81" s="312">
        <f t="shared" si="21"/>
        <v>2.8357027037216813E-2</v>
      </c>
      <c r="M81" s="240">
        <v>121.571</v>
      </c>
      <c r="N81" s="235">
        <v>95.870999999999995</v>
      </c>
      <c r="O81" s="234">
        <f t="shared" si="22"/>
        <v>25.700000000000003</v>
      </c>
      <c r="P81" s="105">
        <f t="shared" si="23"/>
        <v>26.806855044799789</v>
      </c>
      <c r="Q81" s="240">
        <v>1636.9659999999999</v>
      </c>
      <c r="R81" s="235">
        <v>1861.854</v>
      </c>
      <c r="S81" s="234">
        <f t="shared" si="24"/>
        <v>-224.88800000000015</v>
      </c>
      <c r="T81" s="105">
        <f t="shared" si="25"/>
        <v>-12.078712938823353</v>
      </c>
      <c r="U81" s="180" t="s">
        <v>5481</v>
      </c>
      <c r="V81" s="165">
        <v>981</v>
      </c>
      <c r="W81" s="165">
        <v>1138</v>
      </c>
      <c r="X81" s="165">
        <f t="shared" si="26"/>
        <v>-157</v>
      </c>
      <c r="Y81" s="255">
        <f t="shared" si="27"/>
        <v>-13.796133567662567</v>
      </c>
      <c r="Z81" s="237" t="s">
        <v>5675</v>
      </c>
      <c r="AA81" s="165">
        <v>381</v>
      </c>
      <c r="AB81" s="165">
        <v>451</v>
      </c>
      <c r="AC81" s="165">
        <f t="shared" si="28"/>
        <v>-70</v>
      </c>
      <c r="AD81" s="165">
        <f t="shared" si="29"/>
        <v>-15.521064301552107</v>
      </c>
      <c r="AE81" s="237" t="s">
        <v>5513</v>
      </c>
      <c r="AF81" s="165">
        <v>124</v>
      </c>
      <c r="AG81" s="165">
        <v>121</v>
      </c>
      <c r="AH81" s="165">
        <f t="shared" si="30"/>
        <v>3</v>
      </c>
      <c r="AI81" s="165">
        <f t="shared" si="31"/>
        <v>2.4793388429752068</v>
      </c>
      <c r="AJ81" s="237" t="s">
        <v>5676</v>
      </c>
      <c r="AK81" s="165">
        <v>70</v>
      </c>
      <c r="AL81" s="165">
        <v>60</v>
      </c>
      <c r="AM81" s="165">
        <f t="shared" si="32"/>
        <v>10</v>
      </c>
      <c r="AN81" s="165">
        <f t="shared" si="33"/>
        <v>16.666666666666664</v>
      </c>
      <c r="AO81" s="237" t="s">
        <v>5404</v>
      </c>
      <c r="AP81" s="165">
        <v>50</v>
      </c>
      <c r="AQ81" s="165">
        <v>50</v>
      </c>
      <c r="AR81" s="165">
        <f t="shared" si="34"/>
        <v>0</v>
      </c>
      <c r="AS81" s="255">
        <f t="shared" si="35"/>
        <v>0</v>
      </c>
      <c r="AT81" s="9" t="s">
        <v>5677</v>
      </c>
    </row>
    <row r="82" spans="2:46" ht="50" customHeight="1">
      <c r="B82" s="34" t="s">
        <v>164</v>
      </c>
      <c r="C82" s="35" t="s">
        <v>5288</v>
      </c>
      <c r="D82" s="36" t="s">
        <v>165</v>
      </c>
      <c r="E82" s="240">
        <v>707.02300000000002</v>
      </c>
      <c r="F82" s="235">
        <v>752.45299999999997</v>
      </c>
      <c r="G82" s="234">
        <f t="shared" si="18"/>
        <v>-45.42999999999995</v>
      </c>
      <c r="H82" s="105">
        <f t="shared" si="19"/>
        <v>-6.0375864007452895</v>
      </c>
      <c r="I82" s="240">
        <v>482.53100000000001</v>
      </c>
      <c r="J82" s="235">
        <v>494.75599999999997</v>
      </c>
      <c r="K82" s="234">
        <f t="shared" si="20"/>
        <v>-12.224999999999966</v>
      </c>
      <c r="L82" s="312">
        <f t="shared" si="21"/>
        <v>-2.4709149560591417</v>
      </c>
      <c r="M82" s="240">
        <v>9.2999999999999999E-2</v>
      </c>
      <c r="N82" s="235">
        <v>20.242999999999999</v>
      </c>
      <c r="O82" s="234">
        <f t="shared" si="22"/>
        <v>-20.149999999999999</v>
      </c>
      <c r="P82" s="105">
        <f t="shared" si="23"/>
        <v>-99.540581929555898</v>
      </c>
      <c r="Q82" s="240">
        <v>224.399</v>
      </c>
      <c r="R82" s="235">
        <v>237.45400000000001</v>
      </c>
      <c r="S82" s="234">
        <f t="shared" si="24"/>
        <v>-13.055000000000007</v>
      </c>
      <c r="T82" s="105">
        <f t="shared" si="25"/>
        <v>-5.4979069630328423</v>
      </c>
      <c r="U82" s="180" t="s">
        <v>5471</v>
      </c>
      <c r="V82" s="165">
        <v>154</v>
      </c>
      <c r="W82" s="165">
        <v>159</v>
      </c>
      <c r="X82" s="165">
        <f t="shared" si="26"/>
        <v>-5</v>
      </c>
      <c r="Y82" s="255">
        <f t="shared" si="27"/>
        <v>-3.1446540880503147</v>
      </c>
      <c r="Z82" s="237" t="s">
        <v>5678</v>
      </c>
      <c r="AA82" s="165">
        <v>42</v>
      </c>
      <c r="AB82" s="165">
        <v>50</v>
      </c>
      <c r="AC82" s="165">
        <f t="shared" si="28"/>
        <v>-8</v>
      </c>
      <c r="AD82" s="165">
        <f t="shared" si="29"/>
        <v>-16</v>
      </c>
      <c r="AE82" s="237" t="s">
        <v>5679</v>
      </c>
      <c r="AF82" s="165">
        <v>20</v>
      </c>
      <c r="AG82" s="165">
        <v>19</v>
      </c>
      <c r="AH82" s="165">
        <f t="shared" si="30"/>
        <v>1</v>
      </c>
      <c r="AI82" s="165">
        <f t="shared" si="31"/>
        <v>5.2631578947368416</v>
      </c>
      <c r="AJ82" s="237" t="s">
        <v>5680</v>
      </c>
      <c r="AK82" s="165">
        <v>4</v>
      </c>
      <c r="AL82" s="165">
        <v>3</v>
      </c>
      <c r="AM82" s="165">
        <f t="shared" si="32"/>
        <v>1</v>
      </c>
      <c r="AN82" s="165">
        <f t="shared" si="33"/>
        <v>33.333333333333329</v>
      </c>
      <c r="AO82" s="237" t="s">
        <v>5386</v>
      </c>
      <c r="AP82" s="165">
        <v>3</v>
      </c>
      <c r="AQ82" s="165">
        <v>3</v>
      </c>
      <c r="AR82" s="165">
        <f t="shared" si="34"/>
        <v>0</v>
      </c>
      <c r="AS82" s="255">
        <f t="shared" si="35"/>
        <v>0</v>
      </c>
      <c r="AT82" s="9" t="s">
        <v>5681</v>
      </c>
    </row>
    <row r="83" spans="2:46" ht="50" customHeight="1">
      <c r="B83" s="34" t="s">
        <v>166</v>
      </c>
      <c r="C83" s="35" t="s">
        <v>5288</v>
      </c>
      <c r="D83" s="36" t="s">
        <v>167</v>
      </c>
      <c r="E83" s="240">
        <v>1919.93</v>
      </c>
      <c r="F83" s="235">
        <v>2277.279</v>
      </c>
      <c r="G83" s="234">
        <f t="shared" si="18"/>
        <v>-357.34899999999993</v>
      </c>
      <c r="H83" s="105">
        <f t="shared" si="19"/>
        <v>-15.691928832611197</v>
      </c>
      <c r="I83" s="240">
        <v>558.375</v>
      </c>
      <c r="J83" s="235">
        <v>821.67200000000003</v>
      </c>
      <c r="K83" s="234">
        <f t="shared" si="20"/>
        <v>-263.29700000000003</v>
      </c>
      <c r="L83" s="312">
        <f t="shared" si="21"/>
        <v>-32.044051641044121</v>
      </c>
      <c r="M83" s="240">
        <v>181.99799999999999</v>
      </c>
      <c r="N83" s="235">
        <v>181.99600000000001</v>
      </c>
      <c r="O83" s="234">
        <f t="shared" si="22"/>
        <v>1.999999999981128E-3</v>
      </c>
      <c r="P83" s="105">
        <f t="shared" si="23"/>
        <v>1.0989252510940502E-3</v>
      </c>
      <c r="Q83" s="240">
        <v>1179.557</v>
      </c>
      <c r="R83" s="235">
        <v>1273.6110000000001</v>
      </c>
      <c r="S83" s="234">
        <f t="shared" si="24"/>
        <v>-94.054000000000087</v>
      </c>
      <c r="T83" s="105">
        <f t="shared" si="25"/>
        <v>-7.3848294337910154</v>
      </c>
      <c r="U83" s="180" t="s">
        <v>5682</v>
      </c>
      <c r="V83" s="165">
        <v>286</v>
      </c>
      <c r="W83" s="165">
        <v>338</v>
      </c>
      <c r="X83" s="165">
        <f t="shared" si="26"/>
        <v>-52</v>
      </c>
      <c r="Y83" s="255">
        <f t="shared" si="27"/>
        <v>-15.384615384615385</v>
      </c>
      <c r="Z83" s="237" t="s">
        <v>5683</v>
      </c>
      <c r="AA83" s="165">
        <v>178</v>
      </c>
      <c r="AB83" s="165">
        <v>184</v>
      </c>
      <c r="AC83" s="165">
        <f t="shared" si="28"/>
        <v>-6</v>
      </c>
      <c r="AD83" s="165">
        <f t="shared" si="29"/>
        <v>-3.2608695652173911</v>
      </c>
      <c r="AE83" s="237" t="s">
        <v>5684</v>
      </c>
      <c r="AF83" s="165">
        <v>175</v>
      </c>
      <c r="AG83" s="165">
        <v>180</v>
      </c>
      <c r="AH83" s="165">
        <f t="shared" si="30"/>
        <v>-5</v>
      </c>
      <c r="AI83" s="165">
        <f t="shared" si="31"/>
        <v>-2.7777777777777777</v>
      </c>
      <c r="AJ83" s="237" t="s">
        <v>5685</v>
      </c>
      <c r="AK83" s="165">
        <v>159</v>
      </c>
      <c r="AL83" s="165">
        <v>159</v>
      </c>
      <c r="AM83" s="165">
        <f t="shared" si="32"/>
        <v>0</v>
      </c>
      <c r="AN83" s="165">
        <f t="shared" si="33"/>
        <v>0</v>
      </c>
      <c r="AO83" s="237" t="s">
        <v>5686</v>
      </c>
      <c r="AP83" s="165">
        <v>96</v>
      </c>
      <c r="AQ83" s="165">
        <v>103</v>
      </c>
      <c r="AR83" s="165">
        <f t="shared" si="34"/>
        <v>-7</v>
      </c>
      <c r="AS83" s="255">
        <f t="shared" si="35"/>
        <v>-6.7961165048543686</v>
      </c>
      <c r="AT83" s="9" t="s">
        <v>5687</v>
      </c>
    </row>
    <row r="84" spans="2:46" ht="50" customHeight="1">
      <c r="B84" s="34" t="s">
        <v>168</v>
      </c>
      <c r="C84" s="35" t="s">
        <v>5288</v>
      </c>
      <c r="D84" s="36" t="s">
        <v>169</v>
      </c>
      <c r="E84" s="240">
        <v>942.24</v>
      </c>
      <c r="F84" s="235">
        <v>946.577</v>
      </c>
      <c r="G84" s="234">
        <f t="shared" si="18"/>
        <v>-4.3369999999999891</v>
      </c>
      <c r="H84" s="105">
        <f t="shared" si="19"/>
        <v>-0.45817720058695588</v>
      </c>
      <c r="I84" s="240">
        <v>540.21400000000006</v>
      </c>
      <c r="J84" s="235">
        <v>609.05700000000002</v>
      </c>
      <c r="K84" s="234">
        <f t="shared" si="20"/>
        <v>-68.842999999999961</v>
      </c>
      <c r="L84" s="312">
        <f t="shared" si="21"/>
        <v>-11.303211357886036</v>
      </c>
      <c r="M84" s="240">
        <v>30.366</v>
      </c>
      <c r="N84" s="235">
        <v>28.79</v>
      </c>
      <c r="O84" s="234">
        <f t="shared" si="22"/>
        <v>1.5760000000000005</v>
      </c>
      <c r="P84" s="105">
        <f t="shared" si="23"/>
        <v>5.4741229593608915</v>
      </c>
      <c r="Q84" s="240">
        <v>371.66</v>
      </c>
      <c r="R84" s="235">
        <v>308.73</v>
      </c>
      <c r="S84" s="234">
        <f t="shared" si="24"/>
        <v>62.930000000000007</v>
      </c>
      <c r="T84" s="105">
        <f t="shared" si="25"/>
        <v>20.383506623910861</v>
      </c>
      <c r="U84" s="180" t="s">
        <v>5577</v>
      </c>
      <c r="V84" s="165">
        <v>185</v>
      </c>
      <c r="W84" s="165">
        <v>118</v>
      </c>
      <c r="X84" s="165">
        <f t="shared" si="26"/>
        <v>67</v>
      </c>
      <c r="Y84" s="255">
        <f t="shared" si="27"/>
        <v>56.779661016949156</v>
      </c>
      <c r="Z84" s="237" t="s">
        <v>5688</v>
      </c>
      <c r="AA84" s="165">
        <v>93</v>
      </c>
      <c r="AB84" s="165">
        <v>94</v>
      </c>
      <c r="AC84" s="165">
        <f t="shared" si="28"/>
        <v>-1</v>
      </c>
      <c r="AD84" s="165">
        <f t="shared" si="29"/>
        <v>-1.0638297872340425</v>
      </c>
      <c r="AE84" s="237" t="s">
        <v>5689</v>
      </c>
      <c r="AF84" s="165">
        <v>26</v>
      </c>
      <c r="AG84" s="165">
        <v>27</v>
      </c>
      <c r="AH84" s="165">
        <f t="shared" si="30"/>
        <v>-1</v>
      </c>
      <c r="AI84" s="165">
        <f t="shared" si="31"/>
        <v>-3.7037037037037033</v>
      </c>
      <c r="AJ84" s="237" t="s">
        <v>5690</v>
      </c>
      <c r="AK84" s="165">
        <v>22</v>
      </c>
      <c r="AL84" s="165">
        <v>25</v>
      </c>
      <c r="AM84" s="165">
        <f t="shared" si="32"/>
        <v>-3</v>
      </c>
      <c r="AN84" s="165">
        <f t="shared" si="33"/>
        <v>-12</v>
      </c>
      <c r="AO84" s="237" t="s">
        <v>5386</v>
      </c>
      <c r="AP84" s="165">
        <v>16</v>
      </c>
      <c r="AQ84" s="165">
        <v>16</v>
      </c>
      <c r="AR84" s="165">
        <f t="shared" si="34"/>
        <v>0</v>
      </c>
      <c r="AS84" s="255">
        <f t="shared" si="35"/>
        <v>0</v>
      </c>
      <c r="AT84" s="9" t="s">
        <v>5691</v>
      </c>
    </row>
    <row r="85" spans="2:46" ht="50" customHeight="1">
      <c r="B85" s="37" t="s">
        <v>170</v>
      </c>
      <c r="C85" s="38" t="s">
        <v>5288</v>
      </c>
      <c r="D85" s="39" t="s">
        <v>171</v>
      </c>
      <c r="E85" s="240">
        <v>3109.81</v>
      </c>
      <c r="F85" s="235">
        <v>2188.143</v>
      </c>
      <c r="G85" s="234">
        <f t="shared" si="18"/>
        <v>921.66699999999992</v>
      </c>
      <c r="H85" s="105">
        <f t="shared" si="19"/>
        <v>42.120967413921292</v>
      </c>
      <c r="I85" s="240">
        <v>729.22</v>
      </c>
      <c r="J85" s="235">
        <v>759.07399999999996</v>
      </c>
      <c r="K85" s="234">
        <f t="shared" si="20"/>
        <v>-29.853999999999928</v>
      </c>
      <c r="L85" s="312">
        <f t="shared" si="21"/>
        <v>-3.9329498836740466</v>
      </c>
      <c r="M85" s="240">
        <v>266.54500000000002</v>
      </c>
      <c r="N85" s="235">
        <v>284.44099999999997</v>
      </c>
      <c r="O85" s="234">
        <f t="shared" si="22"/>
        <v>-17.895999999999958</v>
      </c>
      <c r="P85" s="105">
        <f t="shared" si="23"/>
        <v>-6.2916386878122204</v>
      </c>
      <c r="Q85" s="240">
        <v>2114.0450000000001</v>
      </c>
      <c r="R85" s="235">
        <v>1144.6279999999999</v>
      </c>
      <c r="S85" s="234">
        <f t="shared" si="24"/>
        <v>969.41700000000014</v>
      </c>
      <c r="T85" s="105">
        <f t="shared" si="25"/>
        <v>84.692756074462636</v>
      </c>
      <c r="U85" s="180" t="s">
        <v>5692</v>
      </c>
      <c r="V85" s="165">
        <v>1042</v>
      </c>
      <c r="W85" s="165">
        <v>834</v>
      </c>
      <c r="X85" s="165">
        <f t="shared" si="26"/>
        <v>208</v>
      </c>
      <c r="Y85" s="255">
        <f t="shared" si="27"/>
        <v>24.940047961630697</v>
      </c>
      <c r="Z85" s="237" t="s">
        <v>5693</v>
      </c>
      <c r="AA85" s="165">
        <v>595</v>
      </c>
      <c r="AB85" s="165" t="s">
        <v>5412</v>
      </c>
      <c r="AC85" s="165" t="s">
        <v>5412</v>
      </c>
      <c r="AD85" s="165" t="s">
        <v>5412</v>
      </c>
      <c r="AE85" s="237" t="s">
        <v>5694</v>
      </c>
      <c r="AF85" s="165">
        <v>200</v>
      </c>
      <c r="AG85" s="165">
        <v>30</v>
      </c>
      <c r="AH85" s="165">
        <f t="shared" si="30"/>
        <v>170</v>
      </c>
      <c r="AI85" s="165">
        <f t="shared" si="31"/>
        <v>566.66666666666674</v>
      </c>
      <c r="AJ85" s="237" t="s">
        <v>5386</v>
      </c>
      <c r="AK85" s="165">
        <v>159</v>
      </c>
      <c r="AL85" s="165">
        <v>163</v>
      </c>
      <c r="AM85" s="165">
        <f t="shared" si="32"/>
        <v>-4</v>
      </c>
      <c r="AN85" s="165">
        <f t="shared" si="33"/>
        <v>-2.4539877300613497</v>
      </c>
      <c r="AO85" s="237" t="s">
        <v>5695</v>
      </c>
      <c r="AP85" s="165">
        <v>98</v>
      </c>
      <c r="AQ85" s="165">
        <v>98</v>
      </c>
      <c r="AR85" s="165">
        <f t="shared" si="34"/>
        <v>0</v>
      </c>
      <c r="AS85" s="255">
        <f t="shared" si="35"/>
        <v>0</v>
      </c>
      <c r="AT85" s="9" t="s">
        <v>5696</v>
      </c>
    </row>
    <row r="86" spans="2:46" ht="50" customHeight="1">
      <c r="B86" s="37" t="s">
        <v>172</v>
      </c>
      <c r="C86" s="38" t="s">
        <v>5288</v>
      </c>
      <c r="D86" s="39" t="s">
        <v>173</v>
      </c>
      <c r="E86" s="240">
        <v>3323.741</v>
      </c>
      <c r="F86" s="235">
        <v>2943.4740000000002</v>
      </c>
      <c r="G86" s="234">
        <f t="shared" si="18"/>
        <v>380.26699999999983</v>
      </c>
      <c r="H86" s="105">
        <f t="shared" si="19"/>
        <v>12.918986204736301</v>
      </c>
      <c r="I86" s="240">
        <v>1345.0809999999999</v>
      </c>
      <c r="J86" s="235">
        <v>1344.3430000000001</v>
      </c>
      <c r="K86" s="234">
        <f t="shared" si="20"/>
        <v>0.73799999999982901</v>
      </c>
      <c r="L86" s="312">
        <f t="shared" si="21"/>
        <v>5.4896704189319911E-2</v>
      </c>
      <c r="M86" s="240">
        <v>144.96199999999999</v>
      </c>
      <c r="N86" s="235">
        <v>144.947</v>
      </c>
      <c r="O86" s="234">
        <f t="shared" si="22"/>
        <v>1.4999999999986358E-2</v>
      </c>
      <c r="P86" s="105">
        <f t="shared" si="23"/>
        <v>1.0348610181643191E-2</v>
      </c>
      <c r="Q86" s="240">
        <v>1833.6980000000001</v>
      </c>
      <c r="R86" s="235">
        <v>1454.184</v>
      </c>
      <c r="S86" s="234">
        <f t="shared" si="24"/>
        <v>379.51400000000012</v>
      </c>
      <c r="T86" s="105">
        <f t="shared" si="25"/>
        <v>26.098072871108478</v>
      </c>
      <c r="U86" s="180" t="s">
        <v>5697</v>
      </c>
      <c r="V86" s="165">
        <v>616</v>
      </c>
      <c r="W86" s="165">
        <v>605</v>
      </c>
      <c r="X86" s="165">
        <f t="shared" si="26"/>
        <v>11</v>
      </c>
      <c r="Y86" s="255">
        <f t="shared" si="27"/>
        <v>1.8181818181818181</v>
      </c>
      <c r="Z86" s="237" t="s">
        <v>5698</v>
      </c>
      <c r="AA86" s="165">
        <v>478</v>
      </c>
      <c r="AB86" s="165">
        <v>512</v>
      </c>
      <c r="AC86" s="165">
        <f t="shared" si="28"/>
        <v>-34</v>
      </c>
      <c r="AD86" s="165">
        <f t="shared" si="29"/>
        <v>-6.640625</v>
      </c>
      <c r="AE86" s="237" t="s">
        <v>5693</v>
      </c>
      <c r="AF86" s="165">
        <v>389</v>
      </c>
      <c r="AG86" s="165" t="s">
        <v>5423</v>
      </c>
      <c r="AH86" s="165" t="s">
        <v>5423</v>
      </c>
      <c r="AI86" s="165" t="s">
        <v>5423</v>
      </c>
      <c r="AJ86" s="237" t="s">
        <v>5482</v>
      </c>
      <c r="AK86" s="165">
        <v>285</v>
      </c>
      <c r="AL86" s="165">
        <v>270</v>
      </c>
      <c r="AM86" s="165">
        <f t="shared" si="32"/>
        <v>15</v>
      </c>
      <c r="AN86" s="165">
        <f t="shared" si="33"/>
        <v>5.5555555555555554</v>
      </c>
      <c r="AO86" s="237" t="s">
        <v>5386</v>
      </c>
      <c r="AP86" s="165">
        <v>53</v>
      </c>
      <c r="AQ86" s="165">
        <v>53</v>
      </c>
      <c r="AR86" s="165">
        <f t="shared" si="34"/>
        <v>0</v>
      </c>
      <c r="AS86" s="255">
        <f t="shared" si="35"/>
        <v>0</v>
      </c>
      <c r="AT86" s="9" t="s">
        <v>5699</v>
      </c>
    </row>
    <row r="87" spans="2:46" ht="50" customHeight="1">
      <c r="B87" s="34" t="s">
        <v>174</v>
      </c>
      <c r="C87" s="35" t="s">
        <v>5288</v>
      </c>
      <c r="D87" s="36" t="s">
        <v>175</v>
      </c>
      <c r="E87" s="240">
        <v>6566.7209999999995</v>
      </c>
      <c r="F87" s="235">
        <v>6494.8130000000001</v>
      </c>
      <c r="G87" s="234">
        <f t="shared" si="18"/>
        <v>71.907999999999447</v>
      </c>
      <c r="H87" s="105">
        <f t="shared" si="19"/>
        <v>1.1071604371057249</v>
      </c>
      <c r="I87" s="240">
        <v>599.23500000000001</v>
      </c>
      <c r="J87" s="235">
        <v>470.411</v>
      </c>
      <c r="K87" s="234">
        <f t="shared" si="20"/>
        <v>128.82400000000001</v>
      </c>
      <c r="L87" s="312">
        <f t="shared" si="21"/>
        <v>27.385414031559641</v>
      </c>
      <c r="M87" s="240">
        <v>328.00799999999998</v>
      </c>
      <c r="N87" s="235">
        <v>326.71300000000002</v>
      </c>
      <c r="O87" s="234">
        <f t="shared" si="22"/>
        <v>1.2949999999999591</v>
      </c>
      <c r="P87" s="105">
        <f t="shared" si="23"/>
        <v>0.39637235126853199</v>
      </c>
      <c r="Q87" s="240">
        <v>5639.4780000000001</v>
      </c>
      <c r="R87" s="235">
        <v>5697.6890000000003</v>
      </c>
      <c r="S87" s="234">
        <f t="shared" si="24"/>
        <v>-58.21100000000024</v>
      </c>
      <c r="T87" s="105">
        <f t="shared" si="25"/>
        <v>-1.0216598343644281</v>
      </c>
      <c r="U87" s="180" t="s">
        <v>5401</v>
      </c>
      <c r="V87" s="165">
        <v>3009</v>
      </c>
      <c r="W87" s="165">
        <v>3196</v>
      </c>
      <c r="X87" s="165">
        <f t="shared" si="26"/>
        <v>-187</v>
      </c>
      <c r="Y87" s="255">
        <f t="shared" si="27"/>
        <v>-5.8510638297872344</v>
      </c>
      <c r="Z87" s="237" t="s">
        <v>5422</v>
      </c>
      <c r="AA87" s="165">
        <v>1488</v>
      </c>
      <c r="AB87" s="165">
        <v>1597</v>
      </c>
      <c r="AC87" s="165">
        <f t="shared" si="28"/>
        <v>-109</v>
      </c>
      <c r="AD87" s="165">
        <f t="shared" si="29"/>
        <v>-6.8252974326862867</v>
      </c>
      <c r="AE87" s="237" t="s">
        <v>5700</v>
      </c>
      <c r="AF87" s="165">
        <v>372</v>
      </c>
      <c r="AG87" s="165">
        <v>377</v>
      </c>
      <c r="AH87" s="165">
        <f t="shared" si="30"/>
        <v>-5</v>
      </c>
      <c r="AI87" s="165">
        <f t="shared" si="31"/>
        <v>-1.3262599469496021</v>
      </c>
      <c r="AJ87" s="237" t="s">
        <v>5577</v>
      </c>
      <c r="AK87" s="165">
        <v>253</v>
      </c>
      <c r="AL87" s="165">
        <v>98</v>
      </c>
      <c r="AM87" s="165">
        <f t="shared" si="32"/>
        <v>155</v>
      </c>
      <c r="AN87" s="165">
        <f t="shared" si="33"/>
        <v>158.16326530612247</v>
      </c>
      <c r="AO87" s="237" t="s">
        <v>5386</v>
      </c>
      <c r="AP87" s="165">
        <v>248</v>
      </c>
      <c r="AQ87" s="165">
        <v>247</v>
      </c>
      <c r="AR87" s="165">
        <f t="shared" si="34"/>
        <v>1</v>
      </c>
      <c r="AS87" s="255">
        <f t="shared" si="35"/>
        <v>0.40485829959514169</v>
      </c>
      <c r="AT87" s="9" t="s">
        <v>5701</v>
      </c>
    </row>
    <row r="88" spans="2:46" ht="50" customHeight="1">
      <c r="B88" s="34" t="s">
        <v>176</v>
      </c>
      <c r="C88" s="35" t="s">
        <v>5288</v>
      </c>
      <c r="D88" s="36" t="s">
        <v>177</v>
      </c>
      <c r="E88" s="240">
        <v>1168.8610000000001</v>
      </c>
      <c r="F88" s="235">
        <v>1140.3009999999999</v>
      </c>
      <c r="G88" s="234">
        <f t="shared" si="18"/>
        <v>28.560000000000173</v>
      </c>
      <c r="H88" s="105">
        <f t="shared" si="19"/>
        <v>2.5046018551242324</v>
      </c>
      <c r="I88" s="240">
        <v>437.75799999999998</v>
      </c>
      <c r="J88" s="235">
        <v>467.536</v>
      </c>
      <c r="K88" s="234">
        <f t="shared" si="20"/>
        <v>-29.77800000000002</v>
      </c>
      <c r="L88" s="312">
        <f t="shared" si="21"/>
        <v>-6.3691352109784107</v>
      </c>
      <c r="M88" s="240">
        <v>200.90600000000001</v>
      </c>
      <c r="N88" s="235">
        <v>200.86600000000001</v>
      </c>
      <c r="O88" s="234">
        <f t="shared" si="22"/>
        <v>3.9999999999992042E-2</v>
      </c>
      <c r="P88" s="105">
        <f t="shared" si="23"/>
        <v>1.9913773361341411E-2</v>
      </c>
      <c r="Q88" s="240">
        <v>530.197</v>
      </c>
      <c r="R88" s="235">
        <v>471.899</v>
      </c>
      <c r="S88" s="234">
        <f t="shared" si="24"/>
        <v>58.298000000000002</v>
      </c>
      <c r="T88" s="105">
        <f t="shared" si="25"/>
        <v>12.35391471480126</v>
      </c>
      <c r="U88" s="180" t="s">
        <v>5702</v>
      </c>
      <c r="V88" s="165">
        <v>228</v>
      </c>
      <c r="W88" s="165">
        <v>146</v>
      </c>
      <c r="X88" s="165">
        <f t="shared" si="26"/>
        <v>82</v>
      </c>
      <c r="Y88" s="255">
        <f t="shared" si="27"/>
        <v>56.164383561643838</v>
      </c>
      <c r="Z88" s="237" t="s">
        <v>5703</v>
      </c>
      <c r="AA88" s="165">
        <v>213</v>
      </c>
      <c r="AB88" s="165">
        <v>213</v>
      </c>
      <c r="AC88" s="165">
        <f t="shared" si="28"/>
        <v>0</v>
      </c>
      <c r="AD88" s="165">
        <f t="shared" si="29"/>
        <v>0</v>
      </c>
      <c r="AE88" s="237" t="s">
        <v>5417</v>
      </c>
      <c r="AF88" s="165">
        <v>45</v>
      </c>
      <c r="AG88" s="165">
        <v>50</v>
      </c>
      <c r="AH88" s="165">
        <f t="shared" si="30"/>
        <v>-5</v>
      </c>
      <c r="AI88" s="165">
        <f t="shared" si="31"/>
        <v>-10</v>
      </c>
      <c r="AJ88" s="237" t="s">
        <v>5458</v>
      </c>
      <c r="AK88" s="165">
        <v>43</v>
      </c>
      <c r="AL88" s="165">
        <v>43</v>
      </c>
      <c r="AM88" s="165">
        <f t="shared" si="32"/>
        <v>0</v>
      </c>
      <c r="AN88" s="165">
        <f t="shared" si="33"/>
        <v>0</v>
      </c>
      <c r="AO88" s="237" t="s">
        <v>5704</v>
      </c>
      <c r="AP88" s="165">
        <v>1</v>
      </c>
      <c r="AQ88" s="165">
        <v>1</v>
      </c>
      <c r="AR88" s="165">
        <f t="shared" si="34"/>
        <v>0</v>
      </c>
      <c r="AS88" s="255">
        <f t="shared" si="35"/>
        <v>0</v>
      </c>
      <c r="AT88" s="9" t="s">
        <v>5705</v>
      </c>
    </row>
    <row r="89" spans="2:46" ht="50" customHeight="1">
      <c r="B89" s="34" t="s">
        <v>178</v>
      </c>
      <c r="C89" s="35" t="s">
        <v>5288</v>
      </c>
      <c r="D89" s="36" t="s">
        <v>179</v>
      </c>
      <c r="E89" s="240">
        <v>2007.249</v>
      </c>
      <c r="F89" s="235">
        <v>2008.2919999999999</v>
      </c>
      <c r="G89" s="234">
        <f t="shared" si="18"/>
        <v>-1.0429999999998927</v>
      </c>
      <c r="H89" s="105">
        <f t="shared" si="19"/>
        <v>-5.1934678821600286E-2</v>
      </c>
      <c r="I89" s="240">
        <v>864.33399999999995</v>
      </c>
      <c r="J89" s="235">
        <v>863.45799999999997</v>
      </c>
      <c r="K89" s="234">
        <f t="shared" si="20"/>
        <v>0.87599999999997635</v>
      </c>
      <c r="L89" s="312">
        <f t="shared" si="21"/>
        <v>0.1014525315649373</v>
      </c>
      <c r="M89" s="240">
        <v>258.245</v>
      </c>
      <c r="N89" s="235">
        <v>328.89499999999998</v>
      </c>
      <c r="O89" s="234">
        <f t="shared" si="22"/>
        <v>-70.649999999999977</v>
      </c>
      <c r="P89" s="105">
        <f t="shared" si="23"/>
        <v>-21.481019778348706</v>
      </c>
      <c r="Q89" s="240">
        <v>884.67</v>
      </c>
      <c r="R89" s="235">
        <v>815.93899999999996</v>
      </c>
      <c r="S89" s="234">
        <f t="shared" si="24"/>
        <v>68.730999999999995</v>
      </c>
      <c r="T89" s="105">
        <f t="shared" si="25"/>
        <v>8.423546368049573</v>
      </c>
      <c r="U89" s="180" t="s">
        <v>5694</v>
      </c>
      <c r="V89" s="165">
        <v>229</v>
      </c>
      <c r="W89" s="165">
        <v>157</v>
      </c>
      <c r="X89" s="165">
        <f t="shared" si="26"/>
        <v>72</v>
      </c>
      <c r="Y89" s="255">
        <f t="shared" si="27"/>
        <v>45.859872611464972</v>
      </c>
      <c r="Z89" s="237" t="s">
        <v>5478</v>
      </c>
      <c r="AA89" s="165">
        <v>214</v>
      </c>
      <c r="AB89" s="165">
        <v>219</v>
      </c>
      <c r="AC89" s="165">
        <f t="shared" si="28"/>
        <v>-5</v>
      </c>
      <c r="AD89" s="165">
        <f t="shared" si="29"/>
        <v>-2.2831050228310499</v>
      </c>
      <c r="AE89" s="237" t="s">
        <v>5706</v>
      </c>
      <c r="AF89" s="165">
        <v>164</v>
      </c>
      <c r="AG89" s="165">
        <v>164</v>
      </c>
      <c r="AH89" s="165">
        <f t="shared" si="30"/>
        <v>0</v>
      </c>
      <c r="AI89" s="165">
        <f t="shared" si="31"/>
        <v>0</v>
      </c>
      <c r="AJ89" s="237" t="s">
        <v>5675</v>
      </c>
      <c r="AK89" s="165">
        <v>115</v>
      </c>
      <c r="AL89" s="165">
        <v>114</v>
      </c>
      <c r="AM89" s="165">
        <f t="shared" si="32"/>
        <v>1</v>
      </c>
      <c r="AN89" s="165">
        <f t="shared" si="33"/>
        <v>0.8771929824561403</v>
      </c>
      <c r="AO89" s="237" t="s">
        <v>5707</v>
      </c>
      <c r="AP89" s="165">
        <v>76</v>
      </c>
      <c r="AQ89" s="165">
        <v>76</v>
      </c>
      <c r="AR89" s="165">
        <f t="shared" si="34"/>
        <v>0</v>
      </c>
      <c r="AS89" s="255">
        <f t="shared" si="35"/>
        <v>0</v>
      </c>
      <c r="AT89" s="9" t="s">
        <v>5708</v>
      </c>
    </row>
    <row r="90" spans="2:46" ht="50" customHeight="1">
      <c r="B90" s="34" t="s">
        <v>180</v>
      </c>
      <c r="C90" s="35" t="s">
        <v>5288</v>
      </c>
      <c r="D90" s="36" t="s">
        <v>181</v>
      </c>
      <c r="E90" s="240">
        <v>3196.7629999999999</v>
      </c>
      <c r="F90" s="235">
        <v>3162.9589999999998</v>
      </c>
      <c r="G90" s="234">
        <f t="shared" si="18"/>
        <v>33.804000000000087</v>
      </c>
      <c r="H90" s="105">
        <f t="shared" si="19"/>
        <v>1.0687460697403945</v>
      </c>
      <c r="I90" s="240">
        <v>786.625</v>
      </c>
      <c r="J90" s="235">
        <v>880.86300000000006</v>
      </c>
      <c r="K90" s="234">
        <f t="shared" si="20"/>
        <v>-94.238000000000056</v>
      </c>
      <c r="L90" s="312">
        <f t="shared" si="21"/>
        <v>-10.698371937520369</v>
      </c>
      <c r="M90" s="240">
        <v>556.774</v>
      </c>
      <c r="N90" s="235">
        <v>672.63900000000001</v>
      </c>
      <c r="O90" s="234">
        <f t="shared" si="22"/>
        <v>-115.86500000000001</v>
      </c>
      <c r="P90" s="105">
        <f t="shared" si="23"/>
        <v>-17.225435932201375</v>
      </c>
      <c r="Q90" s="240">
        <v>1853.364</v>
      </c>
      <c r="R90" s="235">
        <v>1609.4570000000001</v>
      </c>
      <c r="S90" s="234">
        <f t="shared" si="24"/>
        <v>243.90699999999993</v>
      </c>
      <c r="T90" s="105">
        <f t="shared" si="25"/>
        <v>15.154614258100708</v>
      </c>
      <c r="U90" s="180" t="s">
        <v>5709</v>
      </c>
      <c r="V90" s="165">
        <v>632</v>
      </c>
      <c r="W90" s="165">
        <v>534</v>
      </c>
      <c r="X90" s="165">
        <f t="shared" si="26"/>
        <v>98</v>
      </c>
      <c r="Y90" s="255">
        <f t="shared" si="27"/>
        <v>18.352059925093634</v>
      </c>
      <c r="Z90" s="237" t="s">
        <v>5578</v>
      </c>
      <c r="AA90" s="165">
        <v>455</v>
      </c>
      <c r="AB90" s="165">
        <v>441</v>
      </c>
      <c r="AC90" s="165">
        <f t="shared" si="28"/>
        <v>14</v>
      </c>
      <c r="AD90" s="165">
        <f t="shared" si="29"/>
        <v>3.1746031746031744</v>
      </c>
      <c r="AE90" s="237" t="s">
        <v>5710</v>
      </c>
      <c r="AF90" s="165">
        <v>326</v>
      </c>
      <c r="AG90" s="165">
        <v>303</v>
      </c>
      <c r="AH90" s="165">
        <f t="shared" si="30"/>
        <v>23</v>
      </c>
      <c r="AI90" s="165">
        <f t="shared" si="31"/>
        <v>7.5907590759075907</v>
      </c>
      <c r="AJ90" s="237" t="s">
        <v>5711</v>
      </c>
      <c r="AK90" s="165">
        <v>156</v>
      </c>
      <c r="AL90" s="165">
        <v>56</v>
      </c>
      <c r="AM90" s="165">
        <f t="shared" si="32"/>
        <v>100</v>
      </c>
      <c r="AN90" s="165">
        <f t="shared" si="33"/>
        <v>178.57142857142858</v>
      </c>
      <c r="AO90" s="237" t="s">
        <v>5386</v>
      </c>
      <c r="AP90" s="165">
        <v>129</v>
      </c>
      <c r="AQ90" s="165">
        <v>129</v>
      </c>
      <c r="AR90" s="165">
        <f t="shared" si="34"/>
        <v>0</v>
      </c>
      <c r="AS90" s="255">
        <f t="shared" si="35"/>
        <v>0</v>
      </c>
      <c r="AT90" s="9" t="s">
        <v>5712</v>
      </c>
    </row>
    <row r="91" spans="2:46" ht="50" customHeight="1">
      <c r="B91" s="34" t="s">
        <v>182</v>
      </c>
      <c r="C91" s="35" t="s">
        <v>5288</v>
      </c>
      <c r="D91" s="36" t="s">
        <v>183</v>
      </c>
      <c r="E91" s="240">
        <v>1473.2</v>
      </c>
      <c r="F91" s="235">
        <v>1312.4380000000001</v>
      </c>
      <c r="G91" s="234">
        <f t="shared" si="18"/>
        <v>160.76199999999994</v>
      </c>
      <c r="H91" s="105">
        <f t="shared" si="19"/>
        <v>12.249111958050584</v>
      </c>
      <c r="I91" s="240">
        <v>485.322</v>
      </c>
      <c r="J91" s="235">
        <v>481.25299999999999</v>
      </c>
      <c r="K91" s="234">
        <f t="shared" si="20"/>
        <v>4.0690000000000168</v>
      </c>
      <c r="L91" s="312">
        <f t="shared" si="21"/>
        <v>0.84550122284952345</v>
      </c>
      <c r="M91" s="240">
        <v>232.28100000000001</v>
      </c>
      <c r="N91" s="235">
        <v>120.9</v>
      </c>
      <c r="O91" s="234">
        <f t="shared" si="22"/>
        <v>111.381</v>
      </c>
      <c r="P91" s="105">
        <f t="shared" si="23"/>
        <v>92.126550868486348</v>
      </c>
      <c r="Q91" s="240">
        <v>755.59699999999998</v>
      </c>
      <c r="R91" s="235">
        <v>710.28499999999997</v>
      </c>
      <c r="S91" s="234">
        <f t="shared" si="24"/>
        <v>45.312000000000012</v>
      </c>
      <c r="T91" s="105">
        <f t="shared" si="25"/>
        <v>6.3794110814672997</v>
      </c>
      <c r="U91" s="180" t="s">
        <v>5577</v>
      </c>
      <c r="V91" s="165">
        <v>401</v>
      </c>
      <c r="W91" s="165">
        <v>265</v>
      </c>
      <c r="X91" s="165">
        <f t="shared" si="26"/>
        <v>136</v>
      </c>
      <c r="Y91" s="255">
        <f t="shared" si="27"/>
        <v>51.320754716981135</v>
      </c>
      <c r="Z91" s="237" t="s">
        <v>5401</v>
      </c>
      <c r="AA91" s="165">
        <v>212</v>
      </c>
      <c r="AB91" s="165">
        <v>302</v>
      </c>
      <c r="AC91" s="165">
        <f t="shared" si="28"/>
        <v>-90</v>
      </c>
      <c r="AD91" s="165">
        <f t="shared" si="29"/>
        <v>-29.80132450331126</v>
      </c>
      <c r="AE91" s="237" t="s">
        <v>5386</v>
      </c>
      <c r="AF91" s="165">
        <v>56</v>
      </c>
      <c r="AG91" s="165">
        <v>58</v>
      </c>
      <c r="AH91" s="165">
        <f t="shared" si="30"/>
        <v>-2</v>
      </c>
      <c r="AI91" s="165">
        <f t="shared" si="31"/>
        <v>-3.4482758620689653</v>
      </c>
      <c r="AJ91" s="237" t="s">
        <v>5417</v>
      </c>
      <c r="AK91" s="165">
        <v>36</v>
      </c>
      <c r="AL91" s="165">
        <v>32</v>
      </c>
      <c r="AM91" s="165">
        <f t="shared" si="32"/>
        <v>4</v>
      </c>
      <c r="AN91" s="165">
        <f t="shared" si="33"/>
        <v>12.5</v>
      </c>
      <c r="AO91" s="237" t="s">
        <v>5713</v>
      </c>
      <c r="AP91" s="165">
        <v>16</v>
      </c>
      <c r="AQ91" s="165">
        <v>20</v>
      </c>
      <c r="AR91" s="165">
        <f t="shared" si="34"/>
        <v>-4</v>
      </c>
      <c r="AS91" s="255">
        <f t="shared" si="35"/>
        <v>-20</v>
      </c>
      <c r="AT91" s="9" t="s">
        <v>5714</v>
      </c>
    </row>
    <row r="92" spans="2:46" ht="50" customHeight="1">
      <c r="B92" s="34" t="s">
        <v>184</v>
      </c>
      <c r="C92" s="35" t="s">
        <v>5288</v>
      </c>
      <c r="D92" s="36" t="s">
        <v>185</v>
      </c>
      <c r="E92" s="240">
        <v>3437.1909999999998</v>
      </c>
      <c r="F92" s="235">
        <v>3614.7829999999999</v>
      </c>
      <c r="G92" s="234">
        <f t="shared" si="18"/>
        <v>-177.5920000000001</v>
      </c>
      <c r="H92" s="105">
        <f t="shared" si="19"/>
        <v>-4.9129366825062553</v>
      </c>
      <c r="I92" s="240">
        <v>398.41399999999999</v>
      </c>
      <c r="J92" s="235">
        <v>396.93</v>
      </c>
      <c r="K92" s="234">
        <f t="shared" si="20"/>
        <v>1.4839999999999804</v>
      </c>
      <c r="L92" s="312">
        <f t="shared" si="21"/>
        <v>0.3738694480134987</v>
      </c>
      <c r="M92" s="240">
        <v>643.23500000000001</v>
      </c>
      <c r="N92" s="235">
        <v>668.04399999999998</v>
      </c>
      <c r="O92" s="234">
        <f t="shared" si="22"/>
        <v>-24.808999999999969</v>
      </c>
      <c r="P92" s="105">
        <f t="shared" si="23"/>
        <v>-3.7136775421978152</v>
      </c>
      <c r="Q92" s="240">
        <v>2395.5419999999999</v>
      </c>
      <c r="R92" s="235">
        <v>2549.8090000000002</v>
      </c>
      <c r="S92" s="234">
        <f t="shared" si="24"/>
        <v>-154.26700000000028</v>
      </c>
      <c r="T92" s="105">
        <f t="shared" si="25"/>
        <v>-6.0501394418170245</v>
      </c>
      <c r="U92" s="180" t="s">
        <v>5645</v>
      </c>
      <c r="V92" s="165">
        <v>673</v>
      </c>
      <c r="W92" s="165">
        <v>712</v>
      </c>
      <c r="X92" s="165">
        <f t="shared" si="26"/>
        <v>-39</v>
      </c>
      <c r="Y92" s="255">
        <f t="shared" si="27"/>
        <v>-5.4775280898876408</v>
      </c>
      <c r="Z92" s="237" t="s">
        <v>5715</v>
      </c>
      <c r="AA92" s="165">
        <v>358</v>
      </c>
      <c r="AB92" s="165">
        <v>442</v>
      </c>
      <c r="AC92" s="165">
        <f t="shared" si="28"/>
        <v>-84</v>
      </c>
      <c r="AD92" s="165">
        <f t="shared" si="29"/>
        <v>-19.004524886877828</v>
      </c>
      <c r="AE92" s="237" t="s">
        <v>5615</v>
      </c>
      <c r="AF92" s="165">
        <v>353</v>
      </c>
      <c r="AG92" s="165">
        <v>357</v>
      </c>
      <c r="AH92" s="165">
        <f t="shared" si="30"/>
        <v>-4</v>
      </c>
      <c r="AI92" s="165">
        <f t="shared" si="31"/>
        <v>-1.1204481792717087</v>
      </c>
      <c r="AJ92" s="237" t="s">
        <v>5716</v>
      </c>
      <c r="AK92" s="165">
        <v>335</v>
      </c>
      <c r="AL92" s="165">
        <v>335</v>
      </c>
      <c r="AM92" s="165">
        <f t="shared" si="32"/>
        <v>0</v>
      </c>
      <c r="AN92" s="165">
        <f t="shared" si="33"/>
        <v>0</v>
      </c>
      <c r="AO92" s="237" t="s">
        <v>5717</v>
      </c>
      <c r="AP92" s="165">
        <v>147</v>
      </c>
      <c r="AQ92" s="165">
        <v>196</v>
      </c>
      <c r="AR92" s="165">
        <f t="shared" si="34"/>
        <v>-49</v>
      </c>
      <c r="AS92" s="255">
        <f t="shared" si="35"/>
        <v>-25</v>
      </c>
      <c r="AT92" s="9" t="s">
        <v>5718</v>
      </c>
    </row>
    <row r="93" spans="2:46" ht="50" customHeight="1">
      <c r="B93" s="34" t="s">
        <v>186</v>
      </c>
      <c r="C93" s="35" t="s">
        <v>5288</v>
      </c>
      <c r="D93" s="36" t="s">
        <v>187</v>
      </c>
      <c r="E93" s="240">
        <v>1505.95</v>
      </c>
      <c r="F93" s="235">
        <v>1694.2929999999999</v>
      </c>
      <c r="G93" s="234">
        <f t="shared" si="18"/>
        <v>-188.34299999999985</v>
      </c>
      <c r="H93" s="105">
        <f t="shared" si="19"/>
        <v>-11.116318133876483</v>
      </c>
      <c r="I93" s="240">
        <v>522.51599999999996</v>
      </c>
      <c r="J93" s="235">
        <v>668.13300000000004</v>
      </c>
      <c r="K93" s="234">
        <f t="shared" si="20"/>
        <v>-145.61700000000008</v>
      </c>
      <c r="L93" s="312">
        <f t="shared" si="21"/>
        <v>-21.794612749258015</v>
      </c>
      <c r="M93" s="240">
        <v>189.93</v>
      </c>
      <c r="N93" s="235">
        <v>215.50200000000001</v>
      </c>
      <c r="O93" s="234">
        <f t="shared" si="22"/>
        <v>-25.572000000000003</v>
      </c>
      <c r="P93" s="105">
        <f t="shared" si="23"/>
        <v>-11.866247181000642</v>
      </c>
      <c r="Q93" s="240">
        <v>793.50400000000002</v>
      </c>
      <c r="R93" s="235">
        <v>810.65800000000002</v>
      </c>
      <c r="S93" s="234">
        <f t="shared" si="24"/>
        <v>-17.153999999999996</v>
      </c>
      <c r="T93" s="105">
        <f t="shared" si="25"/>
        <v>-2.1160588065497405</v>
      </c>
      <c r="U93" s="180" t="s">
        <v>5719</v>
      </c>
      <c r="V93" s="165">
        <v>405</v>
      </c>
      <c r="W93" s="165">
        <v>456</v>
      </c>
      <c r="X93" s="165">
        <f t="shared" si="26"/>
        <v>-51</v>
      </c>
      <c r="Y93" s="255">
        <f t="shared" si="27"/>
        <v>-11.184210526315789</v>
      </c>
      <c r="Z93" s="237" t="s">
        <v>5720</v>
      </c>
      <c r="AA93" s="165">
        <v>146</v>
      </c>
      <c r="AB93" s="165">
        <v>110</v>
      </c>
      <c r="AC93" s="165">
        <f t="shared" si="28"/>
        <v>36</v>
      </c>
      <c r="AD93" s="165">
        <f t="shared" si="29"/>
        <v>32.727272727272727</v>
      </c>
      <c r="AE93" s="237" t="s">
        <v>5386</v>
      </c>
      <c r="AF93" s="165">
        <v>80</v>
      </c>
      <c r="AG93" s="165">
        <v>80</v>
      </c>
      <c r="AH93" s="165">
        <f t="shared" si="30"/>
        <v>0</v>
      </c>
      <c r="AI93" s="165">
        <f t="shared" si="31"/>
        <v>0</v>
      </c>
      <c r="AJ93" s="237" t="s">
        <v>5721</v>
      </c>
      <c r="AK93" s="165">
        <v>59</v>
      </c>
      <c r="AL93" s="165">
        <v>60</v>
      </c>
      <c r="AM93" s="165">
        <f t="shared" si="32"/>
        <v>-1</v>
      </c>
      <c r="AN93" s="165">
        <f t="shared" si="33"/>
        <v>-1.6666666666666667</v>
      </c>
      <c r="AO93" s="237" t="s">
        <v>5722</v>
      </c>
      <c r="AP93" s="165">
        <v>55</v>
      </c>
      <c r="AQ93" s="165">
        <v>58</v>
      </c>
      <c r="AR93" s="165">
        <f t="shared" si="34"/>
        <v>-3</v>
      </c>
      <c r="AS93" s="255">
        <f t="shared" si="35"/>
        <v>-5.1724137931034484</v>
      </c>
      <c r="AT93" s="9" t="s">
        <v>5723</v>
      </c>
    </row>
    <row r="94" spans="2:46" ht="50" customHeight="1">
      <c r="B94" s="37" t="s">
        <v>188</v>
      </c>
      <c r="C94" s="38" t="s">
        <v>5288</v>
      </c>
      <c r="D94" s="39" t="s">
        <v>189</v>
      </c>
      <c r="E94" s="240">
        <v>1414.4559999999999</v>
      </c>
      <c r="F94" s="235">
        <v>1382.8710000000001</v>
      </c>
      <c r="G94" s="234">
        <f t="shared" si="18"/>
        <v>31.584999999999809</v>
      </c>
      <c r="H94" s="105">
        <f t="shared" si="19"/>
        <v>2.2840163688442239</v>
      </c>
      <c r="I94" s="240">
        <v>613</v>
      </c>
      <c r="J94" s="235">
        <v>608</v>
      </c>
      <c r="K94" s="234">
        <f t="shared" si="20"/>
        <v>5</v>
      </c>
      <c r="L94" s="312">
        <f t="shared" si="21"/>
        <v>0.82236842105263153</v>
      </c>
      <c r="M94" s="240">
        <v>78.956999999999994</v>
      </c>
      <c r="N94" s="235">
        <v>78.873999999999995</v>
      </c>
      <c r="O94" s="234">
        <f t="shared" si="22"/>
        <v>8.2999999999998408E-2</v>
      </c>
      <c r="P94" s="105">
        <f t="shared" si="23"/>
        <v>0.10523112812840531</v>
      </c>
      <c r="Q94" s="240">
        <v>722.49900000000002</v>
      </c>
      <c r="R94" s="235">
        <v>695.99699999999996</v>
      </c>
      <c r="S94" s="234">
        <f t="shared" si="24"/>
        <v>26.502000000000066</v>
      </c>
      <c r="T94" s="105">
        <f t="shared" si="25"/>
        <v>3.8077750335130855</v>
      </c>
      <c r="U94" s="180" t="s">
        <v>5395</v>
      </c>
      <c r="V94" s="165">
        <v>254</v>
      </c>
      <c r="W94" s="165">
        <v>254</v>
      </c>
      <c r="X94" s="165">
        <f t="shared" si="26"/>
        <v>0</v>
      </c>
      <c r="Y94" s="255">
        <f t="shared" si="27"/>
        <v>0</v>
      </c>
      <c r="Z94" s="237" t="s">
        <v>5724</v>
      </c>
      <c r="AA94" s="165">
        <v>217</v>
      </c>
      <c r="AB94" s="165">
        <v>216</v>
      </c>
      <c r="AC94" s="165">
        <f t="shared" si="28"/>
        <v>1</v>
      </c>
      <c r="AD94" s="165">
        <f t="shared" si="29"/>
        <v>0.46296296296296291</v>
      </c>
      <c r="AE94" s="237" t="s">
        <v>5524</v>
      </c>
      <c r="AF94" s="165">
        <v>109</v>
      </c>
      <c r="AG94" s="165">
        <v>88</v>
      </c>
      <c r="AH94" s="165">
        <f t="shared" si="30"/>
        <v>21</v>
      </c>
      <c r="AI94" s="165">
        <f t="shared" si="31"/>
        <v>23.863636363636363</v>
      </c>
      <c r="AJ94" s="237" t="s">
        <v>5373</v>
      </c>
      <c r="AK94" s="165">
        <v>94</v>
      </c>
      <c r="AL94" s="165">
        <v>94</v>
      </c>
      <c r="AM94" s="165">
        <f t="shared" si="32"/>
        <v>0</v>
      </c>
      <c r="AN94" s="165">
        <f t="shared" si="33"/>
        <v>0</v>
      </c>
      <c r="AO94" s="237" t="s">
        <v>5725</v>
      </c>
      <c r="AP94" s="165">
        <v>30</v>
      </c>
      <c r="AQ94" s="165">
        <v>30</v>
      </c>
      <c r="AR94" s="165">
        <f t="shared" si="34"/>
        <v>0</v>
      </c>
      <c r="AS94" s="255">
        <f t="shared" si="35"/>
        <v>0</v>
      </c>
      <c r="AT94" s="9" t="s">
        <v>5726</v>
      </c>
    </row>
    <row r="95" spans="2:46" ht="50" customHeight="1">
      <c r="B95" s="34" t="s">
        <v>190</v>
      </c>
      <c r="C95" s="35" t="s">
        <v>5288</v>
      </c>
      <c r="D95" s="36" t="s">
        <v>191</v>
      </c>
      <c r="E95" s="240">
        <v>2823.944</v>
      </c>
      <c r="F95" s="235">
        <v>2721.1559999999999</v>
      </c>
      <c r="G95" s="234">
        <f t="shared" si="18"/>
        <v>102.78800000000001</v>
      </c>
      <c r="H95" s="105">
        <f t="shared" si="19"/>
        <v>3.7773652080218851</v>
      </c>
      <c r="I95" s="240">
        <v>601.43899999999996</v>
      </c>
      <c r="J95" s="235">
        <v>636.35500000000002</v>
      </c>
      <c r="K95" s="234">
        <f t="shared" si="20"/>
        <v>-34.916000000000054</v>
      </c>
      <c r="L95" s="312">
        <f t="shared" si="21"/>
        <v>-5.4868744647248873</v>
      </c>
      <c r="M95" s="240">
        <v>779.81399999999996</v>
      </c>
      <c r="N95" s="235">
        <v>879.60400000000004</v>
      </c>
      <c r="O95" s="234">
        <f t="shared" si="22"/>
        <v>-99.790000000000077</v>
      </c>
      <c r="P95" s="105">
        <f t="shared" si="23"/>
        <v>-11.344877922337787</v>
      </c>
      <c r="Q95" s="240">
        <v>1442.691</v>
      </c>
      <c r="R95" s="235">
        <v>1205.1969999999999</v>
      </c>
      <c r="S95" s="234">
        <f t="shared" si="24"/>
        <v>237.49400000000014</v>
      </c>
      <c r="T95" s="105">
        <f t="shared" si="25"/>
        <v>19.705824027109276</v>
      </c>
      <c r="U95" s="180" t="s">
        <v>5524</v>
      </c>
      <c r="V95" s="165">
        <v>729</v>
      </c>
      <c r="W95" s="165">
        <v>327</v>
      </c>
      <c r="X95" s="165">
        <f t="shared" si="26"/>
        <v>402</v>
      </c>
      <c r="Y95" s="255">
        <f t="shared" si="27"/>
        <v>122.93577981651376</v>
      </c>
      <c r="Z95" s="237" t="s">
        <v>5395</v>
      </c>
      <c r="AA95" s="165">
        <v>501</v>
      </c>
      <c r="AB95" s="165">
        <v>657</v>
      </c>
      <c r="AC95" s="165">
        <f t="shared" si="28"/>
        <v>-156</v>
      </c>
      <c r="AD95" s="165">
        <f t="shared" si="29"/>
        <v>-23.74429223744292</v>
      </c>
      <c r="AE95" s="237" t="s">
        <v>5531</v>
      </c>
      <c r="AF95" s="165">
        <v>111</v>
      </c>
      <c r="AG95" s="165">
        <v>111</v>
      </c>
      <c r="AH95" s="165">
        <f t="shared" si="30"/>
        <v>0</v>
      </c>
      <c r="AI95" s="165">
        <f t="shared" si="31"/>
        <v>0</v>
      </c>
      <c r="AJ95" s="237" t="s">
        <v>5373</v>
      </c>
      <c r="AK95" s="165">
        <v>101</v>
      </c>
      <c r="AL95" s="165">
        <v>110</v>
      </c>
      <c r="AM95" s="165">
        <f t="shared" si="32"/>
        <v>-9</v>
      </c>
      <c r="AN95" s="165">
        <f t="shared" si="33"/>
        <v>-8.1818181818181817</v>
      </c>
      <c r="AO95" s="237" t="s">
        <v>5411</v>
      </c>
      <c r="AP95" s="165">
        <v>1</v>
      </c>
      <c r="AQ95" s="165">
        <v>0</v>
      </c>
      <c r="AR95" s="165">
        <f t="shared" si="34"/>
        <v>1</v>
      </c>
      <c r="AS95" s="255" t="s">
        <v>12157</v>
      </c>
      <c r="AT95" s="9" t="s">
        <v>5727</v>
      </c>
    </row>
    <row r="96" spans="2:46" ht="50" customHeight="1">
      <c r="B96" s="34" t="s">
        <v>192</v>
      </c>
      <c r="C96" s="35" t="s">
        <v>5288</v>
      </c>
      <c r="D96" s="36" t="s">
        <v>193</v>
      </c>
      <c r="E96" s="240">
        <v>1293.3440000000001</v>
      </c>
      <c r="F96" s="235">
        <v>1361.2850000000001</v>
      </c>
      <c r="G96" s="234">
        <f t="shared" si="18"/>
        <v>-67.941000000000031</v>
      </c>
      <c r="H96" s="105">
        <f t="shared" si="19"/>
        <v>-4.9909460546468987</v>
      </c>
      <c r="I96" s="240">
        <v>666.62400000000002</v>
      </c>
      <c r="J96" s="235">
        <v>716.96299999999997</v>
      </c>
      <c r="K96" s="234">
        <f t="shared" si="20"/>
        <v>-50.338999999999942</v>
      </c>
      <c r="L96" s="312">
        <f t="shared" si="21"/>
        <v>-7.0211433504936718</v>
      </c>
      <c r="M96" s="240">
        <v>79.813000000000002</v>
      </c>
      <c r="N96" s="235">
        <v>79.712000000000003</v>
      </c>
      <c r="O96" s="234">
        <f t="shared" si="22"/>
        <v>0.10099999999999909</v>
      </c>
      <c r="P96" s="105">
        <f t="shared" si="23"/>
        <v>0.12670614211160061</v>
      </c>
      <c r="Q96" s="240">
        <v>546.90700000000004</v>
      </c>
      <c r="R96" s="235">
        <v>564.61</v>
      </c>
      <c r="S96" s="234">
        <f t="shared" si="24"/>
        <v>-17.702999999999975</v>
      </c>
      <c r="T96" s="105">
        <f t="shared" si="25"/>
        <v>-3.1354386213492451</v>
      </c>
      <c r="U96" s="180" t="s">
        <v>5373</v>
      </c>
      <c r="V96" s="165">
        <v>125</v>
      </c>
      <c r="W96" s="165">
        <v>131</v>
      </c>
      <c r="X96" s="165">
        <f t="shared" si="26"/>
        <v>-6</v>
      </c>
      <c r="Y96" s="255">
        <f t="shared" si="27"/>
        <v>-4.5801526717557248</v>
      </c>
      <c r="Z96" s="237" t="s">
        <v>5395</v>
      </c>
      <c r="AA96" s="165">
        <v>124</v>
      </c>
      <c r="AB96" s="165">
        <v>148</v>
      </c>
      <c r="AC96" s="165">
        <f t="shared" si="28"/>
        <v>-24</v>
      </c>
      <c r="AD96" s="165">
        <f t="shared" si="29"/>
        <v>-16.216216216216218</v>
      </c>
      <c r="AE96" s="237" t="s">
        <v>5728</v>
      </c>
      <c r="AF96" s="165">
        <v>100</v>
      </c>
      <c r="AG96" s="165">
        <v>100</v>
      </c>
      <c r="AH96" s="165">
        <f t="shared" si="30"/>
        <v>0</v>
      </c>
      <c r="AI96" s="165">
        <f t="shared" si="31"/>
        <v>0</v>
      </c>
      <c r="AJ96" s="237" t="s">
        <v>5445</v>
      </c>
      <c r="AK96" s="165">
        <v>94</v>
      </c>
      <c r="AL96" s="165">
        <v>94</v>
      </c>
      <c r="AM96" s="165">
        <f t="shared" si="32"/>
        <v>0</v>
      </c>
      <c r="AN96" s="165">
        <f t="shared" si="33"/>
        <v>0</v>
      </c>
      <c r="AO96" s="237" t="s">
        <v>5729</v>
      </c>
      <c r="AP96" s="165">
        <v>27</v>
      </c>
      <c r="AQ96" s="165">
        <v>27</v>
      </c>
      <c r="AR96" s="165">
        <f t="shared" si="34"/>
        <v>0</v>
      </c>
      <c r="AS96" s="255">
        <f t="shared" si="35"/>
        <v>0</v>
      </c>
      <c r="AT96" s="9" t="s">
        <v>5730</v>
      </c>
    </row>
    <row r="97" spans="2:46" ht="50" customHeight="1">
      <c r="B97" s="34" t="s">
        <v>194</v>
      </c>
      <c r="C97" s="35" t="s">
        <v>5288</v>
      </c>
      <c r="D97" s="36" t="s">
        <v>195</v>
      </c>
      <c r="E97" s="240">
        <v>1551.5989999999999</v>
      </c>
      <c r="F97" s="235">
        <v>1642.0350000000001</v>
      </c>
      <c r="G97" s="234">
        <f t="shared" si="18"/>
        <v>-90.436000000000149</v>
      </c>
      <c r="H97" s="105">
        <f t="shared" si="19"/>
        <v>-5.5075561726759865</v>
      </c>
      <c r="I97" s="240">
        <v>441.87700000000001</v>
      </c>
      <c r="J97" s="235">
        <v>446.52600000000001</v>
      </c>
      <c r="K97" s="234">
        <f t="shared" si="20"/>
        <v>-4.6490000000000009</v>
      </c>
      <c r="L97" s="312">
        <f t="shared" si="21"/>
        <v>-1.0411487796903205</v>
      </c>
      <c r="M97" s="240">
        <v>129.45099999999999</v>
      </c>
      <c r="N97" s="235">
        <v>229.404</v>
      </c>
      <c r="O97" s="234">
        <f t="shared" si="22"/>
        <v>-99.953000000000003</v>
      </c>
      <c r="P97" s="105">
        <f t="shared" si="23"/>
        <v>-43.570731111924815</v>
      </c>
      <c r="Q97" s="240">
        <v>980.27099999999996</v>
      </c>
      <c r="R97" s="235">
        <v>966.10500000000002</v>
      </c>
      <c r="S97" s="234">
        <f t="shared" si="24"/>
        <v>14.16599999999994</v>
      </c>
      <c r="T97" s="105">
        <f t="shared" si="25"/>
        <v>1.4663002468675701</v>
      </c>
      <c r="U97" s="180" t="s">
        <v>5481</v>
      </c>
      <c r="V97" s="165">
        <v>612</v>
      </c>
      <c r="W97" s="165">
        <v>601</v>
      </c>
      <c r="X97" s="165">
        <f t="shared" si="26"/>
        <v>11</v>
      </c>
      <c r="Y97" s="255">
        <f t="shared" si="27"/>
        <v>1.8302828618968388</v>
      </c>
      <c r="Z97" s="237" t="s">
        <v>5675</v>
      </c>
      <c r="AA97" s="165">
        <v>219</v>
      </c>
      <c r="AB97" s="165">
        <v>178</v>
      </c>
      <c r="AC97" s="165">
        <f t="shared" si="28"/>
        <v>41</v>
      </c>
      <c r="AD97" s="165">
        <f t="shared" si="29"/>
        <v>23.033707865168541</v>
      </c>
      <c r="AE97" s="237" t="s">
        <v>5578</v>
      </c>
      <c r="AF97" s="165">
        <v>67</v>
      </c>
      <c r="AG97" s="165">
        <v>104</v>
      </c>
      <c r="AH97" s="165">
        <f t="shared" si="30"/>
        <v>-37</v>
      </c>
      <c r="AI97" s="165">
        <f t="shared" si="31"/>
        <v>-35.57692307692308</v>
      </c>
      <c r="AJ97" s="237" t="s">
        <v>5731</v>
      </c>
      <c r="AK97" s="165">
        <v>53</v>
      </c>
      <c r="AL97" s="165">
        <v>54</v>
      </c>
      <c r="AM97" s="165">
        <f t="shared" si="32"/>
        <v>-1</v>
      </c>
      <c r="AN97" s="165">
        <f t="shared" si="33"/>
        <v>-1.8518518518518516</v>
      </c>
      <c r="AO97" s="237" t="s">
        <v>5386</v>
      </c>
      <c r="AP97" s="165">
        <v>17</v>
      </c>
      <c r="AQ97" s="165">
        <v>18</v>
      </c>
      <c r="AR97" s="165">
        <f t="shared" si="34"/>
        <v>-1</v>
      </c>
      <c r="AS97" s="255">
        <f t="shared" si="35"/>
        <v>-5.5555555555555554</v>
      </c>
      <c r="AT97" s="9" t="s">
        <v>5732</v>
      </c>
    </row>
    <row r="98" spans="2:46" ht="50" customHeight="1">
      <c r="B98" s="34" t="s">
        <v>196</v>
      </c>
      <c r="C98" s="35" t="s">
        <v>5288</v>
      </c>
      <c r="D98" s="36" t="s">
        <v>197</v>
      </c>
      <c r="E98" s="240">
        <v>954.81899999999996</v>
      </c>
      <c r="F98" s="235">
        <v>1296.165</v>
      </c>
      <c r="G98" s="234">
        <f t="shared" si="18"/>
        <v>-341.346</v>
      </c>
      <c r="H98" s="105">
        <f t="shared" si="19"/>
        <v>-26.335073080973487</v>
      </c>
      <c r="I98" s="240">
        <v>479.16199999999998</v>
      </c>
      <c r="J98" s="235">
        <v>478.24</v>
      </c>
      <c r="K98" s="234">
        <f t="shared" si="20"/>
        <v>0.92199999999996862</v>
      </c>
      <c r="L98" s="312">
        <f t="shared" si="21"/>
        <v>0.19279023084643038</v>
      </c>
      <c r="M98" s="240">
        <v>132.262</v>
      </c>
      <c r="N98" s="235">
        <v>235.315</v>
      </c>
      <c r="O98" s="234">
        <f t="shared" si="22"/>
        <v>-103.053</v>
      </c>
      <c r="P98" s="105">
        <f t="shared" si="23"/>
        <v>-43.793638314599583</v>
      </c>
      <c r="Q98" s="240">
        <v>343.39499999999998</v>
      </c>
      <c r="R98" s="235">
        <v>582.61</v>
      </c>
      <c r="S98" s="234">
        <f t="shared" si="24"/>
        <v>-239.21500000000003</v>
      </c>
      <c r="T98" s="105">
        <f t="shared" si="25"/>
        <v>-41.059199121196002</v>
      </c>
      <c r="U98" s="180" t="s">
        <v>5395</v>
      </c>
      <c r="V98" s="165">
        <v>186</v>
      </c>
      <c r="W98" s="165">
        <v>399</v>
      </c>
      <c r="X98" s="165">
        <f t="shared" si="26"/>
        <v>-213</v>
      </c>
      <c r="Y98" s="255">
        <f t="shared" si="27"/>
        <v>-53.383458646616546</v>
      </c>
      <c r="Z98" s="237" t="s">
        <v>5460</v>
      </c>
      <c r="AA98" s="165">
        <v>69</v>
      </c>
      <c r="AB98" s="165">
        <v>84</v>
      </c>
      <c r="AC98" s="165">
        <f t="shared" si="28"/>
        <v>-15</v>
      </c>
      <c r="AD98" s="165">
        <f t="shared" si="29"/>
        <v>-17.857142857142858</v>
      </c>
      <c r="AE98" s="237" t="s">
        <v>5411</v>
      </c>
      <c r="AF98" s="165">
        <v>61</v>
      </c>
      <c r="AG98" s="165">
        <v>60</v>
      </c>
      <c r="AH98" s="165">
        <f t="shared" si="30"/>
        <v>1</v>
      </c>
      <c r="AI98" s="165">
        <f t="shared" si="31"/>
        <v>1.6666666666666667</v>
      </c>
      <c r="AJ98" s="237" t="s">
        <v>5373</v>
      </c>
      <c r="AK98" s="165">
        <v>15</v>
      </c>
      <c r="AL98" s="165">
        <v>26</v>
      </c>
      <c r="AM98" s="165">
        <f t="shared" si="32"/>
        <v>-11</v>
      </c>
      <c r="AN98" s="165">
        <f t="shared" si="33"/>
        <v>-42.307692307692307</v>
      </c>
      <c r="AO98" s="237" t="s">
        <v>5340</v>
      </c>
      <c r="AP98" s="165">
        <v>6</v>
      </c>
      <c r="AQ98" s="165">
        <v>6</v>
      </c>
      <c r="AR98" s="165">
        <f t="shared" si="34"/>
        <v>0</v>
      </c>
      <c r="AS98" s="255">
        <f t="shared" si="35"/>
        <v>0</v>
      </c>
      <c r="AT98" s="9" t="s">
        <v>5733</v>
      </c>
    </row>
    <row r="99" spans="2:46" ht="50" customHeight="1">
      <c r="B99" s="34" t="s">
        <v>198</v>
      </c>
      <c r="C99" s="35" t="s">
        <v>5288</v>
      </c>
      <c r="D99" s="36" t="s">
        <v>199</v>
      </c>
      <c r="E99" s="240">
        <v>2434.2849999999999</v>
      </c>
      <c r="F99" s="235">
        <v>2232.1529999999998</v>
      </c>
      <c r="G99" s="234">
        <f t="shared" si="18"/>
        <v>202.13200000000006</v>
      </c>
      <c r="H99" s="105">
        <f t="shared" si="19"/>
        <v>9.0554724519331824</v>
      </c>
      <c r="I99" s="240">
        <v>410.78</v>
      </c>
      <c r="J99" s="235">
        <v>342.24</v>
      </c>
      <c r="K99" s="234">
        <f t="shared" si="20"/>
        <v>68.539999999999964</v>
      </c>
      <c r="L99" s="312">
        <f t="shared" si="21"/>
        <v>20.026881720430094</v>
      </c>
      <c r="M99" s="240">
        <v>1275.431</v>
      </c>
      <c r="N99" s="235">
        <v>1294.3489999999999</v>
      </c>
      <c r="O99" s="234">
        <f t="shared" si="22"/>
        <v>-18.917999999999893</v>
      </c>
      <c r="P99" s="105">
        <f t="shared" si="23"/>
        <v>-1.4615841631584598</v>
      </c>
      <c r="Q99" s="240">
        <v>748.07399999999996</v>
      </c>
      <c r="R99" s="235">
        <v>595.56399999999996</v>
      </c>
      <c r="S99" s="234">
        <f t="shared" si="24"/>
        <v>152.51</v>
      </c>
      <c r="T99" s="105">
        <f t="shared" si="25"/>
        <v>25.60765929438314</v>
      </c>
      <c r="U99" s="180" t="s">
        <v>5734</v>
      </c>
      <c r="V99" s="165">
        <v>276</v>
      </c>
      <c r="W99" s="165">
        <v>183</v>
      </c>
      <c r="X99" s="165">
        <f t="shared" si="26"/>
        <v>93</v>
      </c>
      <c r="Y99" s="255">
        <f t="shared" si="27"/>
        <v>50.819672131147541</v>
      </c>
      <c r="Z99" s="237" t="s">
        <v>5401</v>
      </c>
      <c r="AA99" s="165">
        <v>171</v>
      </c>
      <c r="AB99" s="165">
        <v>171</v>
      </c>
      <c r="AC99" s="165">
        <f t="shared" si="28"/>
        <v>0</v>
      </c>
      <c r="AD99" s="165">
        <f t="shared" si="29"/>
        <v>0</v>
      </c>
      <c r="AE99" s="237" t="s">
        <v>5735</v>
      </c>
      <c r="AF99" s="165">
        <v>127</v>
      </c>
      <c r="AG99" s="165">
        <v>127</v>
      </c>
      <c r="AH99" s="165">
        <f t="shared" si="30"/>
        <v>0</v>
      </c>
      <c r="AI99" s="165">
        <f t="shared" si="31"/>
        <v>0</v>
      </c>
      <c r="AJ99" s="237" t="s">
        <v>5614</v>
      </c>
      <c r="AK99" s="165">
        <v>82</v>
      </c>
      <c r="AL99" s="165">
        <v>30</v>
      </c>
      <c r="AM99" s="165">
        <f t="shared" si="32"/>
        <v>52</v>
      </c>
      <c r="AN99" s="165">
        <f t="shared" si="33"/>
        <v>173.33333333333334</v>
      </c>
      <c r="AO99" s="237" t="s">
        <v>5513</v>
      </c>
      <c r="AP99" s="165">
        <v>36</v>
      </c>
      <c r="AQ99" s="165">
        <v>35</v>
      </c>
      <c r="AR99" s="165">
        <f t="shared" si="34"/>
        <v>1</v>
      </c>
      <c r="AS99" s="255">
        <f t="shared" si="35"/>
        <v>2.8571428571428572</v>
      </c>
      <c r="AT99" s="9" t="s">
        <v>5736</v>
      </c>
    </row>
    <row r="100" spans="2:46" ht="50" customHeight="1">
      <c r="B100" s="34" t="s">
        <v>200</v>
      </c>
      <c r="C100" s="35" t="s">
        <v>5288</v>
      </c>
      <c r="D100" s="36" t="s">
        <v>201</v>
      </c>
      <c r="E100" s="240">
        <v>2837.5770000000002</v>
      </c>
      <c r="F100" s="235">
        <v>2879.6709999999998</v>
      </c>
      <c r="G100" s="234">
        <f t="shared" si="18"/>
        <v>-42.093999999999596</v>
      </c>
      <c r="H100" s="105">
        <f t="shared" si="19"/>
        <v>-1.4617642084807465</v>
      </c>
      <c r="I100" s="240">
        <v>552.625</v>
      </c>
      <c r="J100" s="235">
        <v>552.601</v>
      </c>
      <c r="K100" s="234">
        <f t="shared" si="20"/>
        <v>2.4000000000000909E-2</v>
      </c>
      <c r="L100" s="312">
        <f t="shared" si="21"/>
        <v>4.3430974609168114E-3</v>
      </c>
      <c r="M100" s="240">
        <v>608.47400000000005</v>
      </c>
      <c r="N100" s="235">
        <v>608.44299999999998</v>
      </c>
      <c r="O100" s="234">
        <f t="shared" si="22"/>
        <v>3.1000000000062755E-2</v>
      </c>
      <c r="P100" s="105">
        <f t="shared" si="23"/>
        <v>5.0949719201408769E-3</v>
      </c>
      <c r="Q100" s="240">
        <v>1676.4780000000001</v>
      </c>
      <c r="R100" s="235">
        <v>1718.627</v>
      </c>
      <c r="S100" s="234">
        <f t="shared" si="24"/>
        <v>-42.148999999999887</v>
      </c>
      <c r="T100" s="105">
        <f t="shared" si="25"/>
        <v>-2.4524809630012729</v>
      </c>
      <c r="U100" s="180" t="s">
        <v>5440</v>
      </c>
      <c r="V100" s="165">
        <v>713</v>
      </c>
      <c r="W100" s="165">
        <v>717</v>
      </c>
      <c r="X100" s="165">
        <f t="shared" si="26"/>
        <v>-4</v>
      </c>
      <c r="Y100" s="255">
        <f t="shared" si="27"/>
        <v>-0.55788005578800559</v>
      </c>
      <c r="Z100" s="237" t="s">
        <v>5737</v>
      </c>
      <c r="AA100" s="165">
        <v>287</v>
      </c>
      <c r="AB100" s="165">
        <v>287</v>
      </c>
      <c r="AC100" s="165">
        <f t="shared" si="28"/>
        <v>0</v>
      </c>
      <c r="AD100" s="165">
        <f t="shared" si="29"/>
        <v>0</v>
      </c>
      <c r="AE100" s="237" t="s">
        <v>5738</v>
      </c>
      <c r="AF100" s="165">
        <v>258</v>
      </c>
      <c r="AG100" s="165">
        <v>313</v>
      </c>
      <c r="AH100" s="165">
        <f t="shared" si="30"/>
        <v>-55</v>
      </c>
      <c r="AI100" s="165">
        <f t="shared" si="31"/>
        <v>-17.571884984025559</v>
      </c>
      <c r="AJ100" s="237" t="s">
        <v>5362</v>
      </c>
      <c r="AK100" s="165">
        <v>175</v>
      </c>
      <c r="AL100" s="165">
        <v>175</v>
      </c>
      <c r="AM100" s="165">
        <f t="shared" si="32"/>
        <v>0</v>
      </c>
      <c r="AN100" s="165">
        <f t="shared" si="33"/>
        <v>0</v>
      </c>
      <c r="AO100" s="237" t="s">
        <v>5531</v>
      </c>
      <c r="AP100" s="165">
        <v>104</v>
      </c>
      <c r="AQ100" s="165">
        <v>102</v>
      </c>
      <c r="AR100" s="165">
        <f t="shared" si="34"/>
        <v>2</v>
      </c>
      <c r="AS100" s="255">
        <f t="shared" si="35"/>
        <v>1.9607843137254901</v>
      </c>
      <c r="AT100" s="9" t="s">
        <v>5739</v>
      </c>
    </row>
    <row r="101" spans="2:46" ht="50" customHeight="1">
      <c r="B101" s="34" t="s">
        <v>202</v>
      </c>
      <c r="C101" s="35" t="s">
        <v>5288</v>
      </c>
      <c r="D101" s="36" t="s">
        <v>203</v>
      </c>
      <c r="E101" s="240">
        <v>2336.8609999999999</v>
      </c>
      <c r="F101" s="235">
        <v>2186.5500000000002</v>
      </c>
      <c r="G101" s="234">
        <f t="shared" si="18"/>
        <v>150.31099999999969</v>
      </c>
      <c r="H101" s="105">
        <f t="shared" si="19"/>
        <v>6.8743454300153068</v>
      </c>
      <c r="I101" s="240">
        <v>524.38300000000004</v>
      </c>
      <c r="J101" s="235">
        <v>524.31700000000001</v>
      </c>
      <c r="K101" s="234">
        <f t="shared" si="20"/>
        <v>6.6000000000030923E-2</v>
      </c>
      <c r="L101" s="312">
        <f t="shared" si="21"/>
        <v>1.2587804705937615E-2</v>
      </c>
      <c r="M101" s="240">
        <v>207.209</v>
      </c>
      <c r="N101" s="235">
        <v>207.17099999999999</v>
      </c>
      <c r="O101" s="234">
        <f t="shared" si="22"/>
        <v>3.8000000000010914E-2</v>
      </c>
      <c r="P101" s="105">
        <f t="shared" si="23"/>
        <v>1.8342335558553521E-2</v>
      </c>
      <c r="Q101" s="240">
        <v>1605.269</v>
      </c>
      <c r="R101" s="235">
        <v>1455.0619999999999</v>
      </c>
      <c r="S101" s="234">
        <f t="shared" si="24"/>
        <v>150.20700000000011</v>
      </c>
      <c r="T101" s="105">
        <f t="shared" si="25"/>
        <v>10.323065271445486</v>
      </c>
      <c r="U101" s="180" t="s">
        <v>5395</v>
      </c>
      <c r="V101" s="165">
        <v>950</v>
      </c>
      <c r="W101" s="165">
        <v>889</v>
      </c>
      <c r="X101" s="165">
        <f t="shared" si="26"/>
        <v>61</v>
      </c>
      <c r="Y101" s="255">
        <f t="shared" si="27"/>
        <v>6.8616422947131603</v>
      </c>
      <c r="Z101" s="237" t="s">
        <v>5</v>
      </c>
      <c r="AA101" s="165">
        <v>207</v>
      </c>
      <c r="AB101" s="165">
        <v>207</v>
      </c>
      <c r="AC101" s="165">
        <f t="shared" si="28"/>
        <v>0</v>
      </c>
      <c r="AD101" s="165">
        <f t="shared" si="29"/>
        <v>0</v>
      </c>
      <c r="AE101" s="237" t="s">
        <v>5531</v>
      </c>
      <c r="AF101" s="165">
        <v>201</v>
      </c>
      <c r="AG101" s="165">
        <v>218</v>
      </c>
      <c r="AH101" s="165">
        <f t="shared" si="30"/>
        <v>-17</v>
      </c>
      <c r="AI101" s="165">
        <f t="shared" si="31"/>
        <v>-7.7981651376146797</v>
      </c>
      <c r="AJ101" s="237" t="s">
        <v>5740</v>
      </c>
      <c r="AK101" s="165">
        <v>154</v>
      </c>
      <c r="AL101" s="165">
        <v>68</v>
      </c>
      <c r="AM101" s="165">
        <f t="shared" si="32"/>
        <v>86</v>
      </c>
      <c r="AN101" s="165">
        <f t="shared" si="33"/>
        <v>126.47058823529412</v>
      </c>
      <c r="AO101" s="237" t="s">
        <v>5373</v>
      </c>
      <c r="AP101" s="165">
        <v>149</v>
      </c>
      <c r="AQ101" s="165">
        <v>161</v>
      </c>
      <c r="AR101" s="165">
        <f t="shared" si="34"/>
        <v>-12</v>
      </c>
      <c r="AS101" s="255">
        <f t="shared" si="35"/>
        <v>-7.4534161490683228</v>
      </c>
      <c r="AT101" s="9" t="s">
        <v>5741</v>
      </c>
    </row>
    <row r="102" spans="2:46" ht="50" customHeight="1">
      <c r="B102" s="34" t="s">
        <v>204</v>
      </c>
      <c r="C102" s="35" t="s">
        <v>5288</v>
      </c>
      <c r="D102" s="36" t="s">
        <v>205</v>
      </c>
      <c r="E102" s="240">
        <v>1509.8589999999999</v>
      </c>
      <c r="F102" s="235">
        <v>1552.5609999999999</v>
      </c>
      <c r="G102" s="234">
        <f t="shared" si="18"/>
        <v>-42.701999999999998</v>
      </c>
      <c r="H102" s="105">
        <f t="shared" si="19"/>
        <v>-2.750423332803027</v>
      </c>
      <c r="I102" s="240">
        <v>538.68100000000004</v>
      </c>
      <c r="J102" s="235">
        <v>581.43700000000001</v>
      </c>
      <c r="K102" s="234">
        <f t="shared" si="20"/>
        <v>-42.755999999999972</v>
      </c>
      <c r="L102" s="312">
        <f t="shared" si="21"/>
        <v>-7.3535051948878323</v>
      </c>
      <c r="M102" s="240">
        <v>203.55500000000001</v>
      </c>
      <c r="N102" s="235">
        <v>212.28399999999999</v>
      </c>
      <c r="O102" s="234">
        <f t="shared" si="22"/>
        <v>-8.728999999999985</v>
      </c>
      <c r="P102" s="105">
        <f t="shared" si="23"/>
        <v>-4.1119443764014179</v>
      </c>
      <c r="Q102" s="240">
        <v>767.62300000000005</v>
      </c>
      <c r="R102" s="235">
        <v>758.84</v>
      </c>
      <c r="S102" s="234">
        <f t="shared" si="24"/>
        <v>8.7830000000000155</v>
      </c>
      <c r="T102" s="105">
        <f t="shared" si="25"/>
        <v>1.1574244900110715</v>
      </c>
      <c r="U102" s="180" t="s">
        <v>5401</v>
      </c>
      <c r="V102" s="165">
        <v>361</v>
      </c>
      <c r="W102" s="165">
        <v>361</v>
      </c>
      <c r="X102" s="165">
        <f t="shared" si="26"/>
        <v>0</v>
      </c>
      <c r="Y102" s="255">
        <f t="shared" si="27"/>
        <v>0</v>
      </c>
      <c r="Z102" s="237" t="s">
        <v>5513</v>
      </c>
      <c r="AA102" s="165">
        <v>162</v>
      </c>
      <c r="AB102" s="165">
        <v>146</v>
      </c>
      <c r="AC102" s="165">
        <f t="shared" si="28"/>
        <v>16</v>
      </c>
      <c r="AD102" s="165">
        <f t="shared" si="29"/>
        <v>10.95890410958904</v>
      </c>
      <c r="AE102" s="237" t="s">
        <v>5742</v>
      </c>
      <c r="AF102" s="165">
        <v>156</v>
      </c>
      <c r="AG102" s="165">
        <v>156</v>
      </c>
      <c r="AH102" s="165">
        <f t="shared" si="30"/>
        <v>0</v>
      </c>
      <c r="AI102" s="165">
        <f t="shared" si="31"/>
        <v>0</v>
      </c>
      <c r="AJ102" s="237" t="s">
        <v>5386</v>
      </c>
      <c r="AK102" s="165">
        <v>86</v>
      </c>
      <c r="AL102" s="165">
        <v>96</v>
      </c>
      <c r="AM102" s="165">
        <f t="shared" si="32"/>
        <v>-10</v>
      </c>
      <c r="AN102" s="165">
        <f t="shared" si="33"/>
        <v>-10.416666666666668</v>
      </c>
      <c r="AO102" s="237" t="s">
        <v>5673</v>
      </c>
      <c r="AP102" s="165">
        <v>3</v>
      </c>
      <c r="AQ102" s="165">
        <v>0</v>
      </c>
      <c r="AR102" s="165">
        <f t="shared" si="34"/>
        <v>3</v>
      </c>
      <c r="AS102" s="255" t="s">
        <v>12157</v>
      </c>
      <c r="AT102" s="9" t="s">
        <v>5743</v>
      </c>
    </row>
    <row r="103" spans="2:46" ht="50" customHeight="1">
      <c r="B103" s="37" t="s">
        <v>206</v>
      </c>
      <c r="C103" s="38" t="s">
        <v>5288</v>
      </c>
      <c r="D103" s="39" t="s">
        <v>207</v>
      </c>
      <c r="E103" s="240">
        <v>1354.52</v>
      </c>
      <c r="F103" s="235">
        <v>1339.3150000000001</v>
      </c>
      <c r="G103" s="234">
        <f t="shared" si="18"/>
        <v>15.204999999999927</v>
      </c>
      <c r="H103" s="105">
        <f t="shared" si="19"/>
        <v>1.1352818418370529</v>
      </c>
      <c r="I103" s="240">
        <v>654.19899999999996</v>
      </c>
      <c r="J103" s="235">
        <v>593.06299999999999</v>
      </c>
      <c r="K103" s="234">
        <f t="shared" si="20"/>
        <v>61.135999999999967</v>
      </c>
      <c r="L103" s="312">
        <f t="shared" si="21"/>
        <v>10.308516970372452</v>
      </c>
      <c r="M103" s="240">
        <v>3.0680000000000001</v>
      </c>
      <c r="N103" s="235">
        <v>3.0680000000000001</v>
      </c>
      <c r="O103" s="234">
        <f t="shared" si="22"/>
        <v>0</v>
      </c>
      <c r="P103" s="105">
        <f t="shared" si="23"/>
        <v>0</v>
      </c>
      <c r="Q103" s="240">
        <v>697.25300000000004</v>
      </c>
      <c r="R103" s="235">
        <v>743.18399999999997</v>
      </c>
      <c r="S103" s="234">
        <f t="shared" si="24"/>
        <v>-45.930999999999926</v>
      </c>
      <c r="T103" s="105">
        <f t="shared" si="25"/>
        <v>-6.1802998988137432</v>
      </c>
      <c r="U103" s="180" t="s">
        <v>5744</v>
      </c>
      <c r="V103" s="165">
        <v>560</v>
      </c>
      <c r="W103" s="165">
        <v>614</v>
      </c>
      <c r="X103" s="165">
        <f t="shared" si="26"/>
        <v>-54</v>
      </c>
      <c r="Y103" s="255">
        <f t="shared" si="27"/>
        <v>-8.7947882736156355</v>
      </c>
      <c r="Z103" s="237" t="s">
        <v>5745</v>
      </c>
      <c r="AA103" s="165">
        <v>70</v>
      </c>
      <c r="AB103" s="165">
        <v>59</v>
      </c>
      <c r="AC103" s="165">
        <f t="shared" si="28"/>
        <v>11</v>
      </c>
      <c r="AD103" s="165">
        <f t="shared" si="29"/>
        <v>18.64406779661017</v>
      </c>
      <c r="AE103" s="237" t="s">
        <v>5373</v>
      </c>
      <c r="AF103" s="165">
        <v>50</v>
      </c>
      <c r="AG103" s="165">
        <v>59</v>
      </c>
      <c r="AH103" s="165">
        <f t="shared" si="30"/>
        <v>-9</v>
      </c>
      <c r="AI103" s="165">
        <f t="shared" si="31"/>
        <v>-15.254237288135593</v>
      </c>
      <c r="AJ103" s="237" t="s">
        <v>5567</v>
      </c>
      <c r="AK103" s="165">
        <v>11</v>
      </c>
      <c r="AL103" s="165">
        <v>11</v>
      </c>
      <c r="AM103" s="165">
        <f t="shared" si="32"/>
        <v>0</v>
      </c>
      <c r="AN103" s="165">
        <f t="shared" si="33"/>
        <v>0</v>
      </c>
      <c r="AO103" s="237" t="s">
        <v>5558</v>
      </c>
      <c r="AP103" s="165">
        <v>6</v>
      </c>
      <c r="AQ103" s="165">
        <v>0</v>
      </c>
      <c r="AR103" s="165">
        <f t="shared" si="34"/>
        <v>6</v>
      </c>
      <c r="AS103" s="255" t="s">
        <v>12157</v>
      </c>
      <c r="AT103" s="9" t="s">
        <v>5746</v>
      </c>
    </row>
    <row r="104" spans="2:46" ht="50" customHeight="1">
      <c r="B104" s="37" t="s">
        <v>208</v>
      </c>
      <c r="C104" s="38" t="s">
        <v>5288</v>
      </c>
      <c r="D104" s="39" t="s">
        <v>209</v>
      </c>
      <c r="E104" s="240">
        <v>942.43700000000001</v>
      </c>
      <c r="F104" s="235">
        <v>1230.9749999999999</v>
      </c>
      <c r="G104" s="234">
        <f t="shared" si="18"/>
        <v>-288.5379999999999</v>
      </c>
      <c r="H104" s="105">
        <f t="shared" si="19"/>
        <v>-23.439793659497546</v>
      </c>
      <c r="I104" s="240">
        <v>416.20699999999999</v>
      </c>
      <c r="J104" s="235">
        <v>629.94600000000003</v>
      </c>
      <c r="K104" s="234">
        <f t="shared" si="20"/>
        <v>-213.73900000000003</v>
      </c>
      <c r="L104" s="312">
        <f t="shared" si="21"/>
        <v>-33.929733659710521</v>
      </c>
      <c r="M104" s="240">
        <v>189.65</v>
      </c>
      <c r="N104" s="235">
        <v>189.63800000000001</v>
      </c>
      <c r="O104" s="234">
        <f t="shared" si="22"/>
        <v>1.2000000000000455E-2</v>
      </c>
      <c r="P104" s="105">
        <f t="shared" si="23"/>
        <v>6.3278456849368029E-3</v>
      </c>
      <c r="Q104" s="240">
        <v>336.58</v>
      </c>
      <c r="R104" s="235">
        <v>411.39100000000002</v>
      </c>
      <c r="S104" s="234">
        <f t="shared" si="24"/>
        <v>-74.811000000000035</v>
      </c>
      <c r="T104" s="105">
        <f t="shared" si="25"/>
        <v>-18.184889800700557</v>
      </c>
      <c r="U104" s="180" t="s">
        <v>5747</v>
      </c>
      <c r="V104" s="165">
        <v>66</v>
      </c>
      <c r="W104" s="165">
        <v>83</v>
      </c>
      <c r="X104" s="165">
        <f t="shared" si="26"/>
        <v>-17</v>
      </c>
      <c r="Y104" s="255">
        <f t="shared" si="27"/>
        <v>-20.481927710843372</v>
      </c>
      <c r="Z104" s="237" t="s">
        <v>5748</v>
      </c>
      <c r="AA104" s="165">
        <v>39</v>
      </c>
      <c r="AB104" s="165">
        <v>50</v>
      </c>
      <c r="AC104" s="165">
        <f t="shared" si="28"/>
        <v>-11</v>
      </c>
      <c r="AD104" s="165">
        <f t="shared" si="29"/>
        <v>-22</v>
      </c>
      <c r="AE104" s="237" t="s">
        <v>5417</v>
      </c>
      <c r="AF104" s="165">
        <v>33</v>
      </c>
      <c r="AG104" s="165">
        <v>53</v>
      </c>
      <c r="AH104" s="165">
        <f t="shared" si="30"/>
        <v>-20</v>
      </c>
      <c r="AI104" s="165">
        <f t="shared" si="31"/>
        <v>-37.735849056603776</v>
      </c>
      <c r="AJ104" s="237" t="s">
        <v>5749</v>
      </c>
      <c r="AK104" s="165">
        <v>32</v>
      </c>
      <c r="AL104" s="165">
        <v>53</v>
      </c>
      <c r="AM104" s="165">
        <f t="shared" si="32"/>
        <v>-21</v>
      </c>
      <c r="AN104" s="165">
        <f t="shared" si="33"/>
        <v>-39.622641509433961</v>
      </c>
      <c r="AO104" s="237" t="s">
        <v>5750</v>
      </c>
      <c r="AP104" s="165">
        <v>26</v>
      </c>
      <c r="AQ104" s="165">
        <v>26</v>
      </c>
      <c r="AR104" s="165">
        <f t="shared" si="34"/>
        <v>0</v>
      </c>
      <c r="AS104" s="255">
        <f t="shared" si="35"/>
        <v>0</v>
      </c>
      <c r="AT104" s="135" t="s">
        <v>11779</v>
      </c>
    </row>
    <row r="105" spans="2:46" ht="50" customHeight="1">
      <c r="B105" s="34" t="s">
        <v>210</v>
      </c>
      <c r="C105" s="35" t="s">
        <v>5288</v>
      </c>
      <c r="D105" s="36" t="s">
        <v>211</v>
      </c>
      <c r="E105" s="240">
        <v>2998.0340000000001</v>
      </c>
      <c r="F105" s="235">
        <v>3201.8330000000001</v>
      </c>
      <c r="G105" s="234">
        <f t="shared" si="18"/>
        <v>-203.79899999999998</v>
      </c>
      <c r="H105" s="105">
        <f t="shared" si="19"/>
        <v>-6.3650727567615171</v>
      </c>
      <c r="I105" s="240">
        <v>713.14499999999998</v>
      </c>
      <c r="J105" s="235">
        <v>691.08</v>
      </c>
      <c r="K105" s="234">
        <f t="shared" si="20"/>
        <v>22.064999999999941</v>
      </c>
      <c r="L105" s="312">
        <f t="shared" si="21"/>
        <v>3.1928286160791712</v>
      </c>
      <c r="M105" s="240">
        <v>508.24099999999999</v>
      </c>
      <c r="N105" s="235">
        <v>622.16600000000005</v>
      </c>
      <c r="O105" s="234">
        <f t="shared" si="22"/>
        <v>-113.92500000000007</v>
      </c>
      <c r="P105" s="105">
        <f t="shared" si="23"/>
        <v>-18.31102953231132</v>
      </c>
      <c r="Q105" s="240">
        <v>1776.6479999999999</v>
      </c>
      <c r="R105" s="235">
        <v>1888.587</v>
      </c>
      <c r="S105" s="234">
        <f t="shared" si="24"/>
        <v>-111.93900000000008</v>
      </c>
      <c r="T105" s="105">
        <f t="shared" si="25"/>
        <v>-5.9271296477207605</v>
      </c>
      <c r="U105" s="180" t="s">
        <v>5751</v>
      </c>
      <c r="V105" s="165">
        <v>971</v>
      </c>
      <c r="W105" s="165">
        <v>1080</v>
      </c>
      <c r="X105" s="165">
        <f t="shared" si="26"/>
        <v>-109</v>
      </c>
      <c r="Y105" s="255">
        <f t="shared" si="27"/>
        <v>-10.092592592592593</v>
      </c>
      <c r="Z105" s="237" t="s">
        <v>5752</v>
      </c>
      <c r="AA105" s="165">
        <v>340</v>
      </c>
      <c r="AB105" s="165">
        <v>340</v>
      </c>
      <c r="AC105" s="165">
        <f t="shared" si="28"/>
        <v>0</v>
      </c>
      <c r="AD105" s="165">
        <f t="shared" si="29"/>
        <v>0</v>
      </c>
      <c r="AE105" s="237" t="s">
        <v>5753</v>
      </c>
      <c r="AF105" s="165">
        <v>180</v>
      </c>
      <c r="AG105" s="165">
        <v>171</v>
      </c>
      <c r="AH105" s="165">
        <f t="shared" si="30"/>
        <v>9</v>
      </c>
      <c r="AI105" s="165">
        <f t="shared" si="31"/>
        <v>5.2631578947368416</v>
      </c>
      <c r="AJ105" s="237" t="s">
        <v>5373</v>
      </c>
      <c r="AK105" s="165">
        <v>155</v>
      </c>
      <c r="AL105" s="165">
        <v>155</v>
      </c>
      <c r="AM105" s="165">
        <f t="shared" si="32"/>
        <v>0</v>
      </c>
      <c r="AN105" s="165">
        <f t="shared" si="33"/>
        <v>0</v>
      </c>
      <c r="AO105" s="237" t="s">
        <v>5497</v>
      </c>
      <c r="AP105" s="165">
        <v>52</v>
      </c>
      <c r="AQ105" s="165">
        <v>68</v>
      </c>
      <c r="AR105" s="165">
        <f t="shared" si="34"/>
        <v>-16</v>
      </c>
      <c r="AS105" s="255">
        <f t="shared" si="35"/>
        <v>-23.52941176470588</v>
      </c>
      <c r="AT105" s="9" t="s">
        <v>5754</v>
      </c>
    </row>
    <row r="106" spans="2:46" ht="50" customHeight="1">
      <c r="B106" s="34" t="s">
        <v>212</v>
      </c>
      <c r="C106" s="35" t="s">
        <v>5288</v>
      </c>
      <c r="D106" s="36" t="s">
        <v>213</v>
      </c>
      <c r="E106" s="240">
        <v>1583.673</v>
      </c>
      <c r="F106" s="235">
        <v>1656.0440000000001</v>
      </c>
      <c r="G106" s="234">
        <f t="shared" si="18"/>
        <v>-72.371000000000095</v>
      </c>
      <c r="H106" s="105">
        <f t="shared" si="19"/>
        <v>-4.3701133544760937</v>
      </c>
      <c r="I106" s="240">
        <v>598.00900000000001</v>
      </c>
      <c r="J106" s="235">
        <v>622.72299999999996</v>
      </c>
      <c r="K106" s="234">
        <f t="shared" si="20"/>
        <v>-24.713999999999942</v>
      </c>
      <c r="L106" s="312">
        <f t="shared" si="21"/>
        <v>-3.9686987633345714</v>
      </c>
      <c r="M106" s="240">
        <v>386.84399999999999</v>
      </c>
      <c r="N106" s="235">
        <v>411.68299999999999</v>
      </c>
      <c r="O106" s="234">
        <f t="shared" si="22"/>
        <v>-24.838999999999999</v>
      </c>
      <c r="P106" s="105">
        <f t="shared" si="23"/>
        <v>-6.0335257953328165</v>
      </c>
      <c r="Q106" s="240">
        <v>598.82000000000005</v>
      </c>
      <c r="R106" s="235">
        <v>621.63800000000003</v>
      </c>
      <c r="S106" s="234">
        <f t="shared" si="24"/>
        <v>-22.817999999999984</v>
      </c>
      <c r="T106" s="105">
        <f t="shared" si="25"/>
        <v>-3.670625026140613</v>
      </c>
      <c r="U106" s="180" t="s">
        <v>5449</v>
      </c>
      <c r="V106" s="165">
        <v>228</v>
      </c>
      <c r="W106" s="165">
        <v>255</v>
      </c>
      <c r="X106" s="165">
        <f t="shared" si="26"/>
        <v>-27</v>
      </c>
      <c r="Y106" s="255">
        <f t="shared" si="27"/>
        <v>-10.588235294117647</v>
      </c>
      <c r="Z106" s="237" t="s">
        <v>5755</v>
      </c>
      <c r="AA106" s="165">
        <v>88</v>
      </c>
      <c r="AB106" s="165">
        <v>88</v>
      </c>
      <c r="AC106" s="165">
        <f t="shared" si="28"/>
        <v>0</v>
      </c>
      <c r="AD106" s="165">
        <f t="shared" si="29"/>
        <v>0</v>
      </c>
      <c r="AE106" s="237" t="s">
        <v>5756</v>
      </c>
      <c r="AF106" s="165">
        <v>87</v>
      </c>
      <c r="AG106" s="165">
        <v>87</v>
      </c>
      <c r="AH106" s="165">
        <f t="shared" si="30"/>
        <v>0</v>
      </c>
      <c r="AI106" s="165">
        <f t="shared" si="31"/>
        <v>0</v>
      </c>
      <c r="AJ106" s="237" t="s">
        <v>5757</v>
      </c>
      <c r="AK106" s="165">
        <v>79</v>
      </c>
      <c r="AL106" s="165">
        <v>79</v>
      </c>
      <c r="AM106" s="165">
        <f t="shared" si="32"/>
        <v>0</v>
      </c>
      <c r="AN106" s="165">
        <f t="shared" si="33"/>
        <v>0</v>
      </c>
      <c r="AO106" s="237" t="s">
        <v>5758</v>
      </c>
      <c r="AP106" s="165">
        <v>53</v>
      </c>
      <c r="AQ106" s="165">
        <v>53</v>
      </c>
      <c r="AR106" s="165">
        <f t="shared" si="34"/>
        <v>0</v>
      </c>
      <c r="AS106" s="255">
        <f t="shared" si="35"/>
        <v>0</v>
      </c>
      <c r="AT106" s="9" t="s">
        <v>5759</v>
      </c>
    </row>
    <row r="107" spans="2:46" ht="50" customHeight="1">
      <c r="B107" s="34" t="s">
        <v>214</v>
      </c>
      <c r="C107" s="35" t="s">
        <v>5288</v>
      </c>
      <c r="D107" s="36" t="s">
        <v>215</v>
      </c>
      <c r="E107" s="240">
        <v>1002.864</v>
      </c>
      <c r="F107" s="235">
        <v>992.70299999999997</v>
      </c>
      <c r="G107" s="234">
        <f t="shared" si="18"/>
        <v>10.161000000000058</v>
      </c>
      <c r="H107" s="105">
        <f t="shared" si="19"/>
        <v>1.0235689828679937</v>
      </c>
      <c r="I107" s="240">
        <v>498.108</v>
      </c>
      <c r="J107" s="235">
        <v>457.87700000000001</v>
      </c>
      <c r="K107" s="234">
        <f t="shared" si="20"/>
        <v>40.230999999999995</v>
      </c>
      <c r="L107" s="312">
        <f t="shared" si="21"/>
        <v>8.7864208073347196</v>
      </c>
      <c r="M107" s="240">
        <v>3.9470000000000001</v>
      </c>
      <c r="N107" s="235">
        <v>3.9460000000000002</v>
      </c>
      <c r="O107" s="234">
        <f t="shared" si="22"/>
        <v>9.9999999999988987E-4</v>
      </c>
      <c r="P107" s="105">
        <f t="shared" si="23"/>
        <v>2.5342118601112261E-2</v>
      </c>
      <c r="Q107" s="240">
        <v>500.80900000000003</v>
      </c>
      <c r="R107" s="235">
        <v>530.88</v>
      </c>
      <c r="S107" s="234">
        <f t="shared" si="24"/>
        <v>-30.07099999999997</v>
      </c>
      <c r="T107" s="105">
        <f t="shared" si="25"/>
        <v>-5.664368595539476</v>
      </c>
      <c r="U107" s="180" t="s">
        <v>5760</v>
      </c>
      <c r="V107" s="165">
        <v>230</v>
      </c>
      <c r="W107" s="165">
        <v>242</v>
      </c>
      <c r="X107" s="165">
        <f t="shared" si="26"/>
        <v>-12</v>
      </c>
      <c r="Y107" s="255">
        <f t="shared" si="27"/>
        <v>-4.9586776859504136</v>
      </c>
      <c r="Z107" s="237" t="s">
        <v>5761</v>
      </c>
      <c r="AA107" s="165">
        <v>68</v>
      </c>
      <c r="AB107" s="165">
        <v>61</v>
      </c>
      <c r="AC107" s="165">
        <f t="shared" si="28"/>
        <v>7</v>
      </c>
      <c r="AD107" s="165">
        <f t="shared" si="29"/>
        <v>11.475409836065573</v>
      </c>
      <c r="AE107" s="237" t="s">
        <v>5762</v>
      </c>
      <c r="AF107" s="165">
        <v>56</v>
      </c>
      <c r="AG107" s="165">
        <v>48</v>
      </c>
      <c r="AH107" s="165">
        <f t="shared" si="30"/>
        <v>8</v>
      </c>
      <c r="AI107" s="165">
        <f t="shared" si="31"/>
        <v>16.666666666666664</v>
      </c>
      <c r="AJ107" s="237" t="s">
        <v>5615</v>
      </c>
      <c r="AK107" s="165">
        <v>51</v>
      </c>
      <c r="AL107" s="165">
        <v>83</v>
      </c>
      <c r="AM107" s="165">
        <f t="shared" si="32"/>
        <v>-32</v>
      </c>
      <c r="AN107" s="165">
        <f t="shared" si="33"/>
        <v>-38.554216867469883</v>
      </c>
      <c r="AO107" s="237" t="s">
        <v>5763</v>
      </c>
      <c r="AP107" s="165">
        <v>25</v>
      </c>
      <c r="AQ107" s="165">
        <v>28</v>
      </c>
      <c r="AR107" s="165">
        <f t="shared" si="34"/>
        <v>-3</v>
      </c>
      <c r="AS107" s="255">
        <f t="shared" si="35"/>
        <v>-10.714285714285714</v>
      </c>
      <c r="AT107" s="9" t="s">
        <v>5764</v>
      </c>
    </row>
    <row r="108" spans="2:46" ht="50" customHeight="1">
      <c r="B108" s="34" t="s">
        <v>216</v>
      </c>
      <c r="C108" s="35" t="s">
        <v>5288</v>
      </c>
      <c r="D108" s="36" t="s">
        <v>217</v>
      </c>
      <c r="E108" s="240">
        <v>3962.5120000000002</v>
      </c>
      <c r="F108" s="235">
        <v>4032.2950000000001</v>
      </c>
      <c r="G108" s="234">
        <f t="shared" si="18"/>
        <v>-69.782999999999902</v>
      </c>
      <c r="H108" s="105">
        <f t="shared" si="19"/>
        <v>-1.7306025476806608</v>
      </c>
      <c r="I108" s="240">
        <v>1023.956</v>
      </c>
      <c r="J108" s="235">
        <v>1134.5409999999999</v>
      </c>
      <c r="K108" s="234">
        <f t="shared" si="20"/>
        <v>-110.58499999999992</v>
      </c>
      <c r="L108" s="312">
        <f t="shared" si="21"/>
        <v>-9.7471135904299562</v>
      </c>
      <c r="M108" s="240">
        <v>511.73200000000003</v>
      </c>
      <c r="N108" s="235">
        <v>539.678</v>
      </c>
      <c r="O108" s="234">
        <f t="shared" si="22"/>
        <v>-27.94599999999997</v>
      </c>
      <c r="P108" s="105">
        <f t="shared" si="23"/>
        <v>-5.178272970178508</v>
      </c>
      <c r="Q108" s="240">
        <v>2426.8240000000001</v>
      </c>
      <c r="R108" s="235">
        <v>2358.076</v>
      </c>
      <c r="S108" s="234">
        <f t="shared" si="24"/>
        <v>68.748000000000047</v>
      </c>
      <c r="T108" s="105">
        <f t="shared" si="25"/>
        <v>2.9154276622127551</v>
      </c>
      <c r="U108" s="180" t="s">
        <v>5395</v>
      </c>
      <c r="V108" s="165">
        <v>1718</v>
      </c>
      <c r="W108" s="165">
        <v>1664</v>
      </c>
      <c r="X108" s="165">
        <f t="shared" si="26"/>
        <v>54</v>
      </c>
      <c r="Y108" s="255">
        <f t="shared" si="27"/>
        <v>3.2451923076923079</v>
      </c>
      <c r="Z108" s="237" t="s">
        <v>5765</v>
      </c>
      <c r="AA108" s="165">
        <v>275</v>
      </c>
      <c r="AB108" s="165">
        <v>278</v>
      </c>
      <c r="AC108" s="165">
        <f t="shared" si="28"/>
        <v>-3</v>
      </c>
      <c r="AD108" s="165">
        <f t="shared" si="29"/>
        <v>-1.079136690647482</v>
      </c>
      <c r="AE108" s="237" t="s">
        <v>5373</v>
      </c>
      <c r="AF108" s="165">
        <v>129</v>
      </c>
      <c r="AG108" s="165">
        <v>131</v>
      </c>
      <c r="AH108" s="165">
        <f t="shared" si="30"/>
        <v>-2</v>
      </c>
      <c r="AI108" s="165">
        <f t="shared" si="31"/>
        <v>-1.5267175572519083</v>
      </c>
      <c r="AJ108" s="237" t="s">
        <v>5766</v>
      </c>
      <c r="AK108" s="165">
        <v>103</v>
      </c>
      <c r="AL108" s="165">
        <v>100</v>
      </c>
      <c r="AM108" s="165">
        <f t="shared" si="32"/>
        <v>3</v>
      </c>
      <c r="AN108" s="165">
        <f t="shared" si="33"/>
        <v>3</v>
      </c>
      <c r="AO108" s="237" t="s">
        <v>5767</v>
      </c>
      <c r="AP108" s="165">
        <v>72</v>
      </c>
      <c r="AQ108" s="165">
        <v>80</v>
      </c>
      <c r="AR108" s="165">
        <f t="shared" si="34"/>
        <v>-8</v>
      </c>
      <c r="AS108" s="255">
        <f t="shared" si="35"/>
        <v>-10</v>
      </c>
      <c r="AT108" s="9" t="s">
        <v>5768</v>
      </c>
    </row>
    <row r="109" spans="2:46" ht="50" customHeight="1">
      <c r="B109" s="34" t="s">
        <v>218</v>
      </c>
      <c r="C109" s="35" t="s">
        <v>5288</v>
      </c>
      <c r="D109" s="36" t="s">
        <v>219</v>
      </c>
      <c r="E109" s="240">
        <v>555.96799999999996</v>
      </c>
      <c r="F109" s="235">
        <v>712.08500000000004</v>
      </c>
      <c r="G109" s="234">
        <f t="shared" si="18"/>
        <v>-156.11700000000008</v>
      </c>
      <c r="H109" s="105">
        <f t="shared" si="19"/>
        <v>-21.92392762100031</v>
      </c>
      <c r="I109" s="240">
        <v>209.97800000000001</v>
      </c>
      <c r="J109" s="235">
        <v>285.59500000000003</v>
      </c>
      <c r="K109" s="234">
        <f t="shared" si="20"/>
        <v>-75.617000000000019</v>
      </c>
      <c r="L109" s="312">
        <f t="shared" si="21"/>
        <v>-26.477004149232307</v>
      </c>
      <c r="M109" s="240">
        <v>17.952999999999999</v>
      </c>
      <c r="N109" s="235">
        <v>24.094000000000001</v>
      </c>
      <c r="O109" s="234">
        <f t="shared" si="22"/>
        <v>-6.1410000000000018</v>
      </c>
      <c r="P109" s="105">
        <f t="shared" si="23"/>
        <v>-25.487673279654693</v>
      </c>
      <c r="Q109" s="240">
        <v>328.03699999999998</v>
      </c>
      <c r="R109" s="235">
        <v>402.39600000000002</v>
      </c>
      <c r="S109" s="234">
        <f t="shared" si="24"/>
        <v>-74.359000000000037</v>
      </c>
      <c r="T109" s="105">
        <f t="shared" si="25"/>
        <v>-18.479060428036075</v>
      </c>
      <c r="U109" s="180" t="s">
        <v>5401</v>
      </c>
      <c r="V109" s="165">
        <v>163</v>
      </c>
      <c r="W109" s="165">
        <v>223</v>
      </c>
      <c r="X109" s="165">
        <f t="shared" si="26"/>
        <v>-60</v>
      </c>
      <c r="Y109" s="255">
        <f t="shared" si="27"/>
        <v>-26.905829596412556</v>
      </c>
      <c r="Z109" s="237" t="s">
        <v>5769</v>
      </c>
      <c r="AA109" s="165">
        <v>50</v>
      </c>
      <c r="AB109" s="165">
        <v>64</v>
      </c>
      <c r="AC109" s="165">
        <f t="shared" si="28"/>
        <v>-14</v>
      </c>
      <c r="AD109" s="165">
        <f t="shared" si="29"/>
        <v>-21.875</v>
      </c>
      <c r="AE109" s="237" t="s">
        <v>5770</v>
      </c>
      <c r="AF109" s="165">
        <v>26</v>
      </c>
      <c r="AG109" s="165">
        <v>28</v>
      </c>
      <c r="AH109" s="165">
        <f t="shared" si="30"/>
        <v>-2</v>
      </c>
      <c r="AI109" s="165">
        <f t="shared" si="31"/>
        <v>-7.1428571428571423</v>
      </c>
      <c r="AJ109" s="237" t="s">
        <v>5771</v>
      </c>
      <c r="AK109" s="165">
        <v>23</v>
      </c>
      <c r="AL109" s="165">
        <v>23</v>
      </c>
      <c r="AM109" s="165">
        <f t="shared" si="32"/>
        <v>0</v>
      </c>
      <c r="AN109" s="165">
        <f t="shared" si="33"/>
        <v>0</v>
      </c>
      <c r="AO109" s="237" t="s">
        <v>5386</v>
      </c>
      <c r="AP109" s="165">
        <v>20</v>
      </c>
      <c r="AQ109" s="165">
        <v>20</v>
      </c>
      <c r="AR109" s="165">
        <f t="shared" si="34"/>
        <v>0</v>
      </c>
      <c r="AS109" s="255">
        <f t="shared" si="35"/>
        <v>0</v>
      </c>
      <c r="AT109" s="9" t="s">
        <v>5772</v>
      </c>
    </row>
    <row r="110" spans="2:46" ht="50" customHeight="1">
      <c r="B110" s="34" t="s">
        <v>220</v>
      </c>
      <c r="C110" s="35" t="s">
        <v>5288</v>
      </c>
      <c r="D110" s="36" t="s">
        <v>221</v>
      </c>
      <c r="E110" s="240">
        <v>1711.098</v>
      </c>
      <c r="F110" s="235">
        <v>1832.383</v>
      </c>
      <c r="G110" s="234">
        <f t="shared" si="18"/>
        <v>-121.28500000000008</v>
      </c>
      <c r="H110" s="105">
        <f t="shared" si="19"/>
        <v>-6.6189764912684783</v>
      </c>
      <c r="I110" s="240">
        <v>530.654</v>
      </c>
      <c r="J110" s="235">
        <v>523.96799999999996</v>
      </c>
      <c r="K110" s="234">
        <f t="shared" si="20"/>
        <v>6.6860000000000355</v>
      </c>
      <c r="L110" s="312">
        <f t="shared" si="21"/>
        <v>1.2760321240991885</v>
      </c>
      <c r="M110" s="240">
        <v>382.94900000000001</v>
      </c>
      <c r="N110" s="235">
        <v>482.90800000000002</v>
      </c>
      <c r="O110" s="234">
        <f t="shared" si="22"/>
        <v>-99.959000000000003</v>
      </c>
      <c r="P110" s="105">
        <f t="shared" si="23"/>
        <v>-20.699387875123211</v>
      </c>
      <c r="Q110" s="240">
        <v>797.495</v>
      </c>
      <c r="R110" s="235">
        <v>825.50699999999995</v>
      </c>
      <c r="S110" s="234">
        <f t="shared" si="24"/>
        <v>-28.011999999999944</v>
      </c>
      <c r="T110" s="105">
        <f t="shared" si="25"/>
        <v>-3.3933085970197641</v>
      </c>
      <c r="U110" s="180" t="s">
        <v>5395</v>
      </c>
      <c r="V110" s="165">
        <v>558</v>
      </c>
      <c r="W110" s="165">
        <v>594</v>
      </c>
      <c r="X110" s="165">
        <f t="shared" si="26"/>
        <v>-36</v>
      </c>
      <c r="Y110" s="255">
        <f t="shared" si="27"/>
        <v>-6.0606060606060606</v>
      </c>
      <c r="Z110" s="237" t="s">
        <v>5773</v>
      </c>
      <c r="AA110" s="165">
        <v>104</v>
      </c>
      <c r="AB110" s="165">
        <v>105</v>
      </c>
      <c r="AC110" s="165">
        <f t="shared" si="28"/>
        <v>-1</v>
      </c>
      <c r="AD110" s="165">
        <f t="shared" si="29"/>
        <v>-0.95238095238095244</v>
      </c>
      <c r="AE110" s="237" t="s">
        <v>5373</v>
      </c>
      <c r="AF110" s="165">
        <v>103</v>
      </c>
      <c r="AG110" s="165">
        <v>103</v>
      </c>
      <c r="AH110" s="165">
        <f t="shared" si="30"/>
        <v>0</v>
      </c>
      <c r="AI110" s="165">
        <f t="shared" si="31"/>
        <v>0</v>
      </c>
      <c r="AJ110" s="237" t="s">
        <v>5774</v>
      </c>
      <c r="AK110" s="165">
        <v>18</v>
      </c>
      <c r="AL110" s="165">
        <v>14</v>
      </c>
      <c r="AM110" s="165">
        <f t="shared" si="32"/>
        <v>4</v>
      </c>
      <c r="AN110" s="165">
        <f t="shared" si="33"/>
        <v>28.571428571428569</v>
      </c>
      <c r="AO110" s="237" t="s">
        <v>5775</v>
      </c>
      <c r="AP110" s="165">
        <v>10</v>
      </c>
      <c r="AQ110" s="165">
        <v>10</v>
      </c>
      <c r="AR110" s="165">
        <f t="shared" si="34"/>
        <v>0</v>
      </c>
      <c r="AS110" s="255">
        <f t="shared" si="35"/>
        <v>0</v>
      </c>
      <c r="AT110" s="9" t="s">
        <v>5776</v>
      </c>
    </row>
    <row r="111" spans="2:46" ht="50" customHeight="1">
      <c r="B111" s="34" t="s">
        <v>222</v>
      </c>
      <c r="C111" s="35" t="s">
        <v>5288</v>
      </c>
      <c r="D111" s="36" t="s">
        <v>223</v>
      </c>
      <c r="E111" s="240">
        <v>4648.6629999999996</v>
      </c>
      <c r="F111" s="235">
        <v>4650.4040000000005</v>
      </c>
      <c r="G111" s="234">
        <f t="shared" si="18"/>
        <v>-1.7410000000008949</v>
      </c>
      <c r="H111" s="105">
        <f t="shared" si="19"/>
        <v>-3.7437607571318428E-2</v>
      </c>
      <c r="I111" s="240">
        <v>734.45899999999995</v>
      </c>
      <c r="J111" s="235">
        <v>736.86800000000005</v>
      </c>
      <c r="K111" s="234">
        <f t="shared" si="20"/>
        <v>-2.4090000000001055</v>
      </c>
      <c r="L111" s="312">
        <f t="shared" si="21"/>
        <v>-0.32692422523438464</v>
      </c>
      <c r="M111" s="240">
        <v>989.23</v>
      </c>
      <c r="N111" s="235">
        <v>990.23400000000004</v>
      </c>
      <c r="O111" s="234">
        <f t="shared" si="22"/>
        <v>-1.0040000000000191</v>
      </c>
      <c r="P111" s="105">
        <f t="shared" si="23"/>
        <v>-0.1013901764633429</v>
      </c>
      <c r="Q111" s="240">
        <v>2924.9740000000002</v>
      </c>
      <c r="R111" s="235">
        <v>2923.3020000000001</v>
      </c>
      <c r="S111" s="234">
        <f t="shared" si="24"/>
        <v>1.6720000000000255</v>
      </c>
      <c r="T111" s="105">
        <f t="shared" si="25"/>
        <v>5.719559593911356E-2</v>
      </c>
      <c r="U111" s="180" t="s">
        <v>5440</v>
      </c>
      <c r="V111" s="165">
        <v>964</v>
      </c>
      <c r="W111" s="165">
        <v>980</v>
      </c>
      <c r="X111" s="165">
        <f t="shared" si="26"/>
        <v>-16</v>
      </c>
      <c r="Y111" s="255">
        <f t="shared" si="27"/>
        <v>-1.6326530612244898</v>
      </c>
      <c r="Z111" s="237" t="s">
        <v>5777</v>
      </c>
      <c r="AA111" s="165">
        <v>749</v>
      </c>
      <c r="AB111" s="165">
        <v>739</v>
      </c>
      <c r="AC111" s="165">
        <f t="shared" si="28"/>
        <v>10</v>
      </c>
      <c r="AD111" s="165">
        <f t="shared" si="29"/>
        <v>1.3531799729364005</v>
      </c>
      <c r="AE111" s="237" t="s">
        <v>5778</v>
      </c>
      <c r="AF111" s="165">
        <v>621</v>
      </c>
      <c r="AG111" s="165">
        <v>628</v>
      </c>
      <c r="AH111" s="165">
        <f t="shared" si="30"/>
        <v>-7</v>
      </c>
      <c r="AI111" s="165">
        <f t="shared" si="31"/>
        <v>-1.1146496815286624</v>
      </c>
      <c r="AJ111" s="237" t="s">
        <v>5779</v>
      </c>
      <c r="AK111" s="165">
        <v>200</v>
      </c>
      <c r="AL111" s="165">
        <v>200</v>
      </c>
      <c r="AM111" s="165">
        <f t="shared" si="32"/>
        <v>0</v>
      </c>
      <c r="AN111" s="165">
        <f t="shared" si="33"/>
        <v>0</v>
      </c>
      <c r="AO111" s="237" t="s">
        <v>5494</v>
      </c>
      <c r="AP111" s="165">
        <v>106</v>
      </c>
      <c r="AQ111" s="165">
        <v>106</v>
      </c>
      <c r="AR111" s="165">
        <f t="shared" si="34"/>
        <v>0</v>
      </c>
      <c r="AS111" s="255">
        <f t="shared" si="35"/>
        <v>0</v>
      </c>
      <c r="AT111" s="9" t="s">
        <v>5780</v>
      </c>
    </row>
    <row r="112" spans="2:46" ht="50" customHeight="1">
      <c r="B112" s="34" t="s">
        <v>224</v>
      </c>
      <c r="C112" s="35" t="s">
        <v>5288</v>
      </c>
      <c r="D112" s="36" t="s">
        <v>225</v>
      </c>
      <c r="E112" s="240">
        <v>2824.3449999999998</v>
      </c>
      <c r="F112" s="235">
        <v>2796.433</v>
      </c>
      <c r="G112" s="234">
        <f t="shared" si="18"/>
        <v>27.911999999999807</v>
      </c>
      <c r="H112" s="105">
        <f t="shared" si="19"/>
        <v>0.99812868751011763</v>
      </c>
      <c r="I112" s="240">
        <v>1781.6279999999999</v>
      </c>
      <c r="J112" s="235">
        <v>1834.049</v>
      </c>
      <c r="K112" s="234">
        <f t="shared" si="20"/>
        <v>-52.421000000000049</v>
      </c>
      <c r="L112" s="312">
        <f t="shared" si="21"/>
        <v>-2.8582115308805842</v>
      </c>
      <c r="M112" s="240">
        <v>0.27400000000000002</v>
      </c>
      <c r="N112" s="235">
        <v>0.27400000000000002</v>
      </c>
      <c r="O112" s="234">
        <f t="shared" si="22"/>
        <v>0</v>
      </c>
      <c r="P112" s="105">
        <f t="shared" si="23"/>
        <v>0</v>
      </c>
      <c r="Q112" s="240">
        <v>1042.443</v>
      </c>
      <c r="R112" s="235">
        <v>962.11</v>
      </c>
      <c r="S112" s="234">
        <f t="shared" si="24"/>
        <v>80.33299999999997</v>
      </c>
      <c r="T112" s="105">
        <f t="shared" si="25"/>
        <v>8.3496689567720903</v>
      </c>
      <c r="U112" s="180" t="s">
        <v>5781</v>
      </c>
      <c r="V112" s="165">
        <v>460</v>
      </c>
      <c r="W112" s="165">
        <v>432</v>
      </c>
      <c r="X112" s="165">
        <f t="shared" si="26"/>
        <v>28</v>
      </c>
      <c r="Y112" s="255">
        <f t="shared" si="27"/>
        <v>6.481481481481481</v>
      </c>
      <c r="Z112" s="237" t="s">
        <v>5782</v>
      </c>
      <c r="AA112" s="165">
        <v>257</v>
      </c>
      <c r="AB112" s="165">
        <v>207</v>
      </c>
      <c r="AC112" s="165">
        <f t="shared" si="28"/>
        <v>50</v>
      </c>
      <c r="AD112" s="165">
        <f t="shared" si="29"/>
        <v>24.154589371980677</v>
      </c>
      <c r="AE112" s="237" t="s">
        <v>5338</v>
      </c>
      <c r="AF112" s="165">
        <v>155</v>
      </c>
      <c r="AG112" s="165">
        <v>155</v>
      </c>
      <c r="AH112" s="165">
        <f t="shared" si="30"/>
        <v>0</v>
      </c>
      <c r="AI112" s="165">
        <f t="shared" si="31"/>
        <v>0</v>
      </c>
      <c r="AJ112" s="237" t="s">
        <v>5373</v>
      </c>
      <c r="AK112" s="165">
        <v>122</v>
      </c>
      <c r="AL112" s="165">
        <v>122</v>
      </c>
      <c r="AM112" s="165">
        <f t="shared" si="32"/>
        <v>0</v>
      </c>
      <c r="AN112" s="165">
        <f t="shared" si="33"/>
        <v>0</v>
      </c>
      <c r="AO112" s="237" t="s">
        <v>5783</v>
      </c>
      <c r="AP112" s="165">
        <v>44</v>
      </c>
      <c r="AQ112" s="165">
        <v>46</v>
      </c>
      <c r="AR112" s="165">
        <f t="shared" si="34"/>
        <v>-2</v>
      </c>
      <c r="AS112" s="255">
        <f t="shared" si="35"/>
        <v>-4.3478260869565215</v>
      </c>
      <c r="AT112" s="9" t="s">
        <v>5784</v>
      </c>
    </row>
    <row r="113" spans="2:46" ht="50" customHeight="1">
      <c r="B113" s="34" t="s">
        <v>226</v>
      </c>
      <c r="C113" s="35" t="s">
        <v>5288</v>
      </c>
      <c r="D113" s="36" t="s">
        <v>227</v>
      </c>
      <c r="E113" s="240">
        <v>3740.2269999999999</v>
      </c>
      <c r="F113" s="235">
        <v>3702.9479999999999</v>
      </c>
      <c r="G113" s="234">
        <f t="shared" si="18"/>
        <v>37.278999999999996</v>
      </c>
      <c r="H113" s="105">
        <f t="shared" si="19"/>
        <v>1.0067384149061773</v>
      </c>
      <c r="I113" s="240">
        <v>1713.1220000000001</v>
      </c>
      <c r="J113" s="235">
        <v>1663.0309999999999</v>
      </c>
      <c r="K113" s="234">
        <f t="shared" si="20"/>
        <v>50.091000000000122</v>
      </c>
      <c r="L113" s="312">
        <f t="shared" si="21"/>
        <v>3.0120304432088232</v>
      </c>
      <c r="M113" s="240">
        <v>212.12</v>
      </c>
      <c r="N113" s="235">
        <v>213.94399999999999</v>
      </c>
      <c r="O113" s="234">
        <f t="shared" si="22"/>
        <v>-1.8239999999999839</v>
      </c>
      <c r="P113" s="105">
        <f t="shared" si="23"/>
        <v>-0.85255954829300384</v>
      </c>
      <c r="Q113" s="240">
        <v>1814.9849999999999</v>
      </c>
      <c r="R113" s="235">
        <v>1825.973</v>
      </c>
      <c r="S113" s="234">
        <f t="shared" si="24"/>
        <v>-10.988000000000056</v>
      </c>
      <c r="T113" s="105">
        <f t="shared" si="25"/>
        <v>-0.60176136229835031</v>
      </c>
      <c r="U113" s="180" t="s">
        <v>5682</v>
      </c>
      <c r="V113" s="165">
        <v>908</v>
      </c>
      <c r="W113" s="165">
        <v>908</v>
      </c>
      <c r="X113" s="165">
        <f t="shared" si="26"/>
        <v>0</v>
      </c>
      <c r="Y113" s="255">
        <f t="shared" si="27"/>
        <v>0</v>
      </c>
      <c r="Z113" s="237" t="s">
        <v>5372</v>
      </c>
      <c r="AA113" s="165">
        <v>347</v>
      </c>
      <c r="AB113" s="165">
        <v>342</v>
      </c>
      <c r="AC113" s="165">
        <f t="shared" si="28"/>
        <v>5</v>
      </c>
      <c r="AD113" s="165">
        <f t="shared" si="29"/>
        <v>1.4619883040935671</v>
      </c>
      <c r="AE113" s="237" t="s">
        <v>5373</v>
      </c>
      <c r="AF113" s="165">
        <v>239</v>
      </c>
      <c r="AG113" s="165">
        <v>239</v>
      </c>
      <c r="AH113" s="165">
        <f t="shared" si="30"/>
        <v>0</v>
      </c>
      <c r="AI113" s="165">
        <f t="shared" si="31"/>
        <v>0</v>
      </c>
      <c r="AJ113" s="237" t="s">
        <v>5785</v>
      </c>
      <c r="AK113" s="165">
        <v>165</v>
      </c>
      <c r="AL113" s="165">
        <v>178</v>
      </c>
      <c r="AM113" s="165">
        <f t="shared" si="32"/>
        <v>-13</v>
      </c>
      <c r="AN113" s="165">
        <f t="shared" si="33"/>
        <v>-7.3033707865168536</v>
      </c>
      <c r="AO113" s="237" t="s">
        <v>5786</v>
      </c>
      <c r="AP113" s="165">
        <v>66</v>
      </c>
      <c r="AQ113" s="165">
        <v>63</v>
      </c>
      <c r="AR113" s="165">
        <f t="shared" si="34"/>
        <v>3</v>
      </c>
      <c r="AS113" s="255">
        <f t="shared" si="35"/>
        <v>4.7619047619047619</v>
      </c>
      <c r="AT113" s="9" t="s">
        <v>5787</v>
      </c>
    </row>
    <row r="114" spans="2:46" ht="50" customHeight="1">
      <c r="B114" s="34" t="s">
        <v>228</v>
      </c>
      <c r="C114" s="35" t="s">
        <v>5288</v>
      </c>
      <c r="D114" s="36" t="s">
        <v>229</v>
      </c>
      <c r="E114" s="240">
        <v>2763.14</v>
      </c>
      <c r="F114" s="235">
        <v>3210.0450000000001</v>
      </c>
      <c r="G114" s="234">
        <f t="shared" si="18"/>
        <v>-446.9050000000002</v>
      </c>
      <c r="H114" s="105">
        <f t="shared" si="19"/>
        <v>-13.922078973970775</v>
      </c>
      <c r="I114" s="240">
        <v>1863.9949999999999</v>
      </c>
      <c r="J114" s="235">
        <v>1834.049</v>
      </c>
      <c r="K114" s="234">
        <f t="shared" si="20"/>
        <v>29.945999999999913</v>
      </c>
      <c r="L114" s="312">
        <f t="shared" si="21"/>
        <v>1.6327808035663121</v>
      </c>
      <c r="M114" s="240">
        <v>42.073</v>
      </c>
      <c r="N114" s="235">
        <v>441.00700000000001</v>
      </c>
      <c r="O114" s="234">
        <f t="shared" si="22"/>
        <v>-398.93400000000003</v>
      </c>
      <c r="P114" s="105">
        <f t="shared" si="23"/>
        <v>-90.459788620135285</v>
      </c>
      <c r="Q114" s="240">
        <v>857.072</v>
      </c>
      <c r="R114" s="235">
        <v>934.98900000000003</v>
      </c>
      <c r="S114" s="234">
        <f t="shared" si="24"/>
        <v>-77.91700000000003</v>
      </c>
      <c r="T114" s="105">
        <f t="shared" si="25"/>
        <v>-8.3334670247457492</v>
      </c>
      <c r="U114" s="180" t="s">
        <v>5788</v>
      </c>
      <c r="V114" s="165">
        <v>475</v>
      </c>
      <c r="W114" s="165">
        <v>529</v>
      </c>
      <c r="X114" s="165">
        <f t="shared" si="26"/>
        <v>-54</v>
      </c>
      <c r="Y114" s="255">
        <f t="shared" si="27"/>
        <v>-10.207939508506616</v>
      </c>
      <c r="Z114" s="237" t="s">
        <v>5789</v>
      </c>
      <c r="AA114" s="165">
        <v>200</v>
      </c>
      <c r="AB114" s="165">
        <v>223</v>
      </c>
      <c r="AC114" s="165">
        <f t="shared" si="28"/>
        <v>-23</v>
      </c>
      <c r="AD114" s="165">
        <f t="shared" si="29"/>
        <v>-10.31390134529148</v>
      </c>
      <c r="AE114" s="237" t="s">
        <v>5790</v>
      </c>
      <c r="AF114" s="165">
        <v>138</v>
      </c>
      <c r="AG114" s="165">
        <v>138</v>
      </c>
      <c r="AH114" s="165">
        <f t="shared" si="30"/>
        <v>0</v>
      </c>
      <c r="AI114" s="165">
        <f t="shared" si="31"/>
        <v>0</v>
      </c>
      <c r="AJ114" s="237" t="s">
        <v>5791</v>
      </c>
      <c r="AK114" s="165">
        <v>16</v>
      </c>
      <c r="AL114" s="165">
        <v>15</v>
      </c>
      <c r="AM114" s="165">
        <f t="shared" si="32"/>
        <v>1</v>
      </c>
      <c r="AN114" s="165">
        <f t="shared" si="33"/>
        <v>6.666666666666667</v>
      </c>
      <c r="AO114" s="237" t="s">
        <v>5774</v>
      </c>
      <c r="AP114" s="165">
        <v>15</v>
      </c>
      <c r="AQ114" s="165">
        <v>21</v>
      </c>
      <c r="AR114" s="165">
        <f t="shared" si="34"/>
        <v>-6</v>
      </c>
      <c r="AS114" s="255">
        <f t="shared" si="35"/>
        <v>-28.571428571428569</v>
      </c>
      <c r="AT114" s="9" t="s">
        <v>5792</v>
      </c>
    </row>
    <row r="115" spans="2:46" ht="50" customHeight="1">
      <c r="B115" s="34" t="s">
        <v>230</v>
      </c>
      <c r="C115" s="35" t="s">
        <v>5288</v>
      </c>
      <c r="D115" s="36" t="s">
        <v>231</v>
      </c>
      <c r="E115" s="240">
        <v>3049.8539999999998</v>
      </c>
      <c r="F115" s="235">
        <v>3120.5509999999999</v>
      </c>
      <c r="G115" s="234">
        <f t="shared" si="18"/>
        <v>-70.697000000000116</v>
      </c>
      <c r="H115" s="105">
        <f t="shared" si="19"/>
        <v>-2.2655293888803647</v>
      </c>
      <c r="I115" s="240">
        <v>1561.4079999999999</v>
      </c>
      <c r="J115" s="235">
        <v>1544.8679999999999</v>
      </c>
      <c r="K115" s="234">
        <f t="shared" si="20"/>
        <v>16.539999999999964</v>
      </c>
      <c r="L115" s="312">
        <f t="shared" si="21"/>
        <v>1.0706416341072482</v>
      </c>
      <c r="M115" s="240">
        <v>337.22699999999998</v>
      </c>
      <c r="N115" s="235">
        <v>427.2</v>
      </c>
      <c r="O115" s="234">
        <f t="shared" si="22"/>
        <v>-89.973000000000013</v>
      </c>
      <c r="P115" s="105">
        <f t="shared" si="23"/>
        <v>-21.061095505617981</v>
      </c>
      <c r="Q115" s="240">
        <v>1151.2190000000001</v>
      </c>
      <c r="R115" s="235">
        <v>1148.4829999999999</v>
      </c>
      <c r="S115" s="234">
        <f t="shared" si="24"/>
        <v>2.7360000000001037</v>
      </c>
      <c r="T115" s="105">
        <f t="shared" si="25"/>
        <v>0.23822729635528817</v>
      </c>
      <c r="U115" s="180" t="s">
        <v>5373</v>
      </c>
      <c r="V115" s="165">
        <v>311</v>
      </c>
      <c r="W115" s="165">
        <v>311</v>
      </c>
      <c r="X115" s="165">
        <f t="shared" si="26"/>
        <v>0</v>
      </c>
      <c r="Y115" s="255">
        <f t="shared" si="27"/>
        <v>0</v>
      </c>
      <c r="Z115" s="237" t="s">
        <v>5793</v>
      </c>
      <c r="AA115" s="165">
        <v>244</v>
      </c>
      <c r="AB115" s="165">
        <v>266</v>
      </c>
      <c r="AC115" s="165">
        <f t="shared" si="28"/>
        <v>-22</v>
      </c>
      <c r="AD115" s="165">
        <f t="shared" si="29"/>
        <v>-8.2706766917293226</v>
      </c>
      <c r="AE115" s="237" t="s">
        <v>5794</v>
      </c>
      <c r="AF115" s="165">
        <v>194</v>
      </c>
      <c r="AG115" s="165">
        <v>198</v>
      </c>
      <c r="AH115" s="165">
        <f t="shared" si="30"/>
        <v>-4</v>
      </c>
      <c r="AI115" s="165">
        <f t="shared" si="31"/>
        <v>-2.0202020202020203</v>
      </c>
      <c r="AJ115" s="237" t="s">
        <v>5795</v>
      </c>
      <c r="AK115" s="165">
        <v>164</v>
      </c>
      <c r="AL115" s="165">
        <v>163</v>
      </c>
      <c r="AM115" s="165">
        <f t="shared" si="32"/>
        <v>1</v>
      </c>
      <c r="AN115" s="165">
        <f t="shared" si="33"/>
        <v>0.61349693251533743</v>
      </c>
      <c r="AO115" s="237" t="s">
        <v>5796</v>
      </c>
      <c r="AP115" s="165">
        <v>99</v>
      </c>
      <c r="AQ115" s="165">
        <v>85</v>
      </c>
      <c r="AR115" s="165">
        <f t="shared" si="34"/>
        <v>14</v>
      </c>
      <c r="AS115" s="255">
        <f t="shared" si="35"/>
        <v>16.470588235294116</v>
      </c>
      <c r="AT115" s="9" t="s">
        <v>5797</v>
      </c>
    </row>
    <row r="116" spans="2:46" ht="50" customHeight="1">
      <c r="B116" s="34" t="s">
        <v>232</v>
      </c>
      <c r="C116" s="35" t="s">
        <v>5288</v>
      </c>
      <c r="D116" s="36" t="s">
        <v>233</v>
      </c>
      <c r="E116" s="240">
        <v>3088.011</v>
      </c>
      <c r="F116" s="235">
        <v>3089.6759999999999</v>
      </c>
      <c r="G116" s="234">
        <f t="shared" si="18"/>
        <v>-1.6649999999999636</v>
      </c>
      <c r="H116" s="105">
        <f t="shared" si="19"/>
        <v>-5.3889145657990148E-2</v>
      </c>
      <c r="I116" s="240">
        <v>1069.9839999999999</v>
      </c>
      <c r="J116" s="235">
        <v>1063.01</v>
      </c>
      <c r="K116" s="234">
        <f t="shared" si="20"/>
        <v>6.9739999999999327</v>
      </c>
      <c r="L116" s="312">
        <f t="shared" si="21"/>
        <v>0.65606156103893032</v>
      </c>
      <c r="M116" s="240">
        <v>931.01300000000003</v>
      </c>
      <c r="N116" s="235">
        <v>930.92200000000003</v>
      </c>
      <c r="O116" s="234">
        <f t="shared" si="22"/>
        <v>9.1000000000008185E-2</v>
      </c>
      <c r="P116" s="105">
        <f t="shared" si="23"/>
        <v>9.7752550697059667E-3</v>
      </c>
      <c r="Q116" s="240">
        <v>1087.0139999999999</v>
      </c>
      <c r="R116" s="235">
        <v>1095.7439999999999</v>
      </c>
      <c r="S116" s="234">
        <f t="shared" si="24"/>
        <v>-8.7300000000000182</v>
      </c>
      <c r="T116" s="105">
        <f t="shared" si="25"/>
        <v>-0.79671894165060619</v>
      </c>
      <c r="U116" s="180" t="s">
        <v>5440</v>
      </c>
      <c r="V116" s="165">
        <v>768</v>
      </c>
      <c r="W116" s="165">
        <v>768</v>
      </c>
      <c r="X116" s="165">
        <f t="shared" si="26"/>
        <v>0</v>
      </c>
      <c r="Y116" s="255">
        <f t="shared" si="27"/>
        <v>0</v>
      </c>
      <c r="Z116" s="237" t="s">
        <v>5798</v>
      </c>
      <c r="AA116" s="165">
        <v>190</v>
      </c>
      <c r="AB116" s="165">
        <v>205</v>
      </c>
      <c r="AC116" s="165">
        <f t="shared" si="28"/>
        <v>-15</v>
      </c>
      <c r="AD116" s="165">
        <f t="shared" si="29"/>
        <v>-7.3170731707317067</v>
      </c>
      <c r="AE116" s="237" t="s">
        <v>5373</v>
      </c>
      <c r="AF116" s="165">
        <v>106</v>
      </c>
      <c r="AG116" s="165">
        <v>106</v>
      </c>
      <c r="AH116" s="165">
        <f t="shared" si="30"/>
        <v>0</v>
      </c>
      <c r="AI116" s="165">
        <f t="shared" si="31"/>
        <v>0</v>
      </c>
      <c r="AJ116" s="237" t="s">
        <v>5799</v>
      </c>
      <c r="AK116" s="165">
        <v>10</v>
      </c>
      <c r="AL116" s="165">
        <v>10</v>
      </c>
      <c r="AM116" s="165">
        <f t="shared" si="32"/>
        <v>0</v>
      </c>
      <c r="AN116" s="165">
        <f t="shared" si="33"/>
        <v>0</v>
      </c>
      <c r="AO116" s="237" t="s">
        <v>5460</v>
      </c>
      <c r="AP116" s="165">
        <v>8</v>
      </c>
      <c r="AQ116" s="165">
        <v>7</v>
      </c>
      <c r="AR116" s="165">
        <f t="shared" si="34"/>
        <v>1</v>
      </c>
      <c r="AS116" s="255">
        <f t="shared" si="35"/>
        <v>14.285714285714285</v>
      </c>
      <c r="AT116" s="9" t="s">
        <v>5800</v>
      </c>
    </row>
    <row r="117" spans="2:46" ht="50" customHeight="1">
      <c r="B117" s="34" t="s">
        <v>234</v>
      </c>
      <c r="C117" s="35" t="s">
        <v>5288</v>
      </c>
      <c r="D117" s="36" t="s">
        <v>235</v>
      </c>
      <c r="E117" s="240">
        <v>1915.346</v>
      </c>
      <c r="F117" s="235">
        <v>2013.2639999999999</v>
      </c>
      <c r="G117" s="234">
        <f t="shared" si="18"/>
        <v>-97.917999999999893</v>
      </c>
      <c r="H117" s="105">
        <f t="shared" si="19"/>
        <v>-4.8636443109299075</v>
      </c>
      <c r="I117" s="240">
        <v>1149.703</v>
      </c>
      <c r="J117" s="235">
        <v>1253.47</v>
      </c>
      <c r="K117" s="234">
        <f t="shared" si="20"/>
        <v>-103.76700000000005</v>
      </c>
      <c r="L117" s="312">
        <f t="shared" si="21"/>
        <v>-8.2783792192872632</v>
      </c>
      <c r="M117" s="240">
        <v>59.930999999999997</v>
      </c>
      <c r="N117" s="235">
        <v>59.924999999999997</v>
      </c>
      <c r="O117" s="234">
        <f t="shared" si="22"/>
        <v>6.0000000000002274E-3</v>
      </c>
      <c r="P117" s="105">
        <f t="shared" si="23"/>
        <v>1.0012515644556075E-2</v>
      </c>
      <c r="Q117" s="240">
        <v>705.71199999999999</v>
      </c>
      <c r="R117" s="235">
        <v>699.86900000000003</v>
      </c>
      <c r="S117" s="234">
        <f t="shared" si="24"/>
        <v>5.8429999999999609</v>
      </c>
      <c r="T117" s="105">
        <f t="shared" si="25"/>
        <v>0.83487052576981702</v>
      </c>
      <c r="U117" s="180" t="s">
        <v>5801</v>
      </c>
      <c r="V117" s="165">
        <v>314</v>
      </c>
      <c r="W117" s="165">
        <v>296</v>
      </c>
      <c r="X117" s="165">
        <f t="shared" si="26"/>
        <v>18</v>
      </c>
      <c r="Y117" s="255">
        <f t="shared" si="27"/>
        <v>6.0810810810810816</v>
      </c>
      <c r="Z117" s="237" t="s">
        <v>5440</v>
      </c>
      <c r="AA117" s="165">
        <v>257</v>
      </c>
      <c r="AB117" s="165">
        <v>273</v>
      </c>
      <c r="AC117" s="165">
        <f t="shared" si="28"/>
        <v>-16</v>
      </c>
      <c r="AD117" s="165">
        <f t="shared" si="29"/>
        <v>-5.8608058608058604</v>
      </c>
      <c r="AE117" s="237" t="s">
        <v>5445</v>
      </c>
      <c r="AF117" s="165">
        <v>57</v>
      </c>
      <c r="AG117" s="165">
        <v>58</v>
      </c>
      <c r="AH117" s="165">
        <f t="shared" si="30"/>
        <v>-1</v>
      </c>
      <c r="AI117" s="165">
        <f t="shared" si="31"/>
        <v>-1.7241379310344827</v>
      </c>
      <c r="AJ117" s="237" t="s">
        <v>5802</v>
      </c>
      <c r="AK117" s="165">
        <v>34</v>
      </c>
      <c r="AL117" s="165">
        <v>39</v>
      </c>
      <c r="AM117" s="165">
        <f t="shared" si="32"/>
        <v>-5</v>
      </c>
      <c r="AN117" s="165">
        <f t="shared" si="33"/>
        <v>-12.820512820512819</v>
      </c>
      <c r="AO117" s="237" t="s">
        <v>5338</v>
      </c>
      <c r="AP117" s="165">
        <v>34</v>
      </c>
      <c r="AQ117" s="165">
        <v>34</v>
      </c>
      <c r="AR117" s="165">
        <f t="shared" si="34"/>
        <v>0</v>
      </c>
      <c r="AS117" s="255">
        <f t="shared" si="35"/>
        <v>0</v>
      </c>
      <c r="AT117" s="9" t="s">
        <v>5803</v>
      </c>
    </row>
    <row r="118" spans="2:46" ht="50" customHeight="1">
      <c r="B118" s="34" t="s">
        <v>236</v>
      </c>
      <c r="C118" s="35" t="s">
        <v>5288</v>
      </c>
      <c r="D118" s="36" t="s">
        <v>237</v>
      </c>
      <c r="E118" s="240">
        <v>1806.7919999999999</v>
      </c>
      <c r="F118" s="235">
        <v>1739.866</v>
      </c>
      <c r="G118" s="234">
        <f t="shared" si="18"/>
        <v>66.925999999999931</v>
      </c>
      <c r="H118" s="105">
        <f t="shared" si="19"/>
        <v>3.8466180728860691</v>
      </c>
      <c r="I118" s="240">
        <v>676.96799999999996</v>
      </c>
      <c r="J118" s="235">
        <v>636.96199999999999</v>
      </c>
      <c r="K118" s="234">
        <f t="shared" si="20"/>
        <v>40.005999999999972</v>
      </c>
      <c r="L118" s="312">
        <f t="shared" si="21"/>
        <v>6.2807514420012449</v>
      </c>
      <c r="M118" s="240">
        <v>83.397000000000006</v>
      </c>
      <c r="N118" s="235">
        <v>83.396000000000001</v>
      </c>
      <c r="O118" s="234">
        <f t="shared" si="22"/>
        <v>1.0000000000047748E-3</v>
      </c>
      <c r="P118" s="105">
        <f t="shared" si="23"/>
        <v>1.1990982781005981E-3</v>
      </c>
      <c r="Q118" s="240">
        <v>1046.4269999999999</v>
      </c>
      <c r="R118" s="235">
        <v>1019.508</v>
      </c>
      <c r="S118" s="234">
        <f t="shared" si="24"/>
        <v>26.918999999999869</v>
      </c>
      <c r="T118" s="105">
        <f t="shared" si="25"/>
        <v>2.6403912475429192</v>
      </c>
      <c r="U118" s="180" t="s">
        <v>5460</v>
      </c>
      <c r="V118" s="165">
        <v>519</v>
      </c>
      <c r="W118" s="165">
        <v>482</v>
      </c>
      <c r="X118" s="165">
        <f t="shared" si="26"/>
        <v>37</v>
      </c>
      <c r="Y118" s="255">
        <f t="shared" si="27"/>
        <v>7.6763485477178426</v>
      </c>
      <c r="Z118" s="237" t="s">
        <v>5804</v>
      </c>
      <c r="AA118" s="165">
        <v>226</v>
      </c>
      <c r="AB118" s="165">
        <v>225</v>
      </c>
      <c r="AC118" s="165">
        <f t="shared" si="28"/>
        <v>1</v>
      </c>
      <c r="AD118" s="165">
        <f t="shared" si="29"/>
        <v>0.44444444444444442</v>
      </c>
      <c r="AE118" s="237" t="s">
        <v>5373</v>
      </c>
      <c r="AF118" s="165">
        <v>138</v>
      </c>
      <c r="AG118" s="165">
        <v>138</v>
      </c>
      <c r="AH118" s="165">
        <f t="shared" si="30"/>
        <v>0</v>
      </c>
      <c r="AI118" s="165">
        <f t="shared" si="31"/>
        <v>0</v>
      </c>
      <c r="AJ118" s="237" t="s">
        <v>5805</v>
      </c>
      <c r="AK118" s="165">
        <v>109</v>
      </c>
      <c r="AL118" s="165">
        <v>126</v>
      </c>
      <c r="AM118" s="165">
        <f t="shared" si="32"/>
        <v>-17</v>
      </c>
      <c r="AN118" s="165">
        <f t="shared" si="33"/>
        <v>-13.492063492063492</v>
      </c>
      <c r="AO118" s="237" t="s">
        <v>5806</v>
      </c>
      <c r="AP118" s="165">
        <v>48</v>
      </c>
      <c r="AQ118" s="165">
        <v>48</v>
      </c>
      <c r="AR118" s="165">
        <f t="shared" si="34"/>
        <v>0</v>
      </c>
      <c r="AS118" s="255">
        <f t="shared" si="35"/>
        <v>0</v>
      </c>
      <c r="AT118" s="9" t="s">
        <v>5807</v>
      </c>
    </row>
    <row r="119" spans="2:46" ht="50" customHeight="1">
      <c r="B119" s="34" t="s">
        <v>238</v>
      </c>
      <c r="C119" s="35" t="s">
        <v>5288</v>
      </c>
      <c r="D119" s="36" t="s">
        <v>239</v>
      </c>
      <c r="E119" s="240">
        <v>2276.8519999999999</v>
      </c>
      <c r="F119" s="235">
        <v>2495.1</v>
      </c>
      <c r="G119" s="234">
        <f t="shared" si="18"/>
        <v>-218.24800000000005</v>
      </c>
      <c r="H119" s="105">
        <f t="shared" si="19"/>
        <v>-8.7470642459220098</v>
      </c>
      <c r="I119" s="240">
        <v>722.89800000000002</v>
      </c>
      <c r="J119" s="235">
        <v>794.61400000000003</v>
      </c>
      <c r="K119" s="234">
        <f t="shared" si="20"/>
        <v>-71.716000000000008</v>
      </c>
      <c r="L119" s="312">
        <f t="shared" si="21"/>
        <v>-9.0252625803220194</v>
      </c>
      <c r="M119" s="240">
        <v>281.505</v>
      </c>
      <c r="N119" s="235">
        <v>281.48099999999999</v>
      </c>
      <c r="O119" s="234">
        <f t="shared" si="22"/>
        <v>2.4000000000000909E-2</v>
      </c>
      <c r="P119" s="105">
        <f t="shared" si="23"/>
        <v>8.5263303739864897E-3</v>
      </c>
      <c r="Q119" s="240">
        <v>1272.4490000000001</v>
      </c>
      <c r="R119" s="235">
        <v>1419.0050000000001</v>
      </c>
      <c r="S119" s="234">
        <f t="shared" si="24"/>
        <v>-146.55600000000004</v>
      </c>
      <c r="T119" s="105">
        <f t="shared" si="25"/>
        <v>-10.328082001120507</v>
      </c>
      <c r="U119" s="180" t="s">
        <v>5460</v>
      </c>
      <c r="V119" s="165">
        <v>293</v>
      </c>
      <c r="W119" s="165">
        <v>190</v>
      </c>
      <c r="X119" s="165">
        <f t="shared" si="26"/>
        <v>103</v>
      </c>
      <c r="Y119" s="255">
        <f t="shared" si="27"/>
        <v>54.210526315789473</v>
      </c>
      <c r="Z119" s="237" t="s">
        <v>5808</v>
      </c>
      <c r="AA119" s="165">
        <v>263</v>
      </c>
      <c r="AB119" s="165">
        <v>314</v>
      </c>
      <c r="AC119" s="165">
        <f t="shared" si="28"/>
        <v>-51</v>
      </c>
      <c r="AD119" s="165">
        <f t="shared" si="29"/>
        <v>-16.242038216560509</v>
      </c>
      <c r="AE119" s="237" t="s">
        <v>5809</v>
      </c>
      <c r="AF119" s="165">
        <v>187</v>
      </c>
      <c r="AG119" s="165">
        <v>376</v>
      </c>
      <c r="AH119" s="165">
        <f t="shared" si="30"/>
        <v>-189</v>
      </c>
      <c r="AI119" s="165">
        <f t="shared" si="31"/>
        <v>-50.265957446808507</v>
      </c>
      <c r="AJ119" s="237" t="s">
        <v>5810</v>
      </c>
      <c r="AK119" s="165">
        <v>141</v>
      </c>
      <c r="AL119" s="165">
        <v>157</v>
      </c>
      <c r="AM119" s="165">
        <f t="shared" si="32"/>
        <v>-16</v>
      </c>
      <c r="AN119" s="165">
        <f t="shared" si="33"/>
        <v>-10.191082802547772</v>
      </c>
      <c r="AO119" s="237" t="s">
        <v>5811</v>
      </c>
      <c r="AP119" s="165">
        <v>108</v>
      </c>
      <c r="AQ119" s="165">
        <v>98</v>
      </c>
      <c r="AR119" s="165">
        <f t="shared" si="34"/>
        <v>10</v>
      </c>
      <c r="AS119" s="255">
        <f t="shared" si="35"/>
        <v>10.204081632653061</v>
      </c>
      <c r="AT119" s="9" t="s">
        <v>5812</v>
      </c>
    </row>
    <row r="120" spans="2:46" ht="50" customHeight="1">
      <c r="B120" s="37" t="s">
        <v>240</v>
      </c>
      <c r="C120" s="38" t="s">
        <v>5288</v>
      </c>
      <c r="D120" s="39" t="s">
        <v>241</v>
      </c>
      <c r="E120" s="240">
        <v>2827.7130000000002</v>
      </c>
      <c r="F120" s="235">
        <v>2774.1480000000001</v>
      </c>
      <c r="G120" s="234">
        <f t="shared" si="18"/>
        <v>53.565000000000055</v>
      </c>
      <c r="H120" s="105">
        <f t="shared" si="19"/>
        <v>1.9308630974266712</v>
      </c>
      <c r="I120" s="240">
        <v>1422.0640000000001</v>
      </c>
      <c r="J120" s="235">
        <v>1356.741</v>
      </c>
      <c r="K120" s="234">
        <f t="shared" si="20"/>
        <v>65.323000000000093</v>
      </c>
      <c r="L120" s="312">
        <f t="shared" si="21"/>
        <v>4.8146993420262305</v>
      </c>
      <c r="M120" s="240">
        <v>311.10700000000003</v>
      </c>
      <c r="N120" s="235">
        <v>311.07600000000002</v>
      </c>
      <c r="O120" s="234">
        <f t="shared" si="22"/>
        <v>3.1000000000005912E-2</v>
      </c>
      <c r="P120" s="105">
        <f t="shared" si="23"/>
        <v>9.9654103820307274E-3</v>
      </c>
      <c r="Q120" s="240">
        <v>1094.5419999999999</v>
      </c>
      <c r="R120" s="235">
        <v>1106.3309999999999</v>
      </c>
      <c r="S120" s="234">
        <f t="shared" si="24"/>
        <v>-11.788999999999987</v>
      </c>
      <c r="T120" s="105">
        <f t="shared" si="25"/>
        <v>-1.0655942932088125</v>
      </c>
      <c r="U120" s="180" t="s">
        <v>5395</v>
      </c>
      <c r="V120" s="165">
        <v>463</v>
      </c>
      <c r="W120" s="165">
        <v>467</v>
      </c>
      <c r="X120" s="165">
        <f t="shared" si="26"/>
        <v>-4</v>
      </c>
      <c r="Y120" s="255">
        <f t="shared" si="27"/>
        <v>-0.85653104925053536</v>
      </c>
      <c r="Z120" s="237" t="s">
        <v>5813</v>
      </c>
      <c r="AA120" s="165">
        <v>306</v>
      </c>
      <c r="AB120" s="165">
        <v>313</v>
      </c>
      <c r="AC120" s="165">
        <f t="shared" si="28"/>
        <v>-7</v>
      </c>
      <c r="AD120" s="165">
        <f t="shared" si="29"/>
        <v>-2.2364217252396164</v>
      </c>
      <c r="AE120" s="237" t="s">
        <v>5814</v>
      </c>
      <c r="AF120" s="165">
        <v>186</v>
      </c>
      <c r="AG120" s="165">
        <v>194</v>
      </c>
      <c r="AH120" s="165">
        <f t="shared" si="30"/>
        <v>-8</v>
      </c>
      <c r="AI120" s="165">
        <f t="shared" si="31"/>
        <v>-4.1237113402061851</v>
      </c>
      <c r="AJ120" s="237" t="s">
        <v>5362</v>
      </c>
      <c r="AK120" s="165">
        <v>73</v>
      </c>
      <c r="AL120" s="165">
        <v>70</v>
      </c>
      <c r="AM120" s="165">
        <f t="shared" si="32"/>
        <v>3</v>
      </c>
      <c r="AN120" s="165">
        <f t="shared" si="33"/>
        <v>4.2857142857142856</v>
      </c>
      <c r="AO120" s="237" t="s">
        <v>5531</v>
      </c>
      <c r="AP120" s="165">
        <v>50</v>
      </c>
      <c r="AQ120" s="165">
        <v>44</v>
      </c>
      <c r="AR120" s="165">
        <f t="shared" si="34"/>
        <v>6</v>
      </c>
      <c r="AS120" s="255">
        <f t="shared" si="35"/>
        <v>13.636363636363635</v>
      </c>
      <c r="AT120" s="9" t="s">
        <v>5815</v>
      </c>
    </row>
    <row r="121" spans="2:46" ht="50" customHeight="1">
      <c r="B121" s="37" t="s">
        <v>242</v>
      </c>
      <c r="C121" s="38" t="s">
        <v>5288</v>
      </c>
      <c r="D121" s="39" t="s">
        <v>243</v>
      </c>
      <c r="E121" s="240">
        <v>4112.2060000000001</v>
      </c>
      <c r="F121" s="235">
        <v>4272.4679999999998</v>
      </c>
      <c r="G121" s="234">
        <f t="shared" si="18"/>
        <v>-160.26199999999972</v>
      </c>
      <c r="H121" s="105">
        <f t="shared" si="19"/>
        <v>-3.7510403822802116</v>
      </c>
      <c r="I121" s="240">
        <v>878.41499999999996</v>
      </c>
      <c r="J121" s="235">
        <v>878.327</v>
      </c>
      <c r="K121" s="234">
        <f t="shared" si="20"/>
        <v>8.7999999999965439E-2</v>
      </c>
      <c r="L121" s="312">
        <f t="shared" si="21"/>
        <v>1.0019047575671184E-2</v>
      </c>
      <c r="M121" s="240">
        <v>667.42100000000005</v>
      </c>
      <c r="N121" s="235">
        <v>667.35400000000004</v>
      </c>
      <c r="O121" s="234">
        <f t="shared" si="22"/>
        <v>6.7000000000007276E-2</v>
      </c>
      <c r="P121" s="105">
        <f t="shared" si="23"/>
        <v>1.0039649121756559E-2</v>
      </c>
      <c r="Q121" s="240">
        <v>2566.37</v>
      </c>
      <c r="R121" s="235">
        <v>2726.7869999999998</v>
      </c>
      <c r="S121" s="234">
        <f t="shared" si="24"/>
        <v>-160.41699999999992</v>
      </c>
      <c r="T121" s="105">
        <f t="shared" si="25"/>
        <v>-5.8830044297556032</v>
      </c>
      <c r="U121" s="180" t="s">
        <v>5816</v>
      </c>
      <c r="V121" s="165">
        <v>729</v>
      </c>
      <c r="W121" s="165">
        <v>801</v>
      </c>
      <c r="X121" s="165">
        <f t="shared" si="26"/>
        <v>-72</v>
      </c>
      <c r="Y121" s="255">
        <f t="shared" si="27"/>
        <v>-8.9887640449438209</v>
      </c>
      <c r="Z121" s="237" t="s">
        <v>5817</v>
      </c>
      <c r="AA121" s="165">
        <v>660</v>
      </c>
      <c r="AB121" s="165">
        <v>580</v>
      </c>
      <c r="AC121" s="165">
        <f t="shared" si="28"/>
        <v>80</v>
      </c>
      <c r="AD121" s="165">
        <f t="shared" si="29"/>
        <v>13.793103448275861</v>
      </c>
      <c r="AE121" s="237" t="s">
        <v>5818</v>
      </c>
      <c r="AF121" s="165">
        <v>337</v>
      </c>
      <c r="AG121" s="165">
        <v>337</v>
      </c>
      <c r="AH121" s="165">
        <f t="shared" si="30"/>
        <v>0</v>
      </c>
      <c r="AI121" s="165">
        <f t="shared" si="31"/>
        <v>0</v>
      </c>
      <c r="AJ121" s="237" t="s">
        <v>5819</v>
      </c>
      <c r="AK121" s="165">
        <v>304</v>
      </c>
      <c r="AL121" s="165">
        <v>304</v>
      </c>
      <c r="AM121" s="165">
        <f t="shared" si="32"/>
        <v>0</v>
      </c>
      <c r="AN121" s="165">
        <f t="shared" si="33"/>
        <v>0</v>
      </c>
      <c r="AO121" s="237" t="s">
        <v>5820</v>
      </c>
      <c r="AP121" s="165">
        <v>250</v>
      </c>
      <c r="AQ121" s="165">
        <v>403</v>
      </c>
      <c r="AR121" s="165">
        <f t="shared" si="34"/>
        <v>-153</v>
      </c>
      <c r="AS121" s="255">
        <f t="shared" si="35"/>
        <v>-37.965260545905707</v>
      </c>
      <c r="AT121" s="9" t="s">
        <v>5821</v>
      </c>
    </row>
    <row r="122" spans="2:46" ht="50" customHeight="1">
      <c r="B122" s="34" t="s">
        <v>244</v>
      </c>
      <c r="C122" s="35" t="s">
        <v>5288</v>
      </c>
      <c r="D122" s="36" t="s">
        <v>245</v>
      </c>
      <c r="E122" s="240">
        <v>5926.2030000000004</v>
      </c>
      <c r="F122" s="235">
        <v>5971.875</v>
      </c>
      <c r="G122" s="234">
        <f t="shared" si="18"/>
        <v>-45.671999999999571</v>
      </c>
      <c r="H122" s="105">
        <f t="shared" si="19"/>
        <v>-0.76478492935635078</v>
      </c>
      <c r="I122" s="240">
        <v>1747.471</v>
      </c>
      <c r="J122" s="235">
        <v>1681.1489999999999</v>
      </c>
      <c r="K122" s="234">
        <f t="shared" si="20"/>
        <v>66.322000000000116</v>
      </c>
      <c r="L122" s="312">
        <f t="shared" si="21"/>
        <v>3.9450399696874054</v>
      </c>
      <c r="M122" s="240">
        <v>1148.3979999999999</v>
      </c>
      <c r="N122" s="235">
        <v>1147.9559999999999</v>
      </c>
      <c r="O122" s="234">
        <f t="shared" si="22"/>
        <v>0.44200000000000728</v>
      </c>
      <c r="P122" s="105">
        <f t="shared" si="23"/>
        <v>3.8503217893369371E-2</v>
      </c>
      <c r="Q122" s="240">
        <v>3030.3339999999998</v>
      </c>
      <c r="R122" s="235">
        <v>3142.77</v>
      </c>
      <c r="S122" s="234">
        <f t="shared" si="24"/>
        <v>-112.43600000000015</v>
      </c>
      <c r="T122" s="105">
        <f t="shared" si="25"/>
        <v>-3.5776082882298144</v>
      </c>
      <c r="U122" s="180" t="s">
        <v>5482</v>
      </c>
      <c r="V122" s="165">
        <v>802</v>
      </c>
      <c r="W122" s="165">
        <v>819</v>
      </c>
      <c r="X122" s="165">
        <f t="shared" si="26"/>
        <v>-17</v>
      </c>
      <c r="Y122" s="255">
        <f t="shared" si="27"/>
        <v>-2.0757020757020754</v>
      </c>
      <c r="Z122" s="237" t="s">
        <v>5675</v>
      </c>
      <c r="AA122" s="165">
        <v>553</v>
      </c>
      <c r="AB122" s="165">
        <v>530</v>
      </c>
      <c r="AC122" s="165">
        <f t="shared" si="28"/>
        <v>23</v>
      </c>
      <c r="AD122" s="165">
        <f t="shared" si="29"/>
        <v>4.3396226415094334</v>
      </c>
      <c r="AE122" s="237" t="s">
        <v>5822</v>
      </c>
      <c r="AF122" s="165">
        <v>430</v>
      </c>
      <c r="AG122" s="165">
        <v>468</v>
      </c>
      <c r="AH122" s="165">
        <f t="shared" si="30"/>
        <v>-38</v>
      </c>
      <c r="AI122" s="165">
        <f t="shared" si="31"/>
        <v>-8.1196581196581192</v>
      </c>
      <c r="AJ122" s="237" t="s">
        <v>5823</v>
      </c>
      <c r="AK122" s="165">
        <v>333</v>
      </c>
      <c r="AL122" s="165">
        <v>392</v>
      </c>
      <c r="AM122" s="165">
        <f t="shared" si="32"/>
        <v>-59</v>
      </c>
      <c r="AN122" s="165">
        <f t="shared" si="33"/>
        <v>-15.051020408163266</v>
      </c>
      <c r="AO122" s="237" t="s">
        <v>5824</v>
      </c>
      <c r="AP122" s="165">
        <v>265</v>
      </c>
      <c r="AQ122" s="165">
        <v>237</v>
      </c>
      <c r="AR122" s="165">
        <f t="shared" si="34"/>
        <v>28</v>
      </c>
      <c r="AS122" s="255">
        <f t="shared" si="35"/>
        <v>11.814345991561181</v>
      </c>
      <c r="AT122" s="9" t="s">
        <v>5825</v>
      </c>
    </row>
    <row r="123" spans="2:46" ht="50" customHeight="1">
      <c r="B123" s="34" t="s">
        <v>246</v>
      </c>
      <c r="C123" s="35" t="s">
        <v>5288</v>
      </c>
      <c r="D123" s="36" t="s">
        <v>247</v>
      </c>
      <c r="E123" s="240">
        <v>2875.8969999999999</v>
      </c>
      <c r="F123" s="235">
        <v>2749.26</v>
      </c>
      <c r="G123" s="234">
        <f t="shared" si="18"/>
        <v>126.63699999999972</v>
      </c>
      <c r="H123" s="105">
        <f t="shared" si="19"/>
        <v>4.6062213104617138</v>
      </c>
      <c r="I123" s="240">
        <v>521.60299999999995</v>
      </c>
      <c r="J123" s="235">
        <v>520.04999999999995</v>
      </c>
      <c r="K123" s="234">
        <f t="shared" si="20"/>
        <v>1.5529999999999973</v>
      </c>
      <c r="L123" s="312">
        <f t="shared" si="21"/>
        <v>0.29862513219882658</v>
      </c>
      <c r="M123" s="240">
        <v>236.93799999999999</v>
      </c>
      <c r="N123" s="235">
        <v>236.875</v>
      </c>
      <c r="O123" s="234">
        <f t="shared" si="22"/>
        <v>6.2999999999988177E-2</v>
      </c>
      <c r="P123" s="105">
        <f t="shared" si="23"/>
        <v>2.6596306068596594E-2</v>
      </c>
      <c r="Q123" s="240">
        <v>2117.3560000000002</v>
      </c>
      <c r="R123" s="235">
        <v>1992.335</v>
      </c>
      <c r="S123" s="234">
        <f t="shared" si="24"/>
        <v>125.02100000000019</v>
      </c>
      <c r="T123" s="105">
        <f t="shared" si="25"/>
        <v>6.2750993181367694</v>
      </c>
      <c r="U123" s="180" t="s">
        <v>5826</v>
      </c>
      <c r="V123" s="165">
        <v>938</v>
      </c>
      <c r="W123" s="165">
        <v>657</v>
      </c>
      <c r="X123" s="165">
        <f t="shared" si="26"/>
        <v>281</v>
      </c>
      <c r="Y123" s="255">
        <f t="shared" si="27"/>
        <v>42.770167427701672</v>
      </c>
      <c r="Z123" s="237" t="s">
        <v>5395</v>
      </c>
      <c r="AA123" s="165">
        <v>850</v>
      </c>
      <c r="AB123" s="165">
        <v>1000</v>
      </c>
      <c r="AC123" s="165">
        <f t="shared" si="28"/>
        <v>-150</v>
      </c>
      <c r="AD123" s="165">
        <f t="shared" si="29"/>
        <v>-15</v>
      </c>
      <c r="AE123" s="237" t="s">
        <v>5373</v>
      </c>
      <c r="AF123" s="165">
        <v>134</v>
      </c>
      <c r="AG123" s="165">
        <v>134</v>
      </c>
      <c r="AH123" s="165">
        <f t="shared" si="30"/>
        <v>0</v>
      </c>
      <c r="AI123" s="165">
        <f t="shared" si="31"/>
        <v>0</v>
      </c>
      <c r="AJ123" s="237" t="s">
        <v>5391</v>
      </c>
      <c r="AK123" s="165">
        <v>121</v>
      </c>
      <c r="AL123" s="165">
        <v>121</v>
      </c>
      <c r="AM123" s="165">
        <f t="shared" si="32"/>
        <v>0</v>
      </c>
      <c r="AN123" s="165">
        <f t="shared" si="33"/>
        <v>0</v>
      </c>
      <c r="AO123" s="237" t="s">
        <v>5827</v>
      </c>
      <c r="AP123" s="165">
        <v>60</v>
      </c>
      <c r="AQ123" s="165">
        <v>60</v>
      </c>
      <c r="AR123" s="165">
        <f t="shared" si="34"/>
        <v>0</v>
      </c>
      <c r="AS123" s="255">
        <f t="shared" si="35"/>
        <v>0</v>
      </c>
      <c r="AT123" s="9" t="s">
        <v>5828</v>
      </c>
    </row>
    <row r="124" spans="2:46" ht="50" customHeight="1">
      <c r="B124" s="34" t="s">
        <v>248</v>
      </c>
      <c r="C124" s="35" t="s">
        <v>5288</v>
      </c>
      <c r="D124" s="36" t="s">
        <v>249</v>
      </c>
      <c r="E124" s="240">
        <v>2737.902</v>
      </c>
      <c r="F124" s="235">
        <v>2784.4960000000001</v>
      </c>
      <c r="G124" s="234">
        <f t="shared" si="18"/>
        <v>-46.594000000000051</v>
      </c>
      <c r="H124" s="105">
        <f t="shared" si="19"/>
        <v>-1.673336934224364</v>
      </c>
      <c r="I124" s="240">
        <v>585.89400000000001</v>
      </c>
      <c r="J124" s="235">
        <v>663.18399999999997</v>
      </c>
      <c r="K124" s="234">
        <f t="shared" si="20"/>
        <v>-77.289999999999964</v>
      </c>
      <c r="L124" s="312">
        <f t="shared" si="21"/>
        <v>-11.654382494149433</v>
      </c>
      <c r="M124" s="240">
        <v>567.58799999999997</v>
      </c>
      <c r="N124" s="235">
        <v>586.53099999999995</v>
      </c>
      <c r="O124" s="234">
        <f t="shared" si="22"/>
        <v>-18.942999999999984</v>
      </c>
      <c r="P124" s="105">
        <f t="shared" si="23"/>
        <v>-3.2296673151120716</v>
      </c>
      <c r="Q124" s="240">
        <v>1584.42</v>
      </c>
      <c r="R124" s="235">
        <v>1534.7809999999999</v>
      </c>
      <c r="S124" s="234">
        <f t="shared" si="24"/>
        <v>49.639000000000124</v>
      </c>
      <c r="T124" s="105">
        <f t="shared" si="25"/>
        <v>3.2342725118437174</v>
      </c>
      <c r="U124" s="180" t="s">
        <v>5829</v>
      </c>
      <c r="V124" s="165">
        <v>519</v>
      </c>
      <c r="W124" s="165">
        <v>515</v>
      </c>
      <c r="X124" s="165">
        <f t="shared" si="26"/>
        <v>4</v>
      </c>
      <c r="Y124" s="255">
        <f t="shared" si="27"/>
        <v>0.77669902912621358</v>
      </c>
      <c r="Z124" s="237" t="s">
        <v>5395</v>
      </c>
      <c r="AA124" s="165">
        <v>367</v>
      </c>
      <c r="AB124" s="165">
        <v>369</v>
      </c>
      <c r="AC124" s="165">
        <f t="shared" si="28"/>
        <v>-2</v>
      </c>
      <c r="AD124" s="165">
        <f t="shared" si="29"/>
        <v>-0.54200542005420049</v>
      </c>
      <c r="AE124" s="237" t="s">
        <v>5830</v>
      </c>
      <c r="AF124" s="165">
        <v>197</v>
      </c>
      <c r="AG124" s="165">
        <v>191</v>
      </c>
      <c r="AH124" s="165">
        <f t="shared" si="30"/>
        <v>6</v>
      </c>
      <c r="AI124" s="165">
        <f t="shared" si="31"/>
        <v>3.1413612565445024</v>
      </c>
      <c r="AJ124" s="237" t="s">
        <v>5831</v>
      </c>
      <c r="AK124" s="165">
        <v>109</v>
      </c>
      <c r="AL124" s="165">
        <v>110</v>
      </c>
      <c r="AM124" s="165">
        <f t="shared" si="32"/>
        <v>-1</v>
      </c>
      <c r="AN124" s="165">
        <f t="shared" si="33"/>
        <v>-0.90909090909090906</v>
      </c>
      <c r="AO124" s="237" t="s">
        <v>5832</v>
      </c>
      <c r="AP124" s="165">
        <v>108</v>
      </c>
      <c r="AQ124" s="165">
        <v>108</v>
      </c>
      <c r="AR124" s="165">
        <f t="shared" si="34"/>
        <v>0</v>
      </c>
      <c r="AS124" s="255">
        <f t="shared" si="35"/>
        <v>0</v>
      </c>
      <c r="AT124" s="9" t="s">
        <v>5833</v>
      </c>
    </row>
    <row r="125" spans="2:46" ht="50" customHeight="1">
      <c r="B125" s="34" t="s">
        <v>250</v>
      </c>
      <c r="C125" s="35" t="s">
        <v>5288</v>
      </c>
      <c r="D125" s="36" t="s">
        <v>251</v>
      </c>
      <c r="E125" s="240">
        <v>306.10399999999998</v>
      </c>
      <c r="F125" s="235">
        <v>429.03500000000003</v>
      </c>
      <c r="G125" s="234">
        <f t="shared" si="18"/>
        <v>-122.93100000000004</v>
      </c>
      <c r="H125" s="105">
        <f t="shared" si="19"/>
        <v>-28.652907105480914</v>
      </c>
      <c r="I125" s="240">
        <v>21.305</v>
      </c>
      <c r="J125" s="235">
        <v>85.924000000000007</v>
      </c>
      <c r="K125" s="234">
        <f t="shared" si="20"/>
        <v>-64.619</v>
      </c>
      <c r="L125" s="312">
        <f t="shared" si="21"/>
        <v>-75.204832177272934</v>
      </c>
      <c r="M125" s="240">
        <v>17.484999999999999</v>
      </c>
      <c r="N125" s="235">
        <v>39.744999999999997</v>
      </c>
      <c r="O125" s="234">
        <f t="shared" si="22"/>
        <v>-22.259999999999998</v>
      </c>
      <c r="P125" s="105">
        <f t="shared" si="23"/>
        <v>-56.007044911309599</v>
      </c>
      <c r="Q125" s="240">
        <v>267.31400000000002</v>
      </c>
      <c r="R125" s="235">
        <v>303.36599999999999</v>
      </c>
      <c r="S125" s="234">
        <f t="shared" si="24"/>
        <v>-36.051999999999964</v>
      </c>
      <c r="T125" s="105">
        <f t="shared" si="25"/>
        <v>-11.883994910438206</v>
      </c>
      <c r="U125" s="180" t="s">
        <v>5460</v>
      </c>
      <c r="V125" s="165">
        <v>175</v>
      </c>
      <c r="W125" s="165">
        <v>172</v>
      </c>
      <c r="X125" s="165">
        <f t="shared" si="26"/>
        <v>3</v>
      </c>
      <c r="Y125" s="255">
        <f t="shared" si="27"/>
        <v>1.7441860465116279</v>
      </c>
      <c r="Z125" s="237" t="s">
        <v>5834</v>
      </c>
      <c r="AA125" s="165">
        <v>21</v>
      </c>
      <c r="AB125" s="165">
        <v>21</v>
      </c>
      <c r="AC125" s="165">
        <f t="shared" si="28"/>
        <v>0</v>
      </c>
      <c r="AD125" s="165">
        <f t="shared" si="29"/>
        <v>0</v>
      </c>
      <c r="AE125" s="237" t="s">
        <v>5835</v>
      </c>
      <c r="AF125" s="165">
        <v>19</v>
      </c>
      <c r="AG125" s="165">
        <v>24</v>
      </c>
      <c r="AH125" s="165">
        <f t="shared" si="30"/>
        <v>-5</v>
      </c>
      <c r="AI125" s="165">
        <f t="shared" si="31"/>
        <v>-20.833333333333336</v>
      </c>
      <c r="AJ125" s="237" t="s">
        <v>5373</v>
      </c>
      <c r="AK125" s="165">
        <v>15</v>
      </c>
      <c r="AL125" s="165">
        <v>16</v>
      </c>
      <c r="AM125" s="165">
        <f t="shared" si="32"/>
        <v>-1</v>
      </c>
      <c r="AN125" s="165">
        <f t="shared" si="33"/>
        <v>-6.25</v>
      </c>
      <c r="AO125" s="237" t="s">
        <v>5395</v>
      </c>
      <c r="AP125" s="165">
        <v>14</v>
      </c>
      <c r="AQ125" s="165">
        <v>12</v>
      </c>
      <c r="AR125" s="165">
        <f t="shared" si="34"/>
        <v>2</v>
      </c>
      <c r="AS125" s="255">
        <f t="shared" si="35"/>
        <v>16.666666666666664</v>
      </c>
      <c r="AT125" s="9" t="s">
        <v>5836</v>
      </c>
    </row>
    <row r="126" spans="2:46" ht="50" customHeight="1">
      <c r="B126" s="34" t="s">
        <v>252</v>
      </c>
      <c r="C126" s="35" t="s">
        <v>5288</v>
      </c>
      <c r="D126" s="36" t="s">
        <v>253</v>
      </c>
      <c r="E126" s="240">
        <v>2501.0700000000002</v>
      </c>
      <c r="F126" s="235">
        <v>2312.3249999999998</v>
      </c>
      <c r="G126" s="234">
        <f t="shared" si="18"/>
        <v>188.74500000000035</v>
      </c>
      <c r="H126" s="105">
        <f t="shared" si="19"/>
        <v>8.1625636534656838</v>
      </c>
      <c r="I126" s="240">
        <v>826.03800000000001</v>
      </c>
      <c r="J126" s="235">
        <v>824.51800000000003</v>
      </c>
      <c r="K126" s="234">
        <f t="shared" si="20"/>
        <v>1.5199999999999818</v>
      </c>
      <c r="L126" s="312">
        <f t="shared" si="21"/>
        <v>0.1843501294089373</v>
      </c>
      <c r="M126" s="240">
        <v>813.00800000000004</v>
      </c>
      <c r="N126" s="235">
        <v>812.92700000000002</v>
      </c>
      <c r="O126" s="234">
        <f t="shared" si="22"/>
        <v>8.100000000001728E-2</v>
      </c>
      <c r="P126" s="105">
        <f t="shared" si="23"/>
        <v>9.9639943069940208E-3</v>
      </c>
      <c r="Q126" s="240">
        <v>862.024</v>
      </c>
      <c r="R126" s="235">
        <v>674.88</v>
      </c>
      <c r="S126" s="234">
        <f t="shared" si="24"/>
        <v>187.14400000000001</v>
      </c>
      <c r="T126" s="105">
        <f t="shared" si="25"/>
        <v>27.729966808914181</v>
      </c>
      <c r="U126" s="180" t="s">
        <v>5395</v>
      </c>
      <c r="V126" s="165">
        <v>461</v>
      </c>
      <c r="W126" s="165">
        <v>376</v>
      </c>
      <c r="X126" s="165">
        <f t="shared" si="26"/>
        <v>85</v>
      </c>
      <c r="Y126" s="255">
        <f t="shared" si="27"/>
        <v>22.606382978723406</v>
      </c>
      <c r="Z126" s="237" t="s">
        <v>5837</v>
      </c>
      <c r="AA126" s="165">
        <v>170</v>
      </c>
      <c r="AB126" s="165">
        <v>113</v>
      </c>
      <c r="AC126" s="165">
        <f t="shared" si="28"/>
        <v>57</v>
      </c>
      <c r="AD126" s="165">
        <f t="shared" si="29"/>
        <v>50.442477876106196</v>
      </c>
      <c r="AE126" s="237" t="s">
        <v>5838</v>
      </c>
      <c r="AF126" s="165">
        <v>128</v>
      </c>
      <c r="AG126" s="165">
        <v>102</v>
      </c>
      <c r="AH126" s="165">
        <f t="shared" si="30"/>
        <v>26</v>
      </c>
      <c r="AI126" s="165">
        <f t="shared" si="31"/>
        <v>25.490196078431371</v>
      </c>
      <c r="AJ126" s="237" t="s">
        <v>5839</v>
      </c>
      <c r="AK126" s="165">
        <v>35</v>
      </c>
      <c r="AL126" s="165">
        <v>34</v>
      </c>
      <c r="AM126" s="165">
        <f t="shared" si="32"/>
        <v>1</v>
      </c>
      <c r="AN126" s="165">
        <f t="shared" si="33"/>
        <v>2.9411764705882351</v>
      </c>
      <c r="AO126" s="237" t="s">
        <v>5445</v>
      </c>
      <c r="AP126" s="165">
        <v>31</v>
      </c>
      <c r="AQ126" s="165">
        <v>31</v>
      </c>
      <c r="AR126" s="165">
        <f t="shared" si="34"/>
        <v>0</v>
      </c>
      <c r="AS126" s="255">
        <f t="shared" si="35"/>
        <v>0</v>
      </c>
      <c r="AT126" s="9" t="s">
        <v>5840</v>
      </c>
    </row>
    <row r="127" spans="2:46" ht="50" customHeight="1">
      <c r="B127" s="34" t="s">
        <v>254</v>
      </c>
      <c r="C127" s="35" t="s">
        <v>5288</v>
      </c>
      <c r="D127" s="36" t="s">
        <v>255</v>
      </c>
      <c r="E127" s="240">
        <v>5147.2250000000004</v>
      </c>
      <c r="F127" s="235">
        <v>5078.3310000000001</v>
      </c>
      <c r="G127" s="234">
        <f t="shared" si="18"/>
        <v>68.894000000000233</v>
      </c>
      <c r="H127" s="105">
        <f t="shared" si="19"/>
        <v>1.356626813021842</v>
      </c>
      <c r="I127" s="240">
        <v>1000.77</v>
      </c>
      <c r="J127" s="235">
        <v>1000.67</v>
      </c>
      <c r="K127" s="234">
        <f t="shared" si="20"/>
        <v>0.10000000000002274</v>
      </c>
      <c r="L127" s="312">
        <f t="shared" si="21"/>
        <v>9.9933044859966558E-3</v>
      </c>
      <c r="M127" s="240">
        <v>1495.48</v>
      </c>
      <c r="N127" s="235">
        <v>1495.32</v>
      </c>
      <c r="O127" s="234">
        <f t="shared" si="22"/>
        <v>0.16000000000008185</v>
      </c>
      <c r="P127" s="105">
        <f t="shared" si="23"/>
        <v>1.0700050825246894E-2</v>
      </c>
      <c r="Q127" s="240">
        <v>2650.9749999999999</v>
      </c>
      <c r="R127" s="235">
        <v>2582.3409999999999</v>
      </c>
      <c r="S127" s="234">
        <f t="shared" si="24"/>
        <v>68.634000000000015</v>
      </c>
      <c r="T127" s="105">
        <f t="shared" si="25"/>
        <v>2.6578209461879752</v>
      </c>
      <c r="U127" s="180" t="s">
        <v>5445</v>
      </c>
      <c r="V127" s="165">
        <v>1050</v>
      </c>
      <c r="W127" s="165">
        <v>1030</v>
      </c>
      <c r="X127" s="165">
        <f t="shared" si="26"/>
        <v>20</v>
      </c>
      <c r="Y127" s="255">
        <f t="shared" si="27"/>
        <v>1.9417475728155338</v>
      </c>
      <c r="Z127" s="237" t="s">
        <v>5440</v>
      </c>
      <c r="AA127" s="165">
        <v>987</v>
      </c>
      <c r="AB127" s="165">
        <v>924</v>
      </c>
      <c r="AC127" s="165">
        <f t="shared" si="28"/>
        <v>63</v>
      </c>
      <c r="AD127" s="165">
        <f t="shared" si="29"/>
        <v>6.8181818181818175</v>
      </c>
      <c r="AE127" s="237" t="s">
        <v>5841</v>
      </c>
      <c r="AF127" s="165">
        <v>457</v>
      </c>
      <c r="AG127" s="165">
        <v>473</v>
      </c>
      <c r="AH127" s="165">
        <f t="shared" si="30"/>
        <v>-16</v>
      </c>
      <c r="AI127" s="165">
        <f t="shared" si="31"/>
        <v>-3.382663847780127</v>
      </c>
      <c r="AJ127" s="237" t="s">
        <v>5373</v>
      </c>
      <c r="AK127" s="165">
        <v>101</v>
      </c>
      <c r="AL127" s="165">
        <v>101</v>
      </c>
      <c r="AM127" s="165">
        <f t="shared" si="32"/>
        <v>0</v>
      </c>
      <c r="AN127" s="165">
        <f t="shared" si="33"/>
        <v>0</v>
      </c>
      <c r="AO127" s="237" t="s">
        <v>5842</v>
      </c>
      <c r="AP127" s="165">
        <v>18</v>
      </c>
      <c r="AQ127" s="165">
        <v>17</v>
      </c>
      <c r="AR127" s="165">
        <f t="shared" si="34"/>
        <v>1</v>
      </c>
      <c r="AS127" s="255">
        <f t="shared" si="35"/>
        <v>5.8823529411764701</v>
      </c>
      <c r="AT127" s="9" t="s">
        <v>5843</v>
      </c>
    </row>
    <row r="128" spans="2:46" ht="50" customHeight="1">
      <c r="B128" s="34" t="s">
        <v>256</v>
      </c>
      <c r="C128" s="35" t="s">
        <v>5288</v>
      </c>
      <c r="D128" s="36" t="s">
        <v>257</v>
      </c>
      <c r="E128" s="240">
        <v>5433.1719999999996</v>
      </c>
      <c r="F128" s="235">
        <v>5085.1729999999998</v>
      </c>
      <c r="G128" s="234">
        <f t="shared" si="18"/>
        <v>347.9989999999998</v>
      </c>
      <c r="H128" s="105">
        <f t="shared" si="19"/>
        <v>6.8434053276063525</v>
      </c>
      <c r="I128" s="240">
        <v>1616.1669999999999</v>
      </c>
      <c r="J128" s="235">
        <v>1462.89</v>
      </c>
      <c r="K128" s="234">
        <f t="shared" si="20"/>
        <v>153.27699999999982</v>
      </c>
      <c r="L128" s="312">
        <f t="shared" si="21"/>
        <v>10.477684583256417</v>
      </c>
      <c r="M128" s="240">
        <v>696.00699999999995</v>
      </c>
      <c r="N128" s="235">
        <v>445.92399999999998</v>
      </c>
      <c r="O128" s="234">
        <f t="shared" si="22"/>
        <v>250.08299999999997</v>
      </c>
      <c r="P128" s="105">
        <f t="shared" si="23"/>
        <v>56.081978094922</v>
      </c>
      <c r="Q128" s="240">
        <v>3120.998</v>
      </c>
      <c r="R128" s="235">
        <v>3176.3589999999999</v>
      </c>
      <c r="S128" s="234">
        <f t="shared" si="24"/>
        <v>-55.360999999999876</v>
      </c>
      <c r="T128" s="105">
        <f t="shared" si="25"/>
        <v>-1.742907523992089</v>
      </c>
      <c r="U128" s="180" t="s">
        <v>5395</v>
      </c>
      <c r="V128" s="165">
        <v>1525.1310000000001</v>
      </c>
      <c r="W128" s="165">
        <v>1524.874</v>
      </c>
      <c r="X128" s="165">
        <f t="shared" si="26"/>
        <v>0.25700000000006185</v>
      </c>
      <c r="Y128" s="255">
        <f t="shared" si="27"/>
        <v>1.6853851531343694E-2</v>
      </c>
      <c r="Z128" s="237" t="s">
        <v>5844</v>
      </c>
      <c r="AA128" s="165">
        <v>962.69100000000003</v>
      </c>
      <c r="AB128" s="165">
        <v>1015.961</v>
      </c>
      <c r="AC128" s="165">
        <f t="shared" si="28"/>
        <v>-53.269999999999982</v>
      </c>
      <c r="AD128" s="165">
        <f t="shared" si="29"/>
        <v>-5.2433115050676138</v>
      </c>
      <c r="AE128" s="237" t="s">
        <v>5362</v>
      </c>
      <c r="AF128" s="165">
        <v>231.33500000000001</v>
      </c>
      <c r="AG128" s="165">
        <v>259.26100000000002</v>
      </c>
      <c r="AH128" s="165">
        <f t="shared" si="30"/>
        <v>-27.926000000000016</v>
      </c>
      <c r="AI128" s="165">
        <f t="shared" si="31"/>
        <v>-10.771384820701924</v>
      </c>
      <c r="AJ128" s="237" t="s">
        <v>5845</v>
      </c>
      <c r="AK128" s="165">
        <v>131.667</v>
      </c>
      <c r="AL128" s="165">
        <v>132.55699999999999</v>
      </c>
      <c r="AM128" s="165">
        <f t="shared" si="32"/>
        <v>-0.88999999999998636</v>
      </c>
      <c r="AN128" s="165">
        <f t="shared" si="33"/>
        <v>-0.6714092805359102</v>
      </c>
      <c r="AO128" s="237" t="s">
        <v>5580</v>
      </c>
      <c r="AP128" s="165">
        <v>116.97499999999999</v>
      </c>
      <c r="AQ128" s="165">
        <v>106.49299999999999</v>
      </c>
      <c r="AR128" s="165">
        <f t="shared" si="34"/>
        <v>10.481999999999999</v>
      </c>
      <c r="AS128" s="255">
        <f t="shared" si="35"/>
        <v>9.8429004723315145</v>
      </c>
      <c r="AT128" s="9" t="s">
        <v>5846</v>
      </c>
    </row>
    <row r="129" spans="2:46" ht="50" customHeight="1">
      <c r="B129" s="37" t="s">
        <v>258</v>
      </c>
      <c r="C129" s="38" t="s">
        <v>5288</v>
      </c>
      <c r="D129" s="39" t="s">
        <v>259</v>
      </c>
      <c r="E129" s="240">
        <v>5238.0410000000002</v>
      </c>
      <c r="F129" s="235">
        <v>5247.3850000000002</v>
      </c>
      <c r="G129" s="234">
        <f t="shared" si="18"/>
        <v>-9.3440000000000509</v>
      </c>
      <c r="H129" s="105">
        <f t="shared" si="19"/>
        <v>-0.17806964802468372</v>
      </c>
      <c r="I129" s="240">
        <v>686.90499999999997</v>
      </c>
      <c r="J129" s="235">
        <v>727.40200000000004</v>
      </c>
      <c r="K129" s="234">
        <f t="shared" si="20"/>
        <v>-40.497000000000071</v>
      </c>
      <c r="L129" s="312">
        <f t="shared" si="21"/>
        <v>-5.5673479039100897</v>
      </c>
      <c r="M129" s="240">
        <v>386.52199999999999</v>
      </c>
      <c r="N129" s="235">
        <v>320.06799999999998</v>
      </c>
      <c r="O129" s="234">
        <f t="shared" si="22"/>
        <v>66.454000000000008</v>
      </c>
      <c r="P129" s="105">
        <f t="shared" si="23"/>
        <v>20.762462976617471</v>
      </c>
      <c r="Q129" s="240">
        <v>4164.6139999999996</v>
      </c>
      <c r="R129" s="235">
        <v>4199.915</v>
      </c>
      <c r="S129" s="234">
        <f t="shared" si="24"/>
        <v>-35.301000000000386</v>
      </c>
      <c r="T129" s="105">
        <f t="shared" si="25"/>
        <v>-0.84051701046331617</v>
      </c>
      <c r="U129" s="180" t="s">
        <v>5440</v>
      </c>
      <c r="V129" s="165">
        <v>1934</v>
      </c>
      <c r="W129" s="165">
        <v>1928</v>
      </c>
      <c r="X129" s="165">
        <f t="shared" si="26"/>
        <v>6</v>
      </c>
      <c r="Y129" s="255">
        <f t="shared" si="27"/>
        <v>0.31120331950207469</v>
      </c>
      <c r="Z129" s="237" t="s">
        <v>5338</v>
      </c>
      <c r="AA129" s="165">
        <v>1486</v>
      </c>
      <c r="AB129" s="165">
        <v>1529</v>
      </c>
      <c r="AC129" s="165">
        <f t="shared" si="28"/>
        <v>-43</v>
      </c>
      <c r="AD129" s="165">
        <f t="shared" si="29"/>
        <v>-2.8122956180510137</v>
      </c>
      <c r="AE129" s="237" t="s">
        <v>5847</v>
      </c>
      <c r="AF129" s="165">
        <v>310</v>
      </c>
      <c r="AG129" s="165">
        <v>325</v>
      </c>
      <c r="AH129" s="165">
        <f t="shared" si="30"/>
        <v>-15</v>
      </c>
      <c r="AI129" s="165">
        <f t="shared" si="31"/>
        <v>-4.6153846153846159</v>
      </c>
      <c r="AJ129" s="237" t="s">
        <v>5848</v>
      </c>
      <c r="AK129" s="165">
        <v>200</v>
      </c>
      <c r="AL129" s="165">
        <v>150</v>
      </c>
      <c r="AM129" s="165">
        <f t="shared" si="32"/>
        <v>50</v>
      </c>
      <c r="AN129" s="165">
        <f t="shared" si="33"/>
        <v>33.333333333333329</v>
      </c>
      <c r="AO129" s="237" t="s">
        <v>5849</v>
      </c>
      <c r="AP129" s="165">
        <v>88</v>
      </c>
      <c r="AQ129" s="165">
        <v>120</v>
      </c>
      <c r="AR129" s="165">
        <f t="shared" si="34"/>
        <v>-32</v>
      </c>
      <c r="AS129" s="255">
        <f t="shared" si="35"/>
        <v>-26.666666666666668</v>
      </c>
      <c r="AT129" s="9" t="s">
        <v>5850</v>
      </c>
    </row>
    <row r="130" spans="2:46" ht="50" customHeight="1">
      <c r="B130" s="34" t="s">
        <v>260</v>
      </c>
      <c r="C130" s="35" t="s">
        <v>5288</v>
      </c>
      <c r="D130" s="36" t="s">
        <v>261</v>
      </c>
      <c r="E130" s="240">
        <v>1849.271</v>
      </c>
      <c r="F130" s="235">
        <v>1974.95</v>
      </c>
      <c r="G130" s="234">
        <f t="shared" si="18"/>
        <v>-125.67900000000009</v>
      </c>
      <c r="H130" s="105">
        <f t="shared" si="19"/>
        <v>-6.3636547760702848</v>
      </c>
      <c r="I130" s="240">
        <v>1156.5319999999999</v>
      </c>
      <c r="J130" s="235">
        <v>1260.8820000000001</v>
      </c>
      <c r="K130" s="234">
        <f t="shared" si="20"/>
        <v>-104.35000000000014</v>
      </c>
      <c r="L130" s="312">
        <f t="shared" si="21"/>
        <v>-8.2759528647407237</v>
      </c>
      <c r="M130" s="240">
        <v>291.65699999999998</v>
      </c>
      <c r="N130" s="235">
        <v>341.625</v>
      </c>
      <c r="O130" s="234">
        <f t="shared" si="22"/>
        <v>-49.968000000000018</v>
      </c>
      <c r="P130" s="105">
        <f t="shared" si="23"/>
        <v>-14.626564215148194</v>
      </c>
      <c r="Q130" s="240">
        <v>401.08199999999999</v>
      </c>
      <c r="R130" s="235">
        <v>372.44299999999998</v>
      </c>
      <c r="S130" s="234">
        <f t="shared" si="24"/>
        <v>28.63900000000001</v>
      </c>
      <c r="T130" s="105">
        <f t="shared" si="25"/>
        <v>7.6894987957888894</v>
      </c>
      <c r="U130" s="180" t="s">
        <v>5395</v>
      </c>
      <c r="V130" s="165">
        <v>106</v>
      </c>
      <c r="W130" s="165">
        <v>60</v>
      </c>
      <c r="X130" s="165">
        <f t="shared" si="26"/>
        <v>46</v>
      </c>
      <c r="Y130" s="255">
        <f t="shared" si="27"/>
        <v>76.666666666666671</v>
      </c>
      <c r="Z130" s="237" t="s">
        <v>5851</v>
      </c>
      <c r="AA130" s="165">
        <v>66</v>
      </c>
      <c r="AB130" s="165">
        <v>74</v>
      </c>
      <c r="AC130" s="165">
        <f t="shared" si="28"/>
        <v>-8</v>
      </c>
      <c r="AD130" s="165">
        <f t="shared" si="29"/>
        <v>-10.810810810810811</v>
      </c>
      <c r="AE130" s="237" t="s">
        <v>5852</v>
      </c>
      <c r="AF130" s="165">
        <v>64</v>
      </c>
      <c r="AG130" s="165">
        <v>64</v>
      </c>
      <c r="AH130" s="165">
        <f t="shared" si="30"/>
        <v>0</v>
      </c>
      <c r="AI130" s="165">
        <f t="shared" si="31"/>
        <v>0</v>
      </c>
      <c r="AJ130" s="237" t="s">
        <v>5517</v>
      </c>
      <c r="AK130" s="165">
        <v>53</v>
      </c>
      <c r="AL130" s="165">
        <v>53</v>
      </c>
      <c r="AM130" s="165">
        <f t="shared" si="32"/>
        <v>0</v>
      </c>
      <c r="AN130" s="165">
        <f t="shared" si="33"/>
        <v>0</v>
      </c>
      <c r="AO130" s="237" t="s">
        <v>5853</v>
      </c>
      <c r="AP130" s="165">
        <v>44</v>
      </c>
      <c r="AQ130" s="165">
        <v>37</v>
      </c>
      <c r="AR130" s="165">
        <f t="shared" si="34"/>
        <v>7</v>
      </c>
      <c r="AS130" s="255">
        <f t="shared" si="35"/>
        <v>18.918918918918919</v>
      </c>
      <c r="AT130" s="9" t="s">
        <v>5854</v>
      </c>
    </row>
    <row r="131" spans="2:46" ht="50" customHeight="1">
      <c r="B131" s="34" t="s">
        <v>262</v>
      </c>
      <c r="C131" s="35" t="s">
        <v>5288</v>
      </c>
      <c r="D131" s="36" t="s">
        <v>263</v>
      </c>
      <c r="E131" s="240">
        <v>4447.143</v>
      </c>
      <c r="F131" s="235">
        <v>4514.4939999999997</v>
      </c>
      <c r="G131" s="234">
        <f t="shared" si="18"/>
        <v>-67.350999999999658</v>
      </c>
      <c r="H131" s="105">
        <f t="shared" si="19"/>
        <v>-1.4918836972648466</v>
      </c>
      <c r="I131" s="240">
        <v>1155.3979999999999</v>
      </c>
      <c r="J131" s="235">
        <v>1171.0229999999999</v>
      </c>
      <c r="K131" s="234">
        <f t="shared" si="20"/>
        <v>-15.625</v>
      </c>
      <c r="L131" s="312">
        <f t="shared" si="21"/>
        <v>-1.3343034252956603</v>
      </c>
      <c r="M131" s="240">
        <v>1087.6320000000001</v>
      </c>
      <c r="N131" s="235">
        <v>1178.2570000000001</v>
      </c>
      <c r="O131" s="234">
        <f t="shared" si="22"/>
        <v>-90.625</v>
      </c>
      <c r="P131" s="105">
        <f t="shared" si="23"/>
        <v>-7.6914459239367972</v>
      </c>
      <c r="Q131" s="240">
        <v>2204.1129999999998</v>
      </c>
      <c r="R131" s="235">
        <v>2165.2139999999999</v>
      </c>
      <c r="S131" s="234">
        <f t="shared" si="24"/>
        <v>38.898999999999887</v>
      </c>
      <c r="T131" s="105">
        <f t="shared" si="25"/>
        <v>1.7965429745050554</v>
      </c>
      <c r="U131" s="180" t="s">
        <v>5395</v>
      </c>
      <c r="V131" s="165">
        <v>1863</v>
      </c>
      <c r="W131" s="165">
        <v>1786</v>
      </c>
      <c r="X131" s="165">
        <f t="shared" si="26"/>
        <v>77</v>
      </c>
      <c r="Y131" s="255">
        <f t="shared" si="27"/>
        <v>4.3113101903695412</v>
      </c>
      <c r="Z131" s="237" t="s">
        <v>5774</v>
      </c>
      <c r="AA131" s="165">
        <v>159</v>
      </c>
      <c r="AB131" s="165">
        <v>137</v>
      </c>
      <c r="AC131" s="165">
        <f t="shared" si="28"/>
        <v>22</v>
      </c>
      <c r="AD131" s="165">
        <f t="shared" si="29"/>
        <v>16.058394160583941</v>
      </c>
      <c r="AE131" s="237" t="s">
        <v>5373</v>
      </c>
      <c r="AF131" s="165">
        <v>81</v>
      </c>
      <c r="AG131" s="165">
        <v>81</v>
      </c>
      <c r="AH131" s="165">
        <f t="shared" si="30"/>
        <v>0</v>
      </c>
      <c r="AI131" s="165">
        <f t="shared" si="31"/>
        <v>0</v>
      </c>
      <c r="AJ131" s="237" t="s">
        <v>5855</v>
      </c>
      <c r="AK131" s="165">
        <v>72</v>
      </c>
      <c r="AL131" s="165">
        <v>132</v>
      </c>
      <c r="AM131" s="165">
        <f t="shared" si="32"/>
        <v>-60</v>
      </c>
      <c r="AN131" s="165">
        <f t="shared" si="33"/>
        <v>-45.454545454545453</v>
      </c>
      <c r="AO131" s="237" t="s">
        <v>5856</v>
      </c>
      <c r="AP131" s="165">
        <v>27</v>
      </c>
      <c r="AQ131" s="165">
        <v>27</v>
      </c>
      <c r="AR131" s="165">
        <f t="shared" si="34"/>
        <v>0</v>
      </c>
      <c r="AS131" s="255">
        <f t="shared" si="35"/>
        <v>0</v>
      </c>
      <c r="AT131" s="9" t="s">
        <v>5857</v>
      </c>
    </row>
    <row r="132" spans="2:46" ht="50" customHeight="1">
      <c r="B132" s="34" t="s">
        <v>264</v>
      </c>
      <c r="C132" s="35" t="s">
        <v>5288</v>
      </c>
      <c r="D132" s="36" t="s">
        <v>265</v>
      </c>
      <c r="E132" s="240">
        <v>3463.9270000000001</v>
      </c>
      <c r="F132" s="235">
        <v>3682.018</v>
      </c>
      <c r="G132" s="234">
        <f t="shared" si="18"/>
        <v>-218.09099999999989</v>
      </c>
      <c r="H132" s="105">
        <f t="shared" si="19"/>
        <v>-5.9231378010645219</v>
      </c>
      <c r="I132" s="240">
        <v>417.596</v>
      </c>
      <c r="J132" s="235">
        <v>417.55799999999999</v>
      </c>
      <c r="K132" s="234">
        <f t="shared" si="20"/>
        <v>3.8000000000010914E-2</v>
      </c>
      <c r="L132" s="312">
        <f t="shared" si="21"/>
        <v>9.1005321416452109E-3</v>
      </c>
      <c r="M132" s="240">
        <v>906.28899999999999</v>
      </c>
      <c r="N132" s="235">
        <v>1171.3920000000001</v>
      </c>
      <c r="O132" s="234">
        <f t="shared" si="22"/>
        <v>-265.10300000000007</v>
      </c>
      <c r="P132" s="105">
        <f t="shared" si="23"/>
        <v>-22.631450445282198</v>
      </c>
      <c r="Q132" s="240">
        <v>2140.0419999999999</v>
      </c>
      <c r="R132" s="235">
        <v>2093.0680000000002</v>
      </c>
      <c r="S132" s="234">
        <f t="shared" si="24"/>
        <v>46.973999999999705</v>
      </c>
      <c r="T132" s="105">
        <f t="shared" si="25"/>
        <v>2.2442653559272654</v>
      </c>
      <c r="U132" s="180" t="s">
        <v>5395</v>
      </c>
      <c r="V132" s="165">
        <v>1578</v>
      </c>
      <c r="W132" s="165">
        <v>1425</v>
      </c>
      <c r="X132" s="165">
        <f t="shared" si="26"/>
        <v>153</v>
      </c>
      <c r="Y132" s="255">
        <f t="shared" si="27"/>
        <v>10.736842105263159</v>
      </c>
      <c r="Z132" s="237" t="s">
        <v>5858</v>
      </c>
      <c r="AA132" s="165">
        <v>285</v>
      </c>
      <c r="AB132" s="165">
        <v>285</v>
      </c>
      <c r="AC132" s="165">
        <f t="shared" si="28"/>
        <v>0</v>
      </c>
      <c r="AD132" s="165">
        <f t="shared" si="29"/>
        <v>0</v>
      </c>
      <c r="AE132" s="237" t="s">
        <v>5859</v>
      </c>
      <c r="AF132" s="165">
        <v>189</v>
      </c>
      <c r="AG132" s="165">
        <v>300</v>
      </c>
      <c r="AH132" s="165">
        <f t="shared" si="30"/>
        <v>-111</v>
      </c>
      <c r="AI132" s="165">
        <f t="shared" si="31"/>
        <v>-37</v>
      </c>
      <c r="AJ132" s="237" t="s">
        <v>5582</v>
      </c>
      <c r="AK132" s="165">
        <v>46</v>
      </c>
      <c r="AL132" s="165">
        <v>46</v>
      </c>
      <c r="AM132" s="165">
        <f t="shared" si="32"/>
        <v>0</v>
      </c>
      <c r="AN132" s="165">
        <f t="shared" si="33"/>
        <v>0</v>
      </c>
      <c r="AO132" s="237" t="s">
        <v>5860</v>
      </c>
      <c r="AP132" s="165">
        <v>38</v>
      </c>
      <c r="AQ132" s="165">
        <v>37</v>
      </c>
      <c r="AR132" s="165">
        <f t="shared" si="34"/>
        <v>1</v>
      </c>
      <c r="AS132" s="255">
        <f t="shared" si="35"/>
        <v>2.7027027027027026</v>
      </c>
      <c r="AT132" s="9" t="s">
        <v>5861</v>
      </c>
    </row>
    <row r="133" spans="2:46" ht="50" customHeight="1">
      <c r="B133" s="34" t="s">
        <v>266</v>
      </c>
      <c r="C133" s="35" t="s">
        <v>5288</v>
      </c>
      <c r="D133" s="36" t="s">
        <v>267</v>
      </c>
      <c r="E133" s="240">
        <v>3815.567</v>
      </c>
      <c r="F133" s="235">
        <v>3864.7440000000001</v>
      </c>
      <c r="G133" s="234">
        <f t="shared" si="18"/>
        <v>-49.177000000000135</v>
      </c>
      <c r="H133" s="105">
        <f t="shared" si="19"/>
        <v>-1.2724516811462838</v>
      </c>
      <c r="I133" s="240">
        <v>1152.4639999999999</v>
      </c>
      <c r="J133" s="235">
        <v>1169.2840000000001</v>
      </c>
      <c r="K133" s="234">
        <f t="shared" si="20"/>
        <v>-16.820000000000164</v>
      </c>
      <c r="L133" s="312">
        <f t="shared" si="21"/>
        <v>-1.4384871425590502</v>
      </c>
      <c r="M133" s="240">
        <v>527.98599999999999</v>
      </c>
      <c r="N133" s="235">
        <v>500.12599999999998</v>
      </c>
      <c r="O133" s="234">
        <f t="shared" si="22"/>
        <v>27.860000000000014</v>
      </c>
      <c r="P133" s="105">
        <f t="shared" si="23"/>
        <v>5.570596209755144</v>
      </c>
      <c r="Q133" s="240">
        <v>2135.1170000000002</v>
      </c>
      <c r="R133" s="235">
        <v>2195.3339999999998</v>
      </c>
      <c r="S133" s="234">
        <f t="shared" si="24"/>
        <v>-60.216999999999643</v>
      </c>
      <c r="T133" s="105">
        <f t="shared" si="25"/>
        <v>-2.7429539195402453</v>
      </c>
      <c r="U133" s="180" t="s">
        <v>5862</v>
      </c>
      <c r="V133" s="165">
        <v>1567</v>
      </c>
      <c r="W133" s="165">
        <v>1520</v>
      </c>
      <c r="X133" s="165">
        <f t="shared" si="26"/>
        <v>47</v>
      </c>
      <c r="Y133" s="255">
        <f t="shared" si="27"/>
        <v>3.0921052631578947</v>
      </c>
      <c r="Z133" s="237" t="s">
        <v>5863</v>
      </c>
      <c r="AA133" s="165">
        <v>236</v>
      </c>
      <c r="AB133" s="165">
        <v>355</v>
      </c>
      <c r="AC133" s="165">
        <f t="shared" si="28"/>
        <v>-119</v>
      </c>
      <c r="AD133" s="165">
        <f t="shared" si="29"/>
        <v>-33.521126760563376</v>
      </c>
      <c r="AE133" s="237" t="s">
        <v>5864</v>
      </c>
      <c r="AF133" s="165">
        <v>228</v>
      </c>
      <c r="AG133" s="165">
        <v>235</v>
      </c>
      <c r="AH133" s="165">
        <f t="shared" si="30"/>
        <v>-7</v>
      </c>
      <c r="AI133" s="165">
        <f t="shared" si="31"/>
        <v>-2.9787234042553195</v>
      </c>
      <c r="AJ133" s="237" t="s">
        <v>5865</v>
      </c>
      <c r="AK133" s="165">
        <v>91</v>
      </c>
      <c r="AL133" s="165">
        <v>73</v>
      </c>
      <c r="AM133" s="165">
        <f t="shared" si="32"/>
        <v>18</v>
      </c>
      <c r="AN133" s="165">
        <f t="shared" si="33"/>
        <v>24.657534246575342</v>
      </c>
      <c r="AO133" s="237" t="s">
        <v>5866</v>
      </c>
      <c r="AP133" s="165">
        <v>11</v>
      </c>
      <c r="AQ133" s="165">
        <v>12</v>
      </c>
      <c r="AR133" s="165">
        <f t="shared" si="34"/>
        <v>-1</v>
      </c>
      <c r="AS133" s="255">
        <f t="shared" si="35"/>
        <v>-8.3333333333333321</v>
      </c>
      <c r="AT133" s="9" t="s">
        <v>5867</v>
      </c>
    </row>
    <row r="134" spans="2:46" ht="50" customHeight="1">
      <c r="B134" s="34" t="s">
        <v>268</v>
      </c>
      <c r="C134" s="35" t="s">
        <v>5288</v>
      </c>
      <c r="D134" s="36" t="s">
        <v>269</v>
      </c>
      <c r="E134" s="240">
        <v>2943.2159999999999</v>
      </c>
      <c r="F134" s="235">
        <v>3062.4650000000001</v>
      </c>
      <c r="G134" s="234">
        <f t="shared" si="18"/>
        <v>-119.24900000000025</v>
      </c>
      <c r="H134" s="105">
        <f t="shared" si="19"/>
        <v>-3.8938893995523292</v>
      </c>
      <c r="I134" s="240">
        <v>1187.951</v>
      </c>
      <c r="J134" s="235">
        <v>1187.942</v>
      </c>
      <c r="K134" s="234">
        <f t="shared" si="20"/>
        <v>9.0000000000145519E-3</v>
      </c>
      <c r="L134" s="312">
        <f t="shared" si="21"/>
        <v>7.5761274540462004E-4</v>
      </c>
      <c r="M134" s="240">
        <v>1116.443</v>
      </c>
      <c r="N134" s="235">
        <v>1253.5039999999999</v>
      </c>
      <c r="O134" s="234">
        <f t="shared" si="22"/>
        <v>-137.06099999999992</v>
      </c>
      <c r="P134" s="105">
        <f t="shared" si="23"/>
        <v>-10.934229168794031</v>
      </c>
      <c r="Q134" s="240">
        <v>638.822</v>
      </c>
      <c r="R134" s="235">
        <v>621.01900000000001</v>
      </c>
      <c r="S134" s="234">
        <f t="shared" si="24"/>
        <v>17.802999999999997</v>
      </c>
      <c r="T134" s="105">
        <f t="shared" si="25"/>
        <v>2.8667399870213308</v>
      </c>
      <c r="U134" s="180" t="s">
        <v>5868</v>
      </c>
      <c r="V134" s="165">
        <v>278</v>
      </c>
      <c r="W134" s="165">
        <v>287</v>
      </c>
      <c r="X134" s="165">
        <f t="shared" si="26"/>
        <v>-9</v>
      </c>
      <c r="Y134" s="255">
        <f t="shared" si="27"/>
        <v>-3.1358885017421603</v>
      </c>
      <c r="Z134" s="237" t="s">
        <v>5869</v>
      </c>
      <c r="AA134" s="165">
        <v>240</v>
      </c>
      <c r="AB134" s="165">
        <v>220</v>
      </c>
      <c r="AC134" s="165">
        <f t="shared" si="28"/>
        <v>20</v>
      </c>
      <c r="AD134" s="165">
        <f t="shared" si="29"/>
        <v>9.0909090909090917</v>
      </c>
      <c r="AE134" s="237" t="s">
        <v>5531</v>
      </c>
      <c r="AF134" s="165">
        <v>103</v>
      </c>
      <c r="AG134" s="165">
        <v>102</v>
      </c>
      <c r="AH134" s="165">
        <f t="shared" si="30"/>
        <v>1</v>
      </c>
      <c r="AI134" s="165">
        <f t="shared" si="31"/>
        <v>0.98039215686274506</v>
      </c>
      <c r="AJ134" s="237" t="s">
        <v>5870</v>
      </c>
      <c r="AK134" s="165">
        <v>11</v>
      </c>
      <c r="AL134" s="165">
        <v>11</v>
      </c>
      <c r="AM134" s="165">
        <f t="shared" si="32"/>
        <v>0</v>
      </c>
      <c r="AN134" s="165">
        <f t="shared" si="33"/>
        <v>0</v>
      </c>
      <c r="AO134" s="235" t="s">
        <v>5871</v>
      </c>
      <c r="AP134" s="165">
        <v>6</v>
      </c>
      <c r="AQ134" s="165">
        <v>0</v>
      </c>
      <c r="AR134" s="165">
        <f t="shared" si="34"/>
        <v>6</v>
      </c>
      <c r="AS134" s="255" t="s">
        <v>12158</v>
      </c>
      <c r="AT134" s="9" t="s">
        <v>5872</v>
      </c>
    </row>
    <row r="135" spans="2:46" ht="50" customHeight="1">
      <c r="B135" s="34" t="s">
        <v>270</v>
      </c>
      <c r="C135" s="35" t="s">
        <v>5288</v>
      </c>
      <c r="D135" s="36" t="s">
        <v>271</v>
      </c>
      <c r="E135" s="240">
        <v>5033.3810000000003</v>
      </c>
      <c r="F135" s="235">
        <v>4989.8599999999997</v>
      </c>
      <c r="G135" s="234">
        <f t="shared" ref="G135:G198" si="36">E135-F135</f>
        <v>43.52100000000064</v>
      </c>
      <c r="H135" s="105">
        <f t="shared" ref="H135:H198" si="37">G135/F135*100</f>
        <v>0.87218879888414991</v>
      </c>
      <c r="I135" s="240">
        <v>2389.3009999999999</v>
      </c>
      <c r="J135" s="235">
        <v>2328.8589999999999</v>
      </c>
      <c r="K135" s="234">
        <f t="shared" ref="K135:K197" si="38">I135-J135</f>
        <v>60.442000000000007</v>
      </c>
      <c r="L135" s="312">
        <f t="shared" ref="L135:L197" si="39">K135/J135*100</f>
        <v>2.59534819411566</v>
      </c>
      <c r="M135" s="240">
        <v>260.93200000000002</v>
      </c>
      <c r="N135" s="235">
        <v>260.56799999999998</v>
      </c>
      <c r="O135" s="234">
        <f t="shared" ref="O135:O185" si="40">M135-N135</f>
        <v>0.36400000000003274</v>
      </c>
      <c r="P135" s="105">
        <f t="shared" ref="P135:P185" si="41">O135/N135*100</f>
        <v>0.13969482054589696</v>
      </c>
      <c r="Q135" s="240">
        <v>2383.1480000000001</v>
      </c>
      <c r="R135" s="235">
        <v>2400.433</v>
      </c>
      <c r="S135" s="234">
        <f t="shared" ref="S135:S198" si="42">Q135-R135</f>
        <v>-17.284999999999854</v>
      </c>
      <c r="T135" s="105">
        <f t="shared" ref="T135:T198" si="43">S135/R135*100</f>
        <v>-0.72007841918519921</v>
      </c>
      <c r="U135" s="180" t="s">
        <v>5873</v>
      </c>
      <c r="V135" s="165">
        <v>1662</v>
      </c>
      <c r="W135" s="165">
        <v>1682</v>
      </c>
      <c r="X135" s="165">
        <f t="shared" ref="X135:X198" si="44">V135-W135</f>
        <v>-20</v>
      </c>
      <c r="Y135" s="255">
        <f t="shared" ref="Y135:Y198" si="45">X135/W135*100</f>
        <v>-1.1890606420927468</v>
      </c>
      <c r="Z135" s="237" t="s">
        <v>5874</v>
      </c>
      <c r="AA135" s="165">
        <v>390</v>
      </c>
      <c r="AB135" s="165">
        <v>390</v>
      </c>
      <c r="AC135" s="165">
        <f t="shared" ref="AC135:AC194" si="46">AA135-AB135</f>
        <v>0</v>
      </c>
      <c r="AD135" s="165">
        <f t="shared" ref="AD135:AD194" si="47">AC135/AB135*100</f>
        <v>0</v>
      </c>
      <c r="AE135" s="237" t="s">
        <v>5875</v>
      </c>
      <c r="AF135" s="165">
        <v>138</v>
      </c>
      <c r="AG135" s="165">
        <v>137</v>
      </c>
      <c r="AH135" s="165">
        <f t="shared" ref="AH135:AH187" si="48">AF135-AG135</f>
        <v>1</v>
      </c>
      <c r="AI135" s="165">
        <f t="shared" ref="AI135:AI187" si="49">AH135/AG135*100</f>
        <v>0.72992700729927007</v>
      </c>
      <c r="AJ135" s="237" t="s">
        <v>5876</v>
      </c>
      <c r="AK135" s="165">
        <v>77</v>
      </c>
      <c r="AL135" s="165">
        <v>76</v>
      </c>
      <c r="AM135" s="165">
        <f t="shared" ref="AM135:AM185" si="50">AK135-AL135</f>
        <v>1</v>
      </c>
      <c r="AN135" s="165">
        <f t="shared" ref="AN135:AN185" si="51">AM135/AL135*100</f>
        <v>1.3157894736842104</v>
      </c>
      <c r="AO135" s="237" t="s">
        <v>5877</v>
      </c>
      <c r="AP135" s="165">
        <v>75</v>
      </c>
      <c r="AQ135" s="165">
        <v>75</v>
      </c>
      <c r="AR135" s="165">
        <f t="shared" ref="AR135:AR185" si="52">AP135-AQ135</f>
        <v>0</v>
      </c>
      <c r="AS135" s="255">
        <f t="shared" ref="AS135:AS185" si="53">AR135/AQ135*100</f>
        <v>0</v>
      </c>
      <c r="AT135" s="9" t="s">
        <v>5878</v>
      </c>
    </row>
    <row r="136" spans="2:46" ht="50" customHeight="1">
      <c r="B136" s="34" t="s">
        <v>272</v>
      </c>
      <c r="C136" s="35" t="s">
        <v>5288</v>
      </c>
      <c r="D136" s="36" t="s">
        <v>273</v>
      </c>
      <c r="E136" s="240">
        <v>9361.3080000000009</v>
      </c>
      <c r="F136" s="235">
        <v>9478.2669999999998</v>
      </c>
      <c r="G136" s="234">
        <f t="shared" si="36"/>
        <v>-116.95899999999892</v>
      </c>
      <c r="H136" s="105">
        <f t="shared" si="37"/>
        <v>-1.233970302799013</v>
      </c>
      <c r="I136" s="240">
        <v>2952.7559999999999</v>
      </c>
      <c r="J136" s="235">
        <v>2802.7530000000002</v>
      </c>
      <c r="K136" s="234">
        <f t="shared" si="38"/>
        <v>150.0029999999997</v>
      </c>
      <c r="L136" s="312">
        <f t="shared" si="39"/>
        <v>5.3519878490897943</v>
      </c>
      <c r="M136" s="240">
        <v>1702.0619999999999</v>
      </c>
      <c r="N136" s="235">
        <v>1901.8689999999999</v>
      </c>
      <c r="O136" s="234">
        <f t="shared" si="40"/>
        <v>-199.80700000000002</v>
      </c>
      <c r="P136" s="105">
        <f t="shared" si="41"/>
        <v>-10.505823482058965</v>
      </c>
      <c r="Q136" s="240">
        <v>4706.49</v>
      </c>
      <c r="R136" s="235">
        <v>4773.6450000000004</v>
      </c>
      <c r="S136" s="234">
        <f t="shared" si="42"/>
        <v>-67.155000000000655</v>
      </c>
      <c r="T136" s="105">
        <f t="shared" si="43"/>
        <v>-1.4067866378836436</v>
      </c>
      <c r="U136" s="180" t="s">
        <v>5564</v>
      </c>
      <c r="V136" s="165">
        <v>2518.0250000000001</v>
      </c>
      <c r="W136" s="165">
        <v>2607</v>
      </c>
      <c r="X136" s="165">
        <f t="shared" si="44"/>
        <v>-88.974999999999909</v>
      </c>
      <c r="Y136" s="255">
        <f t="shared" si="45"/>
        <v>-3.4129267357115425</v>
      </c>
      <c r="Z136" s="237" t="s">
        <v>5338</v>
      </c>
      <c r="AA136" s="165">
        <v>2111.1190000000001</v>
      </c>
      <c r="AB136" s="165">
        <v>2110.386</v>
      </c>
      <c r="AC136" s="165">
        <f t="shared" si="46"/>
        <v>0.73300000000017462</v>
      </c>
      <c r="AD136" s="165">
        <f t="shared" si="47"/>
        <v>3.4732982497049099E-2</v>
      </c>
      <c r="AE136" s="237" t="s">
        <v>5879</v>
      </c>
      <c r="AF136" s="165">
        <v>54.889000000000003</v>
      </c>
      <c r="AG136" s="165">
        <v>55.87</v>
      </c>
      <c r="AH136" s="165">
        <f t="shared" si="48"/>
        <v>-0.98099999999999454</v>
      </c>
      <c r="AI136" s="165">
        <f t="shared" si="49"/>
        <v>-1.7558618220869779</v>
      </c>
      <c r="AJ136" s="237" t="s">
        <v>5558</v>
      </c>
      <c r="AK136" s="165">
        <v>21</v>
      </c>
      <c r="AL136" s="165" t="s">
        <v>5412</v>
      </c>
      <c r="AM136" s="165" t="s">
        <v>12158</v>
      </c>
      <c r="AN136" s="165" t="s">
        <v>12158</v>
      </c>
      <c r="AO136" s="235" t="s">
        <v>5880</v>
      </c>
      <c r="AP136" s="165">
        <v>0.91</v>
      </c>
      <c r="AQ136" s="165">
        <v>0.91</v>
      </c>
      <c r="AR136" s="165">
        <f t="shared" si="52"/>
        <v>0</v>
      </c>
      <c r="AS136" s="255">
        <f t="shared" si="53"/>
        <v>0</v>
      </c>
      <c r="AT136" s="9" t="s">
        <v>5881</v>
      </c>
    </row>
    <row r="137" spans="2:46" ht="50" customHeight="1">
      <c r="B137" s="34" t="s">
        <v>274</v>
      </c>
      <c r="C137" s="35" t="s">
        <v>5288</v>
      </c>
      <c r="D137" s="36" t="s">
        <v>275</v>
      </c>
      <c r="E137" s="240">
        <v>6998.1620000000003</v>
      </c>
      <c r="F137" s="235">
        <v>6904.5540000000001</v>
      </c>
      <c r="G137" s="234">
        <f t="shared" si="36"/>
        <v>93.608000000000175</v>
      </c>
      <c r="H137" s="105">
        <f t="shared" si="37"/>
        <v>1.3557428908514608</v>
      </c>
      <c r="I137" s="240">
        <v>3914.0540000000001</v>
      </c>
      <c r="J137" s="235">
        <v>3870.6019999999999</v>
      </c>
      <c r="K137" s="234">
        <f t="shared" si="38"/>
        <v>43.452000000000226</v>
      </c>
      <c r="L137" s="312">
        <f t="shared" si="39"/>
        <v>1.1226160685082121</v>
      </c>
      <c r="M137" s="240">
        <v>944.89200000000005</v>
      </c>
      <c r="N137" s="235">
        <v>944.67</v>
      </c>
      <c r="O137" s="234">
        <f t="shared" si="40"/>
        <v>0.22200000000009368</v>
      </c>
      <c r="P137" s="105">
        <f t="shared" si="41"/>
        <v>2.350026993554296E-2</v>
      </c>
      <c r="Q137" s="240">
        <v>2139.2159999999999</v>
      </c>
      <c r="R137" s="235">
        <v>2089.2820000000002</v>
      </c>
      <c r="S137" s="234">
        <f t="shared" si="42"/>
        <v>49.933999999999742</v>
      </c>
      <c r="T137" s="105">
        <f t="shared" si="43"/>
        <v>2.3900076677059268</v>
      </c>
      <c r="U137" s="180" t="s">
        <v>5882</v>
      </c>
      <c r="V137" s="165">
        <v>698</v>
      </c>
      <c r="W137" s="165">
        <v>712</v>
      </c>
      <c r="X137" s="165">
        <f t="shared" si="44"/>
        <v>-14</v>
      </c>
      <c r="Y137" s="255">
        <f t="shared" si="45"/>
        <v>-1.9662921348314606</v>
      </c>
      <c r="Z137" s="237" t="s">
        <v>5445</v>
      </c>
      <c r="AA137" s="165">
        <v>516</v>
      </c>
      <c r="AB137" s="165">
        <v>508</v>
      </c>
      <c r="AC137" s="165">
        <f t="shared" si="46"/>
        <v>8</v>
      </c>
      <c r="AD137" s="165">
        <f t="shared" si="47"/>
        <v>1.5748031496062991</v>
      </c>
      <c r="AE137" s="237" t="s">
        <v>5373</v>
      </c>
      <c r="AF137" s="165">
        <v>349</v>
      </c>
      <c r="AG137" s="165">
        <v>348</v>
      </c>
      <c r="AH137" s="165">
        <f t="shared" si="48"/>
        <v>1</v>
      </c>
      <c r="AI137" s="165">
        <f t="shared" si="49"/>
        <v>0.28735632183908044</v>
      </c>
      <c r="AJ137" s="237" t="s">
        <v>5395</v>
      </c>
      <c r="AK137" s="165">
        <v>309</v>
      </c>
      <c r="AL137" s="165">
        <v>309</v>
      </c>
      <c r="AM137" s="165">
        <f t="shared" si="50"/>
        <v>0</v>
      </c>
      <c r="AN137" s="165">
        <f t="shared" si="51"/>
        <v>0</v>
      </c>
      <c r="AO137" s="237" t="s">
        <v>5883</v>
      </c>
      <c r="AP137" s="165">
        <v>100</v>
      </c>
      <c r="AQ137" s="165">
        <v>99</v>
      </c>
      <c r="AR137" s="165">
        <f t="shared" si="52"/>
        <v>1</v>
      </c>
      <c r="AS137" s="255">
        <f t="shared" si="53"/>
        <v>1.0101010101010102</v>
      </c>
      <c r="AT137" s="9" t="s">
        <v>5884</v>
      </c>
    </row>
    <row r="138" spans="2:46" ht="50" customHeight="1">
      <c r="B138" s="37" t="s">
        <v>276</v>
      </c>
      <c r="C138" s="38" t="s">
        <v>5288</v>
      </c>
      <c r="D138" s="39" t="s">
        <v>277</v>
      </c>
      <c r="E138" s="240">
        <v>3499.1779999999999</v>
      </c>
      <c r="F138" s="235">
        <v>3696.26</v>
      </c>
      <c r="G138" s="234">
        <f t="shared" si="36"/>
        <v>-197.08200000000033</v>
      </c>
      <c r="H138" s="105">
        <f t="shared" si="37"/>
        <v>-5.3319301131414001</v>
      </c>
      <c r="I138" s="240">
        <v>2237.7339999999999</v>
      </c>
      <c r="J138" s="235">
        <v>2440.636</v>
      </c>
      <c r="K138" s="234">
        <f t="shared" si="38"/>
        <v>-202.90200000000004</v>
      </c>
      <c r="L138" s="312">
        <f t="shared" si="39"/>
        <v>-8.3134887791542873</v>
      </c>
      <c r="M138" s="240">
        <v>703.33600000000001</v>
      </c>
      <c r="N138" s="235">
        <v>702.81299999999999</v>
      </c>
      <c r="O138" s="234">
        <f t="shared" si="40"/>
        <v>0.52300000000002456</v>
      </c>
      <c r="P138" s="105">
        <f t="shared" si="41"/>
        <v>7.4415242745940191E-2</v>
      </c>
      <c r="Q138" s="240">
        <v>558.10799999999995</v>
      </c>
      <c r="R138" s="235">
        <v>552.81100000000004</v>
      </c>
      <c r="S138" s="234">
        <f t="shared" si="42"/>
        <v>5.2969999999999118</v>
      </c>
      <c r="T138" s="105">
        <f t="shared" si="43"/>
        <v>0.95819366836041808</v>
      </c>
      <c r="U138" s="180" t="s">
        <v>5885</v>
      </c>
      <c r="V138" s="165">
        <v>312</v>
      </c>
      <c r="W138" s="165">
        <v>316</v>
      </c>
      <c r="X138" s="165">
        <f t="shared" si="44"/>
        <v>-4</v>
      </c>
      <c r="Y138" s="255">
        <f t="shared" si="45"/>
        <v>-1.2658227848101267</v>
      </c>
      <c r="Z138" s="237" t="s">
        <v>5373</v>
      </c>
      <c r="AA138" s="165">
        <v>109</v>
      </c>
      <c r="AB138" s="165">
        <v>109</v>
      </c>
      <c r="AC138" s="165">
        <f t="shared" si="46"/>
        <v>0</v>
      </c>
      <c r="AD138" s="165">
        <f t="shared" si="47"/>
        <v>0</v>
      </c>
      <c r="AE138" s="237" t="s">
        <v>5886</v>
      </c>
      <c r="AF138" s="165">
        <v>74</v>
      </c>
      <c r="AG138" s="165">
        <v>75</v>
      </c>
      <c r="AH138" s="165">
        <f t="shared" si="48"/>
        <v>-1</v>
      </c>
      <c r="AI138" s="165">
        <f t="shared" si="49"/>
        <v>-1.3333333333333335</v>
      </c>
      <c r="AJ138" s="237" t="s">
        <v>5887</v>
      </c>
      <c r="AK138" s="165">
        <v>29</v>
      </c>
      <c r="AL138" s="165">
        <v>18</v>
      </c>
      <c r="AM138" s="165">
        <f t="shared" si="50"/>
        <v>11</v>
      </c>
      <c r="AN138" s="165">
        <f t="shared" si="51"/>
        <v>61.111111111111114</v>
      </c>
      <c r="AO138" s="237" t="s">
        <v>5888</v>
      </c>
      <c r="AP138" s="165">
        <v>10</v>
      </c>
      <c r="AQ138" s="165">
        <v>11</v>
      </c>
      <c r="AR138" s="165">
        <f t="shared" si="52"/>
        <v>-1</v>
      </c>
      <c r="AS138" s="255">
        <f t="shared" si="53"/>
        <v>-9.0909090909090917</v>
      </c>
      <c r="AT138" s="9" t="s">
        <v>5889</v>
      </c>
    </row>
    <row r="139" spans="2:46" ht="50" customHeight="1">
      <c r="B139" s="37" t="s">
        <v>278</v>
      </c>
      <c r="C139" s="38" t="s">
        <v>5288</v>
      </c>
      <c r="D139" s="39" t="s">
        <v>279</v>
      </c>
      <c r="E139" s="240">
        <v>2496.2959999999998</v>
      </c>
      <c r="F139" s="235">
        <v>2586.0749999999998</v>
      </c>
      <c r="G139" s="234">
        <f t="shared" si="36"/>
        <v>-89.778999999999996</v>
      </c>
      <c r="H139" s="105">
        <f t="shared" si="37"/>
        <v>-3.4716317198843805</v>
      </c>
      <c r="I139" s="240">
        <v>1751.0989999999999</v>
      </c>
      <c r="J139" s="235">
        <v>1770.9179999999999</v>
      </c>
      <c r="K139" s="234">
        <f t="shared" si="38"/>
        <v>-19.81899999999996</v>
      </c>
      <c r="L139" s="312">
        <f t="shared" si="39"/>
        <v>-1.1191370803165341</v>
      </c>
      <c r="M139" s="240">
        <v>262.02999999999997</v>
      </c>
      <c r="N139" s="235">
        <v>311.81900000000002</v>
      </c>
      <c r="O139" s="234">
        <f t="shared" si="40"/>
        <v>-49.789000000000044</v>
      </c>
      <c r="P139" s="105">
        <f t="shared" si="41"/>
        <v>-15.967275887614301</v>
      </c>
      <c r="Q139" s="240">
        <v>483.16699999999997</v>
      </c>
      <c r="R139" s="235">
        <v>503.33800000000002</v>
      </c>
      <c r="S139" s="234">
        <f t="shared" si="42"/>
        <v>-20.171000000000049</v>
      </c>
      <c r="T139" s="105">
        <f t="shared" si="43"/>
        <v>-4.0074462885774667</v>
      </c>
      <c r="U139" s="180" t="s">
        <v>5373</v>
      </c>
      <c r="V139" s="165">
        <v>121</v>
      </c>
      <c r="W139" s="165">
        <v>131</v>
      </c>
      <c r="X139" s="165">
        <f t="shared" si="44"/>
        <v>-10</v>
      </c>
      <c r="Y139" s="255">
        <f t="shared" si="45"/>
        <v>-7.6335877862595423</v>
      </c>
      <c r="Z139" s="237" t="s">
        <v>5890</v>
      </c>
      <c r="AA139" s="165">
        <v>86</v>
      </c>
      <c r="AB139" s="165">
        <v>90</v>
      </c>
      <c r="AC139" s="165">
        <f t="shared" si="46"/>
        <v>-4</v>
      </c>
      <c r="AD139" s="165">
        <f t="shared" si="47"/>
        <v>-4.4444444444444446</v>
      </c>
      <c r="AE139" s="237" t="s">
        <v>5460</v>
      </c>
      <c r="AF139" s="165">
        <v>76</v>
      </c>
      <c r="AG139" s="165">
        <v>75</v>
      </c>
      <c r="AH139" s="165">
        <f t="shared" si="48"/>
        <v>1</v>
      </c>
      <c r="AI139" s="165">
        <f t="shared" si="49"/>
        <v>1.3333333333333335</v>
      </c>
      <c r="AJ139" s="237" t="s">
        <v>5891</v>
      </c>
      <c r="AK139" s="165">
        <v>49</v>
      </c>
      <c r="AL139" s="165">
        <v>49</v>
      </c>
      <c r="AM139" s="165">
        <f t="shared" si="50"/>
        <v>0</v>
      </c>
      <c r="AN139" s="165">
        <f t="shared" si="51"/>
        <v>0</v>
      </c>
      <c r="AO139" s="237" t="s">
        <v>5892</v>
      </c>
      <c r="AP139" s="165">
        <v>42</v>
      </c>
      <c r="AQ139" s="165">
        <v>26</v>
      </c>
      <c r="AR139" s="165">
        <f t="shared" si="52"/>
        <v>16</v>
      </c>
      <c r="AS139" s="255">
        <f t="shared" si="53"/>
        <v>61.53846153846154</v>
      </c>
      <c r="AT139" s="9" t="s">
        <v>5893</v>
      </c>
    </row>
    <row r="140" spans="2:46" ht="50" customHeight="1">
      <c r="B140" s="34" t="s">
        <v>280</v>
      </c>
      <c r="C140" s="35" t="s">
        <v>5288</v>
      </c>
      <c r="D140" s="36" t="s">
        <v>281</v>
      </c>
      <c r="E140" s="240">
        <v>2744.4059999999999</v>
      </c>
      <c r="F140" s="235">
        <v>3166.2269999999999</v>
      </c>
      <c r="G140" s="234">
        <f t="shared" si="36"/>
        <v>-421.82099999999991</v>
      </c>
      <c r="H140" s="105">
        <f t="shared" si="37"/>
        <v>-13.322512883630894</v>
      </c>
      <c r="I140" s="240">
        <v>617.20899999999995</v>
      </c>
      <c r="J140" s="235">
        <v>616.80100000000004</v>
      </c>
      <c r="K140" s="234">
        <f t="shared" si="38"/>
        <v>0.40799999999990177</v>
      </c>
      <c r="L140" s="312">
        <f t="shared" si="39"/>
        <v>6.6147752678724858E-2</v>
      </c>
      <c r="M140" s="240">
        <v>428.38499999999999</v>
      </c>
      <c r="N140" s="235">
        <v>848.21699999999998</v>
      </c>
      <c r="O140" s="234">
        <f t="shared" si="40"/>
        <v>-419.83199999999999</v>
      </c>
      <c r="P140" s="105">
        <f t="shared" si="41"/>
        <v>-49.495824771255471</v>
      </c>
      <c r="Q140" s="240">
        <v>1698.8119999999999</v>
      </c>
      <c r="R140" s="235">
        <v>1701.2090000000001</v>
      </c>
      <c r="S140" s="234">
        <f t="shared" si="42"/>
        <v>-2.3970000000001619</v>
      </c>
      <c r="T140" s="105">
        <f t="shared" si="43"/>
        <v>-0.14089979538082398</v>
      </c>
      <c r="U140" s="180" t="s">
        <v>5395</v>
      </c>
      <c r="V140" s="165">
        <v>687</v>
      </c>
      <c r="W140" s="165">
        <v>686</v>
      </c>
      <c r="X140" s="165">
        <f t="shared" si="44"/>
        <v>1</v>
      </c>
      <c r="Y140" s="255">
        <f t="shared" si="45"/>
        <v>0.1457725947521866</v>
      </c>
      <c r="Z140" s="237" t="s">
        <v>5894</v>
      </c>
      <c r="AA140" s="165">
        <v>346</v>
      </c>
      <c r="AB140" s="165">
        <v>361</v>
      </c>
      <c r="AC140" s="165">
        <f t="shared" si="46"/>
        <v>-15</v>
      </c>
      <c r="AD140" s="165">
        <f t="shared" si="47"/>
        <v>-4.1551246537396125</v>
      </c>
      <c r="AE140" s="237" t="s">
        <v>5839</v>
      </c>
      <c r="AF140" s="165">
        <v>269</v>
      </c>
      <c r="AG140" s="165">
        <v>269</v>
      </c>
      <c r="AH140" s="165">
        <f t="shared" si="48"/>
        <v>0</v>
      </c>
      <c r="AI140" s="165">
        <f t="shared" si="49"/>
        <v>0</v>
      </c>
      <c r="AJ140" s="237" t="s">
        <v>5895</v>
      </c>
      <c r="AK140" s="165">
        <v>235</v>
      </c>
      <c r="AL140" s="165">
        <v>240</v>
      </c>
      <c r="AM140" s="165">
        <f t="shared" si="50"/>
        <v>-5</v>
      </c>
      <c r="AN140" s="165">
        <f t="shared" si="51"/>
        <v>-2.083333333333333</v>
      </c>
      <c r="AO140" s="237" t="s">
        <v>5896</v>
      </c>
      <c r="AP140" s="165">
        <v>113</v>
      </c>
      <c r="AQ140" s="165">
        <v>129</v>
      </c>
      <c r="AR140" s="165">
        <f t="shared" si="52"/>
        <v>-16</v>
      </c>
      <c r="AS140" s="255">
        <f t="shared" si="53"/>
        <v>-12.403100775193799</v>
      </c>
      <c r="AT140" s="9" t="s">
        <v>5897</v>
      </c>
    </row>
    <row r="141" spans="2:46" ht="50" customHeight="1">
      <c r="B141" s="34" t="s">
        <v>282</v>
      </c>
      <c r="C141" s="35" t="s">
        <v>5288</v>
      </c>
      <c r="D141" s="36" t="s">
        <v>283</v>
      </c>
      <c r="E141" s="240">
        <v>4226.2569999999996</v>
      </c>
      <c r="F141" s="235">
        <v>4176.3389999999999</v>
      </c>
      <c r="G141" s="234">
        <f t="shared" si="36"/>
        <v>49.917999999999665</v>
      </c>
      <c r="H141" s="105">
        <f t="shared" si="37"/>
        <v>1.1952573773345427</v>
      </c>
      <c r="I141" s="240">
        <v>2871.942</v>
      </c>
      <c r="J141" s="235">
        <v>2869.819</v>
      </c>
      <c r="K141" s="234">
        <f t="shared" si="38"/>
        <v>2.1230000000000473</v>
      </c>
      <c r="L141" s="312">
        <f t="shared" si="39"/>
        <v>7.3976790870784792E-2</v>
      </c>
      <c r="M141" s="240">
        <v>623.91099999999994</v>
      </c>
      <c r="N141" s="235">
        <v>622.84299999999996</v>
      </c>
      <c r="O141" s="234">
        <f t="shared" si="40"/>
        <v>1.0679999999999836</v>
      </c>
      <c r="P141" s="105">
        <f t="shared" si="41"/>
        <v>0.17147178341893282</v>
      </c>
      <c r="Q141" s="240">
        <v>730.404</v>
      </c>
      <c r="R141" s="235">
        <v>683.67700000000002</v>
      </c>
      <c r="S141" s="234">
        <f t="shared" si="42"/>
        <v>46.726999999999975</v>
      </c>
      <c r="T141" s="105">
        <f t="shared" si="43"/>
        <v>6.8346602269785253</v>
      </c>
      <c r="U141" s="180" t="s">
        <v>5395</v>
      </c>
      <c r="V141" s="165">
        <v>234.50700000000001</v>
      </c>
      <c r="W141" s="165">
        <v>234.483</v>
      </c>
      <c r="X141" s="165">
        <f t="shared" si="44"/>
        <v>2.4000000000000909E-2</v>
      </c>
      <c r="Y141" s="255">
        <f t="shared" si="45"/>
        <v>1.0235283581326114E-2</v>
      </c>
      <c r="Z141" s="237" t="s">
        <v>5898</v>
      </c>
      <c r="AA141" s="165">
        <v>120.90600000000001</v>
      </c>
      <c r="AB141" s="165">
        <v>169.84399999999999</v>
      </c>
      <c r="AC141" s="165">
        <f t="shared" si="46"/>
        <v>-48.937999999999988</v>
      </c>
      <c r="AD141" s="165">
        <f t="shared" si="47"/>
        <v>-28.813499446550946</v>
      </c>
      <c r="AE141" s="237" t="s">
        <v>5570</v>
      </c>
      <c r="AF141" s="165">
        <v>102.17400000000001</v>
      </c>
      <c r="AG141" s="165">
        <v>92.373000000000005</v>
      </c>
      <c r="AH141" s="165">
        <f t="shared" si="48"/>
        <v>9.8010000000000019</v>
      </c>
      <c r="AI141" s="165">
        <f t="shared" si="49"/>
        <v>10.610243252898576</v>
      </c>
      <c r="AJ141" s="237" t="s">
        <v>5899</v>
      </c>
      <c r="AK141" s="165">
        <v>100</v>
      </c>
      <c r="AL141" s="165" t="s">
        <v>5423</v>
      </c>
      <c r="AM141" s="165" t="s">
        <v>5423</v>
      </c>
      <c r="AN141" s="165" t="s">
        <v>5423</v>
      </c>
      <c r="AO141" s="237" t="s">
        <v>5373</v>
      </c>
      <c r="AP141" s="165">
        <v>71.718999999999994</v>
      </c>
      <c r="AQ141" s="165">
        <v>97.742000000000004</v>
      </c>
      <c r="AR141" s="165">
        <f t="shared" si="52"/>
        <v>-26.02300000000001</v>
      </c>
      <c r="AS141" s="255">
        <f t="shared" si="53"/>
        <v>-26.624173845429816</v>
      </c>
      <c r="AT141" s="9" t="s">
        <v>5900</v>
      </c>
    </row>
    <row r="142" spans="2:46" ht="50" customHeight="1">
      <c r="B142" s="34" t="s">
        <v>284</v>
      </c>
      <c r="C142" s="35" t="s">
        <v>5288</v>
      </c>
      <c r="D142" s="36" t="s">
        <v>285</v>
      </c>
      <c r="E142" s="240">
        <v>5106.9970000000003</v>
      </c>
      <c r="F142" s="235">
        <v>5345.7560000000003</v>
      </c>
      <c r="G142" s="234">
        <f t="shared" si="36"/>
        <v>-238.75900000000001</v>
      </c>
      <c r="H142" s="105">
        <f t="shared" si="37"/>
        <v>-4.4663280553770131</v>
      </c>
      <c r="I142" s="240">
        <v>1314.366</v>
      </c>
      <c r="J142" s="235">
        <v>1313.6579999999999</v>
      </c>
      <c r="K142" s="234">
        <f t="shared" si="38"/>
        <v>0.70800000000008367</v>
      </c>
      <c r="L142" s="312">
        <f t="shared" si="39"/>
        <v>5.3895306084238342E-2</v>
      </c>
      <c r="M142" s="240">
        <v>356.28800000000001</v>
      </c>
      <c r="N142" s="235">
        <v>345.197</v>
      </c>
      <c r="O142" s="234">
        <f t="shared" si="40"/>
        <v>11.091000000000008</v>
      </c>
      <c r="P142" s="105">
        <f t="shared" si="41"/>
        <v>3.2129479688409832</v>
      </c>
      <c r="Q142" s="240">
        <v>3436.3429999999998</v>
      </c>
      <c r="R142" s="235">
        <v>3686.9009999999998</v>
      </c>
      <c r="S142" s="234">
        <f t="shared" si="42"/>
        <v>-250.55799999999999</v>
      </c>
      <c r="T142" s="105">
        <f t="shared" si="43"/>
        <v>-6.7958971504794947</v>
      </c>
      <c r="U142" s="180" t="s">
        <v>5788</v>
      </c>
      <c r="V142" s="165">
        <v>1416</v>
      </c>
      <c r="W142" s="165">
        <v>1452</v>
      </c>
      <c r="X142" s="165">
        <f t="shared" si="44"/>
        <v>-36</v>
      </c>
      <c r="Y142" s="255">
        <f t="shared" si="45"/>
        <v>-2.4793388429752068</v>
      </c>
      <c r="Z142" s="237" t="s">
        <v>5901</v>
      </c>
      <c r="AA142" s="165">
        <v>1145</v>
      </c>
      <c r="AB142" s="165">
        <v>1238</v>
      </c>
      <c r="AC142" s="165">
        <f t="shared" si="46"/>
        <v>-93</v>
      </c>
      <c r="AD142" s="165">
        <f t="shared" si="47"/>
        <v>-7.5121163166397418</v>
      </c>
      <c r="AE142" s="237" t="s">
        <v>5902</v>
      </c>
      <c r="AF142" s="165">
        <v>428</v>
      </c>
      <c r="AG142" s="165">
        <v>662</v>
      </c>
      <c r="AH142" s="165">
        <f t="shared" si="48"/>
        <v>-234</v>
      </c>
      <c r="AI142" s="165">
        <f t="shared" si="49"/>
        <v>-35.347432024169187</v>
      </c>
      <c r="AJ142" s="237" t="s">
        <v>5903</v>
      </c>
      <c r="AK142" s="165">
        <v>122</v>
      </c>
      <c r="AL142" s="165">
        <v>125</v>
      </c>
      <c r="AM142" s="165">
        <f t="shared" si="50"/>
        <v>-3</v>
      </c>
      <c r="AN142" s="165">
        <f t="shared" si="51"/>
        <v>-2.4</v>
      </c>
      <c r="AO142" s="237" t="s">
        <v>5904</v>
      </c>
      <c r="AP142" s="165">
        <v>91</v>
      </c>
      <c r="AQ142" s="165">
        <v>0</v>
      </c>
      <c r="AR142" s="165">
        <f t="shared" si="52"/>
        <v>91</v>
      </c>
      <c r="AS142" s="255" t="s">
        <v>12157</v>
      </c>
      <c r="AT142" s="9" t="s">
        <v>5905</v>
      </c>
    </row>
    <row r="143" spans="2:46" ht="50" customHeight="1">
      <c r="B143" s="34" t="s">
        <v>286</v>
      </c>
      <c r="C143" s="35" t="s">
        <v>5288</v>
      </c>
      <c r="D143" s="36" t="s">
        <v>287</v>
      </c>
      <c r="E143" s="240">
        <v>3413.88</v>
      </c>
      <c r="F143" s="235">
        <v>3714.5610000000001</v>
      </c>
      <c r="G143" s="234">
        <f t="shared" si="36"/>
        <v>-300.68100000000004</v>
      </c>
      <c r="H143" s="105">
        <f t="shared" si="37"/>
        <v>-8.0946577536349533</v>
      </c>
      <c r="I143" s="240">
        <v>823.28499999999997</v>
      </c>
      <c r="J143" s="235">
        <v>859.11599999999999</v>
      </c>
      <c r="K143" s="234">
        <f t="shared" si="38"/>
        <v>-35.831000000000017</v>
      </c>
      <c r="L143" s="312">
        <f t="shared" si="39"/>
        <v>-4.1706824223969781</v>
      </c>
      <c r="M143" s="240">
        <v>865.29100000000005</v>
      </c>
      <c r="N143" s="235">
        <v>994.98099999999999</v>
      </c>
      <c r="O143" s="234">
        <f t="shared" si="40"/>
        <v>-129.68999999999994</v>
      </c>
      <c r="P143" s="105">
        <f t="shared" si="41"/>
        <v>-13.034419752738991</v>
      </c>
      <c r="Q143" s="240">
        <v>1725.3040000000001</v>
      </c>
      <c r="R143" s="235">
        <v>1860.4639999999999</v>
      </c>
      <c r="S143" s="234">
        <f t="shared" si="42"/>
        <v>-135.15999999999985</v>
      </c>
      <c r="T143" s="105">
        <f t="shared" si="43"/>
        <v>-7.2648543589126078</v>
      </c>
      <c r="U143" s="180" t="s">
        <v>5524</v>
      </c>
      <c r="V143" s="165">
        <v>907</v>
      </c>
      <c r="W143" s="165">
        <v>982</v>
      </c>
      <c r="X143" s="165">
        <f t="shared" si="44"/>
        <v>-75</v>
      </c>
      <c r="Y143" s="255">
        <f t="shared" si="45"/>
        <v>-7.6374745417515282</v>
      </c>
      <c r="Z143" s="237" t="s">
        <v>5373</v>
      </c>
      <c r="AA143" s="165">
        <v>413</v>
      </c>
      <c r="AB143" s="165">
        <v>412</v>
      </c>
      <c r="AC143" s="165">
        <f t="shared" si="46"/>
        <v>1</v>
      </c>
      <c r="AD143" s="165">
        <f t="shared" si="47"/>
        <v>0.24271844660194172</v>
      </c>
      <c r="AE143" s="237" t="s">
        <v>5906</v>
      </c>
      <c r="AF143" s="165">
        <v>253</v>
      </c>
      <c r="AG143" s="165">
        <v>274</v>
      </c>
      <c r="AH143" s="165">
        <f t="shared" si="48"/>
        <v>-21</v>
      </c>
      <c r="AI143" s="165">
        <f t="shared" si="49"/>
        <v>-7.664233576642336</v>
      </c>
      <c r="AJ143" s="237" t="s">
        <v>5907</v>
      </c>
      <c r="AK143" s="165">
        <v>40</v>
      </c>
      <c r="AL143" s="165">
        <v>36</v>
      </c>
      <c r="AM143" s="165">
        <f t="shared" si="50"/>
        <v>4</v>
      </c>
      <c r="AN143" s="165">
        <f t="shared" si="51"/>
        <v>11.111111111111111</v>
      </c>
      <c r="AO143" s="237" t="s">
        <v>5908</v>
      </c>
      <c r="AP143" s="165">
        <v>39</v>
      </c>
      <c r="AQ143" s="165">
        <v>88</v>
      </c>
      <c r="AR143" s="165">
        <f t="shared" si="52"/>
        <v>-49</v>
      </c>
      <c r="AS143" s="255">
        <f t="shared" si="53"/>
        <v>-55.68181818181818</v>
      </c>
      <c r="AT143" s="9" t="s">
        <v>5909</v>
      </c>
    </row>
    <row r="144" spans="2:46" ht="50" customHeight="1">
      <c r="B144" s="34" t="s">
        <v>288</v>
      </c>
      <c r="C144" s="35" t="s">
        <v>5288</v>
      </c>
      <c r="D144" s="36" t="s">
        <v>289</v>
      </c>
      <c r="E144" s="240">
        <v>1242.9649999999999</v>
      </c>
      <c r="F144" s="235">
        <v>1320.2850000000001</v>
      </c>
      <c r="G144" s="234">
        <f t="shared" si="36"/>
        <v>-77.320000000000164</v>
      </c>
      <c r="H144" s="105">
        <f t="shared" si="37"/>
        <v>-5.8563113267211362</v>
      </c>
      <c r="I144" s="240">
        <v>349.392</v>
      </c>
      <c r="J144" s="235">
        <v>390.75599999999997</v>
      </c>
      <c r="K144" s="234">
        <f t="shared" si="38"/>
        <v>-41.363999999999976</v>
      </c>
      <c r="L144" s="312">
        <f t="shared" si="39"/>
        <v>-10.585634001781157</v>
      </c>
      <c r="M144" s="240">
        <v>31.879000000000001</v>
      </c>
      <c r="N144" s="235">
        <v>41.878999999999998</v>
      </c>
      <c r="O144" s="234">
        <f t="shared" si="40"/>
        <v>-9.9999999999999964</v>
      </c>
      <c r="P144" s="105">
        <f t="shared" si="41"/>
        <v>-23.878316101148538</v>
      </c>
      <c r="Q144" s="240">
        <v>861.69399999999996</v>
      </c>
      <c r="R144" s="235">
        <v>887.65</v>
      </c>
      <c r="S144" s="234">
        <f t="shared" si="42"/>
        <v>-25.956000000000017</v>
      </c>
      <c r="T144" s="105">
        <f t="shared" si="43"/>
        <v>-2.9241254999155095</v>
      </c>
      <c r="U144" s="180" t="s">
        <v>5492</v>
      </c>
      <c r="V144" s="165">
        <v>317</v>
      </c>
      <c r="W144" s="165">
        <v>331</v>
      </c>
      <c r="X144" s="165">
        <f t="shared" si="44"/>
        <v>-14</v>
      </c>
      <c r="Y144" s="255">
        <f t="shared" si="45"/>
        <v>-4.2296072507552873</v>
      </c>
      <c r="Z144" s="237" t="s">
        <v>5440</v>
      </c>
      <c r="AA144" s="165">
        <v>304</v>
      </c>
      <c r="AB144" s="165">
        <v>304</v>
      </c>
      <c r="AC144" s="165">
        <f t="shared" si="46"/>
        <v>0</v>
      </c>
      <c r="AD144" s="165">
        <f t="shared" si="47"/>
        <v>0</v>
      </c>
      <c r="AE144" s="237" t="s">
        <v>5910</v>
      </c>
      <c r="AF144" s="165">
        <v>84</v>
      </c>
      <c r="AG144" s="165">
        <v>94</v>
      </c>
      <c r="AH144" s="165">
        <f t="shared" si="48"/>
        <v>-10</v>
      </c>
      <c r="AI144" s="165">
        <f t="shared" si="49"/>
        <v>-10.638297872340425</v>
      </c>
      <c r="AJ144" s="237" t="s">
        <v>5338</v>
      </c>
      <c r="AK144" s="165">
        <v>64</v>
      </c>
      <c r="AL144" s="165">
        <v>67</v>
      </c>
      <c r="AM144" s="165">
        <f t="shared" si="50"/>
        <v>-3</v>
      </c>
      <c r="AN144" s="165">
        <f t="shared" si="51"/>
        <v>-4.4776119402985071</v>
      </c>
      <c r="AO144" s="237" t="s">
        <v>5911</v>
      </c>
      <c r="AP144" s="165">
        <v>59</v>
      </c>
      <c r="AQ144" s="165">
        <v>79</v>
      </c>
      <c r="AR144" s="165">
        <f t="shared" si="52"/>
        <v>-20</v>
      </c>
      <c r="AS144" s="255">
        <f t="shared" si="53"/>
        <v>-25.316455696202532</v>
      </c>
      <c r="AT144" s="9" t="s">
        <v>5912</v>
      </c>
    </row>
    <row r="145" spans="2:46" ht="50" customHeight="1">
      <c r="B145" s="34" t="s">
        <v>290</v>
      </c>
      <c r="C145" s="35" t="s">
        <v>5288</v>
      </c>
      <c r="D145" s="36" t="s">
        <v>291</v>
      </c>
      <c r="E145" s="240">
        <v>1967.097</v>
      </c>
      <c r="F145" s="235">
        <v>1799</v>
      </c>
      <c r="G145" s="234">
        <f t="shared" si="36"/>
        <v>168.09699999999998</v>
      </c>
      <c r="H145" s="105">
        <f t="shared" si="37"/>
        <v>9.3439132851584201</v>
      </c>
      <c r="I145" s="240">
        <v>918.64300000000003</v>
      </c>
      <c r="J145" s="235">
        <v>830.25699999999995</v>
      </c>
      <c r="K145" s="234">
        <f t="shared" si="38"/>
        <v>88.386000000000081</v>
      </c>
      <c r="L145" s="312">
        <f t="shared" si="39"/>
        <v>10.64561936846062</v>
      </c>
      <c r="M145" s="240">
        <v>70.864999999999995</v>
      </c>
      <c r="N145" s="235">
        <v>10.862</v>
      </c>
      <c r="O145" s="234">
        <f t="shared" si="40"/>
        <v>60.002999999999993</v>
      </c>
      <c r="P145" s="105">
        <f t="shared" si="41"/>
        <v>552.41207880684954</v>
      </c>
      <c r="Q145" s="240">
        <v>977.58900000000006</v>
      </c>
      <c r="R145" s="235">
        <v>958</v>
      </c>
      <c r="S145" s="234">
        <f t="shared" si="42"/>
        <v>19.589000000000055</v>
      </c>
      <c r="T145" s="105">
        <f t="shared" si="43"/>
        <v>2.0447807933194211</v>
      </c>
      <c r="U145" s="180" t="s">
        <v>5440</v>
      </c>
      <c r="V145" s="165">
        <v>364</v>
      </c>
      <c r="W145" s="165">
        <v>328</v>
      </c>
      <c r="X145" s="165">
        <f t="shared" si="44"/>
        <v>36</v>
      </c>
      <c r="Y145" s="255">
        <f t="shared" si="45"/>
        <v>10.975609756097562</v>
      </c>
      <c r="Z145" s="237" t="s">
        <v>5913</v>
      </c>
      <c r="AA145" s="165">
        <v>210</v>
      </c>
      <c r="AB145" s="165">
        <v>200</v>
      </c>
      <c r="AC145" s="165">
        <f t="shared" si="46"/>
        <v>10</v>
      </c>
      <c r="AD145" s="165">
        <f t="shared" si="47"/>
        <v>5</v>
      </c>
      <c r="AE145" s="237" t="s">
        <v>5914</v>
      </c>
      <c r="AF145" s="165">
        <v>87</v>
      </c>
      <c r="AG145" s="165">
        <v>88</v>
      </c>
      <c r="AH145" s="165">
        <f t="shared" si="48"/>
        <v>-1</v>
      </c>
      <c r="AI145" s="165">
        <f t="shared" si="49"/>
        <v>-1.1363636363636365</v>
      </c>
      <c r="AJ145" s="237" t="s">
        <v>5915</v>
      </c>
      <c r="AK145" s="165">
        <v>83</v>
      </c>
      <c r="AL145" s="165">
        <v>83</v>
      </c>
      <c r="AM145" s="165">
        <f t="shared" si="50"/>
        <v>0</v>
      </c>
      <c r="AN145" s="165">
        <f t="shared" si="51"/>
        <v>0</v>
      </c>
      <c r="AO145" s="237" t="s">
        <v>5916</v>
      </c>
      <c r="AP145" s="165">
        <v>54</v>
      </c>
      <c r="AQ145" s="165">
        <v>90</v>
      </c>
      <c r="AR145" s="165">
        <f t="shared" si="52"/>
        <v>-36</v>
      </c>
      <c r="AS145" s="255">
        <f t="shared" si="53"/>
        <v>-40</v>
      </c>
      <c r="AT145" s="9" t="s">
        <v>5917</v>
      </c>
    </row>
    <row r="146" spans="2:46" ht="50" customHeight="1">
      <c r="B146" s="34" t="s">
        <v>292</v>
      </c>
      <c r="C146" s="35" t="s">
        <v>5288</v>
      </c>
      <c r="D146" s="36" t="s">
        <v>293</v>
      </c>
      <c r="E146" s="240">
        <v>7909.723</v>
      </c>
      <c r="F146" s="235">
        <v>6398.5789999999997</v>
      </c>
      <c r="G146" s="234">
        <f t="shared" si="36"/>
        <v>1511.1440000000002</v>
      </c>
      <c r="H146" s="105">
        <f t="shared" si="37"/>
        <v>23.616868682874749</v>
      </c>
      <c r="I146" s="240">
        <v>996.94399999999996</v>
      </c>
      <c r="J146" s="235">
        <v>1000.038</v>
      </c>
      <c r="K146" s="234">
        <f t="shared" si="38"/>
        <v>-3.0940000000000509</v>
      </c>
      <c r="L146" s="312">
        <f t="shared" si="39"/>
        <v>-0.30938824324676173</v>
      </c>
      <c r="M146" s="240">
        <v>1350.0050000000001</v>
      </c>
      <c r="N146" s="235">
        <v>1046.8430000000001</v>
      </c>
      <c r="O146" s="234">
        <f t="shared" si="40"/>
        <v>303.16200000000003</v>
      </c>
      <c r="P146" s="105">
        <f t="shared" si="41"/>
        <v>28.959643423130309</v>
      </c>
      <c r="Q146" s="240">
        <v>5562.7740000000003</v>
      </c>
      <c r="R146" s="235">
        <v>4351.6980000000003</v>
      </c>
      <c r="S146" s="234">
        <f t="shared" si="42"/>
        <v>1211.076</v>
      </c>
      <c r="T146" s="105">
        <f t="shared" si="43"/>
        <v>27.829964303589076</v>
      </c>
      <c r="U146" s="180" t="s">
        <v>5918</v>
      </c>
      <c r="V146" s="165">
        <v>2364</v>
      </c>
      <c r="W146" s="165">
        <v>2261</v>
      </c>
      <c r="X146" s="165">
        <f t="shared" si="44"/>
        <v>103</v>
      </c>
      <c r="Y146" s="255">
        <f t="shared" si="45"/>
        <v>4.5555064130915524</v>
      </c>
      <c r="Z146" s="237" t="s">
        <v>5534</v>
      </c>
      <c r="AA146" s="165">
        <v>893</v>
      </c>
      <c r="AB146" s="165">
        <v>393</v>
      </c>
      <c r="AC146" s="165">
        <f t="shared" si="46"/>
        <v>500</v>
      </c>
      <c r="AD146" s="165">
        <f t="shared" si="47"/>
        <v>127.2264631043257</v>
      </c>
      <c r="AE146" s="237" t="s">
        <v>5919</v>
      </c>
      <c r="AF146" s="165">
        <v>817</v>
      </c>
      <c r="AG146" s="165">
        <v>0</v>
      </c>
      <c r="AH146" s="165">
        <f t="shared" si="48"/>
        <v>817</v>
      </c>
      <c r="AI146" s="165" t="s">
        <v>12157</v>
      </c>
      <c r="AJ146" s="237" t="s">
        <v>5460</v>
      </c>
      <c r="AK146" s="165">
        <v>645</v>
      </c>
      <c r="AL146" s="165">
        <v>778</v>
      </c>
      <c r="AM146" s="165">
        <f t="shared" si="50"/>
        <v>-133</v>
      </c>
      <c r="AN146" s="165">
        <f t="shared" si="51"/>
        <v>-17.095115681233931</v>
      </c>
      <c r="AO146" s="237" t="s">
        <v>5338</v>
      </c>
      <c r="AP146" s="165">
        <v>409</v>
      </c>
      <c r="AQ146" s="165">
        <v>453</v>
      </c>
      <c r="AR146" s="165">
        <f t="shared" si="52"/>
        <v>-44</v>
      </c>
      <c r="AS146" s="255">
        <f t="shared" si="53"/>
        <v>-9.7130242825607063</v>
      </c>
      <c r="AT146" s="9" t="s">
        <v>5920</v>
      </c>
    </row>
    <row r="147" spans="2:46" ht="50" customHeight="1">
      <c r="B147" s="34" t="s">
        <v>294</v>
      </c>
      <c r="C147" s="35" t="s">
        <v>5288</v>
      </c>
      <c r="D147" s="36" t="s">
        <v>295</v>
      </c>
      <c r="E147" s="240">
        <v>3173.6390000000001</v>
      </c>
      <c r="F147" s="235">
        <v>3227.8159999999998</v>
      </c>
      <c r="G147" s="234">
        <f t="shared" si="36"/>
        <v>-54.17699999999968</v>
      </c>
      <c r="H147" s="105">
        <f t="shared" si="37"/>
        <v>-1.6784413981466006</v>
      </c>
      <c r="I147" s="240">
        <v>1310.606</v>
      </c>
      <c r="J147" s="235">
        <v>1360.193</v>
      </c>
      <c r="K147" s="234">
        <f t="shared" si="38"/>
        <v>-49.586999999999989</v>
      </c>
      <c r="L147" s="312">
        <f t="shared" si="39"/>
        <v>-3.6455855896920504</v>
      </c>
      <c r="M147" s="240">
        <v>102.95099999999999</v>
      </c>
      <c r="N147" s="235">
        <v>102.931</v>
      </c>
      <c r="O147" s="234">
        <f t="shared" si="40"/>
        <v>1.9999999999996021E-2</v>
      </c>
      <c r="P147" s="105">
        <f t="shared" si="41"/>
        <v>1.9430492271517833E-2</v>
      </c>
      <c r="Q147" s="240">
        <v>1760.0820000000001</v>
      </c>
      <c r="R147" s="235">
        <v>1764.692</v>
      </c>
      <c r="S147" s="234">
        <f t="shared" si="42"/>
        <v>-4.6099999999999</v>
      </c>
      <c r="T147" s="105">
        <f t="shared" si="43"/>
        <v>-0.26123538838504962</v>
      </c>
      <c r="U147" s="180" t="s">
        <v>5921</v>
      </c>
      <c r="V147" s="165">
        <v>1024</v>
      </c>
      <c r="W147" s="165">
        <v>1024</v>
      </c>
      <c r="X147" s="165">
        <f t="shared" si="44"/>
        <v>0</v>
      </c>
      <c r="Y147" s="255">
        <f t="shared" si="45"/>
        <v>0</v>
      </c>
      <c r="Z147" s="237" t="s">
        <v>5440</v>
      </c>
      <c r="AA147" s="165">
        <v>465</v>
      </c>
      <c r="AB147" s="165">
        <v>465</v>
      </c>
      <c r="AC147" s="165">
        <f t="shared" si="46"/>
        <v>0</v>
      </c>
      <c r="AD147" s="165">
        <f t="shared" si="47"/>
        <v>0</v>
      </c>
      <c r="AE147" s="237" t="s">
        <v>5922</v>
      </c>
      <c r="AF147" s="165">
        <v>70</v>
      </c>
      <c r="AG147" s="165">
        <v>70</v>
      </c>
      <c r="AH147" s="165">
        <f t="shared" si="48"/>
        <v>0</v>
      </c>
      <c r="AI147" s="165">
        <f t="shared" si="49"/>
        <v>0</v>
      </c>
      <c r="AJ147" s="237" t="s">
        <v>5915</v>
      </c>
      <c r="AK147" s="165">
        <v>65</v>
      </c>
      <c r="AL147" s="165">
        <v>71</v>
      </c>
      <c r="AM147" s="165">
        <f t="shared" si="50"/>
        <v>-6</v>
      </c>
      <c r="AN147" s="165">
        <f t="shared" si="51"/>
        <v>-8.4507042253521121</v>
      </c>
      <c r="AO147" s="237" t="s">
        <v>5923</v>
      </c>
      <c r="AP147" s="165">
        <v>62</v>
      </c>
      <c r="AQ147" s="165">
        <v>61</v>
      </c>
      <c r="AR147" s="165">
        <f t="shared" si="52"/>
        <v>1</v>
      </c>
      <c r="AS147" s="255">
        <f t="shared" si="53"/>
        <v>1.639344262295082</v>
      </c>
      <c r="AT147" s="9" t="s">
        <v>5924</v>
      </c>
    </row>
    <row r="148" spans="2:46" ht="50" customHeight="1">
      <c r="B148" s="34" t="s">
        <v>296</v>
      </c>
      <c r="C148" s="35" t="s">
        <v>5288</v>
      </c>
      <c r="D148" s="36" t="s">
        <v>297</v>
      </c>
      <c r="E148" s="240">
        <v>3685.3270000000002</v>
      </c>
      <c r="F148" s="235">
        <v>3734.2420000000002</v>
      </c>
      <c r="G148" s="234">
        <f t="shared" si="36"/>
        <v>-48.914999999999964</v>
      </c>
      <c r="H148" s="105">
        <f t="shared" si="37"/>
        <v>-1.3099043929129381</v>
      </c>
      <c r="I148" s="240">
        <v>1291.27</v>
      </c>
      <c r="J148" s="235">
        <v>1297.039</v>
      </c>
      <c r="K148" s="234">
        <f t="shared" si="38"/>
        <v>-5.7690000000000055</v>
      </c>
      <c r="L148" s="312">
        <f t="shared" si="39"/>
        <v>-0.444782308010785</v>
      </c>
      <c r="M148" s="240">
        <v>305.99599999999998</v>
      </c>
      <c r="N148" s="235">
        <v>305.99599999999998</v>
      </c>
      <c r="O148" s="234">
        <f t="shared" si="40"/>
        <v>0</v>
      </c>
      <c r="P148" s="105">
        <f t="shared" si="41"/>
        <v>0</v>
      </c>
      <c r="Q148" s="240">
        <v>2088.0610000000001</v>
      </c>
      <c r="R148" s="235">
        <v>2131.2069999999999</v>
      </c>
      <c r="S148" s="234">
        <f t="shared" si="42"/>
        <v>-43.145999999999731</v>
      </c>
      <c r="T148" s="105">
        <f t="shared" si="43"/>
        <v>-2.0244865937470986</v>
      </c>
      <c r="U148" s="180" t="s">
        <v>5925</v>
      </c>
      <c r="V148" s="165">
        <v>793</v>
      </c>
      <c r="W148" s="165">
        <v>823</v>
      </c>
      <c r="X148" s="165">
        <f t="shared" si="44"/>
        <v>-30</v>
      </c>
      <c r="Y148" s="255">
        <f t="shared" si="45"/>
        <v>-3.6452004860267313</v>
      </c>
      <c r="Z148" s="237" t="s">
        <v>5524</v>
      </c>
      <c r="AA148" s="165">
        <v>602</v>
      </c>
      <c r="AB148" s="165">
        <v>574</v>
      </c>
      <c r="AC148" s="165">
        <f t="shared" si="46"/>
        <v>28</v>
      </c>
      <c r="AD148" s="165">
        <f t="shared" si="47"/>
        <v>4.8780487804878048</v>
      </c>
      <c r="AE148" s="237" t="s">
        <v>5926</v>
      </c>
      <c r="AF148" s="165">
        <v>236</v>
      </c>
      <c r="AG148" s="165">
        <v>240</v>
      </c>
      <c r="AH148" s="165">
        <f t="shared" si="48"/>
        <v>-4</v>
      </c>
      <c r="AI148" s="165">
        <f t="shared" si="49"/>
        <v>-1.6666666666666667</v>
      </c>
      <c r="AJ148" s="237" t="s">
        <v>5927</v>
      </c>
      <c r="AK148" s="165">
        <v>193</v>
      </c>
      <c r="AL148" s="165">
        <v>200</v>
      </c>
      <c r="AM148" s="165">
        <f t="shared" si="50"/>
        <v>-7</v>
      </c>
      <c r="AN148" s="165">
        <f t="shared" si="51"/>
        <v>-3.5000000000000004</v>
      </c>
      <c r="AO148" s="237" t="s">
        <v>5928</v>
      </c>
      <c r="AP148" s="165">
        <v>106</v>
      </c>
      <c r="AQ148" s="165">
        <v>111</v>
      </c>
      <c r="AR148" s="165">
        <f t="shared" si="52"/>
        <v>-5</v>
      </c>
      <c r="AS148" s="255">
        <f t="shared" si="53"/>
        <v>-4.5045045045045047</v>
      </c>
      <c r="AT148" s="9" t="s">
        <v>5929</v>
      </c>
    </row>
    <row r="149" spans="2:46" ht="50" customHeight="1">
      <c r="B149" s="34" t="s">
        <v>298</v>
      </c>
      <c r="C149" s="35" t="s">
        <v>5288</v>
      </c>
      <c r="D149" s="36" t="s">
        <v>299</v>
      </c>
      <c r="E149" s="240">
        <v>4934.3389999999999</v>
      </c>
      <c r="F149" s="235">
        <v>4818.1679999999997</v>
      </c>
      <c r="G149" s="234">
        <f t="shared" si="36"/>
        <v>116.17100000000028</v>
      </c>
      <c r="H149" s="105">
        <f t="shared" si="37"/>
        <v>2.4111031412769393</v>
      </c>
      <c r="I149" s="240">
        <v>887.52200000000005</v>
      </c>
      <c r="J149" s="235">
        <v>685.45899999999995</v>
      </c>
      <c r="K149" s="234">
        <f t="shared" si="38"/>
        <v>202.0630000000001</v>
      </c>
      <c r="L149" s="312">
        <f t="shared" si="39"/>
        <v>29.47849543152838</v>
      </c>
      <c r="M149" s="240">
        <v>704.91</v>
      </c>
      <c r="N149" s="235">
        <v>703.06</v>
      </c>
      <c r="O149" s="234">
        <f t="shared" si="40"/>
        <v>1.8500000000000227</v>
      </c>
      <c r="P149" s="105">
        <f t="shared" si="41"/>
        <v>0.26313543652035709</v>
      </c>
      <c r="Q149" s="240">
        <v>3341.9070000000002</v>
      </c>
      <c r="R149" s="235">
        <v>3429.6489999999999</v>
      </c>
      <c r="S149" s="234">
        <f t="shared" si="42"/>
        <v>-87.741999999999734</v>
      </c>
      <c r="T149" s="105">
        <f t="shared" si="43"/>
        <v>-2.5583376024776805</v>
      </c>
      <c r="U149" s="180" t="s">
        <v>5338</v>
      </c>
      <c r="V149" s="165">
        <v>725</v>
      </c>
      <c r="W149" s="165">
        <v>819</v>
      </c>
      <c r="X149" s="165">
        <f t="shared" si="44"/>
        <v>-94</v>
      </c>
      <c r="Y149" s="255">
        <f t="shared" si="45"/>
        <v>-11.477411477411477</v>
      </c>
      <c r="Z149" s="237" t="s">
        <v>5930</v>
      </c>
      <c r="AA149" s="165">
        <v>575</v>
      </c>
      <c r="AB149" s="165">
        <v>660</v>
      </c>
      <c r="AC149" s="165">
        <f t="shared" si="46"/>
        <v>-85</v>
      </c>
      <c r="AD149" s="165">
        <f t="shared" si="47"/>
        <v>-12.878787878787879</v>
      </c>
      <c r="AE149" s="237" t="s">
        <v>5931</v>
      </c>
      <c r="AF149" s="165">
        <v>524</v>
      </c>
      <c r="AG149" s="165">
        <v>403</v>
      </c>
      <c r="AH149" s="165">
        <f t="shared" si="48"/>
        <v>121</v>
      </c>
      <c r="AI149" s="165">
        <f t="shared" si="49"/>
        <v>30.024813895781637</v>
      </c>
      <c r="AJ149" s="237" t="s">
        <v>5932</v>
      </c>
      <c r="AK149" s="165">
        <v>330</v>
      </c>
      <c r="AL149" s="165">
        <v>311</v>
      </c>
      <c r="AM149" s="165">
        <f t="shared" si="50"/>
        <v>19</v>
      </c>
      <c r="AN149" s="165">
        <f t="shared" si="51"/>
        <v>6.109324758842444</v>
      </c>
      <c r="AO149" s="237" t="s">
        <v>5933</v>
      </c>
      <c r="AP149" s="165">
        <v>214</v>
      </c>
      <c r="AQ149" s="165">
        <v>199</v>
      </c>
      <c r="AR149" s="165">
        <f t="shared" si="52"/>
        <v>15</v>
      </c>
      <c r="AS149" s="255">
        <f t="shared" si="53"/>
        <v>7.5376884422110546</v>
      </c>
      <c r="AT149" s="9" t="s">
        <v>5934</v>
      </c>
    </row>
    <row r="150" spans="2:46" ht="50" customHeight="1">
      <c r="B150" s="34" t="s">
        <v>300</v>
      </c>
      <c r="C150" s="35" t="s">
        <v>5288</v>
      </c>
      <c r="D150" s="36" t="s">
        <v>301</v>
      </c>
      <c r="E150" s="240">
        <v>2318.1489999999999</v>
      </c>
      <c r="F150" s="235">
        <v>2494.797</v>
      </c>
      <c r="G150" s="234">
        <f t="shared" si="36"/>
        <v>-176.64800000000014</v>
      </c>
      <c r="H150" s="105">
        <f t="shared" si="37"/>
        <v>-7.0806562618120887</v>
      </c>
      <c r="I150" s="240">
        <v>952.23599999999999</v>
      </c>
      <c r="J150" s="235">
        <v>1014.609</v>
      </c>
      <c r="K150" s="234">
        <f t="shared" si="38"/>
        <v>-62.373000000000047</v>
      </c>
      <c r="L150" s="312">
        <f t="shared" si="39"/>
        <v>-6.1474912996040878</v>
      </c>
      <c r="M150" s="240">
        <v>100.90600000000001</v>
      </c>
      <c r="N150" s="235">
        <v>100.87</v>
      </c>
      <c r="O150" s="234">
        <f t="shared" si="40"/>
        <v>3.6000000000001364E-2</v>
      </c>
      <c r="P150" s="105">
        <f t="shared" si="41"/>
        <v>3.5689501338357653E-2</v>
      </c>
      <c r="Q150" s="240">
        <v>1265.0070000000001</v>
      </c>
      <c r="R150" s="235">
        <v>1379.318</v>
      </c>
      <c r="S150" s="234">
        <f t="shared" si="42"/>
        <v>-114.31099999999992</v>
      </c>
      <c r="T150" s="105">
        <f t="shared" si="43"/>
        <v>-8.2875015043666451</v>
      </c>
      <c r="U150" s="180" t="s">
        <v>5338</v>
      </c>
      <c r="V150" s="165">
        <v>818</v>
      </c>
      <c r="W150" s="165">
        <v>931</v>
      </c>
      <c r="X150" s="165">
        <f t="shared" si="44"/>
        <v>-113</v>
      </c>
      <c r="Y150" s="255">
        <f t="shared" si="45"/>
        <v>-12.137486573576799</v>
      </c>
      <c r="Z150" s="237" t="s">
        <v>5935</v>
      </c>
      <c r="AA150" s="165">
        <v>131</v>
      </c>
      <c r="AB150" s="165">
        <v>130</v>
      </c>
      <c r="AC150" s="165">
        <f t="shared" si="46"/>
        <v>1</v>
      </c>
      <c r="AD150" s="165">
        <f t="shared" si="47"/>
        <v>0.76923076923076927</v>
      </c>
      <c r="AE150" s="237" t="s">
        <v>5936</v>
      </c>
      <c r="AF150" s="165">
        <v>104</v>
      </c>
      <c r="AG150" s="165">
        <v>109</v>
      </c>
      <c r="AH150" s="165">
        <f t="shared" si="48"/>
        <v>-5</v>
      </c>
      <c r="AI150" s="165">
        <f t="shared" si="49"/>
        <v>-4.5871559633027523</v>
      </c>
      <c r="AJ150" s="237" t="s">
        <v>5390</v>
      </c>
      <c r="AK150" s="165">
        <v>96</v>
      </c>
      <c r="AL150" s="165">
        <v>95</v>
      </c>
      <c r="AM150" s="165">
        <f t="shared" si="50"/>
        <v>1</v>
      </c>
      <c r="AN150" s="165">
        <f t="shared" si="51"/>
        <v>1.0526315789473684</v>
      </c>
      <c r="AO150" s="237" t="s">
        <v>5937</v>
      </c>
      <c r="AP150" s="165">
        <v>41</v>
      </c>
      <c r="AQ150" s="165">
        <v>41</v>
      </c>
      <c r="AR150" s="165">
        <f t="shared" si="52"/>
        <v>0</v>
      </c>
      <c r="AS150" s="255">
        <f t="shared" si="53"/>
        <v>0</v>
      </c>
      <c r="AT150" s="9" t="s">
        <v>5938</v>
      </c>
    </row>
    <row r="151" spans="2:46" ht="50" customHeight="1">
      <c r="B151" s="34" t="s">
        <v>302</v>
      </c>
      <c r="C151" s="35" t="s">
        <v>5288</v>
      </c>
      <c r="D151" s="36" t="s">
        <v>303</v>
      </c>
      <c r="E151" s="240">
        <v>2232.3220000000001</v>
      </c>
      <c r="F151" s="235">
        <v>2432.665</v>
      </c>
      <c r="G151" s="234">
        <f t="shared" si="36"/>
        <v>-200.34299999999985</v>
      </c>
      <c r="H151" s="105">
        <f t="shared" si="37"/>
        <v>-8.2355359245929805</v>
      </c>
      <c r="I151" s="240">
        <v>961.24699999999996</v>
      </c>
      <c r="J151" s="235">
        <v>1043.366</v>
      </c>
      <c r="K151" s="234">
        <f t="shared" si="38"/>
        <v>-82.119000000000028</v>
      </c>
      <c r="L151" s="312">
        <f t="shared" si="39"/>
        <v>-7.8705842436882198</v>
      </c>
      <c r="M151" s="240">
        <v>75.843999999999994</v>
      </c>
      <c r="N151" s="235">
        <v>75.813000000000002</v>
      </c>
      <c r="O151" s="234">
        <f t="shared" si="40"/>
        <v>3.0999999999991701E-2</v>
      </c>
      <c r="P151" s="105">
        <f t="shared" si="41"/>
        <v>4.0890084813939166E-2</v>
      </c>
      <c r="Q151" s="240">
        <v>1195.231</v>
      </c>
      <c r="R151" s="235">
        <v>1313.4860000000001</v>
      </c>
      <c r="S151" s="234">
        <f t="shared" si="42"/>
        <v>-118.25500000000011</v>
      </c>
      <c r="T151" s="105">
        <f t="shared" si="43"/>
        <v>-9.0031412592140381</v>
      </c>
      <c r="U151" s="180" t="s">
        <v>5939</v>
      </c>
      <c r="V151" s="165">
        <v>848</v>
      </c>
      <c r="W151" s="165">
        <v>1028</v>
      </c>
      <c r="X151" s="165">
        <f t="shared" si="44"/>
        <v>-180</v>
      </c>
      <c r="Y151" s="255">
        <f t="shared" si="45"/>
        <v>-17.509727626459142</v>
      </c>
      <c r="Z151" s="237" t="s">
        <v>5460</v>
      </c>
      <c r="AA151" s="165">
        <v>182</v>
      </c>
      <c r="AB151" s="165">
        <v>113</v>
      </c>
      <c r="AC151" s="165">
        <f t="shared" si="46"/>
        <v>69</v>
      </c>
      <c r="AD151" s="165">
        <f t="shared" si="47"/>
        <v>61.06194690265486</v>
      </c>
      <c r="AE151" s="237" t="s">
        <v>5940</v>
      </c>
      <c r="AF151" s="165">
        <v>104</v>
      </c>
      <c r="AG151" s="165">
        <v>104</v>
      </c>
      <c r="AH151" s="165">
        <f t="shared" si="48"/>
        <v>0</v>
      </c>
      <c r="AI151" s="165">
        <f t="shared" si="49"/>
        <v>0</v>
      </c>
      <c r="AJ151" s="237" t="s">
        <v>5834</v>
      </c>
      <c r="AK151" s="165">
        <v>28</v>
      </c>
      <c r="AL151" s="165">
        <v>47</v>
      </c>
      <c r="AM151" s="165">
        <f t="shared" si="50"/>
        <v>-19</v>
      </c>
      <c r="AN151" s="165">
        <f t="shared" si="51"/>
        <v>-40.425531914893611</v>
      </c>
      <c r="AO151" s="237" t="s">
        <v>5941</v>
      </c>
      <c r="AP151" s="165">
        <v>12</v>
      </c>
      <c r="AQ151" s="165">
        <v>12</v>
      </c>
      <c r="AR151" s="165">
        <f t="shared" si="52"/>
        <v>0</v>
      </c>
      <c r="AS151" s="255">
        <f t="shared" si="53"/>
        <v>0</v>
      </c>
      <c r="AT151" s="9" t="s">
        <v>5942</v>
      </c>
    </row>
    <row r="152" spans="2:46" ht="50" customHeight="1">
      <c r="B152" s="34" t="s">
        <v>304</v>
      </c>
      <c r="C152" s="35" t="s">
        <v>5288</v>
      </c>
      <c r="D152" s="36" t="s">
        <v>305</v>
      </c>
      <c r="E152" s="240">
        <v>1756.4190000000001</v>
      </c>
      <c r="F152" s="235">
        <v>1770.1289999999999</v>
      </c>
      <c r="G152" s="234">
        <f t="shared" si="36"/>
        <v>-13.709999999999809</v>
      </c>
      <c r="H152" s="105">
        <f t="shared" si="37"/>
        <v>-0.77451982313152368</v>
      </c>
      <c r="I152" s="240">
        <v>546.76499999999999</v>
      </c>
      <c r="J152" s="235">
        <v>639.20399999999995</v>
      </c>
      <c r="K152" s="234">
        <f t="shared" si="38"/>
        <v>-92.438999999999965</v>
      </c>
      <c r="L152" s="312">
        <f t="shared" si="39"/>
        <v>-14.461580340548553</v>
      </c>
      <c r="M152" s="240">
        <v>385.05</v>
      </c>
      <c r="N152" s="235">
        <v>389.399</v>
      </c>
      <c r="O152" s="234">
        <f t="shared" si="40"/>
        <v>-4.3489999999999895</v>
      </c>
      <c r="P152" s="105">
        <f t="shared" si="41"/>
        <v>-1.1168492985344054</v>
      </c>
      <c r="Q152" s="240">
        <v>824.60400000000004</v>
      </c>
      <c r="R152" s="235">
        <v>741.52599999999995</v>
      </c>
      <c r="S152" s="234">
        <f t="shared" si="42"/>
        <v>83.078000000000088</v>
      </c>
      <c r="T152" s="105">
        <f t="shared" si="43"/>
        <v>11.203653007446817</v>
      </c>
      <c r="U152" s="180" t="s">
        <v>5615</v>
      </c>
      <c r="V152" s="165">
        <v>488</v>
      </c>
      <c r="W152" s="165">
        <v>414</v>
      </c>
      <c r="X152" s="165">
        <f t="shared" si="44"/>
        <v>74</v>
      </c>
      <c r="Y152" s="255">
        <f t="shared" si="45"/>
        <v>17.874396135265698</v>
      </c>
      <c r="Z152" s="237" t="s">
        <v>5513</v>
      </c>
      <c r="AA152" s="165">
        <v>334</v>
      </c>
      <c r="AB152" s="165">
        <v>328</v>
      </c>
      <c r="AC152" s="165">
        <f t="shared" si="46"/>
        <v>6</v>
      </c>
      <c r="AD152" s="165">
        <f t="shared" si="47"/>
        <v>1.8292682926829267</v>
      </c>
      <c r="AE152" s="235" t="s">
        <v>5673</v>
      </c>
      <c r="AF152" s="165">
        <v>3</v>
      </c>
      <c r="AG152" s="165">
        <v>0</v>
      </c>
      <c r="AH152" s="165">
        <f t="shared" si="48"/>
        <v>3</v>
      </c>
      <c r="AI152" s="165" t="s">
        <v>12157</v>
      </c>
      <c r="AJ152" s="165" t="s">
        <v>12157</v>
      </c>
      <c r="AK152" s="165" t="s">
        <v>12157</v>
      </c>
      <c r="AL152" s="165" t="s">
        <v>12157</v>
      </c>
      <c r="AM152" s="165" t="s">
        <v>12157</v>
      </c>
      <c r="AN152" s="165" t="s">
        <v>12157</v>
      </c>
      <c r="AO152" s="165" t="s">
        <v>12157</v>
      </c>
      <c r="AP152" s="165" t="s">
        <v>12157</v>
      </c>
      <c r="AQ152" s="165" t="s">
        <v>12157</v>
      </c>
      <c r="AR152" s="165" t="s">
        <v>12157</v>
      </c>
      <c r="AS152" s="165" t="s">
        <v>12157</v>
      </c>
      <c r="AT152" s="9" t="s">
        <v>5943</v>
      </c>
    </row>
    <row r="153" spans="2:46" ht="50" customHeight="1">
      <c r="B153" s="34" t="s">
        <v>306</v>
      </c>
      <c r="C153" s="35" t="s">
        <v>5288</v>
      </c>
      <c r="D153" s="36" t="s">
        <v>307</v>
      </c>
      <c r="E153" s="240">
        <v>2741.5329999999999</v>
      </c>
      <c r="F153" s="235">
        <v>2858.9960000000001</v>
      </c>
      <c r="G153" s="234">
        <f t="shared" si="36"/>
        <v>-117.46300000000019</v>
      </c>
      <c r="H153" s="105">
        <f t="shared" si="37"/>
        <v>-4.1085402008257512</v>
      </c>
      <c r="I153" s="240">
        <v>682.21500000000003</v>
      </c>
      <c r="J153" s="235">
        <v>738.60599999999999</v>
      </c>
      <c r="K153" s="234">
        <f t="shared" si="38"/>
        <v>-56.390999999999963</v>
      </c>
      <c r="L153" s="312">
        <f t="shared" si="39"/>
        <v>-7.6347876946572271</v>
      </c>
      <c r="M153" s="240">
        <v>495.63200000000001</v>
      </c>
      <c r="N153" s="235">
        <v>495.54899999999998</v>
      </c>
      <c r="O153" s="234">
        <f t="shared" si="40"/>
        <v>8.300000000002683E-2</v>
      </c>
      <c r="P153" s="105">
        <f t="shared" si="41"/>
        <v>1.6749100492590405E-2</v>
      </c>
      <c r="Q153" s="240">
        <v>1563.6859999999999</v>
      </c>
      <c r="R153" s="235">
        <v>1624.8409999999999</v>
      </c>
      <c r="S153" s="234">
        <f t="shared" si="42"/>
        <v>-61.154999999999973</v>
      </c>
      <c r="T153" s="105">
        <f t="shared" si="43"/>
        <v>-3.7637528841283534</v>
      </c>
      <c r="U153" s="180" t="s">
        <v>5944</v>
      </c>
      <c r="V153" s="165">
        <v>591</v>
      </c>
      <c r="W153" s="165">
        <v>591</v>
      </c>
      <c r="X153" s="165">
        <f t="shared" si="44"/>
        <v>0</v>
      </c>
      <c r="Y153" s="255">
        <f t="shared" si="45"/>
        <v>0</v>
      </c>
      <c r="Z153" s="237" t="s">
        <v>5945</v>
      </c>
      <c r="AA153" s="165">
        <v>300</v>
      </c>
      <c r="AB153" s="165">
        <v>372</v>
      </c>
      <c r="AC153" s="165">
        <f t="shared" si="46"/>
        <v>-72</v>
      </c>
      <c r="AD153" s="165">
        <f t="shared" si="47"/>
        <v>-19.35483870967742</v>
      </c>
      <c r="AE153" s="237" t="s">
        <v>5338</v>
      </c>
      <c r="AF153" s="165">
        <v>257</v>
      </c>
      <c r="AG153" s="165">
        <v>257</v>
      </c>
      <c r="AH153" s="165">
        <f t="shared" si="48"/>
        <v>0</v>
      </c>
      <c r="AI153" s="165">
        <f t="shared" si="49"/>
        <v>0</v>
      </c>
      <c r="AJ153" s="237" t="s">
        <v>5373</v>
      </c>
      <c r="AK153" s="165">
        <v>221</v>
      </c>
      <c r="AL153" s="165">
        <v>223</v>
      </c>
      <c r="AM153" s="165">
        <f t="shared" si="50"/>
        <v>-2</v>
      </c>
      <c r="AN153" s="165">
        <f t="shared" si="51"/>
        <v>-0.89686098654708524</v>
      </c>
      <c r="AO153" s="237" t="s">
        <v>5946</v>
      </c>
      <c r="AP153" s="165">
        <v>113</v>
      </c>
      <c r="AQ153" s="165">
        <v>113</v>
      </c>
      <c r="AR153" s="165">
        <f t="shared" si="52"/>
        <v>0</v>
      </c>
      <c r="AS153" s="255">
        <f t="shared" si="53"/>
        <v>0</v>
      </c>
      <c r="AT153" s="9" t="s">
        <v>5947</v>
      </c>
    </row>
    <row r="154" spans="2:46" ht="50" customHeight="1">
      <c r="B154" s="34" t="s">
        <v>308</v>
      </c>
      <c r="C154" s="35" t="s">
        <v>5288</v>
      </c>
      <c r="D154" s="36" t="s">
        <v>309</v>
      </c>
      <c r="E154" s="240">
        <v>1224.557</v>
      </c>
      <c r="F154" s="235">
        <v>1378.8489999999999</v>
      </c>
      <c r="G154" s="234">
        <f t="shared" si="36"/>
        <v>-154.29199999999992</v>
      </c>
      <c r="H154" s="105">
        <f t="shared" si="37"/>
        <v>-11.189912746065735</v>
      </c>
      <c r="I154" s="240">
        <v>527.09199999999998</v>
      </c>
      <c r="J154" s="235">
        <v>668.88300000000004</v>
      </c>
      <c r="K154" s="234">
        <f t="shared" si="38"/>
        <v>-141.79100000000005</v>
      </c>
      <c r="L154" s="312">
        <f t="shared" si="39"/>
        <v>-21.198176661688226</v>
      </c>
      <c r="M154" s="240">
        <v>365.01400000000001</v>
      </c>
      <c r="N154" s="235">
        <v>414.96199999999999</v>
      </c>
      <c r="O154" s="234">
        <f t="shared" si="40"/>
        <v>-49.947999999999979</v>
      </c>
      <c r="P154" s="105">
        <f t="shared" si="41"/>
        <v>-12.036764812199667</v>
      </c>
      <c r="Q154" s="240">
        <v>332.45100000000002</v>
      </c>
      <c r="R154" s="235">
        <v>295.00400000000002</v>
      </c>
      <c r="S154" s="234">
        <f t="shared" si="42"/>
        <v>37.447000000000003</v>
      </c>
      <c r="T154" s="105">
        <f t="shared" si="43"/>
        <v>12.693726186763568</v>
      </c>
      <c r="U154" s="180" t="s">
        <v>5948</v>
      </c>
      <c r="V154" s="165">
        <v>129.35599999999999</v>
      </c>
      <c r="W154" s="165">
        <v>107.727</v>
      </c>
      <c r="X154" s="165">
        <f t="shared" si="44"/>
        <v>21.628999999999991</v>
      </c>
      <c r="Y154" s="255">
        <f t="shared" si="45"/>
        <v>20.077603571992157</v>
      </c>
      <c r="Z154" s="237" t="s">
        <v>5949</v>
      </c>
      <c r="AA154" s="165">
        <v>65.83</v>
      </c>
      <c r="AB154" s="165">
        <v>41.281999999999996</v>
      </c>
      <c r="AC154" s="165">
        <f t="shared" si="46"/>
        <v>24.548000000000002</v>
      </c>
      <c r="AD154" s="165">
        <f t="shared" si="47"/>
        <v>59.464173247420192</v>
      </c>
      <c r="AE154" s="237" t="s">
        <v>5950</v>
      </c>
      <c r="AF154" s="165">
        <v>44.457999999999998</v>
      </c>
      <c r="AG154" s="165">
        <v>54.442</v>
      </c>
      <c r="AH154" s="165">
        <f t="shared" si="48"/>
        <v>-9.9840000000000018</v>
      </c>
      <c r="AI154" s="165">
        <f t="shared" si="49"/>
        <v>-18.338782557584221</v>
      </c>
      <c r="AJ154" s="237" t="s">
        <v>5951</v>
      </c>
      <c r="AK154" s="165">
        <v>42.070999999999998</v>
      </c>
      <c r="AL154" s="165">
        <v>42.07</v>
      </c>
      <c r="AM154" s="165">
        <f t="shared" si="50"/>
        <v>9.9999999999766942E-4</v>
      </c>
      <c r="AN154" s="165">
        <f t="shared" si="51"/>
        <v>2.3769907297306143E-3</v>
      </c>
      <c r="AO154" s="237" t="s">
        <v>5952</v>
      </c>
      <c r="AP154" s="165">
        <v>38.628</v>
      </c>
      <c r="AQ154" s="165">
        <v>39.774999999999999</v>
      </c>
      <c r="AR154" s="165">
        <f t="shared" si="52"/>
        <v>-1.1469999999999985</v>
      </c>
      <c r="AS154" s="255">
        <f t="shared" si="53"/>
        <v>-2.8837209302325544</v>
      </c>
      <c r="AT154" s="9" t="s">
        <v>5953</v>
      </c>
    </row>
    <row r="155" spans="2:46" ht="50" customHeight="1">
      <c r="B155" s="37" t="s">
        <v>310</v>
      </c>
      <c r="C155" s="38" t="s">
        <v>5288</v>
      </c>
      <c r="D155" s="39" t="s">
        <v>311</v>
      </c>
      <c r="E155" s="240">
        <v>2457.5680000000002</v>
      </c>
      <c r="F155" s="235">
        <v>1994.6610000000001</v>
      </c>
      <c r="G155" s="234">
        <f t="shared" si="36"/>
        <v>462.90700000000015</v>
      </c>
      <c r="H155" s="105">
        <f t="shared" si="37"/>
        <v>23.207301892401773</v>
      </c>
      <c r="I155" s="240">
        <v>1013.748</v>
      </c>
      <c r="J155" s="235">
        <v>702.74800000000005</v>
      </c>
      <c r="K155" s="234">
        <f t="shared" si="38"/>
        <v>311</v>
      </c>
      <c r="L155" s="312">
        <f t="shared" si="39"/>
        <v>44.254839572649082</v>
      </c>
      <c r="M155" s="240">
        <v>830</v>
      </c>
      <c r="N155" s="235">
        <v>680</v>
      </c>
      <c r="O155" s="234">
        <f t="shared" si="40"/>
        <v>150</v>
      </c>
      <c r="P155" s="105">
        <f t="shared" si="41"/>
        <v>22.058823529411764</v>
      </c>
      <c r="Q155" s="240">
        <v>613.82000000000005</v>
      </c>
      <c r="R155" s="235">
        <v>611.91300000000001</v>
      </c>
      <c r="S155" s="234">
        <f t="shared" si="42"/>
        <v>1.9070000000000391</v>
      </c>
      <c r="T155" s="105">
        <f t="shared" si="43"/>
        <v>0.31164560975171945</v>
      </c>
      <c r="U155" s="180" t="s">
        <v>5954</v>
      </c>
      <c r="V155" s="165">
        <v>460</v>
      </c>
      <c r="W155" s="165">
        <v>455</v>
      </c>
      <c r="X155" s="165">
        <f t="shared" si="44"/>
        <v>5</v>
      </c>
      <c r="Y155" s="255">
        <f t="shared" si="45"/>
        <v>1.098901098901099</v>
      </c>
      <c r="Z155" s="237" t="s">
        <v>5955</v>
      </c>
      <c r="AA155" s="165">
        <v>104</v>
      </c>
      <c r="AB155" s="165">
        <v>105</v>
      </c>
      <c r="AC155" s="165">
        <f t="shared" si="46"/>
        <v>-1</v>
      </c>
      <c r="AD155" s="165">
        <f t="shared" si="47"/>
        <v>-0.95238095238095244</v>
      </c>
      <c r="AE155" s="237" t="s">
        <v>5956</v>
      </c>
      <c r="AF155" s="165">
        <v>26</v>
      </c>
      <c r="AG155" s="165">
        <v>28</v>
      </c>
      <c r="AH155" s="165">
        <f t="shared" si="48"/>
        <v>-2</v>
      </c>
      <c r="AI155" s="165">
        <f t="shared" si="49"/>
        <v>-7.1428571428571423</v>
      </c>
      <c r="AJ155" s="237" t="s">
        <v>5957</v>
      </c>
      <c r="AK155" s="165">
        <v>13</v>
      </c>
      <c r="AL155" s="165">
        <v>13</v>
      </c>
      <c r="AM155" s="165">
        <f t="shared" si="50"/>
        <v>0</v>
      </c>
      <c r="AN155" s="165">
        <f t="shared" si="51"/>
        <v>0</v>
      </c>
      <c r="AO155" s="237" t="s">
        <v>5958</v>
      </c>
      <c r="AP155" s="165">
        <v>11</v>
      </c>
      <c r="AQ155" s="165">
        <v>11</v>
      </c>
      <c r="AR155" s="165">
        <f t="shared" si="52"/>
        <v>0</v>
      </c>
      <c r="AS155" s="255">
        <f t="shared" si="53"/>
        <v>0</v>
      </c>
      <c r="AT155" s="9" t="s">
        <v>5959</v>
      </c>
    </row>
    <row r="156" spans="2:46" ht="50" customHeight="1">
      <c r="B156" s="37" t="s">
        <v>312</v>
      </c>
      <c r="C156" s="38" t="s">
        <v>5288</v>
      </c>
      <c r="D156" s="39" t="s">
        <v>313</v>
      </c>
      <c r="E156" s="240">
        <v>2988.67</v>
      </c>
      <c r="F156" s="235">
        <v>2645.1060000000002</v>
      </c>
      <c r="G156" s="234">
        <f t="shared" si="36"/>
        <v>343.56399999999985</v>
      </c>
      <c r="H156" s="105">
        <f t="shared" si="37"/>
        <v>12.988666616763178</v>
      </c>
      <c r="I156" s="240">
        <v>525.05499999999995</v>
      </c>
      <c r="J156" s="235">
        <v>308.173</v>
      </c>
      <c r="K156" s="234">
        <f t="shared" si="38"/>
        <v>216.88199999999995</v>
      </c>
      <c r="L156" s="312">
        <f t="shared" si="39"/>
        <v>70.376703994185064</v>
      </c>
      <c r="M156" s="240">
        <v>560.29399999999998</v>
      </c>
      <c r="N156" s="235">
        <v>433.29500000000002</v>
      </c>
      <c r="O156" s="234">
        <f t="shared" si="40"/>
        <v>126.99899999999997</v>
      </c>
      <c r="P156" s="105">
        <f t="shared" si="41"/>
        <v>29.310054350961806</v>
      </c>
      <c r="Q156" s="240">
        <v>1903.3209999999999</v>
      </c>
      <c r="R156" s="235">
        <v>1903.6379999999999</v>
      </c>
      <c r="S156" s="234">
        <f t="shared" si="42"/>
        <v>-0.31700000000000728</v>
      </c>
      <c r="T156" s="105">
        <f t="shared" si="43"/>
        <v>-1.6652325704782488E-2</v>
      </c>
      <c r="U156" s="180" t="s">
        <v>5524</v>
      </c>
      <c r="V156" s="165">
        <v>1223</v>
      </c>
      <c r="W156" s="165">
        <v>1248</v>
      </c>
      <c r="X156" s="165">
        <f t="shared" si="44"/>
        <v>-25</v>
      </c>
      <c r="Y156" s="255">
        <f t="shared" si="45"/>
        <v>-2.0032051282051282</v>
      </c>
      <c r="Z156" s="237" t="s">
        <v>5517</v>
      </c>
      <c r="AA156" s="165">
        <v>540</v>
      </c>
      <c r="AB156" s="165">
        <v>540</v>
      </c>
      <c r="AC156" s="165">
        <f t="shared" si="46"/>
        <v>0</v>
      </c>
      <c r="AD156" s="165">
        <f t="shared" si="47"/>
        <v>0</v>
      </c>
      <c r="AE156" s="237" t="s">
        <v>5531</v>
      </c>
      <c r="AF156" s="165">
        <v>79</v>
      </c>
      <c r="AG156" s="165">
        <v>59</v>
      </c>
      <c r="AH156" s="165">
        <f t="shared" si="48"/>
        <v>20</v>
      </c>
      <c r="AI156" s="165">
        <f t="shared" si="49"/>
        <v>33.898305084745758</v>
      </c>
      <c r="AJ156" s="237" t="s">
        <v>5342</v>
      </c>
      <c r="AK156" s="165">
        <v>29</v>
      </c>
      <c r="AL156" s="165">
        <v>26</v>
      </c>
      <c r="AM156" s="165">
        <f t="shared" si="50"/>
        <v>3</v>
      </c>
      <c r="AN156" s="165">
        <f t="shared" si="51"/>
        <v>11.538461538461538</v>
      </c>
      <c r="AO156" s="237" t="s">
        <v>5960</v>
      </c>
      <c r="AP156" s="165">
        <v>23</v>
      </c>
      <c r="AQ156" s="165">
        <v>22</v>
      </c>
      <c r="AR156" s="165">
        <f t="shared" si="52"/>
        <v>1</v>
      </c>
      <c r="AS156" s="255">
        <f t="shared" si="53"/>
        <v>4.5454545454545459</v>
      </c>
      <c r="AT156" s="9" t="s">
        <v>5961</v>
      </c>
    </row>
    <row r="157" spans="2:46" ht="50" customHeight="1">
      <c r="B157" s="34" t="s">
        <v>314</v>
      </c>
      <c r="C157" s="35" t="s">
        <v>5288</v>
      </c>
      <c r="D157" s="36" t="s">
        <v>315</v>
      </c>
      <c r="E157" s="240">
        <v>5769.76</v>
      </c>
      <c r="F157" s="235">
        <v>5903.8609999999999</v>
      </c>
      <c r="G157" s="234">
        <f t="shared" si="36"/>
        <v>-134.10099999999966</v>
      </c>
      <c r="H157" s="105">
        <f t="shared" si="37"/>
        <v>-2.2714118777525361</v>
      </c>
      <c r="I157" s="240">
        <v>684.36300000000006</v>
      </c>
      <c r="J157" s="235">
        <v>684.34400000000005</v>
      </c>
      <c r="K157" s="234">
        <f t="shared" si="38"/>
        <v>1.9000000000005457E-2</v>
      </c>
      <c r="L157" s="312">
        <f t="shared" si="39"/>
        <v>2.7763814689696202E-3</v>
      </c>
      <c r="M157" s="240">
        <v>1105.681</v>
      </c>
      <c r="N157" s="235">
        <v>1105.5730000000001</v>
      </c>
      <c r="O157" s="234">
        <f t="shared" si="40"/>
        <v>0.10799999999994725</v>
      </c>
      <c r="P157" s="105">
        <f t="shared" si="41"/>
        <v>9.768690081970819E-3</v>
      </c>
      <c r="Q157" s="240">
        <v>3979.7159999999999</v>
      </c>
      <c r="R157" s="235">
        <v>4113.9440000000004</v>
      </c>
      <c r="S157" s="234">
        <f t="shared" si="42"/>
        <v>-134.22800000000052</v>
      </c>
      <c r="T157" s="105">
        <f t="shared" si="43"/>
        <v>-3.2627571012148073</v>
      </c>
      <c r="U157" s="180" t="s">
        <v>5513</v>
      </c>
      <c r="V157" s="165">
        <v>3442</v>
      </c>
      <c r="W157" s="165">
        <v>3403</v>
      </c>
      <c r="X157" s="165">
        <f t="shared" si="44"/>
        <v>39</v>
      </c>
      <c r="Y157" s="255">
        <f t="shared" si="45"/>
        <v>1.1460476050543638</v>
      </c>
      <c r="Z157" s="237" t="s">
        <v>5386</v>
      </c>
      <c r="AA157" s="165">
        <v>193</v>
      </c>
      <c r="AB157" s="165">
        <v>193</v>
      </c>
      <c r="AC157" s="165">
        <f t="shared" si="46"/>
        <v>0</v>
      </c>
      <c r="AD157" s="165">
        <f t="shared" si="47"/>
        <v>0</v>
      </c>
      <c r="AE157" s="237" t="s">
        <v>5962</v>
      </c>
      <c r="AF157" s="165">
        <v>170</v>
      </c>
      <c r="AG157" s="165">
        <v>206</v>
      </c>
      <c r="AH157" s="165">
        <f t="shared" si="48"/>
        <v>-36</v>
      </c>
      <c r="AI157" s="165">
        <f t="shared" si="49"/>
        <v>-17.475728155339805</v>
      </c>
      <c r="AJ157" s="237" t="s">
        <v>5963</v>
      </c>
      <c r="AK157" s="165">
        <v>89</v>
      </c>
      <c r="AL157" s="165">
        <v>234</v>
      </c>
      <c r="AM157" s="165">
        <f t="shared" si="50"/>
        <v>-145</v>
      </c>
      <c r="AN157" s="165">
        <f t="shared" si="51"/>
        <v>-61.965811965811966</v>
      </c>
      <c r="AO157" s="237" t="s">
        <v>5964</v>
      </c>
      <c r="AP157" s="165">
        <v>51</v>
      </c>
      <c r="AQ157" s="165">
        <v>51</v>
      </c>
      <c r="AR157" s="165">
        <f t="shared" si="52"/>
        <v>0</v>
      </c>
      <c r="AS157" s="255">
        <f t="shared" si="53"/>
        <v>0</v>
      </c>
      <c r="AT157" s="9" t="s">
        <v>11750</v>
      </c>
    </row>
    <row r="158" spans="2:46" ht="50" customHeight="1">
      <c r="B158" s="34" t="s">
        <v>316</v>
      </c>
      <c r="C158" s="35" t="s">
        <v>5288</v>
      </c>
      <c r="D158" s="36" t="s">
        <v>317</v>
      </c>
      <c r="E158" s="240">
        <v>5074.2579999999998</v>
      </c>
      <c r="F158" s="235">
        <v>5082.268</v>
      </c>
      <c r="G158" s="234">
        <f t="shared" si="36"/>
        <v>-8.0100000000002183</v>
      </c>
      <c r="H158" s="105">
        <f t="shared" si="37"/>
        <v>-0.1576068007432945</v>
      </c>
      <c r="I158" s="240">
        <v>698.15099999999995</v>
      </c>
      <c r="J158" s="235">
        <v>697.88300000000004</v>
      </c>
      <c r="K158" s="234">
        <f t="shared" si="38"/>
        <v>0.26799999999991542</v>
      </c>
      <c r="L158" s="312">
        <f t="shared" si="39"/>
        <v>3.8401852459497565E-2</v>
      </c>
      <c r="M158" s="240">
        <v>962.20799999999997</v>
      </c>
      <c r="N158" s="235">
        <v>1106.2449999999999</v>
      </c>
      <c r="O158" s="234">
        <f t="shared" si="40"/>
        <v>-144.03699999999992</v>
      </c>
      <c r="P158" s="105">
        <f t="shared" si="41"/>
        <v>-13.020352634362183</v>
      </c>
      <c r="Q158" s="240">
        <v>3413.8989999999999</v>
      </c>
      <c r="R158" s="235">
        <v>3278.14</v>
      </c>
      <c r="S158" s="234">
        <f t="shared" si="42"/>
        <v>135.75900000000001</v>
      </c>
      <c r="T158" s="105">
        <f t="shared" si="43"/>
        <v>4.1413423465745831</v>
      </c>
      <c r="U158" s="180" t="s">
        <v>5417</v>
      </c>
      <c r="V158" s="165">
        <v>1470</v>
      </c>
      <c r="W158" s="165">
        <v>1465</v>
      </c>
      <c r="X158" s="165">
        <f t="shared" si="44"/>
        <v>5</v>
      </c>
      <c r="Y158" s="255">
        <f t="shared" si="45"/>
        <v>0.34129692832764508</v>
      </c>
      <c r="Z158" s="237" t="s">
        <v>5965</v>
      </c>
      <c r="AA158" s="165">
        <v>613</v>
      </c>
      <c r="AB158" s="165">
        <v>483</v>
      </c>
      <c r="AC158" s="165">
        <f t="shared" si="46"/>
        <v>130</v>
      </c>
      <c r="AD158" s="165">
        <f t="shared" si="47"/>
        <v>26.915113871635612</v>
      </c>
      <c r="AE158" s="237" t="s">
        <v>5966</v>
      </c>
      <c r="AF158" s="165">
        <v>325</v>
      </c>
      <c r="AG158" s="165">
        <v>323</v>
      </c>
      <c r="AH158" s="165">
        <f t="shared" si="48"/>
        <v>2</v>
      </c>
      <c r="AI158" s="165">
        <f t="shared" si="49"/>
        <v>0.61919504643962853</v>
      </c>
      <c r="AJ158" s="237" t="s">
        <v>5967</v>
      </c>
      <c r="AK158" s="165">
        <v>303</v>
      </c>
      <c r="AL158" s="165">
        <v>301</v>
      </c>
      <c r="AM158" s="165">
        <f t="shared" si="50"/>
        <v>2</v>
      </c>
      <c r="AN158" s="165">
        <f t="shared" si="51"/>
        <v>0.66445182724252494</v>
      </c>
      <c r="AO158" s="237" t="s">
        <v>5386</v>
      </c>
      <c r="AP158" s="165">
        <v>159</v>
      </c>
      <c r="AQ158" s="165">
        <v>159</v>
      </c>
      <c r="AR158" s="165">
        <f t="shared" si="52"/>
        <v>0</v>
      </c>
      <c r="AS158" s="255">
        <f t="shared" si="53"/>
        <v>0</v>
      </c>
      <c r="AT158" s="9" t="s">
        <v>5968</v>
      </c>
    </row>
    <row r="159" spans="2:46" ht="50" customHeight="1">
      <c r="B159" s="34" t="s">
        <v>318</v>
      </c>
      <c r="C159" s="35" t="s">
        <v>5288</v>
      </c>
      <c r="D159" s="36" t="s">
        <v>319</v>
      </c>
      <c r="E159" s="240">
        <v>7408.9639999999999</v>
      </c>
      <c r="F159" s="235">
        <v>7593.0919999999996</v>
      </c>
      <c r="G159" s="234">
        <f t="shared" si="36"/>
        <v>-184.1279999999997</v>
      </c>
      <c r="H159" s="105">
        <f t="shared" si="37"/>
        <v>-2.4249409858329085</v>
      </c>
      <c r="I159" s="240">
        <v>1933.0719999999999</v>
      </c>
      <c r="J159" s="235">
        <v>2066.9319999999998</v>
      </c>
      <c r="K159" s="234">
        <f t="shared" si="38"/>
        <v>-133.8599999999999</v>
      </c>
      <c r="L159" s="312">
        <f t="shared" si="39"/>
        <v>-6.4762653052930581</v>
      </c>
      <c r="M159" s="240">
        <v>1142.8720000000001</v>
      </c>
      <c r="N159" s="235">
        <v>1142.615</v>
      </c>
      <c r="O159" s="234">
        <f t="shared" si="40"/>
        <v>0.25700000000006185</v>
      </c>
      <c r="P159" s="105">
        <f t="shared" si="41"/>
        <v>2.2492265548768556E-2</v>
      </c>
      <c r="Q159" s="240">
        <v>4333.0200000000004</v>
      </c>
      <c r="R159" s="235">
        <v>4383.5450000000001</v>
      </c>
      <c r="S159" s="234">
        <f t="shared" si="42"/>
        <v>-50.524999999999636</v>
      </c>
      <c r="T159" s="105">
        <f t="shared" si="43"/>
        <v>-1.1526059388006655</v>
      </c>
      <c r="U159" s="180" t="s">
        <v>5969</v>
      </c>
      <c r="V159" s="165">
        <v>1711</v>
      </c>
      <c r="W159" s="165">
        <v>1745</v>
      </c>
      <c r="X159" s="165">
        <f t="shared" si="44"/>
        <v>-34</v>
      </c>
      <c r="Y159" s="255">
        <f t="shared" si="45"/>
        <v>-1.9484240687679084</v>
      </c>
      <c r="Z159" s="237" t="s">
        <v>5970</v>
      </c>
      <c r="AA159" s="165">
        <v>1372</v>
      </c>
      <c r="AB159" s="165">
        <v>1339</v>
      </c>
      <c r="AC159" s="165">
        <f t="shared" si="46"/>
        <v>33</v>
      </c>
      <c r="AD159" s="165">
        <f t="shared" si="47"/>
        <v>2.4645257654966395</v>
      </c>
      <c r="AE159" s="237" t="s">
        <v>5971</v>
      </c>
      <c r="AF159" s="165">
        <v>385</v>
      </c>
      <c r="AG159" s="165">
        <v>389</v>
      </c>
      <c r="AH159" s="165">
        <f t="shared" si="48"/>
        <v>-4</v>
      </c>
      <c r="AI159" s="165">
        <f t="shared" si="49"/>
        <v>-1.0282776349614395</v>
      </c>
      <c r="AJ159" s="237" t="s">
        <v>5972</v>
      </c>
      <c r="AK159" s="165">
        <v>336</v>
      </c>
      <c r="AL159" s="165">
        <v>353</v>
      </c>
      <c r="AM159" s="165">
        <f t="shared" si="50"/>
        <v>-17</v>
      </c>
      <c r="AN159" s="165">
        <f t="shared" si="51"/>
        <v>-4.8158640226628888</v>
      </c>
      <c r="AO159" s="237" t="s">
        <v>5973</v>
      </c>
      <c r="AP159" s="165">
        <v>155</v>
      </c>
      <c r="AQ159" s="165">
        <v>155</v>
      </c>
      <c r="AR159" s="165">
        <f t="shared" si="52"/>
        <v>0</v>
      </c>
      <c r="AS159" s="255">
        <f t="shared" si="53"/>
        <v>0</v>
      </c>
      <c r="AT159" s="9" t="s">
        <v>5974</v>
      </c>
    </row>
    <row r="160" spans="2:46" ht="50" customHeight="1">
      <c r="B160" s="34" t="s">
        <v>320</v>
      </c>
      <c r="C160" s="35" t="s">
        <v>5288</v>
      </c>
      <c r="D160" s="36" t="s">
        <v>321</v>
      </c>
      <c r="E160" s="240">
        <v>3415.1869999999999</v>
      </c>
      <c r="F160" s="235">
        <v>3958.261</v>
      </c>
      <c r="G160" s="234">
        <f t="shared" si="36"/>
        <v>-543.07400000000007</v>
      </c>
      <c r="H160" s="105">
        <f t="shared" si="37"/>
        <v>-13.720014925746435</v>
      </c>
      <c r="I160" s="240">
        <v>553.79999999999995</v>
      </c>
      <c r="J160" s="235">
        <v>553.70000000000005</v>
      </c>
      <c r="K160" s="234">
        <f t="shared" si="38"/>
        <v>9.9999999999909051E-2</v>
      </c>
      <c r="L160" s="312">
        <f t="shared" si="39"/>
        <v>1.8060321473705804E-2</v>
      </c>
      <c r="M160" s="240">
        <v>951.495</v>
      </c>
      <c r="N160" s="235">
        <v>1492.5</v>
      </c>
      <c r="O160" s="234">
        <f t="shared" si="40"/>
        <v>-541.005</v>
      </c>
      <c r="P160" s="105">
        <f t="shared" si="41"/>
        <v>-36.248241206030151</v>
      </c>
      <c r="Q160" s="240">
        <v>1909.8920000000001</v>
      </c>
      <c r="R160" s="235">
        <v>1912.0609999999999</v>
      </c>
      <c r="S160" s="234">
        <f t="shared" si="42"/>
        <v>-2.168999999999869</v>
      </c>
      <c r="T160" s="105">
        <f t="shared" si="43"/>
        <v>-0.11343780350103209</v>
      </c>
      <c r="U160" s="180" t="s">
        <v>5975</v>
      </c>
      <c r="V160" s="165">
        <v>677</v>
      </c>
      <c r="W160" s="165">
        <v>651</v>
      </c>
      <c r="X160" s="165">
        <f t="shared" si="44"/>
        <v>26</v>
      </c>
      <c r="Y160" s="255">
        <f t="shared" si="45"/>
        <v>3.9938556067588324</v>
      </c>
      <c r="Z160" s="237" t="s">
        <v>5976</v>
      </c>
      <c r="AA160" s="165">
        <v>301</v>
      </c>
      <c r="AB160" s="165">
        <v>301</v>
      </c>
      <c r="AC160" s="165">
        <f t="shared" si="46"/>
        <v>0</v>
      </c>
      <c r="AD160" s="165">
        <f t="shared" si="47"/>
        <v>0</v>
      </c>
      <c r="AE160" s="237" t="s">
        <v>5977</v>
      </c>
      <c r="AF160" s="165">
        <v>161</v>
      </c>
      <c r="AG160" s="165">
        <v>161</v>
      </c>
      <c r="AH160" s="165">
        <f t="shared" si="48"/>
        <v>0</v>
      </c>
      <c r="AI160" s="165">
        <f t="shared" si="49"/>
        <v>0</v>
      </c>
      <c r="AJ160" s="237" t="s">
        <v>5978</v>
      </c>
      <c r="AK160" s="165">
        <v>144</v>
      </c>
      <c r="AL160" s="165">
        <v>144</v>
      </c>
      <c r="AM160" s="165">
        <f t="shared" si="50"/>
        <v>0</v>
      </c>
      <c r="AN160" s="165">
        <f t="shared" si="51"/>
        <v>0</v>
      </c>
      <c r="AO160" s="237" t="s">
        <v>5979</v>
      </c>
      <c r="AP160" s="165">
        <v>77</v>
      </c>
      <c r="AQ160" s="165">
        <v>94</v>
      </c>
      <c r="AR160" s="165">
        <f t="shared" si="52"/>
        <v>-17</v>
      </c>
      <c r="AS160" s="255">
        <f t="shared" si="53"/>
        <v>-18.085106382978726</v>
      </c>
      <c r="AT160" s="9" t="s">
        <v>5980</v>
      </c>
    </row>
    <row r="161" spans="2:46" ht="50" customHeight="1">
      <c r="B161" s="34" t="s">
        <v>322</v>
      </c>
      <c r="C161" s="35" t="s">
        <v>5288</v>
      </c>
      <c r="D161" s="36" t="s">
        <v>323</v>
      </c>
      <c r="E161" s="240">
        <v>7189.6589999999997</v>
      </c>
      <c r="F161" s="235">
        <v>6955.2430000000004</v>
      </c>
      <c r="G161" s="234">
        <f t="shared" si="36"/>
        <v>234.41599999999926</v>
      </c>
      <c r="H161" s="105">
        <f t="shared" si="37"/>
        <v>3.3703495334382891</v>
      </c>
      <c r="I161" s="240">
        <v>1459.9739999999999</v>
      </c>
      <c r="J161" s="235">
        <v>1461.97</v>
      </c>
      <c r="K161" s="234">
        <f t="shared" si="38"/>
        <v>-1.9960000000000946</v>
      </c>
      <c r="L161" s="312">
        <f t="shared" si="39"/>
        <v>-0.13652810933193529</v>
      </c>
      <c r="M161" s="240">
        <v>988.23500000000001</v>
      </c>
      <c r="N161" s="235">
        <v>1103.4780000000001</v>
      </c>
      <c r="O161" s="234">
        <f t="shared" si="40"/>
        <v>-115.24300000000005</v>
      </c>
      <c r="P161" s="105">
        <f t="shared" si="41"/>
        <v>-10.443615550106124</v>
      </c>
      <c r="Q161" s="240">
        <v>4741.45</v>
      </c>
      <c r="R161" s="235">
        <v>4389.7950000000001</v>
      </c>
      <c r="S161" s="234">
        <f t="shared" si="42"/>
        <v>351.65499999999975</v>
      </c>
      <c r="T161" s="105">
        <f t="shared" si="43"/>
        <v>8.0107385424604054</v>
      </c>
      <c r="U161" s="180" t="s">
        <v>5481</v>
      </c>
      <c r="V161" s="165">
        <v>2914</v>
      </c>
      <c r="W161" s="165">
        <v>2511</v>
      </c>
      <c r="X161" s="165">
        <f t="shared" si="44"/>
        <v>403</v>
      </c>
      <c r="Y161" s="255">
        <f t="shared" si="45"/>
        <v>16.049382716049383</v>
      </c>
      <c r="Z161" s="237" t="s">
        <v>5981</v>
      </c>
      <c r="AA161" s="165">
        <v>722</v>
      </c>
      <c r="AB161" s="165">
        <v>755</v>
      </c>
      <c r="AC161" s="165">
        <f t="shared" si="46"/>
        <v>-33</v>
      </c>
      <c r="AD161" s="165">
        <f t="shared" si="47"/>
        <v>-4.370860927152318</v>
      </c>
      <c r="AE161" s="237" t="s">
        <v>5982</v>
      </c>
      <c r="AF161" s="165">
        <v>564</v>
      </c>
      <c r="AG161" s="165">
        <v>606</v>
      </c>
      <c r="AH161" s="165">
        <f t="shared" si="48"/>
        <v>-42</v>
      </c>
      <c r="AI161" s="165">
        <f t="shared" si="49"/>
        <v>-6.9306930693069315</v>
      </c>
      <c r="AJ161" s="237" t="s">
        <v>5983</v>
      </c>
      <c r="AK161" s="165">
        <v>177</v>
      </c>
      <c r="AL161" s="165">
        <v>178</v>
      </c>
      <c r="AM161" s="165">
        <f t="shared" si="50"/>
        <v>-1</v>
      </c>
      <c r="AN161" s="165">
        <f t="shared" si="51"/>
        <v>-0.5617977528089888</v>
      </c>
      <c r="AO161" s="237" t="s">
        <v>5984</v>
      </c>
      <c r="AP161" s="165">
        <v>137</v>
      </c>
      <c r="AQ161" s="165">
        <v>117</v>
      </c>
      <c r="AR161" s="165">
        <f t="shared" si="52"/>
        <v>20</v>
      </c>
      <c r="AS161" s="255">
        <f t="shared" si="53"/>
        <v>17.094017094017094</v>
      </c>
      <c r="AT161" s="9" t="s">
        <v>5985</v>
      </c>
    </row>
    <row r="162" spans="2:46" ht="50" customHeight="1">
      <c r="B162" s="34" t="s">
        <v>324</v>
      </c>
      <c r="C162" s="35" t="s">
        <v>5288</v>
      </c>
      <c r="D162" s="36" t="s">
        <v>325</v>
      </c>
      <c r="E162" s="240">
        <v>3661.6579999999999</v>
      </c>
      <c r="F162" s="235">
        <v>3743.808</v>
      </c>
      <c r="G162" s="234">
        <f t="shared" si="36"/>
        <v>-82.150000000000091</v>
      </c>
      <c r="H162" s="105">
        <f t="shared" si="37"/>
        <v>-2.1942898781134099</v>
      </c>
      <c r="I162" s="240">
        <v>1306.723</v>
      </c>
      <c r="J162" s="235">
        <v>1404.6610000000001</v>
      </c>
      <c r="K162" s="234">
        <f t="shared" si="38"/>
        <v>-97.938000000000102</v>
      </c>
      <c r="L162" s="312">
        <f t="shared" si="39"/>
        <v>-6.9723584551717526</v>
      </c>
      <c r="M162" s="240">
        <v>442.077</v>
      </c>
      <c r="N162" s="235">
        <v>375.22399999999999</v>
      </c>
      <c r="O162" s="234">
        <f t="shared" si="40"/>
        <v>66.853000000000009</v>
      </c>
      <c r="P162" s="105">
        <f t="shared" si="41"/>
        <v>17.816824083747314</v>
      </c>
      <c r="Q162" s="240">
        <v>1912.8579999999999</v>
      </c>
      <c r="R162" s="235">
        <v>1963.923</v>
      </c>
      <c r="S162" s="234">
        <f t="shared" si="42"/>
        <v>-51.065000000000055</v>
      </c>
      <c r="T162" s="105">
        <f t="shared" si="43"/>
        <v>-2.6001528573167105</v>
      </c>
      <c r="U162" s="180" t="s">
        <v>5986</v>
      </c>
      <c r="V162" s="165">
        <v>1512</v>
      </c>
      <c r="W162" s="165">
        <v>1589</v>
      </c>
      <c r="X162" s="165">
        <f t="shared" si="44"/>
        <v>-77</v>
      </c>
      <c r="Y162" s="255">
        <f t="shared" si="45"/>
        <v>-4.8458149779735686</v>
      </c>
      <c r="Z162" s="237" t="s">
        <v>5987</v>
      </c>
      <c r="AA162" s="165">
        <v>231</v>
      </c>
      <c r="AB162" s="165">
        <v>205</v>
      </c>
      <c r="AC162" s="165">
        <f t="shared" si="46"/>
        <v>26</v>
      </c>
      <c r="AD162" s="165">
        <f t="shared" si="47"/>
        <v>12.682926829268293</v>
      </c>
      <c r="AE162" s="237" t="s">
        <v>5988</v>
      </c>
      <c r="AF162" s="165">
        <v>120</v>
      </c>
      <c r="AG162" s="165">
        <v>120</v>
      </c>
      <c r="AH162" s="165">
        <f t="shared" si="48"/>
        <v>0</v>
      </c>
      <c r="AI162" s="165">
        <f t="shared" si="49"/>
        <v>0</v>
      </c>
      <c r="AJ162" s="237" t="s">
        <v>5989</v>
      </c>
      <c r="AK162" s="165">
        <v>40</v>
      </c>
      <c r="AL162" s="165">
        <v>43</v>
      </c>
      <c r="AM162" s="165">
        <f t="shared" si="50"/>
        <v>-3</v>
      </c>
      <c r="AN162" s="165">
        <f t="shared" si="51"/>
        <v>-6.9767441860465116</v>
      </c>
      <c r="AO162" s="237" t="s">
        <v>5990</v>
      </c>
      <c r="AP162" s="165">
        <v>6</v>
      </c>
      <c r="AQ162" s="165">
        <v>6</v>
      </c>
      <c r="AR162" s="165">
        <f t="shared" si="52"/>
        <v>0</v>
      </c>
      <c r="AS162" s="255">
        <f t="shared" si="53"/>
        <v>0</v>
      </c>
      <c r="AT162" s="9" t="s">
        <v>5991</v>
      </c>
    </row>
    <row r="163" spans="2:46" ht="50" customHeight="1">
      <c r="B163" s="34" t="s">
        <v>326</v>
      </c>
      <c r="C163" s="35" t="s">
        <v>5288</v>
      </c>
      <c r="D163" s="36" t="s">
        <v>327</v>
      </c>
      <c r="E163" s="240">
        <v>3378.3530000000001</v>
      </c>
      <c r="F163" s="235">
        <v>3537.3310000000001</v>
      </c>
      <c r="G163" s="234">
        <f t="shared" si="36"/>
        <v>-158.97800000000007</v>
      </c>
      <c r="H163" s="105">
        <f t="shared" si="37"/>
        <v>-4.4942924481763242</v>
      </c>
      <c r="I163" s="240">
        <v>1051.2860000000001</v>
      </c>
      <c r="J163" s="235">
        <v>1050.683</v>
      </c>
      <c r="K163" s="234">
        <f t="shared" si="38"/>
        <v>0.60300000000006548</v>
      </c>
      <c r="L163" s="312">
        <f t="shared" si="39"/>
        <v>5.7391239793550049E-2</v>
      </c>
      <c r="M163" s="240">
        <v>371.85899999999998</v>
      </c>
      <c r="N163" s="235">
        <v>371.517</v>
      </c>
      <c r="O163" s="234">
        <f t="shared" si="40"/>
        <v>0.34199999999998454</v>
      </c>
      <c r="P163" s="105">
        <f t="shared" si="41"/>
        <v>9.2055006904121356E-2</v>
      </c>
      <c r="Q163" s="240">
        <v>1955.2080000000001</v>
      </c>
      <c r="R163" s="235">
        <v>2115.1309999999999</v>
      </c>
      <c r="S163" s="234">
        <f t="shared" si="42"/>
        <v>-159.92299999999977</v>
      </c>
      <c r="T163" s="105">
        <f t="shared" si="43"/>
        <v>-7.5609028471522466</v>
      </c>
      <c r="U163" s="180" t="s">
        <v>5422</v>
      </c>
      <c r="V163" s="165">
        <v>667</v>
      </c>
      <c r="W163" s="165">
        <v>720</v>
      </c>
      <c r="X163" s="165">
        <f t="shared" si="44"/>
        <v>-53</v>
      </c>
      <c r="Y163" s="255">
        <f t="shared" si="45"/>
        <v>-7.3611111111111116</v>
      </c>
      <c r="Z163" s="237" t="s">
        <v>5401</v>
      </c>
      <c r="AA163" s="165">
        <v>591</v>
      </c>
      <c r="AB163" s="165">
        <v>676</v>
      </c>
      <c r="AC163" s="165">
        <f t="shared" si="46"/>
        <v>-85</v>
      </c>
      <c r="AD163" s="165">
        <f t="shared" si="47"/>
        <v>-12.57396449704142</v>
      </c>
      <c r="AE163" s="237" t="s">
        <v>5386</v>
      </c>
      <c r="AF163" s="165">
        <v>219</v>
      </c>
      <c r="AG163" s="165">
        <v>219</v>
      </c>
      <c r="AH163" s="165">
        <f t="shared" si="48"/>
        <v>0</v>
      </c>
      <c r="AI163" s="165">
        <f t="shared" si="49"/>
        <v>0</v>
      </c>
      <c r="AJ163" s="237" t="s">
        <v>5992</v>
      </c>
      <c r="AK163" s="165">
        <v>163</v>
      </c>
      <c r="AL163" s="165">
        <v>157</v>
      </c>
      <c r="AM163" s="165">
        <f t="shared" si="50"/>
        <v>6</v>
      </c>
      <c r="AN163" s="165">
        <f t="shared" si="51"/>
        <v>3.8216560509554141</v>
      </c>
      <c r="AO163" s="237" t="s">
        <v>5513</v>
      </c>
      <c r="AP163" s="165">
        <v>136</v>
      </c>
      <c r="AQ163" s="165">
        <v>141</v>
      </c>
      <c r="AR163" s="165">
        <f t="shared" si="52"/>
        <v>-5</v>
      </c>
      <c r="AS163" s="255">
        <f t="shared" si="53"/>
        <v>-3.5460992907801421</v>
      </c>
      <c r="AT163" s="9" t="s">
        <v>5993</v>
      </c>
    </row>
    <row r="164" spans="2:46" ht="50" customHeight="1">
      <c r="B164" s="37" t="s">
        <v>328</v>
      </c>
      <c r="C164" s="38" t="s">
        <v>5288</v>
      </c>
      <c r="D164" s="39" t="s">
        <v>329</v>
      </c>
      <c r="E164" s="240">
        <v>3285.6889999999999</v>
      </c>
      <c r="F164" s="235">
        <v>3490.1889999999999</v>
      </c>
      <c r="G164" s="234">
        <f t="shared" si="36"/>
        <v>-204.5</v>
      </c>
      <c r="H164" s="105">
        <f t="shared" si="37"/>
        <v>-5.859281546071001</v>
      </c>
      <c r="I164" s="240">
        <v>1153.643</v>
      </c>
      <c r="J164" s="235">
        <v>1299.0219999999999</v>
      </c>
      <c r="K164" s="234">
        <f t="shared" si="38"/>
        <v>-145.37899999999991</v>
      </c>
      <c r="L164" s="312">
        <f t="shared" si="39"/>
        <v>-11.191419390895605</v>
      </c>
      <c r="M164" s="240">
        <v>247.142</v>
      </c>
      <c r="N164" s="235">
        <v>184.251</v>
      </c>
      <c r="O164" s="234">
        <f t="shared" si="40"/>
        <v>62.890999999999991</v>
      </c>
      <c r="P164" s="105">
        <f t="shared" si="41"/>
        <v>34.133328991430162</v>
      </c>
      <c r="Q164" s="240">
        <v>1884.904</v>
      </c>
      <c r="R164" s="235">
        <v>2006.9159999999999</v>
      </c>
      <c r="S164" s="234">
        <f t="shared" si="42"/>
        <v>-122.01199999999994</v>
      </c>
      <c r="T164" s="105">
        <f t="shared" si="43"/>
        <v>-6.0795768233448708</v>
      </c>
      <c r="U164" s="180" t="s">
        <v>5481</v>
      </c>
      <c r="V164" s="165">
        <v>542</v>
      </c>
      <c r="W164" s="165">
        <v>678</v>
      </c>
      <c r="X164" s="165">
        <f t="shared" si="44"/>
        <v>-136</v>
      </c>
      <c r="Y164" s="255">
        <f t="shared" si="45"/>
        <v>-20.058997050147493</v>
      </c>
      <c r="Z164" s="237" t="s">
        <v>5476</v>
      </c>
      <c r="AA164" s="165">
        <v>296</v>
      </c>
      <c r="AB164" s="165">
        <v>445</v>
      </c>
      <c r="AC164" s="165">
        <f t="shared" si="46"/>
        <v>-149</v>
      </c>
      <c r="AD164" s="165">
        <f t="shared" si="47"/>
        <v>-33.483146067415731</v>
      </c>
      <c r="AE164" s="237" t="s">
        <v>5994</v>
      </c>
      <c r="AF164" s="165">
        <v>291</v>
      </c>
      <c r="AG164" s="165">
        <v>320</v>
      </c>
      <c r="AH164" s="165">
        <f t="shared" si="48"/>
        <v>-29</v>
      </c>
      <c r="AI164" s="165">
        <f t="shared" si="49"/>
        <v>-9.0625</v>
      </c>
      <c r="AJ164" s="237" t="s">
        <v>5415</v>
      </c>
      <c r="AK164" s="165">
        <v>216</v>
      </c>
      <c r="AL164" s="165">
        <v>160</v>
      </c>
      <c r="AM164" s="165">
        <f t="shared" si="50"/>
        <v>56</v>
      </c>
      <c r="AN164" s="165">
        <f t="shared" si="51"/>
        <v>35</v>
      </c>
      <c r="AO164" s="237" t="s">
        <v>5695</v>
      </c>
      <c r="AP164" s="165">
        <v>178</v>
      </c>
      <c r="AQ164" s="165">
        <v>121</v>
      </c>
      <c r="AR164" s="165">
        <f t="shared" si="52"/>
        <v>57</v>
      </c>
      <c r="AS164" s="255">
        <f t="shared" si="53"/>
        <v>47.107438016528924</v>
      </c>
      <c r="AT164" s="9" t="s">
        <v>5995</v>
      </c>
    </row>
    <row r="165" spans="2:46" ht="50" customHeight="1">
      <c r="B165" s="34" t="s">
        <v>330</v>
      </c>
      <c r="C165" s="35" t="s">
        <v>5288</v>
      </c>
      <c r="D165" s="36" t="s">
        <v>331</v>
      </c>
      <c r="E165" s="240">
        <v>4786.1509999999998</v>
      </c>
      <c r="F165" s="235">
        <v>5104.6880000000001</v>
      </c>
      <c r="G165" s="234">
        <f t="shared" si="36"/>
        <v>-318.53700000000026</v>
      </c>
      <c r="H165" s="105">
        <f t="shared" si="37"/>
        <v>-6.2400875430584639</v>
      </c>
      <c r="I165" s="240">
        <v>1710.173</v>
      </c>
      <c r="J165" s="235">
        <v>1973.4670000000001</v>
      </c>
      <c r="K165" s="234">
        <f t="shared" si="38"/>
        <v>-263.2940000000001</v>
      </c>
      <c r="L165" s="312">
        <f t="shared" si="39"/>
        <v>-13.341697631630023</v>
      </c>
      <c r="M165" s="240">
        <v>315.31200000000001</v>
      </c>
      <c r="N165" s="235">
        <v>315.18599999999998</v>
      </c>
      <c r="O165" s="234">
        <f t="shared" si="40"/>
        <v>0.1260000000000332</v>
      </c>
      <c r="P165" s="105">
        <f t="shared" si="41"/>
        <v>3.9976394890646541E-2</v>
      </c>
      <c r="Q165" s="240">
        <v>2760.6660000000002</v>
      </c>
      <c r="R165" s="235">
        <v>2816.0349999999999</v>
      </c>
      <c r="S165" s="234">
        <f t="shared" si="42"/>
        <v>-55.368999999999687</v>
      </c>
      <c r="T165" s="105">
        <f t="shared" si="43"/>
        <v>-1.9662042552738048</v>
      </c>
      <c r="U165" s="180" t="s">
        <v>5996</v>
      </c>
      <c r="V165" s="165">
        <v>1381</v>
      </c>
      <c r="W165" s="165">
        <v>1381</v>
      </c>
      <c r="X165" s="165">
        <f t="shared" si="44"/>
        <v>0</v>
      </c>
      <c r="Y165" s="255">
        <f t="shared" si="45"/>
        <v>0</v>
      </c>
      <c r="Z165" s="237" t="s">
        <v>5997</v>
      </c>
      <c r="AA165" s="165">
        <v>732</v>
      </c>
      <c r="AB165" s="165">
        <v>773</v>
      </c>
      <c r="AC165" s="165">
        <f t="shared" si="46"/>
        <v>-41</v>
      </c>
      <c r="AD165" s="165">
        <f t="shared" si="47"/>
        <v>-5.304010349288486</v>
      </c>
      <c r="AE165" s="237" t="s">
        <v>5998</v>
      </c>
      <c r="AF165" s="165">
        <v>425</v>
      </c>
      <c r="AG165" s="165">
        <v>425</v>
      </c>
      <c r="AH165" s="165">
        <f t="shared" si="48"/>
        <v>0</v>
      </c>
      <c r="AI165" s="165">
        <f t="shared" si="49"/>
        <v>0</v>
      </c>
      <c r="AJ165" s="237" t="s">
        <v>5999</v>
      </c>
      <c r="AK165" s="165">
        <v>79</v>
      </c>
      <c r="AL165" s="165">
        <v>79</v>
      </c>
      <c r="AM165" s="165">
        <f t="shared" si="50"/>
        <v>0</v>
      </c>
      <c r="AN165" s="165">
        <f t="shared" si="51"/>
        <v>0</v>
      </c>
      <c r="AO165" s="237" t="s">
        <v>6000</v>
      </c>
      <c r="AP165" s="165">
        <v>70</v>
      </c>
      <c r="AQ165" s="165">
        <v>72</v>
      </c>
      <c r="AR165" s="165">
        <f t="shared" si="52"/>
        <v>-2</v>
      </c>
      <c r="AS165" s="255">
        <f t="shared" si="53"/>
        <v>-2.7777777777777777</v>
      </c>
      <c r="AT165" s="9" t="s">
        <v>6001</v>
      </c>
    </row>
    <row r="166" spans="2:46" ht="50" customHeight="1">
      <c r="B166" s="34" t="s">
        <v>332</v>
      </c>
      <c r="C166" s="35" t="s">
        <v>5288</v>
      </c>
      <c r="D166" s="36" t="s">
        <v>333</v>
      </c>
      <c r="E166" s="240">
        <v>3557.5419999999999</v>
      </c>
      <c r="F166" s="235">
        <v>3467.4749999999999</v>
      </c>
      <c r="G166" s="234">
        <f t="shared" si="36"/>
        <v>90.067000000000007</v>
      </c>
      <c r="H166" s="105">
        <f t="shared" si="37"/>
        <v>2.5974808758534671</v>
      </c>
      <c r="I166" s="240">
        <v>1604.758</v>
      </c>
      <c r="J166" s="235">
        <v>1604.4960000000001</v>
      </c>
      <c r="K166" s="234">
        <f t="shared" si="38"/>
        <v>0.26199999999994361</v>
      </c>
      <c r="L166" s="312">
        <f t="shared" si="39"/>
        <v>1.6329115186322907E-2</v>
      </c>
      <c r="M166" s="240">
        <v>500.24700000000001</v>
      </c>
      <c r="N166" s="235">
        <v>300.22000000000003</v>
      </c>
      <c r="O166" s="234">
        <f t="shared" si="40"/>
        <v>200.02699999999999</v>
      </c>
      <c r="P166" s="105">
        <f t="shared" si="41"/>
        <v>66.626807008193978</v>
      </c>
      <c r="Q166" s="240">
        <v>1452.537</v>
      </c>
      <c r="R166" s="235">
        <v>1562.759</v>
      </c>
      <c r="S166" s="234">
        <f t="shared" si="42"/>
        <v>-110.22199999999998</v>
      </c>
      <c r="T166" s="105">
        <f t="shared" si="43"/>
        <v>-7.0530388882738784</v>
      </c>
      <c r="U166" s="180" t="s">
        <v>5401</v>
      </c>
      <c r="V166" s="165">
        <v>1198</v>
      </c>
      <c r="W166" s="165">
        <v>1295</v>
      </c>
      <c r="X166" s="165">
        <f t="shared" si="44"/>
        <v>-97</v>
      </c>
      <c r="Y166" s="255">
        <f t="shared" si="45"/>
        <v>-7.4903474903474905</v>
      </c>
      <c r="Z166" s="237" t="s">
        <v>6002</v>
      </c>
      <c r="AA166" s="165">
        <v>124</v>
      </c>
      <c r="AB166" s="165">
        <v>147</v>
      </c>
      <c r="AC166" s="165">
        <f t="shared" si="46"/>
        <v>-23</v>
      </c>
      <c r="AD166" s="165">
        <f t="shared" si="47"/>
        <v>-15.646258503401361</v>
      </c>
      <c r="AE166" s="237" t="s">
        <v>5386</v>
      </c>
      <c r="AF166" s="165">
        <v>114</v>
      </c>
      <c r="AG166" s="165">
        <v>112</v>
      </c>
      <c r="AH166" s="165">
        <f t="shared" si="48"/>
        <v>2</v>
      </c>
      <c r="AI166" s="165">
        <f t="shared" si="49"/>
        <v>1.7857142857142856</v>
      </c>
      <c r="AJ166" s="237" t="s">
        <v>6003</v>
      </c>
      <c r="AK166" s="165">
        <v>7</v>
      </c>
      <c r="AL166" s="165">
        <v>4</v>
      </c>
      <c r="AM166" s="165">
        <f t="shared" si="50"/>
        <v>3</v>
      </c>
      <c r="AN166" s="165">
        <f t="shared" si="51"/>
        <v>75</v>
      </c>
      <c r="AO166" s="237" t="s">
        <v>5673</v>
      </c>
      <c r="AP166" s="165">
        <v>5</v>
      </c>
      <c r="AQ166" s="165" t="s">
        <v>5412</v>
      </c>
      <c r="AR166" s="165" t="s">
        <v>5412</v>
      </c>
      <c r="AS166" s="165" t="s">
        <v>5412</v>
      </c>
      <c r="AT166" s="9" t="s">
        <v>6004</v>
      </c>
    </row>
    <row r="167" spans="2:46" ht="50" customHeight="1">
      <c r="B167" s="34" t="s">
        <v>334</v>
      </c>
      <c r="C167" s="35" t="s">
        <v>5288</v>
      </c>
      <c r="D167" s="36" t="s">
        <v>335</v>
      </c>
      <c r="E167" s="240">
        <v>2904.067</v>
      </c>
      <c r="F167" s="235">
        <v>2958.16</v>
      </c>
      <c r="G167" s="234">
        <f t="shared" si="36"/>
        <v>-54.092999999999847</v>
      </c>
      <c r="H167" s="105">
        <f t="shared" si="37"/>
        <v>-1.8286029153257382</v>
      </c>
      <c r="I167" s="240">
        <v>684.01199999999994</v>
      </c>
      <c r="J167" s="235">
        <v>683.99800000000005</v>
      </c>
      <c r="K167" s="234">
        <f t="shared" si="38"/>
        <v>1.3999999999896318E-2</v>
      </c>
      <c r="L167" s="312">
        <f t="shared" si="39"/>
        <v>2.0467896104807786E-3</v>
      </c>
      <c r="M167" s="240">
        <v>957.38</v>
      </c>
      <c r="N167" s="235">
        <v>1017.5119999999999</v>
      </c>
      <c r="O167" s="234">
        <f t="shared" si="40"/>
        <v>-60.131999999999948</v>
      </c>
      <c r="P167" s="105">
        <f t="shared" si="41"/>
        <v>-5.9097091729630655</v>
      </c>
      <c r="Q167" s="240">
        <v>1262.675</v>
      </c>
      <c r="R167" s="235">
        <v>1256.6500000000001</v>
      </c>
      <c r="S167" s="234">
        <f t="shared" si="42"/>
        <v>6.0249999999998636</v>
      </c>
      <c r="T167" s="105">
        <f t="shared" si="43"/>
        <v>0.47944932956669428</v>
      </c>
      <c r="U167" s="180" t="s">
        <v>6005</v>
      </c>
      <c r="V167" s="165">
        <v>709</v>
      </c>
      <c r="W167" s="165">
        <v>721</v>
      </c>
      <c r="X167" s="165">
        <f t="shared" si="44"/>
        <v>-12</v>
      </c>
      <c r="Y167" s="255">
        <f t="shared" si="45"/>
        <v>-1.6643550624133148</v>
      </c>
      <c r="Z167" s="237" t="s">
        <v>5669</v>
      </c>
      <c r="AA167" s="165">
        <v>141</v>
      </c>
      <c r="AB167" s="165">
        <v>145</v>
      </c>
      <c r="AC167" s="165">
        <f t="shared" si="46"/>
        <v>-4</v>
      </c>
      <c r="AD167" s="165">
        <f t="shared" si="47"/>
        <v>-2.7586206896551726</v>
      </c>
      <c r="AE167" s="237" t="s">
        <v>5488</v>
      </c>
      <c r="AF167" s="165">
        <v>140</v>
      </c>
      <c r="AG167" s="165">
        <v>134</v>
      </c>
      <c r="AH167" s="165">
        <f t="shared" si="48"/>
        <v>6</v>
      </c>
      <c r="AI167" s="165">
        <f t="shared" si="49"/>
        <v>4.4776119402985071</v>
      </c>
      <c r="AJ167" s="237" t="s">
        <v>6006</v>
      </c>
      <c r="AK167" s="165">
        <v>125</v>
      </c>
      <c r="AL167" s="165">
        <v>99</v>
      </c>
      <c r="AM167" s="165">
        <f t="shared" si="50"/>
        <v>26</v>
      </c>
      <c r="AN167" s="165">
        <f t="shared" si="51"/>
        <v>26.262626262626267</v>
      </c>
      <c r="AO167" s="237" t="s">
        <v>6007</v>
      </c>
      <c r="AP167" s="165">
        <v>63</v>
      </c>
      <c r="AQ167" s="165">
        <v>63</v>
      </c>
      <c r="AR167" s="165">
        <f t="shared" si="52"/>
        <v>0</v>
      </c>
      <c r="AS167" s="255">
        <f t="shared" si="53"/>
        <v>0</v>
      </c>
      <c r="AT167" s="9" t="s">
        <v>6008</v>
      </c>
    </row>
    <row r="168" spans="2:46" ht="50" customHeight="1">
      <c r="B168" s="34" t="s">
        <v>336</v>
      </c>
      <c r="C168" s="35" t="s">
        <v>5288</v>
      </c>
      <c r="D168" s="36" t="s">
        <v>337</v>
      </c>
      <c r="E168" s="240">
        <v>2884.9119999999998</v>
      </c>
      <c r="F168" s="235">
        <v>2951.0540000000001</v>
      </c>
      <c r="G168" s="234">
        <f t="shared" si="36"/>
        <v>-66.14200000000028</v>
      </c>
      <c r="H168" s="105">
        <f t="shared" si="37"/>
        <v>-2.2413009046937225</v>
      </c>
      <c r="I168" s="240">
        <v>1404</v>
      </c>
      <c r="J168" s="235">
        <v>1386</v>
      </c>
      <c r="K168" s="234">
        <f t="shared" si="38"/>
        <v>18</v>
      </c>
      <c r="L168" s="312">
        <f t="shared" si="39"/>
        <v>1.2987012987012987</v>
      </c>
      <c r="M168" s="240">
        <v>111</v>
      </c>
      <c r="N168" s="235">
        <v>178</v>
      </c>
      <c r="O168" s="234">
        <f t="shared" si="40"/>
        <v>-67</v>
      </c>
      <c r="P168" s="105">
        <f t="shared" si="41"/>
        <v>-37.640449438202246</v>
      </c>
      <c r="Q168" s="240">
        <v>1369.912</v>
      </c>
      <c r="R168" s="235">
        <v>1387.0540000000001</v>
      </c>
      <c r="S168" s="234">
        <f t="shared" si="42"/>
        <v>-17.142000000000053</v>
      </c>
      <c r="T168" s="105">
        <f t="shared" si="43"/>
        <v>-1.2358567150233555</v>
      </c>
      <c r="U168" s="180" t="s">
        <v>6005</v>
      </c>
      <c r="V168" s="165">
        <v>1359</v>
      </c>
      <c r="W168" s="165">
        <v>1387</v>
      </c>
      <c r="X168" s="165">
        <f t="shared" si="44"/>
        <v>-28</v>
      </c>
      <c r="Y168" s="255">
        <f t="shared" si="45"/>
        <v>-2.0187454938716654</v>
      </c>
      <c r="Z168" s="237" t="s">
        <v>5673</v>
      </c>
      <c r="AA168" s="165">
        <v>11</v>
      </c>
      <c r="AB168" s="165" t="s">
        <v>5412</v>
      </c>
      <c r="AC168" s="165" t="s">
        <v>5412</v>
      </c>
      <c r="AD168" s="165" t="s">
        <v>5412</v>
      </c>
      <c r="AE168" s="165" t="s">
        <v>5412</v>
      </c>
      <c r="AF168" s="165" t="s">
        <v>5412</v>
      </c>
      <c r="AG168" s="165" t="s">
        <v>5412</v>
      </c>
      <c r="AH168" s="165" t="s">
        <v>5412</v>
      </c>
      <c r="AI168" s="165" t="s">
        <v>5412</v>
      </c>
      <c r="AJ168" s="165" t="s">
        <v>5412</v>
      </c>
      <c r="AK168" s="165" t="s">
        <v>5412</v>
      </c>
      <c r="AL168" s="165" t="s">
        <v>5412</v>
      </c>
      <c r="AM168" s="165" t="s">
        <v>5412</v>
      </c>
      <c r="AN168" s="165" t="s">
        <v>5412</v>
      </c>
      <c r="AO168" s="165" t="s">
        <v>5412</v>
      </c>
      <c r="AP168" s="165" t="s">
        <v>5412</v>
      </c>
      <c r="AQ168" s="165" t="s">
        <v>5412</v>
      </c>
      <c r="AR168" s="165" t="s">
        <v>5412</v>
      </c>
      <c r="AS168" s="165" t="s">
        <v>5412</v>
      </c>
      <c r="AT168" s="9" t="s">
        <v>6009</v>
      </c>
    </row>
    <row r="169" spans="2:46" ht="50" customHeight="1">
      <c r="B169" s="34" t="s">
        <v>338</v>
      </c>
      <c r="C169" s="35" t="s">
        <v>5288</v>
      </c>
      <c r="D169" s="36" t="s">
        <v>339</v>
      </c>
      <c r="E169" s="240">
        <v>2746.491</v>
      </c>
      <c r="F169" s="235">
        <v>2596.4270000000001</v>
      </c>
      <c r="G169" s="234">
        <f t="shared" si="36"/>
        <v>150.06399999999985</v>
      </c>
      <c r="H169" s="105">
        <f t="shared" si="37"/>
        <v>5.779634859751491</v>
      </c>
      <c r="I169" s="240">
        <v>881.45500000000004</v>
      </c>
      <c r="J169" s="235">
        <v>990.29</v>
      </c>
      <c r="K169" s="234">
        <f t="shared" si="38"/>
        <v>-108.83499999999992</v>
      </c>
      <c r="L169" s="312">
        <f t="shared" si="39"/>
        <v>-10.990214987528898</v>
      </c>
      <c r="M169" s="240">
        <v>252.917</v>
      </c>
      <c r="N169" s="235">
        <v>248.32300000000001</v>
      </c>
      <c r="O169" s="234">
        <f t="shared" si="40"/>
        <v>4.5939999999999941</v>
      </c>
      <c r="P169" s="105">
        <f t="shared" si="41"/>
        <v>1.8500098661823488</v>
      </c>
      <c r="Q169" s="240">
        <v>1612.1189999999999</v>
      </c>
      <c r="R169" s="235">
        <v>1357.8140000000001</v>
      </c>
      <c r="S169" s="234">
        <f t="shared" si="42"/>
        <v>254.30499999999984</v>
      </c>
      <c r="T169" s="105">
        <f t="shared" si="43"/>
        <v>18.729001173945754</v>
      </c>
      <c r="U169" s="180" t="s">
        <v>6010</v>
      </c>
      <c r="V169" s="165">
        <v>500</v>
      </c>
      <c r="W169" s="165">
        <v>304</v>
      </c>
      <c r="X169" s="165">
        <f t="shared" si="44"/>
        <v>196</v>
      </c>
      <c r="Y169" s="255">
        <f t="shared" si="45"/>
        <v>64.473684210526315</v>
      </c>
      <c r="Z169" s="237" t="s">
        <v>5700</v>
      </c>
      <c r="AA169" s="165">
        <v>402</v>
      </c>
      <c r="AB169" s="165">
        <v>276</v>
      </c>
      <c r="AC169" s="165">
        <f t="shared" si="46"/>
        <v>126</v>
      </c>
      <c r="AD169" s="165">
        <f t="shared" si="47"/>
        <v>45.652173913043477</v>
      </c>
      <c r="AE169" s="237" t="s">
        <v>6011</v>
      </c>
      <c r="AF169" s="165">
        <v>179</v>
      </c>
      <c r="AG169" s="165">
        <v>181</v>
      </c>
      <c r="AH169" s="165">
        <f t="shared" si="48"/>
        <v>-2</v>
      </c>
      <c r="AI169" s="165">
        <f t="shared" si="49"/>
        <v>-1.1049723756906076</v>
      </c>
      <c r="AJ169" s="237" t="s">
        <v>6012</v>
      </c>
      <c r="AK169" s="165">
        <v>155</v>
      </c>
      <c r="AL169" s="165">
        <v>143</v>
      </c>
      <c r="AM169" s="165">
        <f t="shared" si="50"/>
        <v>12</v>
      </c>
      <c r="AN169" s="165">
        <f t="shared" si="51"/>
        <v>8.3916083916083917</v>
      </c>
      <c r="AO169" s="237" t="s">
        <v>5415</v>
      </c>
      <c r="AP169" s="165">
        <v>125</v>
      </c>
      <c r="AQ169" s="165">
        <v>113</v>
      </c>
      <c r="AR169" s="165">
        <f t="shared" si="52"/>
        <v>12</v>
      </c>
      <c r="AS169" s="255">
        <f t="shared" si="53"/>
        <v>10.619469026548673</v>
      </c>
      <c r="AT169" s="9" t="s">
        <v>6013</v>
      </c>
    </row>
    <row r="170" spans="2:46" ht="50" customHeight="1">
      <c r="B170" s="34" t="s">
        <v>340</v>
      </c>
      <c r="C170" s="35" t="s">
        <v>5288</v>
      </c>
      <c r="D170" s="36" t="s">
        <v>341</v>
      </c>
      <c r="E170" s="240">
        <v>4975.75</v>
      </c>
      <c r="F170" s="235">
        <v>4969.2250000000004</v>
      </c>
      <c r="G170" s="234">
        <f t="shared" si="36"/>
        <v>6.5249999999996362</v>
      </c>
      <c r="H170" s="105">
        <f t="shared" si="37"/>
        <v>0.13130820198319929</v>
      </c>
      <c r="I170" s="240">
        <v>2201.1610000000001</v>
      </c>
      <c r="J170" s="235">
        <v>2116.2649999999999</v>
      </c>
      <c r="K170" s="234">
        <f t="shared" si="38"/>
        <v>84.896000000000186</v>
      </c>
      <c r="L170" s="312">
        <f t="shared" si="39"/>
        <v>4.0115959012694624</v>
      </c>
      <c r="M170" s="240">
        <v>549.33199999999999</v>
      </c>
      <c r="N170" s="235">
        <v>548.86400000000003</v>
      </c>
      <c r="O170" s="234">
        <f t="shared" si="40"/>
        <v>0.46799999999996089</v>
      </c>
      <c r="P170" s="105">
        <f t="shared" si="41"/>
        <v>8.5267024253724219E-2</v>
      </c>
      <c r="Q170" s="240">
        <v>2225.2570000000001</v>
      </c>
      <c r="R170" s="235">
        <v>2304.096</v>
      </c>
      <c r="S170" s="234">
        <f t="shared" si="42"/>
        <v>-78.838999999999942</v>
      </c>
      <c r="T170" s="105">
        <f t="shared" si="43"/>
        <v>-3.4216890268461011</v>
      </c>
      <c r="U170" s="180" t="s">
        <v>5649</v>
      </c>
      <c r="V170" s="165">
        <v>1301</v>
      </c>
      <c r="W170" s="165">
        <v>1283</v>
      </c>
      <c r="X170" s="165">
        <f t="shared" si="44"/>
        <v>18</v>
      </c>
      <c r="Y170" s="255">
        <f t="shared" si="45"/>
        <v>1.4029618082618862</v>
      </c>
      <c r="Z170" s="237" t="s">
        <v>5488</v>
      </c>
      <c r="AA170" s="165">
        <v>314</v>
      </c>
      <c r="AB170" s="165">
        <v>321</v>
      </c>
      <c r="AC170" s="165">
        <f t="shared" si="46"/>
        <v>-7</v>
      </c>
      <c r="AD170" s="165">
        <f t="shared" si="47"/>
        <v>-2.1806853582554515</v>
      </c>
      <c r="AE170" s="237" t="s">
        <v>6014</v>
      </c>
      <c r="AF170" s="165">
        <v>251</v>
      </c>
      <c r="AG170" s="165">
        <v>290</v>
      </c>
      <c r="AH170" s="165">
        <f t="shared" si="48"/>
        <v>-39</v>
      </c>
      <c r="AI170" s="165">
        <f t="shared" si="49"/>
        <v>-13.448275862068964</v>
      </c>
      <c r="AJ170" s="237" t="s">
        <v>5386</v>
      </c>
      <c r="AK170" s="165">
        <v>244</v>
      </c>
      <c r="AL170" s="165">
        <v>293</v>
      </c>
      <c r="AM170" s="165">
        <f t="shared" si="50"/>
        <v>-49</v>
      </c>
      <c r="AN170" s="165">
        <f t="shared" si="51"/>
        <v>-16.723549488054605</v>
      </c>
      <c r="AO170" s="237" t="s">
        <v>5675</v>
      </c>
      <c r="AP170" s="165">
        <v>101</v>
      </c>
      <c r="AQ170" s="165">
        <v>109</v>
      </c>
      <c r="AR170" s="165">
        <f t="shared" si="52"/>
        <v>-8</v>
      </c>
      <c r="AS170" s="255">
        <f t="shared" si="53"/>
        <v>-7.3394495412844041</v>
      </c>
      <c r="AT170" s="9" t="s">
        <v>6015</v>
      </c>
    </row>
    <row r="171" spans="2:46" ht="50" customHeight="1">
      <c r="B171" s="34" t="s">
        <v>342</v>
      </c>
      <c r="C171" s="35" t="s">
        <v>5288</v>
      </c>
      <c r="D171" s="36" t="s">
        <v>343</v>
      </c>
      <c r="E171" s="240">
        <v>2736.8449999999998</v>
      </c>
      <c r="F171" s="235">
        <v>3219.5419999999999</v>
      </c>
      <c r="G171" s="234">
        <f t="shared" si="36"/>
        <v>-482.69700000000012</v>
      </c>
      <c r="H171" s="105">
        <f t="shared" si="37"/>
        <v>-14.99272256737139</v>
      </c>
      <c r="I171" s="240">
        <v>802.8</v>
      </c>
      <c r="J171" s="235">
        <v>1255.1089999999999</v>
      </c>
      <c r="K171" s="234">
        <f t="shared" si="38"/>
        <v>-452.30899999999997</v>
      </c>
      <c r="L171" s="312">
        <f t="shared" si="39"/>
        <v>-36.037427824993685</v>
      </c>
      <c r="M171" s="240">
        <v>492.21600000000001</v>
      </c>
      <c r="N171" s="235">
        <v>538.85</v>
      </c>
      <c r="O171" s="234">
        <f t="shared" si="40"/>
        <v>-46.634000000000015</v>
      </c>
      <c r="P171" s="105">
        <f t="shared" si="41"/>
        <v>-8.6543564999536073</v>
      </c>
      <c r="Q171" s="240">
        <v>1441.829</v>
      </c>
      <c r="R171" s="235">
        <v>1425.5830000000001</v>
      </c>
      <c r="S171" s="234">
        <f t="shared" si="42"/>
        <v>16.245999999999867</v>
      </c>
      <c r="T171" s="105">
        <f t="shared" si="43"/>
        <v>1.1396039374767983</v>
      </c>
      <c r="U171" s="180" t="s">
        <v>6011</v>
      </c>
      <c r="V171" s="165">
        <v>343</v>
      </c>
      <c r="W171" s="165">
        <v>343</v>
      </c>
      <c r="X171" s="165">
        <f t="shared" si="44"/>
        <v>0</v>
      </c>
      <c r="Y171" s="255">
        <f t="shared" si="45"/>
        <v>0</v>
      </c>
      <c r="Z171" s="237" t="s">
        <v>6016</v>
      </c>
      <c r="AA171" s="165">
        <v>223</v>
      </c>
      <c r="AB171" s="165">
        <v>144</v>
      </c>
      <c r="AC171" s="165">
        <f t="shared" si="46"/>
        <v>79</v>
      </c>
      <c r="AD171" s="165">
        <f t="shared" si="47"/>
        <v>54.861111111111114</v>
      </c>
      <c r="AE171" s="237" t="s">
        <v>5386</v>
      </c>
      <c r="AF171" s="165">
        <v>182</v>
      </c>
      <c r="AG171" s="165">
        <v>182</v>
      </c>
      <c r="AH171" s="165">
        <f t="shared" si="48"/>
        <v>0</v>
      </c>
      <c r="AI171" s="165">
        <f t="shared" si="49"/>
        <v>0</v>
      </c>
      <c r="AJ171" s="237" t="s">
        <v>5417</v>
      </c>
      <c r="AK171" s="165">
        <v>131</v>
      </c>
      <c r="AL171" s="165">
        <v>131</v>
      </c>
      <c r="AM171" s="165">
        <f t="shared" si="50"/>
        <v>0</v>
      </c>
      <c r="AN171" s="165">
        <f t="shared" si="51"/>
        <v>0</v>
      </c>
      <c r="AO171" s="237" t="s">
        <v>6017</v>
      </c>
      <c r="AP171" s="165">
        <v>120</v>
      </c>
      <c r="AQ171" s="165">
        <v>170</v>
      </c>
      <c r="AR171" s="165">
        <f t="shared" si="52"/>
        <v>-50</v>
      </c>
      <c r="AS171" s="255">
        <f t="shared" si="53"/>
        <v>-29.411764705882355</v>
      </c>
      <c r="AT171" s="9" t="s">
        <v>6018</v>
      </c>
    </row>
    <row r="172" spans="2:46" ht="50" customHeight="1">
      <c r="B172" s="34" t="s">
        <v>344</v>
      </c>
      <c r="C172" s="35" t="s">
        <v>5288</v>
      </c>
      <c r="D172" s="36" t="s">
        <v>345</v>
      </c>
      <c r="E172" s="240">
        <v>5439.6959999999999</v>
      </c>
      <c r="F172" s="235">
        <v>5877.2610000000004</v>
      </c>
      <c r="G172" s="234">
        <f t="shared" si="36"/>
        <v>-437.56500000000051</v>
      </c>
      <c r="H172" s="105">
        <f t="shared" si="37"/>
        <v>-7.4450496583357531</v>
      </c>
      <c r="I172" s="240">
        <v>1673.5160000000001</v>
      </c>
      <c r="J172" s="235">
        <v>1927.4559999999999</v>
      </c>
      <c r="K172" s="234">
        <f t="shared" si="38"/>
        <v>-253.93999999999983</v>
      </c>
      <c r="L172" s="312">
        <f t="shared" si="39"/>
        <v>-13.174879219032748</v>
      </c>
      <c r="M172" s="240">
        <v>947.72799999999995</v>
      </c>
      <c r="N172" s="235">
        <v>943.09900000000005</v>
      </c>
      <c r="O172" s="234">
        <f t="shared" si="40"/>
        <v>4.6289999999999054</v>
      </c>
      <c r="P172" s="105">
        <f t="shared" si="41"/>
        <v>0.49082864047145686</v>
      </c>
      <c r="Q172" s="240">
        <v>2818.4520000000002</v>
      </c>
      <c r="R172" s="235">
        <v>3006.7060000000001</v>
      </c>
      <c r="S172" s="234">
        <f t="shared" si="42"/>
        <v>-188.25399999999991</v>
      </c>
      <c r="T172" s="105">
        <f t="shared" si="43"/>
        <v>-6.2611376037430961</v>
      </c>
      <c r="U172" s="180" t="s">
        <v>5986</v>
      </c>
      <c r="V172" s="165">
        <v>839</v>
      </c>
      <c r="W172" s="165">
        <v>986</v>
      </c>
      <c r="X172" s="165">
        <f t="shared" si="44"/>
        <v>-147</v>
      </c>
      <c r="Y172" s="255">
        <f t="shared" si="45"/>
        <v>-14.908722109533468</v>
      </c>
      <c r="Z172" s="237" t="s">
        <v>6011</v>
      </c>
      <c r="AA172" s="165">
        <v>648</v>
      </c>
      <c r="AB172" s="165">
        <v>669</v>
      </c>
      <c r="AC172" s="165">
        <f t="shared" si="46"/>
        <v>-21</v>
      </c>
      <c r="AD172" s="165">
        <f t="shared" si="47"/>
        <v>-3.1390134529147984</v>
      </c>
      <c r="AE172" s="237" t="s">
        <v>6019</v>
      </c>
      <c r="AF172" s="165">
        <v>382</v>
      </c>
      <c r="AG172" s="165">
        <v>408</v>
      </c>
      <c r="AH172" s="165">
        <f t="shared" si="48"/>
        <v>-26</v>
      </c>
      <c r="AI172" s="165">
        <f t="shared" si="49"/>
        <v>-6.3725490196078427</v>
      </c>
      <c r="AJ172" s="237" t="s">
        <v>6020</v>
      </c>
      <c r="AK172" s="165">
        <v>253</v>
      </c>
      <c r="AL172" s="165">
        <v>257</v>
      </c>
      <c r="AM172" s="165">
        <f t="shared" si="50"/>
        <v>-4</v>
      </c>
      <c r="AN172" s="165">
        <f t="shared" si="51"/>
        <v>-1.556420233463035</v>
      </c>
      <c r="AO172" s="237" t="s">
        <v>5386</v>
      </c>
      <c r="AP172" s="165">
        <v>239</v>
      </c>
      <c r="AQ172" s="165">
        <v>239</v>
      </c>
      <c r="AR172" s="165">
        <f t="shared" si="52"/>
        <v>0</v>
      </c>
      <c r="AS172" s="255">
        <f t="shared" si="53"/>
        <v>0</v>
      </c>
      <c r="AT172" s="9" t="s">
        <v>6021</v>
      </c>
    </row>
    <row r="173" spans="2:46" ht="50" customHeight="1">
      <c r="B173" s="37" t="s">
        <v>346</v>
      </c>
      <c r="C173" s="38" t="s">
        <v>5288</v>
      </c>
      <c r="D173" s="39" t="s">
        <v>347</v>
      </c>
      <c r="E173" s="240">
        <v>4991.5389999999998</v>
      </c>
      <c r="F173" s="235">
        <v>5098.6279999999997</v>
      </c>
      <c r="G173" s="234">
        <f t="shared" si="36"/>
        <v>-107.08899999999994</v>
      </c>
      <c r="H173" s="105">
        <f t="shared" si="37"/>
        <v>-2.1003493488836593</v>
      </c>
      <c r="I173" s="240">
        <v>637.93200000000002</v>
      </c>
      <c r="J173" s="235">
        <v>575.98</v>
      </c>
      <c r="K173" s="234">
        <f t="shared" si="38"/>
        <v>61.951999999999998</v>
      </c>
      <c r="L173" s="312">
        <f t="shared" si="39"/>
        <v>10.755929025313378</v>
      </c>
      <c r="M173" s="240">
        <v>1135.9639999999999</v>
      </c>
      <c r="N173" s="235">
        <v>1335.7819999999999</v>
      </c>
      <c r="O173" s="234">
        <f t="shared" si="40"/>
        <v>-199.81799999999998</v>
      </c>
      <c r="P173" s="105">
        <f t="shared" si="41"/>
        <v>-14.958878020515323</v>
      </c>
      <c r="Q173" s="240">
        <v>3217.643</v>
      </c>
      <c r="R173" s="235">
        <v>3186.866</v>
      </c>
      <c r="S173" s="234">
        <f t="shared" si="42"/>
        <v>30.777000000000044</v>
      </c>
      <c r="T173" s="105">
        <f t="shared" si="43"/>
        <v>0.96574502975650822</v>
      </c>
      <c r="U173" s="180" t="s">
        <v>6022</v>
      </c>
      <c r="V173" s="165">
        <v>1451</v>
      </c>
      <c r="W173" s="165">
        <v>1470</v>
      </c>
      <c r="X173" s="165">
        <f t="shared" si="44"/>
        <v>-19</v>
      </c>
      <c r="Y173" s="255">
        <f t="shared" si="45"/>
        <v>-1.292517006802721</v>
      </c>
      <c r="Z173" s="237" t="s">
        <v>6023</v>
      </c>
      <c r="AA173" s="165">
        <v>431</v>
      </c>
      <c r="AB173" s="165">
        <v>418</v>
      </c>
      <c r="AC173" s="165">
        <f t="shared" si="46"/>
        <v>13</v>
      </c>
      <c r="AD173" s="165">
        <f t="shared" si="47"/>
        <v>3.1100478468899522</v>
      </c>
      <c r="AE173" s="237" t="s">
        <v>6024</v>
      </c>
      <c r="AF173" s="165">
        <v>355</v>
      </c>
      <c r="AG173" s="165">
        <v>366</v>
      </c>
      <c r="AH173" s="165">
        <f t="shared" si="48"/>
        <v>-11</v>
      </c>
      <c r="AI173" s="165">
        <f t="shared" si="49"/>
        <v>-3.0054644808743167</v>
      </c>
      <c r="AJ173" s="237" t="s">
        <v>6025</v>
      </c>
      <c r="AK173" s="165">
        <v>290</v>
      </c>
      <c r="AL173" s="165">
        <v>284</v>
      </c>
      <c r="AM173" s="165">
        <f t="shared" si="50"/>
        <v>6</v>
      </c>
      <c r="AN173" s="165">
        <f t="shared" si="51"/>
        <v>2.112676056338028</v>
      </c>
      <c r="AO173" s="237" t="s">
        <v>6026</v>
      </c>
      <c r="AP173" s="165">
        <v>297</v>
      </c>
      <c r="AQ173" s="165">
        <v>276</v>
      </c>
      <c r="AR173" s="165">
        <f t="shared" si="52"/>
        <v>21</v>
      </c>
      <c r="AS173" s="255">
        <f t="shared" si="53"/>
        <v>7.608695652173914</v>
      </c>
      <c r="AT173" s="9" t="s">
        <v>6027</v>
      </c>
    </row>
    <row r="174" spans="2:46" ht="50" customHeight="1">
      <c r="B174" s="37" t="s">
        <v>348</v>
      </c>
      <c r="C174" s="38" t="s">
        <v>5288</v>
      </c>
      <c r="D174" s="39" t="s">
        <v>349</v>
      </c>
      <c r="E174" s="240">
        <v>3700.741</v>
      </c>
      <c r="F174" s="235">
        <v>3910.9270000000001</v>
      </c>
      <c r="G174" s="234">
        <f t="shared" si="36"/>
        <v>-210.18600000000015</v>
      </c>
      <c r="H174" s="105">
        <f t="shared" si="37"/>
        <v>-5.3743268539658278</v>
      </c>
      <c r="I174" s="240">
        <v>1593.04</v>
      </c>
      <c r="J174" s="235">
        <v>1702.6420000000001</v>
      </c>
      <c r="K174" s="234">
        <f t="shared" si="38"/>
        <v>-109.60200000000009</v>
      </c>
      <c r="L174" s="312">
        <f t="shared" si="39"/>
        <v>-6.4371723474459159</v>
      </c>
      <c r="M174" s="240">
        <v>120.666</v>
      </c>
      <c r="N174" s="235">
        <v>120.654</v>
      </c>
      <c r="O174" s="234">
        <f t="shared" si="40"/>
        <v>1.2000000000000455E-2</v>
      </c>
      <c r="P174" s="105">
        <f t="shared" si="41"/>
        <v>9.9457954149886913E-3</v>
      </c>
      <c r="Q174" s="240">
        <v>1987.0350000000001</v>
      </c>
      <c r="R174" s="235">
        <v>2087.6309999999999</v>
      </c>
      <c r="S174" s="234">
        <f t="shared" si="42"/>
        <v>-100.59599999999978</v>
      </c>
      <c r="T174" s="105">
        <f t="shared" si="43"/>
        <v>-4.8186676668434121</v>
      </c>
      <c r="U174" s="180" t="s">
        <v>5401</v>
      </c>
      <c r="V174" s="165">
        <v>1791</v>
      </c>
      <c r="W174" s="165">
        <v>1890</v>
      </c>
      <c r="X174" s="165">
        <f t="shared" si="44"/>
        <v>-99</v>
      </c>
      <c r="Y174" s="255">
        <f t="shared" si="45"/>
        <v>-5.2380952380952381</v>
      </c>
      <c r="Z174" s="237" t="s">
        <v>5615</v>
      </c>
      <c r="AA174" s="165">
        <v>80</v>
      </c>
      <c r="AB174" s="165">
        <v>80</v>
      </c>
      <c r="AC174" s="165">
        <f t="shared" si="46"/>
        <v>0</v>
      </c>
      <c r="AD174" s="165">
        <f t="shared" si="47"/>
        <v>0</v>
      </c>
      <c r="AE174" s="237" t="s">
        <v>6028</v>
      </c>
      <c r="AF174" s="165">
        <v>55</v>
      </c>
      <c r="AG174" s="165">
        <v>61</v>
      </c>
      <c r="AH174" s="165">
        <f t="shared" si="48"/>
        <v>-6</v>
      </c>
      <c r="AI174" s="165">
        <f t="shared" si="49"/>
        <v>-9.8360655737704921</v>
      </c>
      <c r="AJ174" s="237" t="s">
        <v>5386</v>
      </c>
      <c r="AK174" s="165">
        <v>18</v>
      </c>
      <c r="AL174" s="165">
        <v>18</v>
      </c>
      <c r="AM174" s="165">
        <f t="shared" si="50"/>
        <v>0</v>
      </c>
      <c r="AN174" s="165">
        <f t="shared" si="51"/>
        <v>0</v>
      </c>
      <c r="AO174" s="237" t="s">
        <v>6029</v>
      </c>
      <c r="AP174" s="165">
        <v>14</v>
      </c>
      <c r="AQ174" s="165">
        <v>14</v>
      </c>
      <c r="AR174" s="165">
        <f t="shared" si="52"/>
        <v>0</v>
      </c>
      <c r="AS174" s="255">
        <f t="shared" si="53"/>
        <v>0</v>
      </c>
      <c r="AT174" s="9" t="s">
        <v>6030</v>
      </c>
    </row>
    <row r="175" spans="2:46" ht="50" customHeight="1">
      <c r="B175" s="34" t="s">
        <v>350</v>
      </c>
      <c r="C175" s="35" t="s">
        <v>5288</v>
      </c>
      <c r="D175" s="36" t="s">
        <v>351</v>
      </c>
      <c r="E175" s="240">
        <v>861.52599999999995</v>
      </c>
      <c r="F175" s="235">
        <v>1020.814</v>
      </c>
      <c r="G175" s="234">
        <f t="shared" si="36"/>
        <v>-159.28800000000001</v>
      </c>
      <c r="H175" s="105">
        <f t="shared" si="37"/>
        <v>-15.604017969972983</v>
      </c>
      <c r="I175" s="240">
        <v>530.53300000000002</v>
      </c>
      <c r="J175" s="235">
        <v>680.51400000000001</v>
      </c>
      <c r="K175" s="234">
        <f t="shared" si="38"/>
        <v>-149.98099999999999</v>
      </c>
      <c r="L175" s="312">
        <f t="shared" si="39"/>
        <v>-22.039370240729799</v>
      </c>
      <c r="M175" s="240">
        <v>177.89599999999999</v>
      </c>
      <c r="N175" s="235">
        <v>177.226</v>
      </c>
      <c r="O175" s="234">
        <f t="shared" si="40"/>
        <v>0.66999999999998749</v>
      </c>
      <c r="P175" s="105">
        <f t="shared" si="41"/>
        <v>0.37804836762099664</v>
      </c>
      <c r="Q175" s="240">
        <v>153.09700000000001</v>
      </c>
      <c r="R175" s="235">
        <v>163.07400000000001</v>
      </c>
      <c r="S175" s="234">
        <f t="shared" si="42"/>
        <v>-9.9770000000000039</v>
      </c>
      <c r="T175" s="105">
        <f t="shared" si="43"/>
        <v>-6.118081361835733</v>
      </c>
      <c r="U175" s="180" t="s">
        <v>6031</v>
      </c>
      <c r="V175" s="165">
        <v>77</v>
      </c>
      <c r="W175" s="165">
        <v>77</v>
      </c>
      <c r="X175" s="165">
        <f t="shared" si="44"/>
        <v>0</v>
      </c>
      <c r="Y175" s="255">
        <f t="shared" si="45"/>
        <v>0</v>
      </c>
      <c r="Z175" s="237" t="s">
        <v>5373</v>
      </c>
      <c r="AA175" s="165">
        <v>40</v>
      </c>
      <c r="AB175" s="165">
        <v>42</v>
      </c>
      <c r="AC175" s="165">
        <f t="shared" si="46"/>
        <v>-2</v>
      </c>
      <c r="AD175" s="165">
        <f t="shared" si="47"/>
        <v>-4.7619047619047619</v>
      </c>
      <c r="AE175" s="237" t="s">
        <v>6032</v>
      </c>
      <c r="AF175" s="165">
        <v>35</v>
      </c>
      <c r="AG175" s="165">
        <v>44</v>
      </c>
      <c r="AH175" s="165">
        <f t="shared" si="48"/>
        <v>-9</v>
      </c>
      <c r="AI175" s="165">
        <f t="shared" si="49"/>
        <v>-20.454545454545457</v>
      </c>
      <c r="AJ175" s="237" t="s">
        <v>5558</v>
      </c>
      <c r="AK175" s="165">
        <v>1</v>
      </c>
      <c r="AL175" s="165">
        <v>0</v>
      </c>
      <c r="AM175" s="165">
        <f t="shared" si="50"/>
        <v>1</v>
      </c>
      <c r="AN175" s="165" t="s">
        <v>12157</v>
      </c>
      <c r="AO175" s="165" t="s">
        <v>12157</v>
      </c>
      <c r="AP175" s="165" t="s">
        <v>12157</v>
      </c>
      <c r="AQ175" s="165" t="s">
        <v>12157</v>
      </c>
      <c r="AR175" s="165" t="s">
        <v>12157</v>
      </c>
      <c r="AS175" s="165" t="s">
        <v>12157</v>
      </c>
      <c r="AT175" s="9" t="s">
        <v>6033</v>
      </c>
    </row>
    <row r="176" spans="2:46" ht="50" customHeight="1">
      <c r="B176" s="34" t="s">
        <v>352</v>
      </c>
      <c r="C176" s="35" t="s">
        <v>5288</v>
      </c>
      <c r="D176" s="36" t="s">
        <v>353</v>
      </c>
      <c r="E176" s="240">
        <v>1700.732</v>
      </c>
      <c r="F176" s="235">
        <v>1758.981</v>
      </c>
      <c r="G176" s="234">
        <f t="shared" si="36"/>
        <v>-58.249000000000024</v>
      </c>
      <c r="H176" s="105">
        <f t="shared" si="37"/>
        <v>-3.3115195672949294</v>
      </c>
      <c r="I176" s="240">
        <v>536.63900000000001</v>
      </c>
      <c r="J176" s="235">
        <v>587.11500000000001</v>
      </c>
      <c r="K176" s="234">
        <f t="shared" si="38"/>
        <v>-50.475999999999999</v>
      </c>
      <c r="L176" s="312">
        <f t="shared" si="39"/>
        <v>-8.5972935455575126</v>
      </c>
      <c r="M176" s="240">
        <v>609.09799999999996</v>
      </c>
      <c r="N176" s="235">
        <v>599.79700000000003</v>
      </c>
      <c r="O176" s="234">
        <f t="shared" si="40"/>
        <v>9.3009999999999309</v>
      </c>
      <c r="P176" s="105">
        <f t="shared" si="41"/>
        <v>1.5506913172289842</v>
      </c>
      <c r="Q176" s="240">
        <v>554.995</v>
      </c>
      <c r="R176" s="235">
        <v>572.06899999999996</v>
      </c>
      <c r="S176" s="234">
        <f t="shared" si="42"/>
        <v>-17.073999999999955</v>
      </c>
      <c r="T176" s="105">
        <f t="shared" si="43"/>
        <v>-2.9846050039418244</v>
      </c>
      <c r="U176" s="180" t="s">
        <v>5493</v>
      </c>
      <c r="V176" s="165">
        <v>280</v>
      </c>
      <c r="W176" s="165">
        <v>349</v>
      </c>
      <c r="X176" s="165">
        <f t="shared" si="44"/>
        <v>-69</v>
      </c>
      <c r="Y176" s="255">
        <f t="shared" si="45"/>
        <v>-19.770773638968482</v>
      </c>
      <c r="Z176" s="237" t="s">
        <v>5557</v>
      </c>
      <c r="AA176" s="165">
        <v>147</v>
      </c>
      <c r="AB176" s="165">
        <v>139</v>
      </c>
      <c r="AC176" s="165">
        <f t="shared" si="46"/>
        <v>8</v>
      </c>
      <c r="AD176" s="165">
        <f t="shared" si="47"/>
        <v>5.755395683453238</v>
      </c>
      <c r="AE176" s="237" t="s">
        <v>6034</v>
      </c>
      <c r="AF176" s="165">
        <v>48</v>
      </c>
      <c r="AG176" s="165">
        <v>14</v>
      </c>
      <c r="AH176" s="165">
        <f t="shared" si="48"/>
        <v>34</v>
      </c>
      <c r="AI176" s="165">
        <f t="shared" si="49"/>
        <v>242.85714285714283</v>
      </c>
      <c r="AJ176" s="237" t="s">
        <v>6035</v>
      </c>
      <c r="AK176" s="165">
        <v>35</v>
      </c>
      <c r="AL176" s="165">
        <v>30</v>
      </c>
      <c r="AM176" s="165">
        <f t="shared" si="50"/>
        <v>5</v>
      </c>
      <c r="AN176" s="165">
        <f t="shared" si="51"/>
        <v>16.666666666666664</v>
      </c>
      <c r="AO176" s="237" t="s">
        <v>6036</v>
      </c>
      <c r="AP176" s="165">
        <v>31</v>
      </c>
      <c r="AQ176" s="165">
        <v>32</v>
      </c>
      <c r="AR176" s="165">
        <f t="shared" si="52"/>
        <v>-1</v>
      </c>
      <c r="AS176" s="255">
        <f t="shared" si="53"/>
        <v>-3.125</v>
      </c>
      <c r="AT176" s="9" t="s">
        <v>6037</v>
      </c>
    </row>
    <row r="177" spans="2:46" ht="50" customHeight="1">
      <c r="B177" s="34" t="s">
        <v>354</v>
      </c>
      <c r="C177" s="35" t="s">
        <v>5288</v>
      </c>
      <c r="D177" s="36" t="s">
        <v>355</v>
      </c>
      <c r="E177" s="240">
        <v>2308.5990000000002</v>
      </c>
      <c r="F177" s="235">
        <v>1968.3430000000001</v>
      </c>
      <c r="G177" s="234">
        <f t="shared" si="36"/>
        <v>340.25600000000009</v>
      </c>
      <c r="H177" s="105">
        <f t="shared" si="37"/>
        <v>17.286418068395605</v>
      </c>
      <c r="I177" s="240">
        <v>348.87400000000002</v>
      </c>
      <c r="J177" s="235">
        <v>274.58</v>
      </c>
      <c r="K177" s="234">
        <f t="shared" si="38"/>
        <v>74.29400000000004</v>
      </c>
      <c r="L177" s="312">
        <f t="shared" si="39"/>
        <v>27.057323912885149</v>
      </c>
      <c r="M177" s="240">
        <v>326.97000000000003</v>
      </c>
      <c r="N177" s="235">
        <v>326.935</v>
      </c>
      <c r="O177" s="234">
        <f t="shared" si="40"/>
        <v>3.5000000000025011E-2</v>
      </c>
      <c r="P177" s="105">
        <f t="shared" si="41"/>
        <v>1.0705491917361254E-2</v>
      </c>
      <c r="Q177" s="240">
        <v>1632.7550000000001</v>
      </c>
      <c r="R177" s="235">
        <v>1366.828</v>
      </c>
      <c r="S177" s="234">
        <f t="shared" si="42"/>
        <v>265.92700000000013</v>
      </c>
      <c r="T177" s="105">
        <f t="shared" si="43"/>
        <v>19.455776440049526</v>
      </c>
      <c r="U177" s="180" t="s">
        <v>5395</v>
      </c>
      <c r="V177" s="165">
        <v>1081</v>
      </c>
      <c r="W177" s="165">
        <v>1080</v>
      </c>
      <c r="X177" s="165">
        <f t="shared" si="44"/>
        <v>1</v>
      </c>
      <c r="Y177" s="255">
        <f t="shared" si="45"/>
        <v>9.2592592592592601E-2</v>
      </c>
      <c r="Z177" s="237" t="s">
        <v>5557</v>
      </c>
      <c r="AA177" s="165">
        <v>385</v>
      </c>
      <c r="AB177" s="165">
        <v>123</v>
      </c>
      <c r="AC177" s="165">
        <f t="shared" si="46"/>
        <v>262</v>
      </c>
      <c r="AD177" s="165">
        <f t="shared" si="47"/>
        <v>213.00813008130081</v>
      </c>
      <c r="AE177" s="237" t="s">
        <v>5811</v>
      </c>
      <c r="AF177" s="165">
        <v>59</v>
      </c>
      <c r="AG177" s="165">
        <v>51</v>
      </c>
      <c r="AH177" s="165">
        <f t="shared" si="48"/>
        <v>8</v>
      </c>
      <c r="AI177" s="165">
        <f t="shared" si="49"/>
        <v>15.686274509803921</v>
      </c>
      <c r="AJ177" s="237" t="s">
        <v>5860</v>
      </c>
      <c r="AK177" s="165">
        <v>37</v>
      </c>
      <c r="AL177" s="165">
        <v>36</v>
      </c>
      <c r="AM177" s="165">
        <f t="shared" si="50"/>
        <v>1</v>
      </c>
      <c r="AN177" s="165">
        <f t="shared" si="51"/>
        <v>2.7777777777777777</v>
      </c>
      <c r="AO177" s="237" t="s">
        <v>6038</v>
      </c>
      <c r="AP177" s="165">
        <v>25</v>
      </c>
      <c r="AQ177" s="165">
        <v>27</v>
      </c>
      <c r="AR177" s="165">
        <f t="shared" si="52"/>
        <v>-2</v>
      </c>
      <c r="AS177" s="255">
        <f t="shared" si="53"/>
        <v>-7.4074074074074066</v>
      </c>
      <c r="AT177" s="9" t="s">
        <v>6039</v>
      </c>
    </row>
    <row r="178" spans="2:46" ht="50" customHeight="1">
      <c r="B178" s="34" t="s">
        <v>356</v>
      </c>
      <c r="C178" s="35" t="s">
        <v>5288</v>
      </c>
      <c r="D178" s="36" t="s">
        <v>357</v>
      </c>
      <c r="E178" s="240">
        <v>4032.2240000000002</v>
      </c>
      <c r="F178" s="235">
        <v>4067.6309999999999</v>
      </c>
      <c r="G178" s="234">
        <f t="shared" si="36"/>
        <v>-35.406999999999698</v>
      </c>
      <c r="H178" s="105">
        <f t="shared" si="37"/>
        <v>-0.87045752183518355</v>
      </c>
      <c r="I178" s="240">
        <v>1695.364</v>
      </c>
      <c r="J178" s="235">
        <v>1699.345</v>
      </c>
      <c r="K178" s="234">
        <f t="shared" si="38"/>
        <v>-3.9809999999999945</v>
      </c>
      <c r="L178" s="312">
        <f t="shared" si="39"/>
        <v>-0.23426673218210511</v>
      </c>
      <c r="M178" s="240">
        <v>877.351</v>
      </c>
      <c r="N178" s="235">
        <v>849.78700000000003</v>
      </c>
      <c r="O178" s="234">
        <f t="shared" si="40"/>
        <v>27.563999999999965</v>
      </c>
      <c r="P178" s="105">
        <f t="shared" si="41"/>
        <v>3.2436363465197711</v>
      </c>
      <c r="Q178" s="240">
        <v>1459.509</v>
      </c>
      <c r="R178" s="235">
        <v>1518.499</v>
      </c>
      <c r="S178" s="234">
        <f t="shared" si="42"/>
        <v>-58.990000000000009</v>
      </c>
      <c r="T178" s="105">
        <f t="shared" si="43"/>
        <v>-3.8847572504163659</v>
      </c>
      <c r="U178" s="180" t="s">
        <v>5851</v>
      </c>
      <c r="V178" s="165">
        <v>672</v>
      </c>
      <c r="W178" s="165">
        <v>669</v>
      </c>
      <c r="X178" s="165">
        <f t="shared" si="44"/>
        <v>3</v>
      </c>
      <c r="Y178" s="255">
        <f t="shared" si="45"/>
        <v>0.44843049327354262</v>
      </c>
      <c r="Z178" s="237" t="s">
        <v>6040</v>
      </c>
      <c r="AA178" s="165">
        <v>235</v>
      </c>
      <c r="AB178" s="165">
        <v>303</v>
      </c>
      <c r="AC178" s="165">
        <f t="shared" si="46"/>
        <v>-68</v>
      </c>
      <c r="AD178" s="165">
        <f t="shared" si="47"/>
        <v>-22.442244224422442</v>
      </c>
      <c r="AE178" s="237" t="s">
        <v>6041</v>
      </c>
      <c r="AF178" s="165">
        <v>161</v>
      </c>
      <c r="AG178" s="165">
        <v>173</v>
      </c>
      <c r="AH178" s="165">
        <f t="shared" si="48"/>
        <v>-12</v>
      </c>
      <c r="AI178" s="165">
        <f t="shared" si="49"/>
        <v>-6.9364161849710975</v>
      </c>
      <c r="AJ178" s="237" t="s">
        <v>5362</v>
      </c>
      <c r="AK178" s="165">
        <v>147</v>
      </c>
      <c r="AL178" s="165">
        <v>150</v>
      </c>
      <c r="AM178" s="165">
        <f t="shared" si="50"/>
        <v>-3</v>
      </c>
      <c r="AN178" s="165">
        <f t="shared" si="51"/>
        <v>-2</v>
      </c>
      <c r="AO178" s="237" t="s">
        <v>5835</v>
      </c>
      <c r="AP178" s="165">
        <v>142</v>
      </c>
      <c r="AQ178" s="165">
        <v>130</v>
      </c>
      <c r="AR178" s="165">
        <f t="shared" si="52"/>
        <v>12</v>
      </c>
      <c r="AS178" s="255">
        <f t="shared" si="53"/>
        <v>9.2307692307692317</v>
      </c>
      <c r="AT178" s="9" t="s">
        <v>6042</v>
      </c>
    </row>
    <row r="179" spans="2:46" ht="50" customHeight="1">
      <c r="B179" s="34" t="s">
        <v>358</v>
      </c>
      <c r="C179" s="35" t="s">
        <v>5288</v>
      </c>
      <c r="D179" s="36" t="s">
        <v>359</v>
      </c>
      <c r="E179" s="240">
        <v>792.34500000000003</v>
      </c>
      <c r="F179" s="235">
        <v>677.19200000000001</v>
      </c>
      <c r="G179" s="234">
        <f t="shared" si="36"/>
        <v>115.15300000000002</v>
      </c>
      <c r="H179" s="105">
        <f t="shared" si="37"/>
        <v>17.004483218939388</v>
      </c>
      <c r="I179" s="240">
        <v>139.33600000000001</v>
      </c>
      <c r="J179" s="235">
        <v>159.321</v>
      </c>
      <c r="K179" s="234">
        <f t="shared" si="38"/>
        <v>-19.984999999999985</v>
      </c>
      <c r="L179" s="312">
        <f t="shared" si="39"/>
        <v>-12.543857997376357</v>
      </c>
      <c r="M179" s="240">
        <v>188.67599999999999</v>
      </c>
      <c r="N179" s="235">
        <v>288.64699999999999</v>
      </c>
      <c r="O179" s="234">
        <f t="shared" si="40"/>
        <v>-99.971000000000004</v>
      </c>
      <c r="P179" s="105">
        <f t="shared" si="41"/>
        <v>-34.634345757967345</v>
      </c>
      <c r="Q179" s="240">
        <v>464.33300000000003</v>
      </c>
      <c r="R179" s="235">
        <v>229.22399999999999</v>
      </c>
      <c r="S179" s="234">
        <f t="shared" si="42"/>
        <v>235.10900000000004</v>
      </c>
      <c r="T179" s="105">
        <f t="shared" si="43"/>
        <v>102.56735769378426</v>
      </c>
      <c r="U179" s="180" t="s">
        <v>5801</v>
      </c>
      <c r="V179" s="165">
        <v>328</v>
      </c>
      <c r="W179" s="165">
        <v>103</v>
      </c>
      <c r="X179" s="165">
        <f t="shared" si="44"/>
        <v>225</v>
      </c>
      <c r="Y179" s="255">
        <f t="shared" si="45"/>
        <v>218.44660194174756</v>
      </c>
      <c r="Z179" s="237" t="s">
        <v>6043</v>
      </c>
      <c r="AA179" s="165">
        <v>25</v>
      </c>
      <c r="AB179" s="165">
        <v>24</v>
      </c>
      <c r="AC179" s="165">
        <f t="shared" si="46"/>
        <v>1</v>
      </c>
      <c r="AD179" s="165">
        <f t="shared" si="47"/>
        <v>4.1666666666666661</v>
      </c>
      <c r="AE179" s="237" t="s">
        <v>6044</v>
      </c>
      <c r="AF179" s="165">
        <v>7</v>
      </c>
      <c r="AG179" s="165">
        <v>7</v>
      </c>
      <c r="AH179" s="165">
        <f t="shared" si="48"/>
        <v>0</v>
      </c>
      <c r="AI179" s="165">
        <f t="shared" si="49"/>
        <v>0</v>
      </c>
      <c r="AJ179" s="237" t="s">
        <v>6045</v>
      </c>
      <c r="AK179" s="165">
        <v>7</v>
      </c>
      <c r="AL179" s="165">
        <v>7</v>
      </c>
      <c r="AM179" s="165">
        <f t="shared" si="50"/>
        <v>0</v>
      </c>
      <c r="AN179" s="165">
        <f t="shared" si="51"/>
        <v>0</v>
      </c>
      <c r="AO179" s="237" t="s">
        <v>6046</v>
      </c>
      <c r="AP179" s="165">
        <v>6</v>
      </c>
      <c r="AQ179" s="165">
        <v>6</v>
      </c>
      <c r="AR179" s="165">
        <f t="shared" si="52"/>
        <v>0</v>
      </c>
      <c r="AS179" s="255">
        <f t="shared" si="53"/>
        <v>0</v>
      </c>
      <c r="AT179" s="9" t="s">
        <v>6047</v>
      </c>
    </row>
    <row r="180" spans="2:46" ht="50" customHeight="1">
      <c r="B180" s="34" t="s">
        <v>360</v>
      </c>
      <c r="C180" s="35" t="s">
        <v>5288</v>
      </c>
      <c r="D180" s="36" t="s">
        <v>361</v>
      </c>
      <c r="E180" s="240">
        <v>4733.0169999999998</v>
      </c>
      <c r="F180" s="235">
        <v>4555.8</v>
      </c>
      <c r="G180" s="234">
        <f t="shared" si="36"/>
        <v>177.21699999999964</v>
      </c>
      <c r="H180" s="105">
        <f t="shared" si="37"/>
        <v>3.8899205408490198</v>
      </c>
      <c r="I180" s="240">
        <v>761.97500000000002</v>
      </c>
      <c r="J180" s="235">
        <v>732.37900000000002</v>
      </c>
      <c r="K180" s="234">
        <f t="shared" si="38"/>
        <v>29.596000000000004</v>
      </c>
      <c r="L180" s="312">
        <f t="shared" si="39"/>
        <v>4.0410770925982318</v>
      </c>
      <c r="M180" s="240">
        <v>393.613</v>
      </c>
      <c r="N180" s="235">
        <v>393.58499999999998</v>
      </c>
      <c r="O180" s="234">
        <f t="shared" si="40"/>
        <v>2.8000000000020009E-2</v>
      </c>
      <c r="P180" s="105">
        <f t="shared" si="41"/>
        <v>7.114092254537142E-3</v>
      </c>
      <c r="Q180" s="240">
        <v>3577.4290000000001</v>
      </c>
      <c r="R180" s="235">
        <v>3429.8359999999998</v>
      </c>
      <c r="S180" s="234">
        <f t="shared" si="42"/>
        <v>147.5930000000003</v>
      </c>
      <c r="T180" s="105">
        <f t="shared" si="43"/>
        <v>4.3032086665368352</v>
      </c>
      <c r="U180" s="180" t="s">
        <v>5744</v>
      </c>
      <c r="V180" s="165">
        <v>1676</v>
      </c>
      <c r="W180" s="165">
        <v>1533</v>
      </c>
      <c r="X180" s="165">
        <f t="shared" si="44"/>
        <v>143</v>
      </c>
      <c r="Y180" s="255">
        <f t="shared" si="45"/>
        <v>9.3281148075668625</v>
      </c>
      <c r="Z180" s="237" t="s">
        <v>5804</v>
      </c>
      <c r="AA180" s="165">
        <v>1154</v>
      </c>
      <c r="AB180" s="165">
        <v>1142</v>
      </c>
      <c r="AC180" s="165">
        <f t="shared" si="46"/>
        <v>12</v>
      </c>
      <c r="AD180" s="165">
        <f t="shared" si="47"/>
        <v>1.0507880910683012</v>
      </c>
      <c r="AE180" s="237" t="s">
        <v>5888</v>
      </c>
      <c r="AF180" s="165">
        <v>277</v>
      </c>
      <c r="AG180" s="165">
        <v>277</v>
      </c>
      <c r="AH180" s="165">
        <f t="shared" si="48"/>
        <v>0</v>
      </c>
      <c r="AI180" s="165">
        <f t="shared" si="49"/>
        <v>0</v>
      </c>
      <c r="AJ180" s="237" t="s">
        <v>6048</v>
      </c>
      <c r="AK180" s="165">
        <v>160</v>
      </c>
      <c r="AL180" s="165">
        <v>174</v>
      </c>
      <c r="AM180" s="165">
        <f t="shared" si="50"/>
        <v>-14</v>
      </c>
      <c r="AN180" s="165">
        <f t="shared" si="51"/>
        <v>-8.0459770114942533</v>
      </c>
      <c r="AO180" s="237" t="s">
        <v>6049</v>
      </c>
      <c r="AP180" s="165">
        <v>99</v>
      </c>
      <c r="AQ180" s="165">
        <v>91</v>
      </c>
      <c r="AR180" s="165">
        <f t="shared" si="52"/>
        <v>8</v>
      </c>
      <c r="AS180" s="255">
        <f t="shared" si="53"/>
        <v>8.791208791208792</v>
      </c>
      <c r="AT180" s="9" t="s">
        <v>6050</v>
      </c>
    </row>
    <row r="181" spans="2:46" ht="50" customHeight="1">
      <c r="B181" s="34" t="s">
        <v>362</v>
      </c>
      <c r="C181" s="35" t="s">
        <v>5288</v>
      </c>
      <c r="D181" s="36" t="s">
        <v>363</v>
      </c>
      <c r="E181" s="240">
        <v>6973.7430000000004</v>
      </c>
      <c r="F181" s="235">
        <v>4491.6769999999997</v>
      </c>
      <c r="G181" s="234">
        <f t="shared" si="36"/>
        <v>2482.0660000000007</v>
      </c>
      <c r="H181" s="105">
        <f t="shared" si="37"/>
        <v>55.25922723294665</v>
      </c>
      <c r="I181" s="240">
        <v>662.76199999999994</v>
      </c>
      <c r="J181" s="235">
        <v>678.01499999999999</v>
      </c>
      <c r="K181" s="234">
        <f t="shared" si="38"/>
        <v>-15.253000000000043</v>
      </c>
      <c r="L181" s="312">
        <f t="shared" si="39"/>
        <v>-2.2496552436155604</v>
      </c>
      <c r="M181" s="240">
        <v>1411.229</v>
      </c>
      <c r="N181" s="235">
        <v>1202.17</v>
      </c>
      <c r="O181" s="234">
        <f t="shared" si="40"/>
        <v>209.05899999999997</v>
      </c>
      <c r="P181" s="105">
        <f t="shared" si="41"/>
        <v>17.390136170425144</v>
      </c>
      <c r="Q181" s="240">
        <v>4899.7520000000004</v>
      </c>
      <c r="R181" s="235">
        <v>2611.4920000000002</v>
      </c>
      <c r="S181" s="234">
        <f t="shared" si="42"/>
        <v>2288.2600000000002</v>
      </c>
      <c r="T181" s="105">
        <f t="shared" si="43"/>
        <v>87.622707632265389</v>
      </c>
      <c r="U181" s="180" t="s">
        <v>5524</v>
      </c>
      <c r="V181" s="165">
        <v>2413</v>
      </c>
      <c r="W181" s="165">
        <v>1476</v>
      </c>
      <c r="X181" s="165">
        <f t="shared" si="44"/>
        <v>937</v>
      </c>
      <c r="Y181" s="255">
        <f t="shared" si="45"/>
        <v>63.482384823848236</v>
      </c>
      <c r="Z181" s="237" t="s">
        <v>6051</v>
      </c>
      <c r="AA181" s="165">
        <v>586</v>
      </c>
      <c r="AB181" s="165">
        <v>315</v>
      </c>
      <c r="AC181" s="165">
        <f t="shared" si="46"/>
        <v>271</v>
      </c>
      <c r="AD181" s="165">
        <f t="shared" si="47"/>
        <v>86.031746031746039</v>
      </c>
      <c r="AE181" s="237" t="s">
        <v>5440</v>
      </c>
      <c r="AF181" s="165">
        <v>471</v>
      </c>
      <c r="AG181" s="165">
        <v>150</v>
      </c>
      <c r="AH181" s="165">
        <f t="shared" si="48"/>
        <v>321</v>
      </c>
      <c r="AI181" s="165">
        <f t="shared" si="49"/>
        <v>214</v>
      </c>
      <c r="AJ181" s="237" t="s">
        <v>6052</v>
      </c>
      <c r="AK181" s="165">
        <v>403</v>
      </c>
      <c r="AL181" s="165">
        <v>100</v>
      </c>
      <c r="AM181" s="165">
        <f t="shared" si="50"/>
        <v>303</v>
      </c>
      <c r="AN181" s="165">
        <f t="shared" si="51"/>
        <v>303</v>
      </c>
      <c r="AO181" s="237" t="s">
        <v>5431</v>
      </c>
      <c r="AP181" s="165">
        <v>312</v>
      </c>
      <c r="AQ181" s="165">
        <v>127</v>
      </c>
      <c r="AR181" s="165">
        <f t="shared" si="52"/>
        <v>185</v>
      </c>
      <c r="AS181" s="255">
        <f t="shared" si="53"/>
        <v>145.6692913385827</v>
      </c>
      <c r="AT181" s="9" t="s">
        <v>6053</v>
      </c>
    </row>
    <row r="182" spans="2:46" ht="50" customHeight="1">
      <c r="B182" s="34" t="s">
        <v>364</v>
      </c>
      <c r="C182" s="35" t="s">
        <v>5288</v>
      </c>
      <c r="D182" s="36" t="s">
        <v>365</v>
      </c>
      <c r="E182" s="240">
        <v>2583.491</v>
      </c>
      <c r="F182" s="235">
        <v>3260.672</v>
      </c>
      <c r="G182" s="234">
        <f t="shared" si="36"/>
        <v>-677.18100000000004</v>
      </c>
      <c r="H182" s="105">
        <f t="shared" si="37"/>
        <v>-20.768142272513153</v>
      </c>
      <c r="I182" s="240">
        <v>1290.607</v>
      </c>
      <c r="J182" s="235">
        <v>1708.1110000000001</v>
      </c>
      <c r="K182" s="234">
        <f t="shared" si="38"/>
        <v>-417.50400000000013</v>
      </c>
      <c r="L182" s="312">
        <f t="shared" si="39"/>
        <v>-24.442439630679747</v>
      </c>
      <c r="M182" s="240">
        <v>499.36799999999999</v>
      </c>
      <c r="N182" s="235">
        <v>573.62599999999998</v>
      </c>
      <c r="O182" s="234">
        <f t="shared" si="40"/>
        <v>-74.257999999999981</v>
      </c>
      <c r="P182" s="105">
        <f t="shared" si="41"/>
        <v>-12.945368585105973</v>
      </c>
      <c r="Q182" s="240">
        <v>793.51599999999996</v>
      </c>
      <c r="R182" s="235">
        <v>978.93499999999995</v>
      </c>
      <c r="S182" s="234">
        <f t="shared" si="42"/>
        <v>-185.41899999999998</v>
      </c>
      <c r="T182" s="105">
        <f t="shared" si="43"/>
        <v>-18.940889844575992</v>
      </c>
      <c r="U182" s="180" t="s">
        <v>6054</v>
      </c>
      <c r="V182" s="165">
        <v>300</v>
      </c>
      <c r="W182" s="165">
        <v>424</v>
      </c>
      <c r="X182" s="165">
        <f t="shared" si="44"/>
        <v>-124</v>
      </c>
      <c r="Y182" s="255">
        <f t="shared" si="45"/>
        <v>-29.245283018867923</v>
      </c>
      <c r="Z182" s="237" t="s">
        <v>6055</v>
      </c>
      <c r="AA182" s="165">
        <v>257</v>
      </c>
      <c r="AB182" s="165">
        <v>298</v>
      </c>
      <c r="AC182" s="165">
        <f t="shared" si="46"/>
        <v>-41</v>
      </c>
      <c r="AD182" s="165">
        <f t="shared" si="47"/>
        <v>-13.758389261744966</v>
      </c>
      <c r="AE182" s="366" t="s">
        <v>6056</v>
      </c>
      <c r="AF182" s="257">
        <v>56</v>
      </c>
      <c r="AG182" s="165">
        <v>49</v>
      </c>
      <c r="AH182" s="165">
        <f t="shared" si="48"/>
        <v>7</v>
      </c>
      <c r="AI182" s="165">
        <f t="shared" si="49"/>
        <v>14.285714285714285</v>
      </c>
      <c r="AJ182" s="237" t="s">
        <v>6057</v>
      </c>
      <c r="AK182" s="165">
        <v>32</v>
      </c>
      <c r="AL182" s="165">
        <v>39</v>
      </c>
      <c r="AM182" s="165">
        <f t="shared" si="50"/>
        <v>-7</v>
      </c>
      <c r="AN182" s="165">
        <f t="shared" si="51"/>
        <v>-17.948717948717949</v>
      </c>
      <c r="AO182" s="237" t="s">
        <v>6058</v>
      </c>
      <c r="AP182" s="165">
        <v>30</v>
      </c>
      <c r="AQ182" s="165">
        <v>50</v>
      </c>
      <c r="AR182" s="165">
        <f t="shared" si="52"/>
        <v>-20</v>
      </c>
      <c r="AS182" s="255">
        <f t="shared" si="53"/>
        <v>-40</v>
      </c>
      <c r="AT182" s="9" t="s">
        <v>6059</v>
      </c>
    </row>
    <row r="183" spans="2:46" ht="50" customHeight="1">
      <c r="B183" s="34" t="s">
        <v>366</v>
      </c>
      <c r="C183" s="35" t="s">
        <v>5288</v>
      </c>
      <c r="D183" s="36" t="s">
        <v>367</v>
      </c>
      <c r="E183" s="240">
        <v>1872.1559999999999</v>
      </c>
      <c r="F183" s="235">
        <v>2506.4090000000001</v>
      </c>
      <c r="G183" s="234">
        <f t="shared" si="36"/>
        <v>-634.25300000000016</v>
      </c>
      <c r="H183" s="105">
        <f t="shared" si="37"/>
        <v>-25.305247467592086</v>
      </c>
      <c r="I183" s="240">
        <v>410.35199999999998</v>
      </c>
      <c r="J183" s="235">
        <v>734.303</v>
      </c>
      <c r="K183" s="234">
        <f t="shared" si="38"/>
        <v>-323.95100000000002</v>
      </c>
      <c r="L183" s="312">
        <f t="shared" si="39"/>
        <v>-44.116801919643528</v>
      </c>
      <c r="M183" s="240">
        <v>117.76600000000001</v>
      </c>
      <c r="N183" s="235">
        <v>267.74799999999999</v>
      </c>
      <c r="O183" s="234">
        <f t="shared" si="40"/>
        <v>-149.98199999999997</v>
      </c>
      <c r="P183" s="105">
        <f t="shared" si="41"/>
        <v>-56.016104695459902</v>
      </c>
      <c r="Q183" s="240">
        <v>1344.038</v>
      </c>
      <c r="R183" s="235">
        <v>1504.3579999999999</v>
      </c>
      <c r="S183" s="234">
        <f t="shared" si="42"/>
        <v>-160.31999999999994</v>
      </c>
      <c r="T183" s="105">
        <f t="shared" si="43"/>
        <v>-10.657037752981667</v>
      </c>
      <c r="U183" s="180" t="s">
        <v>6060</v>
      </c>
      <c r="V183" s="165">
        <v>489</v>
      </c>
      <c r="W183" s="165">
        <v>545</v>
      </c>
      <c r="X183" s="165">
        <f t="shared" si="44"/>
        <v>-56</v>
      </c>
      <c r="Y183" s="255">
        <f t="shared" si="45"/>
        <v>-10.275229357798166</v>
      </c>
      <c r="Z183" s="237" t="s">
        <v>6061</v>
      </c>
      <c r="AA183" s="165">
        <v>301</v>
      </c>
      <c r="AB183" s="165">
        <v>391</v>
      </c>
      <c r="AC183" s="165">
        <f t="shared" si="46"/>
        <v>-90</v>
      </c>
      <c r="AD183" s="165">
        <f t="shared" si="47"/>
        <v>-23.017902813299234</v>
      </c>
      <c r="AE183" s="237" t="s">
        <v>5373</v>
      </c>
      <c r="AF183" s="165">
        <v>235</v>
      </c>
      <c r="AG183" s="165">
        <v>240</v>
      </c>
      <c r="AH183" s="165">
        <f t="shared" si="48"/>
        <v>-5</v>
      </c>
      <c r="AI183" s="165">
        <f t="shared" si="49"/>
        <v>-2.083333333333333</v>
      </c>
      <c r="AJ183" s="237" t="s">
        <v>5338</v>
      </c>
      <c r="AK183" s="165">
        <v>159</v>
      </c>
      <c r="AL183" s="165">
        <v>190</v>
      </c>
      <c r="AM183" s="165">
        <f t="shared" si="50"/>
        <v>-31</v>
      </c>
      <c r="AN183" s="165">
        <f t="shared" si="51"/>
        <v>-16.315789473684212</v>
      </c>
      <c r="AO183" s="237" t="s">
        <v>5460</v>
      </c>
      <c r="AP183" s="165">
        <v>61</v>
      </c>
      <c r="AQ183" s="165">
        <v>43</v>
      </c>
      <c r="AR183" s="165">
        <f t="shared" si="52"/>
        <v>18</v>
      </c>
      <c r="AS183" s="255">
        <f t="shared" si="53"/>
        <v>41.860465116279073</v>
      </c>
      <c r="AT183" s="9" t="s">
        <v>6062</v>
      </c>
    </row>
    <row r="184" spans="2:46" ht="50" customHeight="1">
      <c r="B184" s="34" t="s">
        <v>368</v>
      </c>
      <c r="C184" s="35" t="s">
        <v>5288</v>
      </c>
      <c r="D184" s="36" t="s">
        <v>369</v>
      </c>
      <c r="E184" s="240">
        <v>4433.665</v>
      </c>
      <c r="F184" s="235">
        <v>4756.9629999999997</v>
      </c>
      <c r="G184" s="234">
        <f t="shared" si="36"/>
        <v>-323.29799999999977</v>
      </c>
      <c r="H184" s="105">
        <f t="shared" si="37"/>
        <v>-6.7963110076744302</v>
      </c>
      <c r="I184" s="240">
        <v>1032.1369999999999</v>
      </c>
      <c r="J184" s="235">
        <v>882.13699999999994</v>
      </c>
      <c r="K184" s="234">
        <f t="shared" si="38"/>
        <v>150</v>
      </c>
      <c r="L184" s="312">
        <f t="shared" si="39"/>
        <v>17.004161485120793</v>
      </c>
      <c r="M184" s="240">
        <v>416.601</v>
      </c>
      <c r="N184" s="235">
        <v>437.79300000000001</v>
      </c>
      <c r="O184" s="234">
        <f t="shared" si="40"/>
        <v>-21.192000000000007</v>
      </c>
      <c r="P184" s="105">
        <f t="shared" si="41"/>
        <v>-4.8406438659366424</v>
      </c>
      <c r="Q184" s="240">
        <v>2984.9270000000001</v>
      </c>
      <c r="R184" s="235">
        <v>3437.0329999999999</v>
      </c>
      <c r="S184" s="234">
        <f t="shared" si="42"/>
        <v>-452.10599999999977</v>
      </c>
      <c r="T184" s="105">
        <f t="shared" si="43"/>
        <v>-13.153961570924682</v>
      </c>
      <c r="U184" s="180" t="s">
        <v>6063</v>
      </c>
      <c r="V184" s="165">
        <v>719</v>
      </c>
      <c r="W184" s="165">
        <v>921</v>
      </c>
      <c r="X184" s="165">
        <f t="shared" si="44"/>
        <v>-202</v>
      </c>
      <c r="Y184" s="255">
        <f t="shared" si="45"/>
        <v>-21.932681867535287</v>
      </c>
      <c r="Z184" s="237" t="s">
        <v>6064</v>
      </c>
      <c r="AA184" s="165">
        <v>537</v>
      </c>
      <c r="AB184" s="165">
        <v>462</v>
      </c>
      <c r="AC184" s="165">
        <f t="shared" si="46"/>
        <v>75</v>
      </c>
      <c r="AD184" s="165">
        <f t="shared" si="47"/>
        <v>16.233766233766232</v>
      </c>
      <c r="AE184" s="237" t="s">
        <v>6065</v>
      </c>
      <c r="AF184" s="165">
        <v>329</v>
      </c>
      <c r="AG184" s="165">
        <v>438</v>
      </c>
      <c r="AH184" s="165">
        <f t="shared" si="48"/>
        <v>-109</v>
      </c>
      <c r="AI184" s="165">
        <f t="shared" si="49"/>
        <v>-24.885844748858446</v>
      </c>
      <c r="AJ184" s="237" t="s">
        <v>6066</v>
      </c>
      <c r="AK184" s="165">
        <v>270</v>
      </c>
      <c r="AL184" s="165">
        <v>275</v>
      </c>
      <c r="AM184" s="165">
        <f t="shared" si="50"/>
        <v>-5</v>
      </c>
      <c r="AN184" s="165">
        <f t="shared" si="51"/>
        <v>-1.8181818181818181</v>
      </c>
      <c r="AO184" s="237" t="s">
        <v>6067</v>
      </c>
      <c r="AP184" s="165">
        <v>235</v>
      </c>
      <c r="AQ184" s="165">
        <v>258</v>
      </c>
      <c r="AR184" s="165">
        <f t="shared" si="52"/>
        <v>-23</v>
      </c>
      <c r="AS184" s="255">
        <f t="shared" si="53"/>
        <v>-8.9147286821705425</v>
      </c>
      <c r="AT184" s="9" t="s">
        <v>6068</v>
      </c>
    </row>
    <row r="185" spans="2:46" ht="50" customHeight="1">
      <c r="B185" s="34" t="s">
        <v>370</v>
      </c>
      <c r="C185" s="35" t="s">
        <v>5288</v>
      </c>
      <c r="D185" s="36" t="s">
        <v>371</v>
      </c>
      <c r="E185" s="240">
        <v>3610.3690000000001</v>
      </c>
      <c r="F185" s="235">
        <v>3507.212</v>
      </c>
      <c r="G185" s="234">
        <f t="shared" si="36"/>
        <v>103.15700000000015</v>
      </c>
      <c r="H185" s="105">
        <f t="shared" si="37"/>
        <v>2.9412821352116767</v>
      </c>
      <c r="I185" s="240">
        <v>837.61699999999996</v>
      </c>
      <c r="J185" s="235">
        <v>818.12699999999995</v>
      </c>
      <c r="K185" s="234">
        <f t="shared" si="38"/>
        <v>19.490000000000009</v>
      </c>
      <c r="L185" s="312">
        <f t="shared" si="39"/>
        <v>2.3822707232495701</v>
      </c>
      <c r="M185" s="240">
        <v>573.75099999999998</v>
      </c>
      <c r="N185" s="235">
        <v>561.23299999999995</v>
      </c>
      <c r="O185" s="234">
        <f t="shared" si="40"/>
        <v>12.518000000000029</v>
      </c>
      <c r="P185" s="105">
        <f t="shared" si="41"/>
        <v>2.2304461783252285</v>
      </c>
      <c r="Q185" s="240">
        <v>2199.0010000000002</v>
      </c>
      <c r="R185" s="235">
        <v>2127.8519999999999</v>
      </c>
      <c r="S185" s="234">
        <f t="shared" si="42"/>
        <v>71.149000000000342</v>
      </c>
      <c r="T185" s="105">
        <f t="shared" si="43"/>
        <v>3.3437005957181394</v>
      </c>
      <c r="U185" s="180" t="s">
        <v>5395</v>
      </c>
      <c r="V185" s="165">
        <v>931</v>
      </c>
      <c r="W185" s="165">
        <v>1022</v>
      </c>
      <c r="X185" s="165">
        <f t="shared" si="44"/>
        <v>-91</v>
      </c>
      <c r="Y185" s="255">
        <f t="shared" si="45"/>
        <v>-8.9041095890410951</v>
      </c>
      <c r="Z185" s="237" t="s">
        <v>6069</v>
      </c>
      <c r="AA185" s="165">
        <v>693</v>
      </c>
      <c r="AB185" s="165">
        <v>484</v>
      </c>
      <c r="AC185" s="165">
        <f t="shared" si="46"/>
        <v>209</v>
      </c>
      <c r="AD185" s="165">
        <f t="shared" si="47"/>
        <v>43.18181818181818</v>
      </c>
      <c r="AE185" s="237" t="s">
        <v>5520</v>
      </c>
      <c r="AF185" s="165">
        <v>523</v>
      </c>
      <c r="AG185" s="165">
        <v>570</v>
      </c>
      <c r="AH185" s="165">
        <f t="shared" si="48"/>
        <v>-47</v>
      </c>
      <c r="AI185" s="165">
        <f t="shared" si="49"/>
        <v>-8.2456140350877192</v>
      </c>
      <c r="AJ185" s="237" t="s">
        <v>5373</v>
      </c>
      <c r="AK185" s="165">
        <v>31</v>
      </c>
      <c r="AL185" s="165">
        <v>31</v>
      </c>
      <c r="AM185" s="165">
        <f t="shared" si="50"/>
        <v>0</v>
      </c>
      <c r="AN185" s="165">
        <f t="shared" si="51"/>
        <v>0</v>
      </c>
      <c r="AO185" s="237" t="s">
        <v>5494</v>
      </c>
      <c r="AP185" s="165">
        <v>15</v>
      </c>
      <c r="AQ185" s="165">
        <v>15</v>
      </c>
      <c r="AR185" s="165">
        <f t="shared" si="52"/>
        <v>0</v>
      </c>
      <c r="AS185" s="255">
        <f t="shared" si="53"/>
        <v>0</v>
      </c>
      <c r="AT185" s="9" t="s">
        <v>6070</v>
      </c>
    </row>
    <row r="186" spans="2:46" ht="50" customHeight="1">
      <c r="B186" s="34" t="s">
        <v>372</v>
      </c>
      <c r="C186" s="35" t="s">
        <v>5288</v>
      </c>
      <c r="D186" s="36" t="s">
        <v>373</v>
      </c>
      <c r="E186" s="240">
        <v>1638.079</v>
      </c>
      <c r="F186" s="235">
        <v>1615.145</v>
      </c>
      <c r="G186" s="234">
        <f t="shared" si="36"/>
        <v>22.933999999999969</v>
      </c>
      <c r="H186" s="105">
        <f t="shared" si="37"/>
        <v>1.4199344331313888</v>
      </c>
      <c r="I186" s="240">
        <v>1638.079</v>
      </c>
      <c r="J186" s="235">
        <v>1615.145</v>
      </c>
      <c r="K186" s="234">
        <f t="shared" si="38"/>
        <v>22.933999999999969</v>
      </c>
      <c r="L186" s="312">
        <f t="shared" si="39"/>
        <v>1.4199344331313888</v>
      </c>
      <c r="M186" s="240" t="s">
        <v>12157</v>
      </c>
      <c r="N186" s="235" t="s">
        <v>12157</v>
      </c>
      <c r="O186" s="234" t="s">
        <v>12157</v>
      </c>
      <c r="P186" s="105" t="s">
        <v>12157</v>
      </c>
      <c r="Q186" s="240" t="s">
        <v>12157</v>
      </c>
      <c r="R186" s="235" t="s">
        <v>12157</v>
      </c>
      <c r="S186" s="234" t="s">
        <v>12157</v>
      </c>
      <c r="T186" s="105" t="s">
        <v>12157</v>
      </c>
      <c r="U186" s="240" t="s">
        <v>12157</v>
      </c>
      <c r="V186" s="165" t="s">
        <v>12157</v>
      </c>
      <c r="W186" s="165" t="s">
        <v>12157</v>
      </c>
      <c r="X186" s="165" t="s">
        <v>12157</v>
      </c>
      <c r="Y186" s="165" t="s">
        <v>12157</v>
      </c>
      <c r="Z186" s="235" t="s">
        <v>12157</v>
      </c>
      <c r="AA186" s="235" t="s">
        <v>12157</v>
      </c>
      <c r="AB186" s="235" t="s">
        <v>12157</v>
      </c>
      <c r="AC186" s="235" t="s">
        <v>12157</v>
      </c>
      <c r="AD186" s="235" t="s">
        <v>12157</v>
      </c>
      <c r="AE186" s="235" t="s">
        <v>12157</v>
      </c>
      <c r="AF186" s="235" t="s">
        <v>12157</v>
      </c>
      <c r="AG186" s="235" t="s">
        <v>12157</v>
      </c>
      <c r="AH186" s="235" t="s">
        <v>12157</v>
      </c>
      <c r="AI186" s="235" t="s">
        <v>12157</v>
      </c>
      <c r="AJ186" s="235" t="s">
        <v>12157</v>
      </c>
      <c r="AK186" s="235" t="s">
        <v>12157</v>
      </c>
      <c r="AL186" s="235" t="s">
        <v>12157</v>
      </c>
      <c r="AM186" s="235" t="s">
        <v>12157</v>
      </c>
      <c r="AN186" s="235" t="s">
        <v>12157</v>
      </c>
      <c r="AO186" s="235" t="s">
        <v>12157</v>
      </c>
      <c r="AP186" s="235" t="s">
        <v>12157</v>
      </c>
      <c r="AQ186" s="235" t="s">
        <v>12157</v>
      </c>
      <c r="AR186" s="235" t="s">
        <v>12157</v>
      </c>
      <c r="AS186" s="235" t="s">
        <v>12157</v>
      </c>
      <c r="AT186" s="5"/>
    </row>
    <row r="187" spans="2:46" ht="50" customHeight="1">
      <c r="B187" s="34" t="s">
        <v>374</v>
      </c>
      <c r="C187" s="35" t="s">
        <v>5288</v>
      </c>
      <c r="D187" s="36" t="s">
        <v>375</v>
      </c>
      <c r="E187" s="240">
        <v>90047.145999999993</v>
      </c>
      <c r="F187" s="235">
        <v>96367.675000000003</v>
      </c>
      <c r="G187" s="234">
        <f t="shared" si="36"/>
        <v>-6320.5290000000095</v>
      </c>
      <c r="H187" s="105">
        <f t="shared" si="37"/>
        <v>-6.5587646480004942</v>
      </c>
      <c r="I187" s="240" t="s">
        <v>5412</v>
      </c>
      <c r="J187" s="235" t="s">
        <v>5412</v>
      </c>
      <c r="K187" s="234" t="s">
        <v>12157</v>
      </c>
      <c r="L187" s="312" t="s">
        <v>12157</v>
      </c>
      <c r="M187" s="240" t="s">
        <v>5412</v>
      </c>
      <c r="N187" s="235" t="s">
        <v>5412</v>
      </c>
      <c r="O187" s="234" t="s">
        <v>12157</v>
      </c>
      <c r="P187" s="105" t="s">
        <v>12157</v>
      </c>
      <c r="Q187" s="240">
        <v>90047.145999999993</v>
      </c>
      <c r="R187" s="235">
        <v>96367.675000000003</v>
      </c>
      <c r="S187" s="234">
        <f t="shared" si="42"/>
        <v>-6320.5290000000095</v>
      </c>
      <c r="T187" s="105">
        <f t="shared" si="43"/>
        <v>-6.5587646480004942</v>
      </c>
      <c r="U187" s="180" t="s">
        <v>6071</v>
      </c>
      <c r="V187" s="165">
        <v>89519</v>
      </c>
      <c r="W187" s="165">
        <v>95844</v>
      </c>
      <c r="X187" s="165">
        <f t="shared" si="44"/>
        <v>-6325</v>
      </c>
      <c r="Y187" s="165">
        <f t="shared" si="45"/>
        <v>-6.5992654730603899</v>
      </c>
      <c r="Z187" s="235" t="s">
        <v>6072</v>
      </c>
      <c r="AA187" s="165">
        <v>500</v>
      </c>
      <c r="AB187" s="165">
        <v>500</v>
      </c>
      <c r="AC187" s="165">
        <f t="shared" si="46"/>
        <v>0</v>
      </c>
      <c r="AD187" s="165">
        <f t="shared" si="47"/>
        <v>0</v>
      </c>
      <c r="AE187" s="235" t="s">
        <v>5467</v>
      </c>
      <c r="AF187" s="165">
        <v>28</v>
      </c>
      <c r="AG187" s="165">
        <v>24</v>
      </c>
      <c r="AH187" s="165">
        <f t="shared" si="48"/>
        <v>4</v>
      </c>
      <c r="AI187" s="165">
        <f t="shared" si="49"/>
        <v>16.666666666666664</v>
      </c>
      <c r="AJ187" s="235" t="s">
        <v>12157</v>
      </c>
      <c r="AK187" s="235" t="s">
        <v>12157</v>
      </c>
      <c r="AL187" s="235" t="s">
        <v>12157</v>
      </c>
      <c r="AM187" s="235" t="s">
        <v>12157</v>
      </c>
      <c r="AN187" s="235" t="s">
        <v>12157</v>
      </c>
      <c r="AO187" s="235" t="s">
        <v>12157</v>
      </c>
      <c r="AP187" s="235" t="s">
        <v>12157</v>
      </c>
      <c r="AQ187" s="235" t="s">
        <v>12157</v>
      </c>
      <c r="AR187" s="235" t="s">
        <v>12157</v>
      </c>
      <c r="AS187" s="235" t="s">
        <v>12157</v>
      </c>
      <c r="AT187" s="5"/>
    </row>
    <row r="188" spans="2:46" ht="50" customHeight="1">
      <c r="B188" s="34" t="s">
        <v>376</v>
      </c>
      <c r="C188" s="35" t="s">
        <v>5288</v>
      </c>
      <c r="D188" s="36" t="s">
        <v>377</v>
      </c>
      <c r="E188" s="240">
        <v>45519.322999999997</v>
      </c>
      <c r="F188" s="235">
        <v>41266.125999999997</v>
      </c>
      <c r="G188" s="234">
        <f t="shared" si="36"/>
        <v>4253.1970000000001</v>
      </c>
      <c r="H188" s="105">
        <f t="shared" si="37"/>
        <v>10.306751353398186</v>
      </c>
      <c r="I188" s="240" t="s">
        <v>5412</v>
      </c>
      <c r="J188" s="235" t="s">
        <v>5412</v>
      </c>
      <c r="K188" s="234" t="s">
        <v>12157</v>
      </c>
      <c r="L188" s="312" t="s">
        <v>12157</v>
      </c>
      <c r="M188" s="240" t="s">
        <v>5412</v>
      </c>
      <c r="N188" s="235" t="s">
        <v>5412</v>
      </c>
      <c r="O188" s="234" t="s">
        <v>12157</v>
      </c>
      <c r="P188" s="105" t="s">
        <v>12157</v>
      </c>
      <c r="Q188" s="240">
        <v>45519.322999999997</v>
      </c>
      <c r="R188" s="235">
        <v>41266.125999999997</v>
      </c>
      <c r="S188" s="234">
        <f t="shared" si="42"/>
        <v>4253.1970000000001</v>
      </c>
      <c r="T188" s="105">
        <f t="shared" si="43"/>
        <v>10.306751353398186</v>
      </c>
      <c r="U188" s="180" t="s">
        <v>6073</v>
      </c>
      <c r="V188" s="165">
        <v>45519</v>
      </c>
      <c r="W188" s="165">
        <v>41266</v>
      </c>
      <c r="X188" s="165">
        <f t="shared" si="44"/>
        <v>4253</v>
      </c>
      <c r="Y188" s="165">
        <f t="shared" si="45"/>
        <v>10.306305433044152</v>
      </c>
      <c r="Z188" s="235" t="s">
        <v>5412</v>
      </c>
      <c r="AA188" s="165" t="s">
        <v>5412</v>
      </c>
      <c r="AB188" s="165" t="s">
        <v>5412</v>
      </c>
      <c r="AC188" s="165" t="s">
        <v>12157</v>
      </c>
      <c r="AD188" s="165" t="s">
        <v>12157</v>
      </c>
      <c r="AE188" s="235" t="s">
        <v>5412</v>
      </c>
      <c r="AF188" s="165" t="s">
        <v>5412</v>
      </c>
      <c r="AG188" s="165" t="s">
        <v>5412</v>
      </c>
      <c r="AH188" s="165" t="s">
        <v>12157</v>
      </c>
      <c r="AI188" s="165" t="s">
        <v>12157</v>
      </c>
      <c r="AJ188" s="235" t="s">
        <v>5412</v>
      </c>
      <c r="AK188" s="165" t="s">
        <v>5412</v>
      </c>
      <c r="AL188" s="165" t="s">
        <v>5412</v>
      </c>
      <c r="AM188" s="165" t="s">
        <v>5412</v>
      </c>
      <c r="AN188" s="165" t="s">
        <v>5412</v>
      </c>
      <c r="AO188" s="165" t="s">
        <v>5412</v>
      </c>
      <c r="AP188" s="165" t="s">
        <v>5412</v>
      </c>
      <c r="AQ188" s="165" t="s">
        <v>5412</v>
      </c>
      <c r="AR188" s="165" t="s">
        <v>5412</v>
      </c>
      <c r="AS188" s="165" t="s">
        <v>5412</v>
      </c>
      <c r="AT188" s="5"/>
    </row>
    <row r="189" spans="2:46" ht="50" customHeight="1">
      <c r="B189" s="34" t="s">
        <v>378</v>
      </c>
      <c r="C189" s="35" t="s">
        <v>5288</v>
      </c>
      <c r="D189" s="36" t="s">
        <v>379</v>
      </c>
      <c r="E189" s="240">
        <v>11.356999999999999</v>
      </c>
      <c r="F189" s="235">
        <v>11.356</v>
      </c>
      <c r="G189" s="234">
        <f t="shared" si="36"/>
        <v>9.9999999999944578E-4</v>
      </c>
      <c r="H189" s="105">
        <f t="shared" si="37"/>
        <v>8.8059175766066027E-3</v>
      </c>
      <c r="I189" s="240">
        <v>11.356999999999999</v>
      </c>
      <c r="J189" s="235">
        <v>11.356</v>
      </c>
      <c r="K189" s="234">
        <f t="shared" si="38"/>
        <v>9.9999999999944578E-4</v>
      </c>
      <c r="L189" s="312">
        <f t="shared" si="39"/>
        <v>8.8059175766066027E-3</v>
      </c>
      <c r="M189" s="240" t="s">
        <v>12157</v>
      </c>
      <c r="N189" s="235" t="s">
        <v>12157</v>
      </c>
      <c r="O189" s="234" t="s">
        <v>12157</v>
      </c>
      <c r="P189" s="105" t="s">
        <v>12157</v>
      </c>
      <c r="Q189" s="240" t="s">
        <v>12157</v>
      </c>
      <c r="R189" s="235" t="s">
        <v>12157</v>
      </c>
      <c r="S189" s="234" t="s">
        <v>12157</v>
      </c>
      <c r="T189" s="138" t="s">
        <v>12157</v>
      </c>
      <c r="U189" s="65" t="s">
        <v>5412</v>
      </c>
      <c r="V189" s="165" t="s">
        <v>5412</v>
      </c>
      <c r="W189" s="165" t="s">
        <v>5412</v>
      </c>
      <c r="X189" s="165" t="s">
        <v>6150</v>
      </c>
      <c r="Y189" s="165" t="s">
        <v>6150</v>
      </c>
      <c r="Z189" s="235" t="s">
        <v>5412</v>
      </c>
      <c r="AA189" s="165" t="s">
        <v>5412</v>
      </c>
      <c r="AB189" s="165" t="s">
        <v>5412</v>
      </c>
      <c r="AC189" s="165" t="s">
        <v>12157</v>
      </c>
      <c r="AD189" s="165" t="s">
        <v>12157</v>
      </c>
      <c r="AE189" s="235" t="s">
        <v>5412</v>
      </c>
      <c r="AF189" s="165" t="s">
        <v>5412</v>
      </c>
      <c r="AG189" s="165" t="s">
        <v>5412</v>
      </c>
      <c r="AH189" s="165" t="s">
        <v>12157</v>
      </c>
      <c r="AI189" s="165" t="s">
        <v>12157</v>
      </c>
      <c r="AJ189" s="235" t="s">
        <v>5412</v>
      </c>
      <c r="AK189" s="165" t="s">
        <v>5412</v>
      </c>
      <c r="AL189" s="165" t="s">
        <v>5412</v>
      </c>
      <c r="AM189" s="165" t="s">
        <v>5412</v>
      </c>
      <c r="AN189" s="165" t="s">
        <v>5412</v>
      </c>
      <c r="AO189" s="165" t="s">
        <v>5412</v>
      </c>
      <c r="AP189" s="165" t="s">
        <v>5412</v>
      </c>
      <c r="AQ189" s="165" t="s">
        <v>5412</v>
      </c>
      <c r="AR189" s="165" t="s">
        <v>5412</v>
      </c>
      <c r="AS189" s="255" t="s">
        <v>12157</v>
      </c>
      <c r="AT189" s="5"/>
    </row>
    <row r="190" spans="2:46" ht="50" customHeight="1">
      <c r="B190" s="37" t="s">
        <v>380</v>
      </c>
      <c r="C190" s="38" t="s">
        <v>5288</v>
      </c>
      <c r="D190" s="39" t="s">
        <v>381</v>
      </c>
      <c r="E190" s="240">
        <v>158.02099999999999</v>
      </c>
      <c r="F190" s="235">
        <v>132</v>
      </c>
      <c r="G190" s="234">
        <f t="shared" si="36"/>
        <v>26.020999999999987</v>
      </c>
      <c r="H190" s="105">
        <f t="shared" si="37"/>
        <v>19.712878787878775</v>
      </c>
      <c r="I190" s="240" t="s">
        <v>12157</v>
      </c>
      <c r="J190" s="235" t="s">
        <v>12157</v>
      </c>
      <c r="K190" s="234" t="s">
        <v>12157</v>
      </c>
      <c r="L190" s="312" t="s">
        <v>12157</v>
      </c>
      <c r="M190" s="240" t="s">
        <v>12157</v>
      </c>
      <c r="N190" s="235" t="s">
        <v>12157</v>
      </c>
      <c r="O190" s="234" t="s">
        <v>12157</v>
      </c>
      <c r="P190" s="105" t="s">
        <v>12157</v>
      </c>
      <c r="Q190" s="240">
        <v>158.02099999999999</v>
      </c>
      <c r="R190" s="235">
        <v>132</v>
      </c>
      <c r="S190" s="234">
        <f t="shared" si="42"/>
        <v>26.020999999999987</v>
      </c>
      <c r="T190" s="105">
        <f t="shared" si="43"/>
        <v>19.712878787878775</v>
      </c>
      <c r="U190" s="180" t="s">
        <v>6074</v>
      </c>
      <c r="V190" s="165">
        <v>158</v>
      </c>
      <c r="W190" s="165">
        <v>132</v>
      </c>
      <c r="X190" s="165">
        <f t="shared" si="44"/>
        <v>26</v>
      </c>
      <c r="Y190" s="255">
        <f t="shared" si="45"/>
        <v>19.696969696969695</v>
      </c>
      <c r="Z190" s="235" t="s">
        <v>5412</v>
      </c>
      <c r="AA190" s="165" t="s">
        <v>5412</v>
      </c>
      <c r="AB190" s="165" t="s">
        <v>5412</v>
      </c>
      <c r="AC190" s="165" t="s">
        <v>12157</v>
      </c>
      <c r="AD190" s="165" t="s">
        <v>12157</v>
      </c>
      <c r="AE190" s="235" t="s">
        <v>5412</v>
      </c>
      <c r="AF190" s="165" t="s">
        <v>5412</v>
      </c>
      <c r="AG190" s="165" t="s">
        <v>5412</v>
      </c>
      <c r="AH190" s="165" t="s">
        <v>12157</v>
      </c>
      <c r="AI190" s="165" t="s">
        <v>12157</v>
      </c>
      <c r="AJ190" s="235" t="s">
        <v>5412</v>
      </c>
      <c r="AK190" s="165" t="s">
        <v>5412</v>
      </c>
      <c r="AL190" s="165" t="s">
        <v>5412</v>
      </c>
      <c r="AM190" s="165" t="s">
        <v>5412</v>
      </c>
      <c r="AN190" s="165" t="s">
        <v>5412</v>
      </c>
      <c r="AO190" s="165" t="s">
        <v>5412</v>
      </c>
      <c r="AP190" s="165" t="s">
        <v>5412</v>
      </c>
      <c r="AQ190" s="165" t="s">
        <v>5412</v>
      </c>
      <c r="AR190" s="165" t="s">
        <v>5412</v>
      </c>
      <c r="AS190" s="255" t="s">
        <v>12157</v>
      </c>
      <c r="AT190" s="10"/>
    </row>
    <row r="191" spans="2:46" ht="50" customHeight="1">
      <c r="B191" s="37" t="s">
        <v>382</v>
      </c>
      <c r="C191" s="38" t="s">
        <v>5288</v>
      </c>
      <c r="D191" s="39" t="s">
        <v>383</v>
      </c>
      <c r="E191" s="240">
        <v>5.9340000000000002</v>
      </c>
      <c r="F191" s="235">
        <v>8.8650000000000002</v>
      </c>
      <c r="G191" s="234">
        <f t="shared" si="36"/>
        <v>-2.931</v>
      </c>
      <c r="H191" s="105">
        <f t="shared" si="37"/>
        <v>-33.062605752961083</v>
      </c>
      <c r="I191" s="240">
        <v>5.9340000000000002</v>
      </c>
      <c r="J191" s="235">
        <v>8.8650000000000002</v>
      </c>
      <c r="K191" s="234">
        <f t="shared" si="38"/>
        <v>-2.931</v>
      </c>
      <c r="L191" s="312">
        <f t="shared" si="39"/>
        <v>-33.062605752961083</v>
      </c>
      <c r="M191" s="240" t="s">
        <v>12157</v>
      </c>
      <c r="N191" s="235" t="s">
        <v>12157</v>
      </c>
      <c r="O191" s="234" t="s">
        <v>12157</v>
      </c>
      <c r="P191" s="105" t="s">
        <v>12157</v>
      </c>
      <c r="Q191" s="240" t="s">
        <v>12157</v>
      </c>
      <c r="R191" s="235" t="s">
        <v>12157</v>
      </c>
      <c r="S191" s="234" t="s">
        <v>12157</v>
      </c>
      <c r="T191" s="138" t="s">
        <v>12157</v>
      </c>
      <c r="U191" s="65" t="s">
        <v>5412</v>
      </c>
      <c r="V191" s="165" t="s">
        <v>5412</v>
      </c>
      <c r="W191" s="165" t="s">
        <v>5412</v>
      </c>
      <c r="X191" s="165" t="s">
        <v>6150</v>
      </c>
      <c r="Y191" s="165" t="s">
        <v>6150</v>
      </c>
      <c r="Z191" s="235" t="s">
        <v>5412</v>
      </c>
      <c r="AA191" s="165" t="s">
        <v>5412</v>
      </c>
      <c r="AB191" s="165" t="s">
        <v>5412</v>
      </c>
      <c r="AC191" s="165" t="s">
        <v>12157</v>
      </c>
      <c r="AD191" s="165" t="s">
        <v>12157</v>
      </c>
      <c r="AE191" s="235" t="s">
        <v>5412</v>
      </c>
      <c r="AF191" s="165" t="s">
        <v>5412</v>
      </c>
      <c r="AG191" s="165" t="s">
        <v>5412</v>
      </c>
      <c r="AH191" s="165" t="s">
        <v>12157</v>
      </c>
      <c r="AI191" s="165" t="s">
        <v>12157</v>
      </c>
      <c r="AJ191" s="235" t="s">
        <v>5412</v>
      </c>
      <c r="AK191" s="165" t="s">
        <v>5412</v>
      </c>
      <c r="AL191" s="165" t="s">
        <v>5412</v>
      </c>
      <c r="AM191" s="165" t="s">
        <v>5412</v>
      </c>
      <c r="AN191" s="165" t="s">
        <v>5412</v>
      </c>
      <c r="AO191" s="165" t="s">
        <v>5412</v>
      </c>
      <c r="AP191" s="165" t="s">
        <v>5412</v>
      </c>
      <c r="AQ191" s="165" t="s">
        <v>5412</v>
      </c>
      <c r="AR191" s="165" t="s">
        <v>5412</v>
      </c>
      <c r="AS191" s="255" t="s">
        <v>12157</v>
      </c>
      <c r="AT191" s="10"/>
    </row>
    <row r="192" spans="2:46" ht="50" customHeight="1">
      <c r="B192" s="34" t="s">
        <v>384</v>
      </c>
      <c r="C192" s="35" t="s">
        <v>5288</v>
      </c>
      <c r="D192" s="36" t="s">
        <v>385</v>
      </c>
      <c r="E192" s="240">
        <v>46.243000000000002</v>
      </c>
      <c r="F192" s="235">
        <v>44.738</v>
      </c>
      <c r="G192" s="234">
        <f t="shared" si="36"/>
        <v>1.5050000000000026</v>
      </c>
      <c r="H192" s="105">
        <f t="shared" si="37"/>
        <v>3.364030578032104</v>
      </c>
      <c r="I192" s="240">
        <v>46.243000000000002</v>
      </c>
      <c r="J192" s="235">
        <v>44.738</v>
      </c>
      <c r="K192" s="234">
        <f t="shared" si="38"/>
        <v>1.5050000000000026</v>
      </c>
      <c r="L192" s="312">
        <f t="shared" si="39"/>
        <v>3.364030578032104</v>
      </c>
      <c r="M192" s="240" t="s">
        <v>12157</v>
      </c>
      <c r="N192" s="235" t="s">
        <v>12157</v>
      </c>
      <c r="O192" s="234" t="s">
        <v>12157</v>
      </c>
      <c r="P192" s="105" t="s">
        <v>12157</v>
      </c>
      <c r="Q192" s="240" t="s">
        <v>12157</v>
      </c>
      <c r="R192" s="235" t="s">
        <v>12157</v>
      </c>
      <c r="S192" s="234" t="s">
        <v>12157</v>
      </c>
      <c r="T192" s="138" t="s">
        <v>12157</v>
      </c>
      <c r="U192" s="65" t="s">
        <v>5412</v>
      </c>
      <c r="V192" s="165" t="s">
        <v>5412</v>
      </c>
      <c r="W192" s="165" t="s">
        <v>5412</v>
      </c>
      <c r="X192" s="165" t="s">
        <v>6150</v>
      </c>
      <c r="Y192" s="165" t="s">
        <v>6150</v>
      </c>
      <c r="Z192" s="235" t="s">
        <v>5412</v>
      </c>
      <c r="AA192" s="165" t="s">
        <v>5412</v>
      </c>
      <c r="AB192" s="165" t="s">
        <v>5412</v>
      </c>
      <c r="AC192" s="165" t="s">
        <v>12157</v>
      </c>
      <c r="AD192" s="165" t="s">
        <v>12157</v>
      </c>
      <c r="AE192" s="235" t="s">
        <v>5412</v>
      </c>
      <c r="AF192" s="165" t="s">
        <v>5412</v>
      </c>
      <c r="AG192" s="165" t="s">
        <v>5412</v>
      </c>
      <c r="AH192" s="165" t="s">
        <v>12157</v>
      </c>
      <c r="AI192" s="165" t="s">
        <v>12157</v>
      </c>
      <c r="AJ192" s="235" t="s">
        <v>5412</v>
      </c>
      <c r="AK192" s="165" t="s">
        <v>5412</v>
      </c>
      <c r="AL192" s="165" t="s">
        <v>5412</v>
      </c>
      <c r="AM192" s="165" t="s">
        <v>5412</v>
      </c>
      <c r="AN192" s="165" t="s">
        <v>5412</v>
      </c>
      <c r="AO192" s="165" t="s">
        <v>5412</v>
      </c>
      <c r="AP192" s="165" t="s">
        <v>5412</v>
      </c>
      <c r="AQ192" s="165" t="s">
        <v>5412</v>
      </c>
      <c r="AR192" s="165" t="s">
        <v>5412</v>
      </c>
      <c r="AS192" s="255" t="s">
        <v>12157</v>
      </c>
      <c r="AT192" s="5"/>
    </row>
    <row r="193" spans="2:46" ht="50" customHeight="1">
      <c r="B193" s="34" t="s">
        <v>386</v>
      </c>
      <c r="C193" s="35" t="s">
        <v>5288</v>
      </c>
      <c r="D193" s="36" t="s">
        <v>387</v>
      </c>
      <c r="E193" s="240">
        <v>14.379</v>
      </c>
      <c r="F193" s="235">
        <v>15.856999999999999</v>
      </c>
      <c r="G193" s="234">
        <f t="shared" si="36"/>
        <v>-1.4779999999999998</v>
      </c>
      <c r="H193" s="105">
        <f t="shared" si="37"/>
        <v>-9.3208046919341605</v>
      </c>
      <c r="I193" s="240">
        <v>14.379</v>
      </c>
      <c r="J193" s="235">
        <v>15.856999999999999</v>
      </c>
      <c r="K193" s="234">
        <f t="shared" si="38"/>
        <v>-1.4779999999999998</v>
      </c>
      <c r="L193" s="312">
        <f t="shared" si="39"/>
        <v>-9.3208046919341605</v>
      </c>
      <c r="M193" s="240" t="s">
        <v>12157</v>
      </c>
      <c r="N193" s="235" t="s">
        <v>12157</v>
      </c>
      <c r="O193" s="234" t="s">
        <v>12157</v>
      </c>
      <c r="P193" s="105" t="s">
        <v>12157</v>
      </c>
      <c r="Q193" s="240" t="s">
        <v>12157</v>
      </c>
      <c r="R193" s="235" t="s">
        <v>12157</v>
      </c>
      <c r="S193" s="234" t="s">
        <v>12157</v>
      </c>
      <c r="T193" s="138" t="s">
        <v>12157</v>
      </c>
      <c r="U193" s="65" t="s">
        <v>5412</v>
      </c>
      <c r="V193" s="165" t="s">
        <v>5412</v>
      </c>
      <c r="W193" s="165" t="s">
        <v>5412</v>
      </c>
      <c r="X193" s="165" t="s">
        <v>6150</v>
      </c>
      <c r="Y193" s="165" t="s">
        <v>6150</v>
      </c>
      <c r="Z193" s="235" t="s">
        <v>5412</v>
      </c>
      <c r="AA193" s="165" t="s">
        <v>5412</v>
      </c>
      <c r="AB193" s="165" t="s">
        <v>5412</v>
      </c>
      <c r="AC193" s="165" t="s">
        <v>12157</v>
      </c>
      <c r="AD193" s="165" t="s">
        <v>12157</v>
      </c>
      <c r="AE193" s="235" t="s">
        <v>5412</v>
      </c>
      <c r="AF193" s="165" t="s">
        <v>5412</v>
      </c>
      <c r="AG193" s="165" t="s">
        <v>5412</v>
      </c>
      <c r="AH193" s="165" t="s">
        <v>12157</v>
      </c>
      <c r="AI193" s="165" t="s">
        <v>12157</v>
      </c>
      <c r="AJ193" s="235" t="s">
        <v>5412</v>
      </c>
      <c r="AK193" s="165" t="s">
        <v>5412</v>
      </c>
      <c r="AL193" s="165" t="s">
        <v>5412</v>
      </c>
      <c r="AM193" s="165" t="s">
        <v>5412</v>
      </c>
      <c r="AN193" s="165" t="s">
        <v>5412</v>
      </c>
      <c r="AO193" s="165" t="s">
        <v>5412</v>
      </c>
      <c r="AP193" s="165" t="s">
        <v>5412</v>
      </c>
      <c r="AQ193" s="165" t="s">
        <v>5412</v>
      </c>
      <c r="AR193" s="165" t="s">
        <v>5412</v>
      </c>
      <c r="AS193" s="255" t="s">
        <v>12157</v>
      </c>
      <c r="AT193" s="5"/>
    </row>
    <row r="194" spans="2:46" ht="50" customHeight="1">
      <c r="B194" s="34" t="s">
        <v>388</v>
      </c>
      <c r="C194" s="35" t="s">
        <v>5288</v>
      </c>
      <c r="D194" s="36" t="s">
        <v>389</v>
      </c>
      <c r="E194" s="240">
        <v>50.517000000000003</v>
      </c>
      <c r="F194" s="235">
        <v>27.6</v>
      </c>
      <c r="G194" s="234">
        <f t="shared" si="36"/>
        <v>22.917000000000002</v>
      </c>
      <c r="H194" s="105">
        <f t="shared" si="37"/>
        <v>83.032608695652172</v>
      </c>
      <c r="I194" s="240" t="s">
        <v>12157</v>
      </c>
      <c r="J194" s="235" t="s">
        <v>12157</v>
      </c>
      <c r="K194" s="234" t="s">
        <v>12157</v>
      </c>
      <c r="L194" s="312" t="s">
        <v>12157</v>
      </c>
      <c r="M194" s="240" t="s">
        <v>12157</v>
      </c>
      <c r="N194" s="235" t="s">
        <v>12157</v>
      </c>
      <c r="O194" s="234" t="s">
        <v>12157</v>
      </c>
      <c r="P194" s="105" t="s">
        <v>12157</v>
      </c>
      <c r="Q194" s="240">
        <v>50.517000000000003</v>
      </c>
      <c r="R194" s="235">
        <v>27.6</v>
      </c>
      <c r="S194" s="234">
        <f t="shared" si="42"/>
        <v>22.917000000000002</v>
      </c>
      <c r="T194" s="105">
        <f t="shared" si="43"/>
        <v>83.032608695652172</v>
      </c>
      <c r="U194" s="180" t="s">
        <v>6075</v>
      </c>
      <c r="V194" s="165">
        <v>39</v>
      </c>
      <c r="W194" s="165">
        <v>17</v>
      </c>
      <c r="X194" s="165">
        <f t="shared" si="44"/>
        <v>22</v>
      </c>
      <c r="Y194" s="165">
        <f t="shared" si="45"/>
        <v>129.41176470588235</v>
      </c>
      <c r="Z194" s="237" t="s">
        <v>6076</v>
      </c>
      <c r="AA194" s="165">
        <v>11</v>
      </c>
      <c r="AB194" s="165">
        <v>10</v>
      </c>
      <c r="AC194" s="165">
        <f t="shared" si="46"/>
        <v>1</v>
      </c>
      <c r="AD194" s="165">
        <f t="shared" si="47"/>
        <v>10</v>
      </c>
      <c r="AE194" s="235" t="s">
        <v>5412</v>
      </c>
      <c r="AF194" s="165" t="s">
        <v>5412</v>
      </c>
      <c r="AG194" s="165" t="s">
        <v>5412</v>
      </c>
      <c r="AH194" s="165" t="s">
        <v>12157</v>
      </c>
      <c r="AI194" s="165" t="s">
        <v>12157</v>
      </c>
      <c r="AJ194" s="235" t="s">
        <v>5412</v>
      </c>
      <c r="AK194" s="165" t="s">
        <v>5412</v>
      </c>
      <c r="AL194" s="165" t="s">
        <v>5412</v>
      </c>
      <c r="AM194" s="165" t="s">
        <v>5412</v>
      </c>
      <c r="AN194" s="165" t="s">
        <v>5412</v>
      </c>
      <c r="AO194" s="165" t="s">
        <v>5412</v>
      </c>
      <c r="AP194" s="165" t="s">
        <v>5412</v>
      </c>
      <c r="AQ194" s="165" t="s">
        <v>5412</v>
      </c>
      <c r="AR194" s="165" t="s">
        <v>5412</v>
      </c>
      <c r="AS194" s="255" t="s">
        <v>12157</v>
      </c>
      <c r="AT194" s="5"/>
    </row>
    <row r="195" spans="2:46" ht="50" customHeight="1">
      <c r="B195" s="34" t="s">
        <v>390</v>
      </c>
      <c r="C195" s="35" t="s">
        <v>5288</v>
      </c>
      <c r="D195" s="36" t="s">
        <v>391</v>
      </c>
      <c r="E195" s="240">
        <v>150.001</v>
      </c>
      <c r="F195" s="235">
        <v>100</v>
      </c>
      <c r="G195" s="234">
        <f t="shared" si="36"/>
        <v>50.001000000000005</v>
      </c>
      <c r="H195" s="105">
        <f t="shared" si="37"/>
        <v>50.001000000000005</v>
      </c>
      <c r="I195" s="240">
        <v>150.001</v>
      </c>
      <c r="J195" s="235">
        <v>100</v>
      </c>
      <c r="K195" s="234">
        <f t="shared" si="38"/>
        <v>50.001000000000005</v>
      </c>
      <c r="L195" s="312">
        <f t="shared" si="39"/>
        <v>50.001000000000005</v>
      </c>
      <c r="M195" s="240" t="s">
        <v>12157</v>
      </c>
      <c r="N195" s="235" t="s">
        <v>12157</v>
      </c>
      <c r="O195" s="234" t="s">
        <v>12157</v>
      </c>
      <c r="P195" s="105" t="s">
        <v>12157</v>
      </c>
      <c r="Q195" s="240" t="s">
        <v>12157</v>
      </c>
      <c r="R195" s="235" t="s">
        <v>12157</v>
      </c>
      <c r="S195" s="234" t="s">
        <v>12157</v>
      </c>
      <c r="T195" s="138" t="s">
        <v>12157</v>
      </c>
      <c r="U195" s="65" t="s">
        <v>5412</v>
      </c>
      <c r="V195" s="165" t="s">
        <v>5412</v>
      </c>
      <c r="W195" s="165" t="s">
        <v>5412</v>
      </c>
      <c r="X195" s="165" t="s">
        <v>6150</v>
      </c>
      <c r="Y195" s="165" t="s">
        <v>6150</v>
      </c>
      <c r="Z195" s="235" t="s">
        <v>5412</v>
      </c>
      <c r="AA195" s="165" t="s">
        <v>5412</v>
      </c>
      <c r="AB195" s="165" t="s">
        <v>5412</v>
      </c>
      <c r="AC195" s="165" t="s">
        <v>6150</v>
      </c>
      <c r="AD195" s="165" t="s">
        <v>6150</v>
      </c>
      <c r="AE195" s="235" t="s">
        <v>5412</v>
      </c>
      <c r="AF195" s="165" t="s">
        <v>5412</v>
      </c>
      <c r="AG195" s="165" t="s">
        <v>5412</v>
      </c>
      <c r="AH195" s="165" t="s">
        <v>12157</v>
      </c>
      <c r="AI195" s="165" t="s">
        <v>12157</v>
      </c>
      <c r="AJ195" s="235" t="s">
        <v>5412</v>
      </c>
      <c r="AK195" s="165" t="s">
        <v>5412</v>
      </c>
      <c r="AL195" s="165" t="s">
        <v>5412</v>
      </c>
      <c r="AM195" s="165" t="s">
        <v>5412</v>
      </c>
      <c r="AN195" s="165" t="s">
        <v>5412</v>
      </c>
      <c r="AO195" s="165" t="s">
        <v>5412</v>
      </c>
      <c r="AP195" s="165" t="s">
        <v>5412</v>
      </c>
      <c r="AQ195" s="165" t="s">
        <v>5412</v>
      </c>
      <c r="AR195" s="165" t="s">
        <v>5412</v>
      </c>
      <c r="AS195" s="255" t="s">
        <v>12157</v>
      </c>
      <c r="AT195" s="5"/>
    </row>
    <row r="196" spans="2:46" ht="50" customHeight="1">
      <c r="B196" s="34" t="s">
        <v>392</v>
      </c>
      <c r="C196" s="35" t="s">
        <v>5288</v>
      </c>
      <c r="D196" s="36" t="s">
        <v>393</v>
      </c>
      <c r="E196" s="240">
        <v>367.38200000000001</v>
      </c>
      <c r="F196" s="235">
        <v>323.35500000000002</v>
      </c>
      <c r="G196" s="234">
        <f t="shared" si="36"/>
        <v>44.026999999999987</v>
      </c>
      <c r="H196" s="105">
        <f t="shared" si="37"/>
        <v>13.615685546844794</v>
      </c>
      <c r="I196" s="240" t="s">
        <v>12157</v>
      </c>
      <c r="J196" s="235" t="s">
        <v>12157</v>
      </c>
      <c r="K196" s="234" t="s">
        <v>12157</v>
      </c>
      <c r="L196" s="312" t="s">
        <v>12157</v>
      </c>
      <c r="M196" s="240" t="s">
        <v>12157</v>
      </c>
      <c r="N196" s="235" t="s">
        <v>12157</v>
      </c>
      <c r="O196" s="234" t="s">
        <v>12157</v>
      </c>
      <c r="P196" s="105" t="s">
        <v>12157</v>
      </c>
      <c r="Q196" s="240">
        <v>367.38200000000001</v>
      </c>
      <c r="R196" s="235">
        <v>323.35500000000002</v>
      </c>
      <c r="S196" s="234">
        <f t="shared" si="42"/>
        <v>44.026999999999987</v>
      </c>
      <c r="T196" s="105">
        <f t="shared" si="43"/>
        <v>13.615685546844794</v>
      </c>
      <c r="U196" s="180" t="s">
        <v>6077</v>
      </c>
      <c r="V196" s="165">
        <v>367</v>
      </c>
      <c r="W196" s="165">
        <v>323</v>
      </c>
      <c r="X196" s="165">
        <f t="shared" si="44"/>
        <v>44</v>
      </c>
      <c r="Y196" s="165">
        <f t="shared" si="45"/>
        <v>13.622291021671826</v>
      </c>
      <c r="Z196" s="235" t="s">
        <v>5412</v>
      </c>
      <c r="AA196" s="165" t="s">
        <v>5412</v>
      </c>
      <c r="AB196" s="165" t="s">
        <v>5412</v>
      </c>
      <c r="AC196" s="165" t="s">
        <v>6150</v>
      </c>
      <c r="AD196" s="165" t="s">
        <v>6150</v>
      </c>
      <c r="AE196" s="235" t="s">
        <v>5412</v>
      </c>
      <c r="AF196" s="165" t="s">
        <v>5412</v>
      </c>
      <c r="AG196" s="165" t="s">
        <v>5412</v>
      </c>
      <c r="AH196" s="165" t="s">
        <v>12157</v>
      </c>
      <c r="AI196" s="165" t="s">
        <v>12157</v>
      </c>
      <c r="AJ196" s="235" t="s">
        <v>5412</v>
      </c>
      <c r="AK196" s="165" t="s">
        <v>5412</v>
      </c>
      <c r="AL196" s="165" t="s">
        <v>5412</v>
      </c>
      <c r="AM196" s="165" t="s">
        <v>5412</v>
      </c>
      <c r="AN196" s="165" t="s">
        <v>5412</v>
      </c>
      <c r="AO196" s="165" t="s">
        <v>5412</v>
      </c>
      <c r="AP196" s="165" t="s">
        <v>5412</v>
      </c>
      <c r="AQ196" s="165" t="s">
        <v>5412</v>
      </c>
      <c r="AR196" s="165" t="s">
        <v>5412</v>
      </c>
      <c r="AS196" s="255" t="s">
        <v>12157</v>
      </c>
      <c r="AT196" s="5"/>
    </row>
    <row r="197" spans="2:46" ht="50" customHeight="1">
      <c r="B197" s="34" t="s">
        <v>394</v>
      </c>
      <c r="C197" s="35" t="s">
        <v>5288</v>
      </c>
      <c r="D197" s="36" t="s">
        <v>395</v>
      </c>
      <c r="E197" s="240">
        <v>28.564</v>
      </c>
      <c r="F197" s="235">
        <v>27.471</v>
      </c>
      <c r="G197" s="234">
        <f t="shared" si="36"/>
        <v>1.093</v>
      </c>
      <c r="H197" s="105">
        <f t="shared" si="37"/>
        <v>3.9787412180117214</v>
      </c>
      <c r="I197" s="240">
        <v>28.564</v>
      </c>
      <c r="J197" s="235">
        <v>27.471</v>
      </c>
      <c r="K197" s="234">
        <f t="shared" si="38"/>
        <v>1.093</v>
      </c>
      <c r="L197" s="312">
        <f t="shared" si="39"/>
        <v>3.9787412180117214</v>
      </c>
      <c r="M197" s="240" t="s">
        <v>12157</v>
      </c>
      <c r="N197" s="235" t="s">
        <v>12157</v>
      </c>
      <c r="O197" s="234" t="s">
        <v>12157</v>
      </c>
      <c r="P197" s="105" t="s">
        <v>12157</v>
      </c>
      <c r="Q197" s="240" t="s">
        <v>12157</v>
      </c>
      <c r="R197" s="235" t="s">
        <v>12157</v>
      </c>
      <c r="S197" s="234" t="s">
        <v>12157</v>
      </c>
      <c r="T197" s="138" t="s">
        <v>12157</v>
      </c>
      <c r="U197" s="65" t="s">
        <v>5412</v>
      </c>
      <c r="V197" s="165" t="s">
        <v>5412</v>
      </c>
      <c r="W197" s="165" t="s">
        <v>5412</v>
      </c>
      <c r="X197" s="165" t="s">
        <v>6150</v>
      </c>
      <c r="Y197" s="165" t="s">
        <v>6150</v>
      </c>
      <c r="Z197" s="235" t="s">
        <v>5412</v>
      </c>
      <c r="AA197" s="165" t="s">
        <v>5412</v>
      </c>
      <c r="AB197" s="165" t="s">
        <v>5412</v>
      </c>
      <c r="AC197" s="165" t="s">
        <v>6150</v>
      </c>
      <c r="AD197" s="165" t="s">
        <v>6150</v>
      </c>
      <c r="AE197" s="235" t="s">
        <v>5412</v>
      </c>
      <c r="AF197" s="165" t="s">
        <v>5412</v>
      </c>
      <c r="AG197" s="165" t="s">
        <v>5412</v>
      </c>
      <c r="AH197" s="165" t="s">
        <v>12157</v>
      </c>
      <c r="AI197" s="165" t="s">
        <v>12157</v>
      </c>
      <c r="AJ197" s="235" t="s">
        <v>5412</v>
      </c>
      <c r="AK197" s="165" t="s">
        <v>5412</v>
      </c>
      <c r="AL197" s="165" t="s">
        <v>5412</v>
      </c>
      <c r="AM197" s="165" t="s">
        <v>5412</v>
      </c>
      <c r="AN197" s="165" t="s">
        <v>5412</v>
      </c>
      <c r="AO197" s="165" t="s">
        <v>5412</v>
      </c>
      <c r="AP197" s="165" t="s">
        <v>5412</v>
      </c>
      <c r="AQ197" s="165" t="s">
        <v>5412</v>
      </c>
      <c r="AR197" s="165" t="s">
        <v>5412</v>
      </c>
      <c r="AS197" s="255" t="s">
        <v>12157</v>
      </c>
      <c r="AT197" s="5"/>
    </row>
    <row r="198" spans="2:46" ht="50" customHeight="1">
      <c r="B198" s="34" t="s">
        <v>396</v>
      </c>
      <c r="C198" s="35" t="s">
        <v>5288</v>
      </c>
      <c r="D198" s="36" t="s">
        <v>397</v>
      </c>
      <c r="E198" s="240">
        <v>17.858000000000001</v>
      </c>
      <c r="F198" s="235">
        <v>16.571999999999999</v>
      </c>
      <c r="G198" s="234">
        <f t="shared" si="36"/>
        <v>1.2860000000000014</v>
      </c>
      <c r="H198" s="105">
        <f t="shared" si="37"/>
        <v>7.7600772387159154</v>
      </c>
      <c r="I198" s="240" t="s">
        <v>12157</v>
      </c>
      <c r="J198" s="235" t="s">
        <v>12157</v>
      </c>
      <c r="K198" s="234" t="s">
        <v>12157</v>
      </c>
      <c r="L198" s="312" t="s">
        <v>12157</v>
      </c>
      <c r="M198" s="240" t="s">
        <v>12157</v>
      </c>
      <c r="N198" s="235" t="s">
        <v>12157</v>
      </c>
      <c r="O198" s="234" t="s">
        <v>12157</v>
      </c>
      <c r="P198" s="105" t="s">
        <v>12157</v>
      </c>
      <c r="Q198" s="240">
        <v>17.858000000000001</v>
      </c>
      <c r="R198" s="235">
        <v>16.571999999999999</v>
      </c>
      <c r="S198" s="234">
        <f t="shared" si="42"/>
        <v>1.2860000000000014</v>
      </c>
      <c r="T198" s="105">
        <f t="shared" si="43"/>
        <v>7.7600772387159154</v>
      </c>
      <c r="U198" s="180" t="s">
        <v>6078</v>
      </c>
      <c r="V198" s="165">
        <v>17.858000000000001</v>
      </c>
      <c r="W198" s="165">
        <v>16.571999999999999</v>
      </c>
      <c r="X198" s="165">
        <f t="shared" si="44"/>
        <v>1.2860000000000014</v>
      </c>
      <c r="Y198" s="165">
        <f t="shared" si="45"/>
        <v>7.7600772387159154</v>
      </c>
      <c r="Z198" s="235" t="s">
        <v>5412</v>
      </c>
      <c r="AA198" s="165" t="s">
        <v>5412</v>
      </c>
      <c r="AB198" s="165" t="s">
        <v>5412</v>
      </c>
      <c r="AC198" s="165" t="s">
        <v>6150</v>
      </c>
      <c r="AD198" s="165" t="s">
        <v>6150</v>
      </c>
      <c r="AE198" s="235" t="s">
        <v>5412</v>
      </c>
      <c r="AF198" s="165" t="s">
        <v>5412</v>
      </c>
      <c r="AG198" s="165" t="s">
        <v>5412</v>
      </c>
      <c r="AH198" s="165" t="s">
        <v>12157</v>
      </c>
      <c r="AI198" s="165" t="s">
        <v>12157</v>
      </c>
      <c r="AJ198" s="235" t="s">
        <v>5412</v>
      </c>
      <c r="AK198" s="165" t="s">
        <v>5412</v>
      </c>
      <c r="AL198" s="165" t="s">
        <v>5412</v>
      </c>
      <c r="AM198" s="165" t="s">
        <v>5412</v>
      </c>
      <c r="AN198" s="165" t="s">
        <v>5412</v>
      </c>
      <c r="AO198" s="165" t="s">
        <v>5412</v>
      </c>
      <c r="AP198" s="165" t="s">
        <v>5412</v>
      </c>
      <c r="AQ198" s="165" t="s">
        <v>5412</v>
      </c>
      <c r="AR198" s="165" t="s">
        <v>5412</v>
      </c>
      <c r="AS198" s="255" t="s">
        <v>12157</v>
      </c>
      <c r="AT198" s="5"/>
    </row>
    <row r="199" spans="2:46" ht="50" customHeight="1">
      <c r="B199" s="37" t="s">
        <v>398</v>
      </c>
      <c r="C199" s="38" t="s">
        <v>5288</v>
      </c>
      <c r="D199" s="39" t="s">
        <v>399</v>
      </c>
      <c r="E199" s="240">
        <v>111.657</v>
      </c>
      <c r="F199" s="235">
        <v>113.657</v>
      </c>
      <c r="G199" s="234">
        <f t="shared" ref="G199:G233" si="54">E199-F199</f>
        <v>-2</v>
      </c>
      <c r="H199" s="105">
        <f t="shared" ref="H199:H233" si="55">G199/F199*100</f>
        <v>-1.7596804420317271</v>
      </c>
      <c r="I199" s="240">
        <v>111.657</v>
      </c>
      <c r="J199" s="235">
        <v>113.657</v>
      </c>
      <c r="K199" s="234">
        <f t="shared" ref="K199:K232" si="56">I199-J199</f>
        <v>-2</v>
      </c>
      <c r="L199" s="312">
        <f t="shared" ref="L199:L232" si="57">K199/J199*100</f>
        <v>-1.7596804420317271</v>
      </c>
      <c r="M199" s="240" t="s">
        <v>12157</v>
      </c>
      <c r="N199" s="235" t="s">
        <v>12157</v>
      </c>
      <c r="O199" s="234" t="s">
        <v>12157</v>
      </c>
      <c r="P199" s="105" t="s">
        <v>12157</v>
      </c>
      <c r="Q199" s="240" t="s">
        <v>12157</v>
      </c>
      <c r="R199" s="235" t="s">
        <v>12157</v>
      </c>
      <c r="S199" s="234" t="s">
        <v>12157</v>
      </c>
      <c r="T199" s="138" t="s">
        <v>12157</v>
      </c>
      <c r="U199" s="65" t="s">
        <v>5412</v>
      </c>
      <c r="V199" s="165" t="s">
        <v>5412</v>
      </c>
      <c r="W199" s="165" t="s">
        <v>5412</v>
      </c>
      <c r="X199" s="165" t="s">
        <v>6150</v>
      </c>
      <c r="Y199" s="165" t="s">
        <v>6150</v>
      </c>
      <c r="Z199" s="235" t="s">
        <v>5412</v>
      </c>
      <c r="AA199" s="165" t="s">
        <v>5412</v>
      </c>
      <c r="AB199" s="165" t="s">
        <v>5412</v>
      </c>
      <c r="AC199" s="165" t="s">
        <v>6150</v>
      </c>
      <c r="AD199" s="165" t="s">
        <v>6150</v>
      </c>
      <c r="AE199" s="235" t="s">
        <v>5412</v>
      </c>
      <c r="AF199" s="165" t="s">
        <v>5412</v>
      </c>
      <c r="AG199" s="165" t="s">
        <v>5412</v>
      </c>
      <c r="AH199" s="165" t="s">
        <v>12157</v>
      </c>
      <c r="AI199" s="165" t="s">
        <v>12157</v>
      </c>
      <c r="AJ199" s="235" t="s">
        <v>5412</v>
      </c>
      <c r="AK199" s="165" t="s">
        <v>5412</v>
      </c>
      <c r="AL199" s="165" t="s">
        <v>5412</v>
      </c>
      <c r="AM199" s="165" t="s">
        <v>5412</v>
      </c>
      <c r="AN199" s="165" t="s">
        <v>5412</v>
      </c>
      <c r="AO199" s="165" t="s">
        <v>5412</v>
      </c>
      <c r="AP199" s="165" t="s">
        <v>5412</v>
      </c>
      <c r="AQ199" s="165" t="s">
        <v>5412</v>
      </c>
      <c r="AR199" s="165" t="s">
        <v>5412</v>
      </c>
      <c r="AS199" s="255" t="s">
        <v>12157</v>
      </c>
      <c r="AT199" s="10"/>
    </row>
    <row r="200" spans="2:46" ht="50" customHeight="1">
      <c r="B200" s="34" t="s">
        <v>400</v>
      </c>
      <c r="C200" s="35" t="s">
        <v>5288</v>
      </c>
      <c r="D200" s="36" t="s">
        <v>401</v>
      </c>
      <c r="E200" s="240">
        <v>14.298</v>
      </c>
      <c r="F200" s="235">
        <v>18.306000000000001</v>
      </c>
      <c r="G200" s="234">
        <f t="shared" si="54"/>
        <v>-4.0080000000000009</v>
      </c>
      <c r="H200" s="105">
        <f t="shared" si="55"/>
        <v>-21.894460832513936</v>
      </c>
      <c r="I200" s="240" t="s">
        <v>12157</v>
      </c>
      <c r="J200" s="235" t="s">
        <v>12157</v>
      </c>
      <c r="K200" s="234" t="s">
        <v>12157</v>
      </c>
      <c r="L200" s="312" t="s">
        <v>12157</v>
      </c>
      <c r="M200" s="240" t="s">
        <v>12157</v>
      </c>
      <c r="N200" s="235" t="s">
        <v>12157</v>
      </c>
      <c r="O200" s="234" t="s">
        <v>12157</v>
      </c>
      <c r="P200" s="105" t="s">
        <v>12157</v>
      </c>
      <c r="Q200" s="240">
        <v>14.298</v>
      </c>
      <c r="R200" s="235">
        <v>18.306000000000001</v>
      </c>
      <c r="S200" s="234">
        <f t="shared" ref="S200:S233" si="58">Q200-R200</f>
        <v>-4.0080000000000009</v>
      </c>
      <c r="T200" s="105">
        <f t="shared" ref="T200:T233" si="59">S200/R200*100</f>
        <v>-21.894460832513936</v>
      </c>
      <c r="U200" s="180" t="s">
        <v>6079</v>
      </c>
      <c r="V200" s="165">
        <v>14</v>
      </c>
      <c r="W200" s="165">
        <v>18</v>
      </c>
      <c r="X200" s="165">
        <f t="shared" ref="X200:X233" si="60">V200-W200</f>
        <v>-4</v>
      </c>
      <c r="Y200" s="165">
        <f t="shared" ref="Y200:Y233" si="61">X200/W200*100</f>
        <v>-22.222222222222221</v>
      </c>
      <c r="Z200" s="235" t="s">
        <v>5412</v>
      </c>
      <c r="AA200" s="165" t="s">
        <v>5412</v>
      </c>
      <c r="AB200" s="165" t="s">
        <v>5412</v>
      </c>
      <c r="AC200" s="165" t="s">
        <v>6150</v>
      </c>
      <c r="AD200" s="165" t="s">
        <v>6150</v>
      </c>
      <c r="AE200" s="235" t="s">
        <v>5412</v>
      </c>
      <c r="AF200" s="165" t="s">
        <v>5412</v>
      </c>
      <c r="AG200" s="165" t="s">
        <v>5412</v>
      </c>
      <c r="AH200" s="165" t="s">
        <v>12157</v>
      </c>
      <c r="AI200" s="165" t="s">
        <v>12157</v>
      </c>
      <c r="AJ200" s="235" t="s">
        <v>5412</v>
      </c>
      <c r="AK200" s="165" t="s">
        <v>5412</v>
      </c>
      <c r="AL200" s="165" t="s">
        <v>5412</v>
      </c>
      <c r="AM200" s="165" t="s">
        <v>5412</v>
      </c>
      <c r="AN200" s="165" t="s">
        <v>5412</v>
      </c>
      <c r="AO200" s="165" t="s">
        <v>5412</v>
      </c>
      <c r="AP200" s="165" t="s">
        <v>5412</v>
      </c>
      <c r="AQ200" s="165" t="s">
        <v>5412</v>
      </c>
      <c r="AR200" s="165" t="s">
        <v>5412</v>
      </c>
      <c r="AS200" s="255" t="s">
        <v>12157</v>
      </c>
      <c r="AT200" s="5"/>
    </row>
    <row r="201" spans="2:46" ht="50" customHeight="1">
      <c r="B201" s="34" t="s">
        <v>402</v>
      </c>
      <c r="C201" s="35" t="s">
        <v>5288</v>
      </c>
      <c r="D201" s="36" t="s">
        <v>403</v>
      </c>
      <c r="E201" s="240">
        <v>340.64800000000002</v>
      </c>
      <c r="F201" s="235">
        <v>180.58199999999999</v>
      </c>
      <c r="G201" s="234">
        <f t="shared" si="54"/>
        <v>160.06600000000003</v>
      </c>
      <c r="H201" s="105">
        <f t="shared" si="55"/>
        <v>88.638956263636487</v>
      </c>
      <c r="I201" s="240">
        <v>340.64800000000002</v>
      </c>
      <c r="J201" s="235">
        <v>180.58199999999999</v>
      </c>
      <c r="K201" s="234">
        <f t="shared" si="56"/>
        <v>160.06600000000003</v>
      </c>
      <c r="L201" s="312">
        <f t="shared" si="57"/>
        <v>88.638956263636487</v>
      </c>
      <c r="M201" s="240" t="s">
        <v>12157</v>
      </c>
      <c r="N201" s="235" t="s">
        <v>12157</v>
      </c>
      <c r="O201" s="234" t="s">
        <v>12157</v>
      </c>
      <c r="P201" s="105" t="s">
        <v>12157</v>
      </c>
      <c r="Q201" s="240" t="s">
        <v>12157</v>
      </c>
      <c r="R201" s="235" t="s">
        <v>12157</v>
      </c>
      <c r="S201" s="234" t="s">
        <v>12157</v>
      </c>
      <c r="T201" s="138" t="s">
        <v>12157</v>
      </c>
      <c r="U201" s="65" t="s">
        <v>5412</v>
      </c>
      <c r="V201" s="165" t="s">
        <v>5412</v>
      </c>
      <c r="W201" s="165" t="s">
        <v>5412</v>
      </c>
      <c r="X201" s="165" t="s">
        <v>6150</v>
      </c>
      <c r="Y201" s="165" t="s">
        <v>6150</v>
      </c>
      <c r="Z201" s="235" t="s">
        <v>5412</v>
      </c>
      <c r="AA201" s="165" t="s">
        <v>5412</v>
      </c>
      <c r="AB201" s="165" t="s">
        <v>5412</v>
      </c>
      <c r="AC201" s="165" t="s">
        <v>6150</v>
      </c>
      <c r="AD201" s="165" t="s">
        <v>6150</v>
      </c>
      <c r="AE201" s="235" t="s">
        <v>5412</v>
      </c>
      <c r="AF201" s="165" t="s">
        <v>5412</v>
      </c>
      <c r="AG201" s="165" t="s">
        <v>5412</v>
      </c>
      <c r="AH201" s="165" t="s">
        <v>12157</v>
      </c>
      <c r="AI201" s="165" t="s">
        <v>12157</v>
      </c>
      <c r="AJ201" s="235" t="s">
        <v>5412</v>
      </c>
      <c r="AK201" s="165" t="s">
        <v>5412</v>
      </c>
      <c r="AL201" s="165" t="s">
        <v>5412</v>
      </c>
      <c r="AM201" s="165" t="s">
        <v>5412</v>
      </c>
      <c r="AN201" s="165" t="s">
        <v>5412</v>
      </c>
      <c r="AO201" s="165" t="s">
        <v>5412</v>
      </c>
      <c r="AP201" s="165" t="s">
        <v>5412</v>
      </c>
      <c r="AQ201" s="165" t="s">
        <v>5412</v>
      </c>
      <c r="AR201" s="165" t="s">
        <v>5412</v>
      </c>
      <c r="AS201" s="255" t="s">
        <v>12157</v>
      </c>
      <c r="AT201" s="5"/>
    </row>
    <row r="202" spans="2:46" ht="50" customHeight="1">
      <c r="B202" s="34" t="s">
        <v>404</v>
      </c>
      <c r="C202" s="35" t="s">
        <v>5288</v>
      </c>
      <c r="D202" s="36" t="s">
        <v>405</v>
      </c>
      <c r="E202" s="240">
        <v>18.001999999999999</v>
      </c>
      <c r="F202" s="235">
        <v>10.000999999999999</v>
      </c>
      <c r="G202" s="234">
        <f t="shared" si="54"/>
        <v>8.0009999999999994</v>
      </c>
      <c r="H202" s="105">
        <f t="shared" si="55"/>
        <v>80.001999800020002</v>
      </c>
      <c r="I202" s="240">
        <v>18.001999999999999</v>
      </c>
      <c r="J202" s="235">
        <v>10.000999999999999</v>
      </c>
      <c r="K202" s="234">
        <f t="shared" si="56"/>
        <v>8.0009999999999994</v>
      </c>
      <c r="L202" s="312">
        <f t="shared" si="57"/>
        <v>80.001999800020002</v>
      </c>
      <c r="M202" s="240" t="s">
        <v>12157</v>
      </c>
      <c r="N202" s="235" t="s">
        <v>12157</v>
      </c>
      <c r="O202" s="234" t="s">
        <v>12157</v>
      </c>
      <c r="P202" s="105" t="s">
        <v>12157</v>
      </c>
      <c r="Q202" s="240" t="s">
        <v>12157</v>
      </c>
      <c r="R202" s="235" t="s">
        <v>12157</v>
      </c>
      <c r="S202" s="234" t="s">
        <v>12157</v>
      </c>
      <c r="T202" s="138" t="s">
        <v>12157</v>
      </c>
      <c r="U202" s="65" t="s">
        <v>5412</v>
      </c>
      <c r="V202" s="165" t="s">
        <v>5412</v>
      </c>
      <c r="W202" s="165" t="s">
        <v>5412</v>
      </c>
      <c r="X202" s="165" t="s">
        <v>6150</v>
      </c>
      <c r="Y202" s="165" t="s">
        <v>6150</v>
      </c>
      <c r="Z202" s="235" t="s">
        <v>5412</v>
      </c>
      <c r="AA202" s="165" t="s">
        <v>5412</v>
      </c>
      <c r="AB202" s="165" t="s">
        <v>5412</v>
      </c>
      <c r="AC202" s="165" t="s">
        <v>6150</v>
      </c>
      <c r="AD202" s="165" t="s">
        <v>6150</v>
      </c>
      <c r="AE202" s="235" t="s">
        <v>5412</v>
      </c>
      <c r="AF202" s="165" t="s">
        <v>5412</v>
      </c>
      <c r="AG202" s="165" t="s">
        <v>5412</v>
      </c>
      <c r="AH202" s="165" t="s">
        <v>12157</v>
      </c>
      <c r="AI202" s="165" t="s">
        <v>12157</v>
      </c>
      <c r="AJ202" s="235" t="s">
        <v>5412</v>
      </c>
      <c r="AK202" s="165" t="s">
        <v>5412</v>
      </c>
      <c r="AL202" s="165" t="s">
        <v>5412</v>
      </c>
      <c r="AM202" s="165" t="s">
        <v>5412</v>
      </c>
      <c r="AN202" s="165" t="s">
        <v>5412</v>
      </c>
      <c r="AO202" s="165" t="s">
        <v>5412</v>
      </c>
      <c r="AP202" s="165" t="s">
        <v>5412</v>
      </c>
      <c r="AQ202" s="165" t="s">
        <v>5412</v>
      </c>
      <c r="AR202" s="165" t="s">
        <v>5412</v>
      </c>
      <c r="AS202" s="255" t="s">
        <v>12157</v>
      </c>
      <c r="AT202" s="5"/>
    </row>
    <row r="203" spans="2:46" ht="50" customHeight="1">
      <c r="B203" s="34" t="s">
        <v>406</v>
      </c>
      <c r="C203" s="35" t="s">
        <v>5288</v>
      </c>
      <c r="D203" s="36" t="s">
        <v>407</v>
      </c>
      <c r="E203" s="240">
        <v>48.37</v>
      </c>
      <c r="F203" s="235">
        <v>44.8</v>
      </c>
      <c r="G203" s="234">
        <f t="shared" si="54"/>
        <v>3.5700000000000003</v>
      </c>
      <c r="H203" s="105">
        <f t="shared" si="55"/>
        <v>7.9687500000000009</v>
      </c>
      <c r="I203" s="240">
        <v>48.37</v>
      </c>
      <c r="J203" s="235">
        <v>44.8</v>
      </c>
      <c r="K203" s="234">
        <f t="shared" si="56"/>
        <v>3.5700000000000003</v>
      </c>
      <c r="L203" s="312">
        <f t="shared" si="57"/>
        <v>7.9687500000000009</v>
      </c>
      <c r="M203" s="240" t="s">
        <v>5412</v>
      </c>
      <c r="N203" s="235" t="s">
        <v>5412</v>
      </c>
      <c r="O203" s="234" t="s">
        <v>12157</v>
      </c>
      <c r="P203" s="105" t="s">
        <v>12157</v>
      </c>
      <c r="Q203" s="240" t="s">
        <v>5412</v>
      </c>
      <c r="R203" s="235" t="s">
        <v>5412</v>
      </c>
      <c r="S203" s="234" t="s">
        <v>12157</v>
      </c>
      <c r="T203" s="138" t="s">
        <v>12157</v>
      </c>
      <c r="U203" s="65" t="s">
        <v>5412</v>
      </c>
      <c r="V203" s="165" t="s">
        <v>5412</v>
      </c>
      <c r="W203" s="165" t="s">
        <v>5412</v>
      </c>
      <c r="X203" s="165" t="s">
        <v>6150</v>
      </c>
      <c r="Y203" s="165" t="s">
        <v>6150</v>
      </c>
      <c r="Z203" s="235" t="s">
        <v>5412</v>
      </c>
      <c r="AA203" s="165" t="s">
        <v>5412</v>
      </c>
      <c r="AB203" s="165" t="s">
        <v>5412</v>
      </c>
      <c r="AC203" s="165" t="s">
        <v>6150</v>
      </c>
      <c r="AD203" s="165" t="s">
        <v>6150</v>
      </c>
      <c r="AE203" s="235" t="s">
        <v>5412</v>
      </c>
      <c r="AF203" s="165" t="s">
        <v>5412</v>
      </c>
      <c r="AG203" s="165" t="s">
        <v>5412</v>
      </c>
      <c r="AH203" s="165" t="s">
        <v>12157</v>
      </c>
      <c r="AI203" s="165" t="s">
        <v>12157</v>
      </c>
      <c r="AJ203" s="235" t="s">
        <v>5412</v>
      </c>
      <c r="AK203" s="165" t="s">
        <v>5412</v>
      </c>
      <c r="AL203" s="165" t="s">
        <v>5412</v>
      </c>
      <c r="AM203" s="165" t="s">
        <v>5412</v>
      </c>
      <c r="AN203" s="165" t="s">
        <v>5412</v>
      </c>
      <c r="AO203" s="165" t="s">
        <v>5412</v>
      </c>
      <c r="AP203" s="165" t="s">
        <v>5412</v>
      </c>
      <c r="AQ203" s="165" t="s">
        <v>5412</v>
      </c>
      <c r="AR203" s="165" t="s">
        <v>5412</v>
      </c>
      <c r="AS203" s="255" t="s">
        <v>12157</v>
      </c>
      <c r="AT203" s="5"/>
    </row>
    <row r="204" spans="2:46" ht="50" customHeight="1">
      <c r="B204" s="34" t="s">
        <v>408</v>
      </c>
      <c r="C204" s="35" t="s">
        <v>5288</v>
      </c>
      <c r="D204" s="36" t="s">
        <v>409</v>
      </c>
      <c r="E204" s="240">
        <v>32.753</v>
      </c>
      <c r="F204" s="235">
        <v>31.975999999999999</v>
      </c>
      <c r="G204" s="234">
        <f t="shared" si="54"/>
        <v>0.77700000000000102</v>
      </c>
      <c r="H204" s="105">
        <f t="shared" si="55"/>
        <v>2.4299474605954501</v>
      </c>
      <c r="I204" s="240">
        <v>32.753</v>
      </c>
      <c r="J204" s="235">
        <v>31.975999999999999</v>
      </c>
      <c r="K204" s="234">
        <f t="shared" si="56"/>
        <v>0.77700000000000102</v>
      </c>
      <c r="L204" s="312">
        <f t="shared" si="57"/>
        <v>2.4299474605954501</v>
      </c>
      <c r="M204" s="240" t="s">
        <v>12157</v>
      </c>
      <c r="N204" s="235" t="s">
        <v>12157</v>
      </c>
      <c r="O204" s="234" t="s">
        <v>12157</v>
      </c>
      <c r="P204" s="105" t="s">
        <v>12157</v>
      </c>
      <c r="Q204" s="240" t="s">
        <v>5412</v>
      </c>
      <c r="R204" s="235" t="s">
        <v>5412</v>
      </c>
      <c r="S204" s="234" t="s">
        <v>12157</v>
      </c>
      <c r="T204" s="105" t="s">
        <v>12157</v>
      </c>
      <c r="U204" s="180" t="s">
        <v>5412</v>
      </c>
      <c r="V204" s="165" t="s">
        <v>5412</v>
      </c>
      <c r="W204" s="165" t="s">
        <v>5412</v>
      </c>
      <c r="X204" s="165" t="s">
        <v>5412</v>
      </c>
      <c r="Y204" s="165" t="s">
        <v>5412</v>
      </c>
      <c r="Z204" s="235" t="s">
        <v>5412</v>
      </c>
      <c r="AA204" s="165" t="s">
        <v>5412</v>
      </c>
      <c r="AB204" s="165" t="s">
        <v>5412</v>
      </c>
      <c r="AC204" s="165" t="s">
        <v>6150</v>
      </c>
      <c r="AD204" s="165" t="s">
        <v>6150</v>
      </c>
      <c r="AE204" s="235" t="s">
        <v>5412</v>
      </c>
      <c r="AF204" s="165" t="s">
        <v>5412</v>
      </c>
      <c r="AG204" s="165" t="s">
        <v>5412</v>
      </c>
      <c r="AH204" s="165" t="s">
        <v>12157</v>
      </c>
      <c r="AI204" s="165" t="s">
        <v>12157</v>
      </c>
      <c r="AJ204" s="235" t="s">
        <v>5412</v>
      </c>
      <c r="AK204" s="165" t="s">
        <v>5412</v>
      </c>
      <c r="AL204" s="165" t="s">
        <v>5412</v>
      </c>
      <c r="AM204" s="165" t="s">
        <v>5412</v>
      </c>
      <c r="AN204" s="165" t="s">
        <v>5412</v>
      </c>
      <c r="AO204" s="165" t="s">
        <v>5412</v>
      </c>
      <c r="AP204" s="165" t="s">
        <v>5412</v>
      </c>
      <c r="AQ204" s="165" t="s">
        <v>5412</v>
      </c>
      <c r="AR204" s="165" t="s">
        <v>5412</v>
      </c>
      <c r="AS204" s="255" t="s">
        <v>12157</v>
      </c>
      <c r="AT204" s="5"/>
    </row>
    <row r="205" spans="2:46" ht="50" customHeight="1">
      <c r="B205" s="34" t="s">
        <v>410</v>
      </c>
      <c r="C205" s="35" t="s">
        <v>5288</v>
      </c>
      <c r="D205" s="36" t="s">
        <v>411</v>
      </c>
      <c r="E205" s="240">
        <v>2664.8789999999999</v>
      </c>
      <c r="F205" s="235">
        <v>2183.9870000000001</v>
      </c>
      <c r="G205" s="234">
        <f t="shared" si="54"/>
        <v>480.89199999999983</v>
      </c>
      <c r="H205" s="105">
        <f t="shared" si="55"/>
        <v>22.018995534314069</v>
      </c>
      <c r="I205" s="240" t="s">
        <v>12157</v>
      </c>
      <c r="J205" s="235" t="s">
        <v>12157</v>
      </c>
      <c r="K205" s="234" t="s">
        <v>12157</v>
      </c>
      <c r="L205" s="312" t="s">
        <v>12157</v>
      </c>
      <c r="M205" s="240" t="s">
        <v>12157</v>
      </c>
      <c r="N205" s="235" t="s">
        <v>12157</v>
      </c>
      <c r="O205" s="234" t="s">
        <v>12157</v>
      </c>
      <c r="P205" s="105" t="s">
        <v>12157</v>
      </c>
      <c r="Q205" s="240">
        <v>2664.8789999999999</v>
      </c>
      <c r="R205" s="235">
        <v>2183.9870000000001</v>
      </c>
      <c r="S205" s="234">
        <f t="shared" si="58"/>
        <v>480.89199999999983</v>
      </c>
      <c r="T205" s="105">
        <f t="shared" si="59"/>
        <v>22.018995534314069</v>
      </c>
      <c r="U205" s="180" t="s">
        <v>6080</v>
      </c>
      <c r="V205" s="165">
        <v>2661</v>
      </c>
      <c r="W205" s="165">
        <v>2184</v>
      </c>
      <c r="X205" s="165">
        <f t="shared" si="60"/>
        <v>477</v>
      </c>
      <c r="Y205" s="165">
        <f t="shared" si="61"/>
        <v>21.840659340659339</v>
      </c>
      <c r="Z205" s="235" t="s">
        <v>6081</v>
      </c>
      <c r="AA205" s="165">
        <v>4</v>
      </c>
      <c r="AB205" s="165">
        <v>0</v>
      </c>
      <c r="AC205" s="165">
        <f t="shared" ref="AC205:AC232" si="62">AA205-AB205</f>
        <v>4</v>
      </c>
      <c r="AD205" s="165" t="s">
        <v>12157</v>
      </c>
      <c r="AE205" s="235" t="s">
        <v>5412</v>
      </c>
      <c r="AF205" s="165" t="s">
        <v>5412</v>
      </c>
      <c r="AG205" s="165" t="s">
        <v>5412</v>
      </c>
      <c r="AH205" s="165" t="s">
        <v>12157</v>
      </c>
      <c r="AI205" s="165" t="s">
        <v>12157</v>
      </c>
      <c r="AJ205" s="235" t="s">
        <v>5412</v>
      </c>
      <c r="AK205" s="165" t="s">
        <v>5412</v>
      </c>
      <c r="AL205" s="165" t="s">
        <v>5412</v>
      </c>
      <c r="AM205" s="165" t="s">
        <v>5412</v>
      </c>
      <c r="AN205" s="165" t="s">
        <v>5412</v>
      </c>
      <c r="AO205" s="165" t="s">
        <v>5412</v>
      </c>
      <c r="AP205" s="165" t="s">
        <v>5412</v>
      </c>
      <c r="AQ205" s="165" t="s">
        <v>5412</v>
      </c>
      <c r="AR205" s="165" t="s">
        <v>5412</v>
      </c>
      <c r="AS205" s="255" t="s">
        <v>12157</v>
      </c>
      <c r="AT205" s="5"/>
    </row>
    <row r="206" spans="2:46" ht="50" customHeight="1">
      <c r="B206" s="34" t="s">
        <v>412</v>
      </c>
      <c r="C206" s="35" t="s">
        <v>5288</v>
      </c>
      <c r="D206" s="36" t="s">
        <v>413</v>
      </c>
      <c r="E206" s="240">
        <v>35.145000000000003</v>
      </c>
      <c r="F206" s="235">
        <v>25.141999999999999</v>
      </c>
      <c r="G206" s="234">
        <f t="shared" si="54"/>
        <v>10.003000000000004</v>
      </c>
      <c r="H206" s="105">
        <f t="shared" si="55"/>
        <v>39.7860154323443</v>
      </c>
      <c r="I206" s="240" t="s">
        <v>12157</v>
      </c>
      <c r="J206" s="235" t="s">
        <v>12157</v>
      </c>
      <c r="K206" s="234" t="s">
        <v>12157</v>
      </c>
      <c r="L206" s="312" t="s">
        <v>12157</v>
      </c>
      <c r="M206" s="240" t="s">
        <v>12157</v>
      </c>
      <c r="N206" s="235" t="s">
        <v>12157</v>
      </c>
      <c r="O206" s="234" t="s">
        <v>12157</v>
      </c>
      <c r="P206" s="105" t="s">
        <v>12157</v>
      </c>
      <c r="Q206" s="240">
        <v>35.145000000000003</v>
      </c>
      <c r="R206" s="235">
        <v>25.141999999999999</v>
      </c>
      <c r="S206" s="234">
        <f t="shared" si="58"/>
        <v>10.003000000000004</v>
      </c>
      <c r="T206" s="105">
        <f t="shared" si="59"/>
        <v>39.7860154323443</v>
      </c>
      <c r="U206" s="180" t="s">
        <v>6082</v>
      </c>
      <c r="V206" s="165">
        <v>35</v>
      </c>
      <c r="W206" s="165">
        <v>25</v>
      </c>
      <c r="X206" s="165">
        <f t="shared" si="60"/>
        <v>10</v>
      </c>
      <c r="Y206" s="165">
        <f t="shared" si="61"/>
        <v>40</v>
      </c>
      <c r="Z206" s="235" t="s">
        <v>5412</v>
      </c>
      <c r="AA206" s="165" t="s">
        <v>5412</v>
      </c>
      <c r="AB206" s="165" t="s">
        <v>5412</v>
      </c>
      <c r="AC206" s="165" t="s">
        <v>6150</v>
      </c>
      <c r="AD206" s="165" t="s">
        <v>6150</v>
      </c>
      <c r="AE206" s="235" t="s">
        <v>5412</v>
      </c>
      <c r="AF206" s="165" t="s">
        <v>5412</v>
      </c>
      <c r="AG206" s="165" t="s">
        <v>5412</v>
      </c>
      <c r="AH206" s="165" t="s">
        <v>12157</v>
      </c>
      <c r="AI206" s="165" t="s">
        <v>12157</v>
      </c>
      <c r="AJ206" s="235" t="s">
        <v>5412</v>
      </c>
      <c r="AK206" s="165" t="s">
        <v>5412</v>
      </c>
      <c r="AL206" s="165" t="s">
        <v>5412</v>
      </c>
      <c r="AM206" s="165" t="s">
        <v>5412</v>
      </c>
      <c r="AN206" s="165" t="s">
        <v>5412</v>
      </c>
      <c r="AO206" s="165" t="s">
        <v>5412</v>
      </c>
      <c r="AP206" s="165" t="s">
        <v>5412</v>
      </c>
      <c r="AQ206" s="165" t="s">
        <v>5412</v>
      </c>
      <c r="AR206" s="165" t="s">
        <v>5412</v>
      </c>
      <c r="AS206" s="255" t="s">
        <v>12157</v>
      </c>
      <c r="AT206" s="5"/>
    </row>
    <row r="207" spans="2:46" ht="50" customHeight="1">
      <c r="B207" s="34" t="s">
        <v>414</v>
      </c>
      <c r="C207" s="35" t="s">
        <v>5288</v>
      </c>
      <c r="D207" s="36" t="s">
        <v>415</v>
      </c>
      <c r="E207" s="240">
        <v>22.004999999999999</v>
      </c>
      <c r="F207" s="235">
        <v>35</v>
      </c>
      <c r="G207" s="234">
        <f t="shared" si="54"/>
        <v>-12.995000000000001</v>
      </c>
      <c r="H207" s="105">
        <f t="shared" si="55"/>
        <v>-37.128571428571433</v>
      </c>
      <c r="I207" s="240" t="s">
        <v>12157</v>
      </c>
      <c r="J207" s="235" t="s">
        <v>12157</v>
      </c>
      <c r="K207" s="234" t="s">
        <v>12157</v>
      </c>
      <c r="L207" s="312" t="s">
        <v>12157</v>
      </c>
      <c r="M207" s="240" t="s">
        <v>12157</v>
      </c>
      <c r="N207" s="235" t="s">
        <v>12157</v>
      </c>
      <c r="O207" s="234" t="s">
        <v>12157</v>
      </c>
      <c r="P207" s="105" t="s">
        <v>12157</v>
      </c>
      <c r="Q207" s="240">
        <v>22.004999999999999</v>
      </c>
      <c r="R207" s="235">
        <v>35</v>
      </c>
      <c r="S207" s="234">
        <f t="shared" si="58"/>
        <v>-12.995000000000001</v>
      </c>
      <c r="T207" s="105">
        <f t="shared" si="59"/>
        <v>-37.128571428571433</v>
      </c>
      <c r="U207" s="180" t="s">
        <v>6083</v>
      </c>
      <c r="V207" s="165">
        <v>22</v>
      </c>
      <c r="W207" s="165">
        <v>35</v>
      </c>
      <c r="X207" s="165">
        <f t="shared" si="60"/>
        <v>-13</v>
      </c>
      <c r="Y207" s="255">
        <f t="shared" si="61"/>
        <v>-37.142857142857146</v>
      </c>
      <c r="Z207" s="235" t="s">
        <v>5412</v>
      </c>
      <c r="AA207" s="165" t="s">
        <v>5412</v>
      </c>
      <c r="AB207" s="165" t="s">
        <v>5412</v>
      </c>
      <c r="AC207" s="165" t="s">
        <v>6150</v>
      </c>
      <c r="AD207" s="165" t="s">
        <v>6150</v>
      </c>
      <c r="AE207" s="235" t="s">
        <v>5412</v>
      </c>
      <c r="AF207" s="165" t="s">
        <v>5412</v>
      </c>
      <c r="AG207" s="165" t="s">
        <v>5412</v>
      </c>
      <c r="AH207" s="165" t="s">
        <v>12157</v>
      </c>
      <c r="AI207" s="165" t="s">
        <v>12157</v>
      </c>
      <c r="AJ207" s="235" t="s">
        <v>5412</v>
      </c>
      <c r="AK207" s="165" t="s">
        <v>5412</v>
      </c>
      <c r="AL207" s="165" t="s">
        <v>5412</v>
      </c>
      <c r="AM207" s="165" t="s">
        <v>5412</v>
      </c>
      <c r="AN207" s="165" t="s">
        <v>5412</v>
      </c>
      <c r="AO207" s="165" t="s">
        <v>5412</v>
      </c>
      <c r="AP207" s="165" t="s">
        <v>5412</v>
      </c>
      <c r="AQ207" s="165" t="s">
        <v>5412</v>
      </c>
      <c r="AR207" s="165" t="s">
        <v>5412</v>
      </c>
      <c r="AS207" s="255" t="s">
        <v>12157</v>
      </c>
      <c r="AT207" s="5"/>
    </row>
    <row r="208" spans="2:46" ht="50" customHeight="1">
      <c r="B208" s="37" t="s">
        <v>416</v>
      </c>
      <c r="C208" s="38" t="s">
        <v>5288</v>
      </c>
      <c r="D208" s="39" t="s">
        <v>417</v>
      </c>
      <c r="E208" s="240">
        <v>200.1</v>
      </c>
      <c r="F208" s="235">
        <v>200.1</v>
      </c>
      <c r="G208" s="234">
        <f t="shared" si="54"/>
        <v>0</v>
      </c>
      <c r="H208" s="105">
        <f t="shared" si="55"/>
        <v>0</v>
      </c>
      <c r="I208" s="240" t="s">
        <v>12157</v>
      </c>
      <c r="J208" s="235" t="s">
        <v>12157</v>
      </c>
      <c r="K208" s="234" t="s">
        <v>12157</v>
      </c>
      <c r="L208" s="312" t="s">
        <v>12157</v>
      </c>
      <c r="M208" s="240" t="s">
        <v>12157</v>
      </c>
      <c r="N208" s="235" t="s">
        <v>12157</v>
      </c>
      <c r="O208" s="234" t="s">
        <v>12157</v>
      </c>
      <c r="P208" s="105" t="s">
        <v>12157</v>
      </c>
      <c r="Q208" s="240">
        <v>200.1</v>
      </c>
      <c r="R208" s="235">
        <v>200.1</v>
      </c>
      <c r="S208" s="234">
        <f t="shared" si="58"/>
        <v>0</v>
      </c>
      <c r="T208" s="105">
        <f t="shared" si="59"/>
        <v>0</v>
      </c>
      <c r="U208" s="180" t="s">
        <v>6084</v>
      </c>
      <c r="V208" s="165">
        <v>200</v>
      </c>
      <c r="W208" s="165">
        <v>200</v>
      </c>
      <c r="X208" s="165">
        <f t="shared" si="60"/>
        <v>0</v>
      </c>
      <c r="Y208" s="165">
        <f t="shared" si="61"/>
        <v>0</v>
      </c>
      <c r="Z208" s="235" t="s">
        <v>5412</v>
      </c>
      <c r="AA208" s="165" t="s">
        <v>5412</v>
      </c>
      <c r="AB208" s="165" t="s">
        <v>5412</v>
      </c>
      <c r="AC208" s="165" t="s">
        <v>6150</v>
      </c>
      <c r="AD208" s="165" t="s">
        <v>6150</v>
      </c>
      <c r="AE208" s="235" t="s">
        <v>5412</v>
      </c>
      <c r="AF208" s="165" t="s">
        <v>5412</v>
      </c>
      <c r="AG208" s="165" t="s">
        <v>5412</v>
      </c>
      <c r="AH208" s="165" t="s">
        <v>12157</v>
      </c>
      <c r="AI208" s="165" t="s">
        <v>12157</v>
      </c>
      <c r="AJ208" s="235" t="s">
        <v>5412</v>
      </c>
      <c r="AK208" s="165" t="s">
        <v>5412</v>
      </c>
      <c r="AL208" s="165" t="s">
        <v>5412</v>
      </c>
      <c r="AM208" s="165" t="s">
        <v>5412</v>
      </c>
      <c r="AN208" s="165" t="s">
        <v>5412</v>
      </c>
      <c r="AO208" s="165" t="s">
        <v>5412</v>
      </c>
      <c r="AP208" s="165" t="s">
        <v>5412</v>
      </c>
      <c r="AQ208" s="165" t="s">
        <v>5412</v>
      </c>
      <c r="AR208" s="165" t="s">
        <v>5412</v>
      </c>
      <c r="AS208" s="255" t="s">
        <v>12157</v>
      </c>
      <c r="AT208" s="10"/>
    </row>
    <row r="209" spans="2:46" ht="50" customHeight="1">
      <c r="B209" s="37" t="s">
        <v>418</v>
      </c>
      <c r="C209" s="38" t="s">
        <v>5288</v>
      </c>
      <c r="D209" s="39" t="s">
        <v>419</v>
      </c>
      <c r="E209" s="240">
        <v>13.564</v>
      </c>
      <c r="F209" s="235">
        <v>1E-3</v>
      </c>
      <c r="G209" s="234">
        <f t="shared" si="54"/>
        <v>13.563000000000001</v>
      </c>
      <c r="H209" s="105">
        <f t="shared" si="55"/>
        <v>1356300</v>
      </c>
      <c r="I209" s="240" t="s">
        <v>12157</v>
      </c>
      <c r="J209" s="235" t="s">
        <v>12157</v>
      </c>
      <c r="K209" s="234" t="s">
        <v>12157</v>
      </c>
      <c r="L209" s="312" t="s">
        <v>12157</v>
      </c>
      <c r="M209" s="240" t="s">
        <v>12157</v>
      </c>
      <c r="N209" s="235" t="s">
        <v>12157</v>
      </c>
      <c r="O209" s="234" t="s">
        <v>12157</v>
      </c>
      <c r="P209" s="105" t="s">
        <v>12157</v>
      </c>
      <c r="Q209" s="240">
        <v>13.563000000000001</v>
      </c>
      <c r="R209" s="235">
        <v>0</v>
      </c>
      <c r="S209" s="234">
        <f t="shared" si="58"/>
        <v>13.563000000000001</v>
      </c>
      <c r="T209" s="105" t="s">
        <v>12157</v>
      </c>
      <c r="U209" s="180" t="s">
        <v>6085</v>
      </c>
      <c r="V209" s="165">
        <v>5.7629999999999999</v>
      </c>
      <c r="W209" s="165" t="s">
        <v>5412</v>
      </c>
      <c r="X209" s="165" t="s">
        <v>5412</v>
      </c>
      <c r="Y209" s="165" t="s">
        <v>5412</v>
      </c>
      <c r="Z209" s="235" t="s">
        <v>6086</v>
      </c>
      <c r="AA209" s="165">
        <v>4.0999999999999996</v>
      </c>
      <c r="AB209" s="165" t="s">
        <v>5412</v>
      </c>
      <c r="AC209" s="165" t="s">
        <v>12157</v>
      </c>
      <c r="AD209" s="165" t="s">
        <v>12157</v>
      </c>
      <c r="AE209" s="235" t="s">
        <v>6087</v>
      </c>
      <c r="AF209" s="165">
        <v>3.7</v>
      </c>
      <c r="AG209" s="165" t="s">
        <v>5412</v>
      </c>
      <c r="AH209" s="165" t="s">
        <v>12157</v>
      </c>
      <c r="AI209" s="165" t="s">
        <v>12157</v>
      </c>
      <c r="AJ209" s="235" t="s">
        <v>5412</v>
      </c>
      <c r="AK209" s="165" t="s">
        <v>5412</v>
      </c>
      <c r="AL209" s="165" t="s">
        <v>5412</v>
      </c>
      <c r="AM209" s="165" t="s">
        <v>5412</v>
      </c>
      <c r="AN209" s="165" t="s">
        <v>5412</v>
      </c>
      <c r="AO209" s="165" t="s">
        <v>5412</v>
      </c>
      <c r="AP209" s="165" t="s">
        <v>5412</v>
      </c>
      <c r="AQ209" s="165" t="s">
        <v>5412</v>
      </c>
      <c r="AR209" s="165" t="s">
        <v>5412</v>
      </c>
      <c r="AS209" s="255" t="s">
        <v>12157</v>
      </c>
      <c r="AT209" s="10"/>
    </row>
    <row r="210" spans="2:46" ht="50" customHeight="1">
      <c r="B210" s="34" t="s">
        <v>420</v>
      </c>
      <c r="C210" s="35" t="s">
        <v>5288</v>
      </c>
      <c r="D210" s="36" t="s">
        <v>421</v>
      </c>
      <c r="E210" s="240">
        <v>8.6</v>
      </c>
      <c r="F210" s="235">
        <v>8.5980000000000008</v>
      </c>
      <c r="G210" s="234">
        <f t="shared" si="54"/>
        <v>1.9999999999988916E-3</v>
      </c>
      <c r="H210" s="105">
        <f t="shared" si="55"/>
        <v>2.3261223540345329E-2</v>
      </c>
      <c r="I210" s="240" t="s">
        <v>12157</v>
      </c>
      <c r="J210" s="235" t="s">
        <v>12157</v>
      </c>
      <c r="K210" s="234" t="s">
        <v>12157</v>
      </c>
      <c r="L210" s="312" t="s">
        <v>12157</v>
      </c>
      <c r="M210" s="240" t="s">
        <v>12157</v>
      </c>
      <c r="N210" s="235" t="s">
        <v>12157</v>
      </c>
      <c r="O210" s="234" t="s">
        <v>12157</v>
      </c>
      <c r="P210" s="105" t="s">
        <v>12157</v>
      </c>
      <c r="Q210" s="240">
        <v>8.6</v>
      </c>
      <c r="R210" s="235">
        <v>8.5980000000000008</v>
      </c>
      <c r="S210" s="234">
        <f t="shared" si="58"/>
        <v>1.9999999999988916E-3</v>
      </c>
      <c r="T210" s="105" t="s">
        <v>12157</v>
      </c>
      <c r="U210" s="180" t="s">
        <v>6088</v>
      </c>
      <c r="V210" s="165">
        <v>9</v>
      </c>
      <c r="W210" s="165">
        <v>9</v>
      </c>
      <c r="X210" s="165">
        <f t="shared" si="60"/>
        <v>0</v>
      </c>
      <c r="Y210" s="165">
        <f t="shared" si="61"/>
        <v>0</v>
      </c>
      <c r="Z210" s="235" t="s">
        <v>12157</v>
      </c>
      <c r="AA210" s="165" t="s">
        <v>12157</v>
      </c>
      <c r="AB210" s="165" t="s">
        <v>5412</v>
      </c>
      <c r="AC210" s="165" t="s">
        <v>12157</v>
      </c>
      <c r="AD210" s="165" t="s">
        <v>12157</v>
      </c>
      <c r="AE210" s="235" t="s">
        <v>12157</v>
      </c>
      <c r="AF210" s="165" t="s">
        <v>12157</v>
      </c>
      <c r="AG210" s="165" t="s">
        <v>5412</v>
      </c>
      <c r="AH210" s="165" t="s">
        <v>12157</v>
      </c>
      <c r="AI210" s="165" t="s">
        <v>12157</v>
      </c>
      <c r="AJ210" s="235" t="s">
        <v>5412</v>
      </c>
      <c r="AK210" s="165" t="s">
        <v>5412</v>
      </c>
      <c r="AL210" s="165" t="s">
        <v>5412</v>
      </c>
      <c r="AM210" s="165" t="s">
        <v>5412</v>
      </c>
      <c r="AN210" s="165" t="s">
        <v>5412</v>
      </c>
      <c r="AO210" s="165" t="s">
        <v>5412</v>
      </c>
      <c r="AP210" s="165" t="s">
        <v>5412</v>
      </c>
      <c r="AQ210" s="165" t="s">
        <v>5412</v>
      </c>
      <c r="AR210" s="165" t="s">
        <v>5412</v>
      </c>
      <c r="AS210" s="255" t="s">
        <v>12157</v>
      </c>
      <c r="AT210" s="5"/>
    </row>
    <row r="211" spans="2:46" ht="50" customHeight="1">
      <c r="B211" s="34" t="s">
        <v>422</v>
      </c>
      <c r="C211" s="35" t="s">
        <v>5288</v>
      </c>
      <c r="D211" s="36" t="s">
        <v>423</v>
      </c>
      <c r="E211" s="240">
        <v>24.039000000000001</v>
      </c>
      <c r="F211" s="235">
        <v>14.507</v>
      </c>
      <c r="G211" s="234">
        <f t="shared" si="54"/>
        <v>9.5320000000000018</v>
      </c>
      <c r="H211" s="105">
        <f t="shared" si="55"/>
        <v>65.706210794788731</v>
      </c>
      <c r="I211" s="240" t="s">
        <v>12157</v>
      </c>
      <c r="J211" s="235" t="s">
        <v>12157</v>
      </c>
      <c r="K211" s="234" t="s">
        <v>12157</v>
      </c>
      <c r="L211" s="312" t="s">
        <v>12157</v>
      </c>
      <c r="M211" s="240" t="s">
        <v>12157</v>
      </c>
      <c r="N211" s="235" t="s">
        <v>12157</v>
      </c>
      <c r="O211" s="234" t="s">
        <v>12157</v>
      </c>
      <c r="P211" s="105" t="s">
        <v>12157</v>
      </c>
      <c r="Q211" s="240">
        <v>24.039000000000001</v>
      </c>
      <c r="R211" s="235">
        <v>14.507</v>
      </c>
      <c r="S211" s="234">
        <f t="shared" si="58"/>
        <v>9.5320000000000018</v>
      </c>
      <c r="T211" s="105">
        <f t="shared" si="59"/>
        <v>65.706210794788731</v>
      </c>
      <c r="U211" s="180" t="s">
        <v>6089</v>
      </c>
      <c r="V211" s="165">
        <v>24</v>
      </c>
      <c r="W211" s="165">
        <v>15</v>
      </c>
      <c r="X211" s="165">
        <f t="shared" si="60"/>
        <v>9</v>
      </c>
      <c r="Y211" s="165">
        <f t="shared" si="61"/>
        <v>60</v>
      </c>
      <c r="Z211" s="235" t="s">
        <v>12157</v>
      </c>
      <c r="AA211" s="165" t="s">
        <v>12157</v>
      </c>
      <c r="AB211" s="165" t="s">
        <v>5412</v>
      </c>
      <c r="AC211" s="165" t="s">
        <v>12157</v>
      </c>
      <c r="AD211" s="165" t="s">
        <v>12157</v>
      </c>
      <c r="AE211" s="235" t="s">
        <v>12157</v>
      </c>
      <c r="AF211" s="165" t="s">
        <v>12157</v>
      </c>
      <c r="AG211" s="165" t="s">
        <v>5412</v>
      </c>
      <c r="AH211" s="165" t="s">
        <v>12157</v>
      </c>
      <c r="AI211" s="165" t="s">
        <v>12157</v>
      </c>
      <c r="AJ211" s="235" t="s">
        <v>5412</v>
      </c>
      <c r="AK211" s="165" t="s">
        <v>5412</v>
      </c>
      <c r="AL211" s="165" t="s">
        <v>5412</v>
      </c>
      <c r="AM211" s="165" t="s">
        <v>5412</v>
      </c>
      <c r="AN211" s="165" t="s">
        <v>5412</v>
      </c>
      <c r="AO211" s="165" t="s">
        <v>5412</v>
      </c>
      <c r="AP211" s="165" t="s">
        <v>5412</v>
      </c>
      <c r="AQ211" s="165" t="s">
        <v>5412</v>
      </c>
      <c r="AR211" s="165" t="s">
        <v>5412</v>
      </c>
      <c r="AS211" s="255" t="s">
        <v>12157</v>
      </c>
      <c r="AT211" s="5"/>
    </row>
    <row r="212" spans="2:46" ht="50" customHeight="1">
      <c r="B212" s="34" t="s">
        <v>424</v>
      </c>
      <c r="C212" s="35" t="s">
        <v>5288</v>
      </c>
      <c r="D212" s="36" t="s">
        <v>425</v>
      </c>
      <c r="E212" s="240">
        <v>186.505</v>
      </c>
      <c r="F212" s="235">
        <v>201.327</v>
      </c>
      <c r="G212" s="234">
        <f t="shared" si="54"/>
        <v>-14.822000000000003</v>
      </c>
      <c r="H212" s="105">
        <f t="shared" si="55"/>
        <v>-7.3621521206792941</v>
      </c>
      <c r="I212" s="240" t="s">
        <v>12157</v>
      </c>
      <c r="J212" s="235" t="s">
        <v>12157</v>
      </c>
      <c r="K212" s="234" t="s">
        <v>12157</v>
      </c>
      <c r="L212" s="312" t="s">
        <v>12157</v>
      </c>
      <c r="M212" s="240" t="s">
        <v>12157</v>
      </c>
      <c r="N212" s="235" t="s">
        <v>12157</v>
      </c>
      <c r="O212" s="234" t="s">
        <v>12157</v>
      </c>
      <c r="P212" s="105" t="s">
        <v>12157</v>
      </c>
      <c r="Q212" s="240">
        <v>186.505</v>
      </c>
      <c r="R212" s="235">
        <v>201.327</v>
      </c>
      <c r="S212" s="234">
        <f t="shared" si="58"/>
        <v>-14.822000000000003</v>
      </c>
      <c r="T212" s="105">
        <f t="shared" si="59"/>
        <v>-7.3621521206792941</v>
      </c>
      <c r="U212" s="180" t="s">
        <v>6090</v>
      </c>
      <c r="V212" s="165">
        <v>187</v>
      </c>
      <c r="W212" s="165">
        <v>201</v>
      </c>
      <c r="X212" s="165">
        <f t="shared" si="60"/>
        <v>-14</v>
      </c>
      <c r="Y212" s="165">
        <f t="shared" si="61"/>
        <v>-6.9651741293532341</v>
      </c>
      <c r="Z212" s="235" t="s">
        <v>12157</v>
      </c>
      <c r="AA212" s="165" t="s">
        <v>12157</v>
      </c>
      <c r="AB212" s="165" t="s">
        <v>5412</v>
      </c>
      <c r="AC212" s="165" t="s">
        <v>12157</v>
      </c>
      <c r="AD212" s="165" t="s">
        <v>12157</v>
      </c>
      <c r="AE212" s="235" t="s">
        <v>12157</v>
      </c>
      <c r="AF212" s="165" t="s">
        <v>12157</v>
      </c>
      <c r="AG212" s="165" t="s">
        <v>5412</v>
      </c>
      <c r="AH212" s="165" t="s">
        <v>12157</v>
      </c>
      <c r="AI212" s="165" t="s">
        <v>12157</v>
      </c>
      <c r="AJ212" s="235" t="s">
        <v>5412</v>
      </c>
      <c r="AK212" s="165" t="s">
        <v>5412</v>
      </c>
      <c r="AL212" s="165" t="s">
        <v>5412</v>
      </c>
      <c r="AM212" s="165" t="s">
        <v>5412</v>
      </c>
      <c r="AN212" s="165" t="s">
        <v>5412</v>
      </c>
      <c r="AO212" s="165" t="s">
        <v>5412</v>
      </c>
      <c r="AP212" s="165" t="s">
        <v>5412</v>
      </c>
      <c r="AQ212" s="165" t="s">
        <v>5412</v>
      </c>
      <c r="AR212" s="165" t="s">
        <v>5412</v>
      </c>
      <c r="AS212" s="255" t="s">
        <v>12157</v>
      </c>
      <c r="AT212" s="5"/>
    </row>
    <row r="213" spans="2:46" ht="50" customHeight="1">
      <c r="B213" s="34" t="s">
        <v>426</v>
      </c>
      <c r="C213" s="35" t="s">
        <v>5288</v>
      </c>
      <c r="D213" s="36" t="s">
        <v>427</v>
      </c>
      <c r="E213" s="240">
        <v>400</v>
      </c>
      <c r="F213" s="235">
        <v>400</v>
      </c>
      <c r="G213" s="234">
        <f t="shared" si="54"/>
        <v>0</v>
      </c>
      <c r="H213" s="105">
        <f t="shared" si="55"/>
        <v>0</v>
      </c>
      <c r="I213" s="240" t="s">
        <v>12157</v>
      </c>
      <c r="J213" s="235" t="s">
        <v>12157</v>
      </c>
      <c r="K213" s="234" t="s">
        <v>12157</v>
      </c>
      <c r="L213" s="312" t="s">
        <v>12157</v>
      </c>
      <c r="M213" s="240" t="s">
        <v>12157</v>
      </c>
      <c r="N213" s="235" t="s">
        <v>12157</v>
      </c>
      <c r="O213" s="234" t="s">
        <v>12157</v>
      </c>
      <c r="P213" s="105" t="s">
        <v>12157</v>
      </c>
      <c r="Q213" s="240">
        <v>400</v>
      </c>
      <c r="R213" s="235">
        <v>400</v>
      </c>
      <c r="S213" s="234">
        <f t="shared" si="58"/>
        <v>0</v>
      </c>
      <c r="T213" s="105">
        <f t="shared" si="59"/>
        <v>0</v>
      </c>
      <c r="U213" s="180" t="s">
        <v>6091</v>
      </c>
      <c r="V213" s="165">
        <v>400</v>
      </c>
      <c r="W213" s="165">
        <v>400</v>
      </c>
      <c r="X213" s="165">
        <f t="shared" si="60"/>
        <v>0</v>
      </c>
      <c r="Y213" s="165">
        <f t="shared" si="61"/>
        <v>0</v>
      </c>
      <c r="Z213" s="235" t="s">
        <v>12157</v>
      </c>
      <c r="AA213" s="165" t="s">
        <v>12157</v>
      </c>
      <c r="AB213" s="165" t="s">
        <v>5412</v>
      </c>
      <c r="AC213" s="165" t="s">
        <v>12157</v>
      </c>
      <c r="AD213" s="165" t="s">
        <v>12157</v>
      </c>
      <c r="AE213" s="235" t="s">
        <v>12157</v>
      </c>
      <c r="AF213" s="165" t="s">
        <v>12157</v>
      </c>
      <c r="AG213" s="165" t="s">
        <v>5412</v>
      </c>
      <c r="AH213" s="165" t="s">
        <v>12157</v>
      </c>
      <c r="AI213" s="165" t="s">
        <v>12157</v>
      </c>
      <c r="AJ213" s="235" t="s">
        <v>5412</v>
      </c>
      <c r="AK213" s="165" t="s">
        <v>5412</v>
      </c>
      <c r="AL213" s="165" t="s">
        <v>5412</v>
      </c>
      <c r="AM213" s="165" t="s">
        <v>5412</v>
      </c>
      <c r="AN213" s="165" t="s">
        <v>5412</v>
      </c>
      <c r="AO213" s="165" t="s">
        <v>5412</v>
      </c>
      <c r="AP213" s="165" t="s">
        <v>5412</v>
      </c>
      <c r="AQ213" s="165" t="s">
        <v>5412</v>
      </c>
      <c r="AR213" s="165" t="s">
        <v>5412</v>
      </c>
      <c r="AS213" s="255" t="s">
        <v>12157</v>
      </c>
      <c r="AT213" s="5"/>
    </row>
    <row r="214" spans="2:46" ht="50" customHeight="1">
      <c r="B214" s="34" t="s">
        <v>428</v>
      </c>
      <c r="C214" s="35" t="s">
        <v>5288</v>
      </c>
      <c r="D214" s="36" t="s">
        <v>429</v>
      </c>
      <c r="E214" s="240">
        <v>1.7809999999999999</v>
      </c>
      <c r="F214" s="235">
        <v>1.4810000000000001</v>
      </c>
      <c r="G214" s="234">
        <f t="shared" si="54"/>
        <v>0.29999999999999982</v>
      </c>
      <c r="H214" s="105">
        <f t="shared" si="55"/>
        <v>20.256583389601605</v>
      </c>
      <c r="I214" s="240" t="s">
        <v>12157</v>
      </c>
      <c r="J214" s="235" t="s">
        <v>12157</v>
      </c>
      <c r="K214" s="234" t="s">
        <v>12157</v>
      </c>
      <c r="L214" s="312" t="s">
        <v>12157</v>
      </c>
      <c r="M214" s="240" t="s">
        <v>12157</v>
      </c>
      <c r="N214" s="235" t="s">
        <v>12157</v>
      </c>
      <c r="O214" s="234" t="s">
        <v>12157</v>
      </c>
      <c r="P214" s="105" t="s">
        <v>12157</v>
      </c>
      <c r="Q214" s="240">
        <v>1.7809999999999999</v>
      </c>
      <c r="R214" s="235">
        <v>1.4810000000000001</v>
      </c>
      <c r="S214" s="234">
        <f t="shared" si="58"/>
        <v>0.29999999999999982</v>
      </c>
      <c r="T214" s="105">
        <f t="shared" si="59"/>
        <v>20.256583389601605</v>
      </c>
      <c r="U214" s="180" t="s">
        <v>6092</v>
      </c>
      <c r="V214" s="165">
        <v>1.7809999999999999</v>
      </c>
      <c r="W214" s="165">
        <v>1.4810000000000001</v>
      </c>
      <c r="X214" s="165">
        <f t="shared" si="60"/>
        <v>0.29999999999999982</v>
      </c>
      <c r="Y214" s="165">
        <f t="shared" si="61"/>
        <v>20.256583389601605</v>
      </c>
      <c r="Z214" s="235" t="s">
        <v>12157</v>
      </c>
      <c r="AA214" s="165" t="s">
        <v>12157</v>
      </c>
      <c r="AB214" s="165" t="s">
        <v>5412</v>
      </c>
      <c r="AC214" s="165" t="s">
        <v>12157</v>
      </c>
      <c r="AD214" s="165" t="s">
        <v>12157</v>
      </c>
      <c r="AE214" s="235" t="s">
        <v>12157</v>
      </c>
      <c r="AF214" s="165" t="s">
        <v>12157</v>
      </c>
      <c r="AG214" s="165" t="s">
        <v>5412</v>
      </c>
      <c r="AH214" s="165" t="s">
        <v>12157</v>
      </c>
      <c r="AI214" s="165" t="s">
        <v>12157</v>
      </c>
      <c r="AJ214" s="235" t="s">
        <v>5412</v>
      </c>
      <c r="AK214" s="165" t="s">
        <v>5412</v>
      </c>
      <c r="AL214" s="165" t="s">
        <v>5412</v>
      </c>
      <c r="AM214" s="165" t="s">
        <v>5412</v>
      </c>
      <c r="AN214" s="165" t="s">
        <v>5412</v>
      </c>
      <c r="AO214" s="165" t="s">
        <v>5412</v>
      </c>
      <c r="AP214" s="165" t="s">
        <v>5412</v>
      </c>
      <c r="AQ214" s="165" t="s">
        <v>5412</v>
      </c>
      <c r="AR214" s="165" t="s">
        <v>5412</v>
      </c>
      <c r="AS214" s="255" t="s">
        <v>12157</v>
      </c>
      <c r="AT214" s="5"/>
    </row>
    <row r="215" spans="2:46" ht="50" customHeight="1">
      <c r="B215" s="34" t="s">
        <v>430</v>
      </c>
      <c r="C215" s="35" t="s">
        <v>5288</v>
      </c>
      <c r="D215" s="36" t="s">
        <v>431</v>
      </c>
      <c r="E215" s="240">
        <v>157.892</v>
      </c>
      <c r="F215" s="235">
        <v>64.433000000000007</v>
      </c>
      <c r="G215" s="234">
        <f t="shared" si="54"/>
        <v>93.458999999999989</v>
      </c>
      <c r="H215" s="105">
        <f t="shared" si="55"/>
        <v>145.0483447922648</v>
      </c>
      <c r="I215" s="240" t="s">
        <v>12157</v>
      </c>
      <c r="J215" s="235" t="s">
        <v>12157</v>
      </c>
      <c r="K215" s="234" t="s">
        <v>12157</v>
      </c>
      <c r="L215" s="312" t="s">
        <v>12157</v>
      </c>
      <c r="M215" s="240" t="s">
        <v>12157</v>
      </c>
      <c r="N215" s="235" t="s">
        <v>12157</v>
      </c>
      <c r="O215" s="234" t="s">
        <v>12157</v>
      </c>
      <c r="P215" s="105" t="s">
        <v>12157</v>
      </c>
      <c r="Q215" s="240">
        <v>157.892</v>
      </c>
      <c r="R215" s="235">
        <v>64.433000000000007</v>
      </c>
      <c r="S215" s="234">
        <f t="shared" si="58"/>
        <v>93.458999999999989</v>
      </c>
      <c r="T215" s="105">
        <f t="shared" si="59"/>
        <v>145.0483447922648</v>
      </c>
      <c r="U215" s="180" t="s">
        <v>6093</v>
      </c>
      <c r="V215" s="165">
        <v>157.892</v>
      </c>
      <c r="W215" s="165">
        <v>64.433000000000007</v>
      </c>
      <c r="X215" s="165">
        <f t="shared" si="60"/>
        <v>93.458999999999989</v>
      </c>
      <c r="Y215" s="165">
        <f t="shared" si="61"/>
        <v>145.0483447922648</v>
      </c>
      <c r="Z215" s="235" t="s">
        <v>5412</v>
      </c>
      <c r="AA215" s="165" t="s">
        <v>5412</v>
      </c>
      <c r="AB215" s="165" t="s">
        <v>5412</v>
      </c>
      <c r="AC215" s="165" t="s">
        <v>12157</v>
      </c>
      <c r="AD215" s="165" t="s">
        <v>12157</v>
      </c>
      <c r="AE215" s="235" t="s">
        <v>5412</v>
      </c>
      <c r="AF215" s="165" t="s">
        <v>5412</v>
      </c>
      <c r="AG215" s="165" t="s">
        <v>5412</v>
      </c>
      <c r="AH215" s="165" t="s">
        <v>12157</v>
      </c>
      <c r="AI215" s="165" t="s">
        <v>12157</v>
      </c>
      <c r="AJ215" s="235" t="s">
        <v>5412</v>
      </c>
      <c r="AK215" s="165" t="s">
        <v>5412</v>
      </c>
      <c r="AL215" s="165" t="s">
        <v>5412</v>
      </c>
      <c r="AM215" s="165" t="s">
        <v>5412</v>
      </c>
      <c r="AN215" s="165" t="s">
        <v>5412</v>
      </c>
      <c r="AO215" s="165" t="s">
        <v>5412</v>
      </c>
      <c r="AP215" s="165" t="s">
        <v>5412</v>
      </c>
      <c r="AQ215" s="165" t="s">
        <v>5412</v>
      </c>
      <c r="AR215" s="165" t="s">
        <v>5412</v>
      </c>
      <c r="AS215" s="255" t="s">
        <v>12157</v>
      </c>
      <c r="AT215" s="5"/>
    </row>
    <row r="216" spans="2:46" ht="50" customHeight="1">
      <c r="B216" s="34" t="s">
        <v>432</v>
      </c>
      <c r="C216" s="35" t="s">
        <v>5288</v>
      </c>
      <c r="D216" s="36" t="s">
        <v>433</v>
      </c>
      <c r="E216" s="240">
        <v>12.483000000000001</v>
      </c>
      <c r="F216" s="235">
        <v>12.481</v>
      </c>
      <c r="G216" s="234">
        <f t="shared" si="54"/>
        <v>2.0000000000006679E-3</v>
      </c>
      <c r="H216" s="105">
        <f t="shared" si="55"/>
        <v>1.6024357022679816E-2</v>
      </c>
      <c r="I216" s="240" t="s">
        <v>12157</v>
      </c>
      <c r="J216" s="235" t="s">
        <v>12157</v>
      </c>
      <c r="K216" s="234" t="s">
        <v>12157</v>
      </c>
      <c r="L216" s="312" t="s">
        <v>12157</v>
      </c>
      <c r="M216" s="240" t="s">
        <v>12157</v>
      </c>
      <c r="N216" s="235" t="s">
        <v>12157</v>
      </c>
      <c r="O216" s="234" t="s">
        <v>12157</v>
      </c>
      <c r="P216" s="105" t="s">
        <v>12157</v>
      </c>
      <c r="Q216" s="240">
        <v>12.483000000000001</v>
      </c>
      <c r="R216" s="235">
        <v>12.481</v>
      </c>
      <c r="S216" s="234">
        <f t="shared" si="58"/>
        <v>2.0000000000006679E-3</v>
      </c>
      <c r="T216" s="105">
        <f t="shared" si="59"/>
        <v>1.6024357022679816E-2</v>
      </c>
      <c r="U216" s="180" t="s">
        <v>6094</v>
      </c>
      <c r="V216" s="165">
        <v>9</v>
      </c>
      <c r="W216" s="165">
        <v>9</v>
      </c>
      <c r="X216" s="165">
        <f t="shared" si="60"/>
        <v>0</v>
      </c>
      <c r="Y216" s="255">
        <f t="shared" si="61"/>
        <v>0</v>
      </c>
      <c r="Z216" s="235" t="s">
        <v>6095</v>
      </c>
      <c r="AA216" s="165">
        <v>3</v>
      </c>
      <c r="AB216" s="165">
        <v>3</v>
      </c>
      <c r="AC216" s="165" t="s">
        <v>12157</v>
      </c>
      <c r="AD216" s="165" t="s">
        <v>12157</v>
      </c>
      <c r="AE216" s="235" t="s">
        <v>6096</v>
      </c>
      <c r="AF216" s="165">
        <v>0</v>
      </c>
      <c r="AG216" s="165" t="s">
        <v>5412</v>
      </c>
      <c r="AH216" s="165" t="s">
        <v>12157</v>
      </c>
      <c r="AI216" s="165" t="s">
        <v>12157</v>
      </c>
      <c r="AJ216" s="235" t="s">
        <v>5412</v>
      </c>
      <c r="AK216" s="165" t="s">
        <v>5412</v>
      </c>
      <c r="AL216" s="165" t="s">
        <v>5412</v>
      </c>
      <c r="AM216" s="165" t="s">
        <v>5412</v>
      </c>
      <c r="AN216" s="165" t="s">
        <v>5412</v>
      </c>
      <c r="AO216" s="165" t="s">
        <v>5412</v>
      </c>
      <c r="AP216" s="165" t="s">
        <v>5412</v>
      </c>
      <c r="AQ216" s="165" t="s">
        <v>5412</v>
      </c>
      <c r="AR216" s="165" t="s">
        <v>5412</v>
      </c>
      <c r="AS216" s="255" t="s">
        <v>12157</v>
      </c>
      <c r="AT216" s="5"/>
    </row>
    <row r="217" spans="2:46" ht="50" customHeight="1">
      <c r="B217" s="34" t="s">
        <v>434</v>
      </c>
      <c r="C217" s="35" t="s">
        <v>5288</v>
      </c>
      <c r="D217" s="36" t="s">
        <v>435</v>
      </c>
      <c r="E217" s="240">
        <v>250.98599999999999</v>
      </c>
      <c r="F217" s="235">
        <v>184.434</v>
      </c>
      <c r="G217" s="234">
        <f t="shared" si="54"/>
        <v>66.551999999999992</v>
      </c>
      <c r="H217" s="105">
        <f t="shared" si="55"/>
        <v>36.084452975047981</v>
      </c>
      <c r="I217" s="240">
        <v>250.98599999999999</v>
      </c>
      <c r="J217" s="235">
        <v>184.434</v>
      </c>
      <c r="K217" s="234">
        <f t="shared" si="56"/>
        <v>66.551999999999992</v>
      </c>
      <c r="L217" s="312">
        <f t="shared" si="57"/>
        <v>36.084452975047981</v>
      </c>
      <c r="M217" s="240" t="s">
        <v>12157</v>
      </c>
      <c r="N217" s="235" t="s">
        <v>12157</v>
      </c>
      <c r="O217" s="234" t="s">
        <v>12157</v>
      </c>
      <c r="P217" s="105" t="s">
        <v>12157</v>
      </c>
      <c r="Q217" s="240" t="s">
        <v>12157</v>
      </c>
      <c r="R217" s="235" t="s">
        <v>12157</v>
      </c>
      <c r="S217" s="234" t="s">
        <v>12157</v>
      </c>
      <c r="T217" s="105" t="s">
        <v>12157</v>
      </c>
      <c r="U217" s="180" t="s">
        <v>12157</v>
      </c>
      <c r="V217" s="237" t="s">
        <v>12157</v>
      </c>
      <c r="W217" s="237" t="s">
        <v>12157</v>
      </c>
      <c r="X217" s="237" t="s">
        <v>12157</v>
      </c>
      <c r="Y217" s="236" t="s">
        <v>12157</v>
      </c>
      <c r="Z217" s="235" t="s">
        <v>12157</v>
      </c>
      <c r="AA217" s="235" t="s">
        <v>12157</v>
      </c>
      <c r="AB217" s="235" t="s">
        <v>12157</v>
      </c>
      <c r="AC217" s="165" t="s">
        <v>12157</v>
      </c>
      <c r="AD217" s="165" t="s">
        <v>12157</v>
      </c>
      <c r="AE217" s="235" t="s">
        <v>12157</v>
      </c>
      <c r="AF217" s="165" t="s">
        <v>12157</v>
      </c>
      <c r="AG217" s="165" t="s">
        <v>5412</v>
      </c>
      <c r="AH217" s="165" t="s">
        <v>12157</v>
      </c>
      <c r="AI217" s="165" t="s">
        <v>12157</v>
      </c>
      <c r="AJ217" s="235" t="s">
        <v>5412</v>
      </c>
      <c r="AK217" s="165" t="s">
        <v>5412</v>
      </c>
      <c r="AL217" s="165" t="s">
        <v>5412</v>
      </c>
      <c r="AM217" s="165" t="s">
        <v>5412</v>
      </c>
      <c r="AN217" s="165" t="s">
        <v>5412</v>
      </c>
      <c r="AO217" s="165" t="s">
        <v>5412</v>
      </c>
      <c r="AP217" s="165" t="s">
        <v>5412</v>
      </c>
      <c r="AQ217" s="165" t="s">
        <v>5412</v>
      </c>
      <c r="AR217" s="165" t="s">
        <v>5412</v>
      </c>
      <c r="AS217" s="255" t="s">
        <v>12157</v>
      </c>
      <c r="AT217" s="5"/>
    </row>
    <row r="218" spans="2:46" ht="50" customHeight="1">
      <c r="B218" s="34" t="s">
        <v>436</v>
      </c>
      <c r="C218" s="35" t="s">
        <v>5288</v>
      </c>
      <c r="D218" s="36" t="s">
        <v>437</v>
      </c>
      <c r="E218" s="240">
        <v>8.6869999999999994</v>
      </c>
      <c r="F218" s="235">
        <v>3.222</v>
      </c>
      <c r="G218" s="234">
        <f t="shared" si="54"/>
        <v>5.4649999999999999</v>
      </c>
      <c r="H218" s="105">
        <f t="shared" si="55"/>
        <v>169.61514587212912</v>
      </c>
      <c r="I218" s="240" t="s">
        <v>12157</v>
      </c>
      <c r="J218" s="235" t="s">
        <v>12157</v>
      </c>
      <c r="K218" s="234" t="s">
        <v>12157</v>
      </c>
      <c r="L218" s="312" t="s">
        <v>12157</v>
      </c>
      <c r="M218" s="240" t="s">
        <v>12157</v>
      </c>
      <c r="N218" s="235" t="s">
        <v>12157</v>
      </c>
      <c r="O218" s="234" t="s">
        <v>12157</v>
      </c>
      <c r="P218" s="105" t="s">
        <v>12157</v>
      </c>
      <c r="Q218" s="240">
        <v>8.6869999999999994</v>
      </c>
      <c r="R218" s="235">
        <v>3.222</v>
      </c>
      <c r="S218" s="234">
        <f t="shared" si="58"/>
        <v>5.4649999999999999</v>
      </c>
      <c r="T218" s="105">
        <f t="shared" si="59"/>
        <v>169.61514587212912</v>
      </c>
      <c r="U218" s="180" t="s">
        <v>6097</v>
      </c>
      <c r="V218" s="165">
        <v>8</v>
      </c>
      <c r="W218" s="165">
        <v>3</v>
      </c>
      <c r="X218" s="165">
        <f t="shared" si="60"/>
        <v>5</v>
      </c>
      <c r="Y218" s="165">
        <f t="shared" si="61"/>
        <v>166.66666666666669</v>
      </c>
      <c r="Z218" s="235" t="s">
        <v>6098</v>
      </c>
      <c r="AA218" s="165">
        <v>1</v>
      </c>
      <c r="AB218" s="165">
        <v>1</v>
      </c>
      <c r="AC218" s="165" t="s">
        <v>12157</v>
      </c>
      <c r="AD218" s="165" t="s">
        <v>12157</v>
      </c>
      <c r="AE218" s="235" t="s">
        <v>12157</v>
      </c>
      <c r="AF218" s="165" t="s">
        <v>12157</v>
      </c>
      <c r="AG218" s="165" t="s">
        <v>5412</v>
      </c>
      <c r="AH218" s="165" t="s">
        <v>12157</v>
      </c>
      <c r="AI218" s="165" t="s">
        <v>12157</v>
      </c>
      <c r="AJ218" s="235" t="s">
        <v>5412</v>
      </c>
      <c r="AK218" s="165" t="s">
        <v>5412</v>
      </c>
      <c r="AL218" s="165" t="s">
        <v>5412</v>
      </c>
      <c r="AM218" s="165" t="s">
        <v>5412</v>
      </c>
      <c r="AN218" s="165" t="s">
        <v>5412</v>
      </c>
      <c r="AO218" s="165" t="s">
        <v>5412</v>
      </c>
      <c r="AP218" s="165" t="s">
        <v>5412</v>
      </c>
      <c r="AQ218" s="165" t="s">
        <v>5412</v>
      </c>
      <c r="AR218" s="165" t="s">
        <v>5412</v>
      </c>
      <c r="AS218" s="255" t="s">
        <v>12157</v>
      </c>
      <c r="AT218" s="5"/>
    </row>
    <row r="219" spans="2:46" ht="50" customHeight="1">
      <c r="B219" s="34" t="s">
        <v>438</v>
      </c>
      <c r="C219" s="35" t="s">
        <v>5288</v>
      </c>
      <c r="D219" s="36" t="s">
        <v>439</v>
      </c>
      <c r="E219" s="240">
        <v>73.212000000000003</v>
      </c>
      <c r="F219" s="235">
        <v>71.537999999999997</v>
      </c>
      <c r="G219" s="234">
        <f t="shared" si="54"/>
        <v>1.6740000000000066</v>
      </c>
      <c r="H219" s="105">
        <f t="shared" si="55"/>
        <v>2.340015096871602</v>
      </c>
      <c r="I219" s="240">
        <v>73.212000000000003</v>
      </c>
      <c r="J219" s="235">
        <v>71.537999999999997</v>
      </c>
      <c r="K219" s="234">
        <f t="shared" si="56"/>
        <v>1.6740000000000066</v>
      </c>
      <c r="L219" s="312">
        <f t="shared" si="57"/>
        <v>2.340015096871602</v>
      </c>
      <c r="M219" s="240" t="s">
        <v>12157</v>
      </c>
      <c r="N219" s="235" t="s">
        <v>12157</v>
      </c>
      <c r="O219" s="234" t="s">
        <v>12157</v>
      </c>
      <c r="P219" s="105" t="s">
        <v>12157</v>
      </c>
      <c r="Q219" s="240" t="s">
        <v>12157</v>
      </c>
      <c r="R219" s="235" t="s">
        <v>12157</v>
      </c>
      <c r="S219" s="234" t="s">
        <v>12157</v>
      </c>
      <c r="T219" s="105" t="s">
        <v>12157</v>
      </c>
      <c r="U219" s="180" t="s">
        <v>5412</v>
      </c>
      <c r="V219" s="165" t="s">
        <v>5412</v>
      </c>
      <c r="W219" s="165" t="s">
        <v>5412</v>
      </c>
      <c r="X219" s="165" t="s">
        <v>12157</v>
      </c>
      <c r="Y219" s="165" t="s">
        <v>12157</v>
      </c>
      <c r="Z219" s="235" t="s">
        <v>5412</v>
      </c>
      <c r="AA219" s="165" t="s">
        <v>5412</v>
      </c>
      <c r="AB219" s="165" t="s">
        <v>5412</v>
      </c>
      <c r="AC219" s="165" t="s">
        <v>12157</v>
      </c>
      <c r="AD219" s="165" t="s">
        <v>12157</v>
      </c>
      <c r="AE219" s="235" t="s">
        <v>12157</v>
      </c>
      <c r="AF219" s="165" t="s">
        <v>5412</v>
      </c>
      <c r="AG219" s="165" t="s">
        <v>5412</v>
      </c>
      <c r="AH219" s="165" t="s">
        <v>12157</v>
      </c>
      <c r="AI219" s="165" t="s">
        <v>12157</v>
      </c>
      <c r="AJ219" s="235" t="s">
        <v>5412</v>
      </c>
      <c r="AK219" s="165" t="s">
        <v>5412</v>
      </c>
      <c r="AL219" s="165" t="s">
        <v>5412</v>
      </c>
      <c r="AM219" s="165" t="s">
        <v>5412</v>
      </c>
      <c r="AN219" s="165" t="s">
        <v>5412</v>
      </c>
      <c r="AO219" s="165" t="s">
        <v>5412</v>
      </c>
      <c r="AP219" s="165" t="s">
        <v>5412</v>
      </c>
      <c r="AQ219" s="165" t="s">
        <v>5412</v>
      </c>
      <c r="AR219" s="165" t="s">
        <v>5412</v>
      </c>
      <c r="AS219" s="255" t="s">
        <v>12157</v>
      </c>
      <c r="AT219" s="5"/>
    </row>
    <row r="220" spans="2:46" ht="50" customHeight="1">
      <c r="B220" s="34" t="s">
        <v>440</v>
      </c>
      <c r="C220" s="35" t="s">
        <v>5288</v>
      </c>
      <c r="D220" s="36" t="s">
        <v>441</v>
      </c>
      <c r="E220" s="240">
        <v>34.159999999999997</v>
      </c>
      <c r="F220" s="235">
        <v>33.43</v>
      </c>
      <c r="G220" s="234">
        <f t="shared" si="54"/>
        <v>0.72999999999999687</v>
      </c>
      <c r="H220" s="105">
        <f t="shared" si="55"/>
        <v>2.1836673646425271</v>
      </c>
      <c r="I220" s="240">
        <v>34.159999999999997</v>
      </c>
      <c r="J220" s="235">
        <v>33.43</v>
      </c>
      <c r="K220" s="234">
        <f t="shared" si="56"/>
        <v>0.72999999999999687</v>
      </c>
      <c r="L220" s="312">
        <f t="shared" si="57"/>
        <v>2.1836673646425271</v>
      </c>
      <c r="M220" s="240" t="s">
        <v>12157</v>
      </c>
      <c r="N220" s="235" t="s">
        <v>12157</v>
      </c>
      <c r="O220" s="234" t="s">
        <v>12157</v>
      </c>
      <c r="P220" s="105" t="s">
        <v>12157</v>
      </c>
      <c r="Q220" s="240" t="s">
        <v>12157</v>
      </c>
      <c r="R220" s="235" t="s">
        <v>12157</v>
      </c>
      <c r="S220" s="234" t="s">
        <v>12157</v>
      </c>
      <c r="T220" s="105" t="s">
        <v>12157</v>
      </c>
      <c r="U220" s="180" t="s">
        <v>5412</v>
      </c>
      <c r="V220" s="165" t="s">
        <v>5412</v>
      </c>
      <c r="W220" s="165" t="s">
        <v>5412</v>
      </c>
      <c r="X220" s="165" t="s">
        <v>12157</v>
      </c>
      <c r="Y220" s="165" t="s">
        <v>12157</v>
      </c>
      <c r="Z220" s="235" t="s">
        <v>12157</v>
      </c>
      <c r="AA220" s="235" t="s">
        <v>12157</v>
      </c>
      <c r="AB220" s="235" t="s">
        <v>12157</v>
      </c>
      <c r="AC220" s="165" t="s">
        <v>12157</v>
      </c>
      <c r="AD220" s="165" t="s">
        <v>12157</v>
      </c>
      <c r="AE220" s="235" t="s">
        <v>12157</v>
      </c>
      <c r="AF220" s="165" t="s">
        <v>5412</v>
      </c>
      <c r="AG220" s="165" t="s">
        <v>5412</v>
      </c>
      <c r="AH220" s="165" t="s">
        <v>12157</v>
      </c>
      <c r="AI220" s="165" t="s">
        <v>12157</v>
      </c>
      <c r="AJ220" s="235" t="s">
        <v>5412</v>
      </c>
      <c r="AK220" s="165" t="s">
        <v>5412</v>
      </c>
      <c r="AL220" s="165" t="s">
        <v>5412</v>
      </c>
      <c r="AM220" s="165" t="s">
        <v>5412</v>
      </c>
      <c r="AN220" s="165" t="s">
        <v>5412</v>
      </c>
      <c r="AO220" s="165" t="s">
        <v>5412</v>
      </c>
      <c r="AP220" s="165" t="s">
        <v>5412</v>
      </c>
      <c r="AQ220" s="165" t="s">
        <v>5412</v>
      </c>
      <c r="AR220" s="165" t="s">
        <v>5412</v>
      </c>
      <c r="AS220" s="255" t="s">
        <v>12157</v>
      </c>
      <c r="AT220" s="5"/>
    </row>
    <row r="221" spans="2:46" ht="50" customHeight="1">
      <c r="B221" s="34" t="s">
        <v>442</v>
      </c>
      <c r="C221" s="35" t="s">
        <v>5288</v>
      </c>
      <c r="D221" s="36" t="s">
        <v>443</v>
      </c>
      <c r="E221" s="240">
        <v>125.063</v>
      </c>
      <c r="F221" s="235">
        <v>97.146000000000001</v>
      </c>
      <c r="G221" s="234">
        <f t="shared" si="54"/>
        <v>27.917000000000002</v>
      </c>
      <c r="H221" s="105">
        <f t="shared" si="55"/>
        <v>28.737158503695468</v>
      </c>
      <c r="I221" s="240" t="s">
        <v>12157</v>
      </c>
      <c r="J221" s="235" t="s">
        <v>12157</v>
      </c>
      <c r="K221" s="234" t="s">
        <v>12157</v>
      </c>
      <c r="L221" s="312" t="s">
        <v>12157</v>
      </c>
      <c r="M221" s="240" t="s">
        <v>12157</v>
      </c>
      <c r="N221" s="235" t="s">
        <v>12157</v>
      </c>
      <c r="O221" s="234" t="s">
        <v>12157</v>
      </c>
      <c r="P221" s="105" t="s">
        <v>12157</v>
      </c>
      <c r="Q221" s="240">
        <v>125.063</v>
      </c>
      <c r="R221" s="235">
        <v>97.146000000000001</v>
      </c>
      <c r="S221" s="234">
        <f t="shared" si="58"/>
        <v>27.917000000000002</v>
      </c>
      <c r="T221" s="105">
        <f t="shared" si="59"/>
        <v>28.737158503695468</v>
      </c>
      <c r="U221" s="180" t="s">
        <v>2</v>
      </c>
      <c r="V221" s="165">
        <v>125</v>
      </c>
      <c r="W221" s="165">
        <v>97</v>
      </c>
      <c r="X221" s="165">
        <f t="shared" si="60"/>
        <v>28</v>
      </c>
      <c r="Y221" s="165">
        <f t="shared" si="61"/>
        <v>28.865979381443296</v>
      </c>
      <c r="Z221" s="235" t="s">
        <v>12157</v>
      </c>
      <c r="AA221" s="235" t="s">
        <v>12157</v>
      </c>
      <c r="AB221" s="235" t="s">
        <v>12157</v>
      </c>
      <c r="AC221" s="165" t="s">
        <v>12157</v>
      </c>
      <c r="AD221" s="165" t="s">
        <v>12157</v>
      </c>
      <c r="AE221" s="235" t="s">
        <v>12157</v>
      </c>
      <c r="AF221" s="165" t="s">
        <v>5412</v>
      </c>
      <c r="AG221" s="165" t="s">
        <v>5412</v>
      </c>
      <c r="AH221" s="165" t="s">
        <v>12157</v>
      </c>
      <c r="AI221" s="165" t="s">
        <v>12157</v>
      </c>
      <c r="AJ221" s="235" t="s">
        <v>5412</v>
      </c>
      <c r="AK221" s="165" t="s">
        <v>5412</v>
      </c>
      <c r="AL221" s="165" t="s">
        <v>5412</v>
      </c>
      <c r="AM221" s="165" t="s">
        <v>5412</v>
      </c>
      <c r="AN221" s="165" t="s">
        <v>5412</v>
      </c>
      <c r="AO221" s="165" t="s">
        <v>5412</v>
      </c>
      <c r="AP221" s="165" t="s">
        <v>5412</v>
      </c>
      <c r="AQ221" s="165" t="s">
        <v>5412</v>
      </c>
      <c r="AR221" s="165" t="s">
        <v>5412</v>
      </c>
      <c r="AS221" s="255" t="s">
        <v>12157</v>
      </c>
      <c r="AT221" s="5"/>
    </row>
    <row r="222" spans="2:46" ht="50" customHeight="1">
      <c r="B222" s="34" t="s">
        <v>444</v>
      </c>
      <c r="C222" s="35" t="s">
        <v>5288</v>
      </c>
      <c r="D222" s="36" t="s">
        <v>445</v>
      </c>
      <c r="E222" s="240">
        <v>84.846999999999994</v>
      </c>
      <c r="F222" s="235">
        <v>64.840999999999994</v>
      </c>
      <c r="G222" s="234">
        <f t="shared" si="54"/>
        <v>20.006</v>
      </c>
      <c r="H222" s="105">
        <f t="shared" si="55"/>
        <v>30.85393501025586</v>
      </c>
      <c r="I222" s="240">
        <v>44.764000000000003</v>
      </c>
      <c r="J222" s="235">
        <v>44.76</v>
      </c>
      <c r="K222" s="234">
        <f t="shared" si="56"/>
        <v>4.0000000000048885E-3</v>
      </c>
      <c r="L222" s="312">
        <f t="shared" si="57"/>
        <v>8.9365504915211984E-3</v>
      </c>
      <c r="M222" s="240" t="s">
        <v>12157</v>
      </c>
      <c r="N222" s="235" t="s">
        <v>12157</v>
      </c>
      <c r="O222" s="234" t="s">
        <v>12157</v>
      </c>
      <c r="P222" s="105" t="s">
        <v>12157</v>
      </c>
      <c r="Q222" s="240">
        <v>40.082999999999998</v>
      </c>
      <c r="R222" s="235">
        <v>20.081</v>
      </c>
      <c r="S222" s="234">
        <f t="shared" si="58"/>
        <v>20.001999999999999</v>
      </c>
      <c r="T222" s="105">
        <f t="shared" si="59"/>
        <v>99.606593297146546</v>
      </c>
      <c r="U222" s="180" t="s">
        <v>6099</v>
      </c>
      <c r="V222" s="165">
        <v>40</v>
      </c>
      <c r="W222" s="165">
        <v>20</v>
      </c>
      <c r="X222" s="165">
        <f t="shared" si="60"/>
        <v>20</v>
      </c>
      <c r="Y222" s="165">
        <f t="shared" si="61"/>
        <v>100</v>
      </c>
      <c r="Z222" s="235" t="s">
        <v>12157</v>
      </c>
      <c r="AA222" s="235" t="s">
        <v>12157</v>
      </c>
      <c r="AB222" s="235" t="s">
        <v>12157</v>
      </c>
      <c r="AC222" s="165" t="s">
        <v>12157</v>
      </c>
      <c r="AD222" s="165" t="s">
        <v>12157</v>
      </c>
      <c r="AE222" s="235" t="s">
        <v>12157</v>
      </c>
      <c r="AF222" s="165" t="s">
        <v>5412</v>
      </c>
      <c r="AG222" s="165" t="s">
        <v>5412</v>
      </c>
      <c r="AH222" s="165" t="s">
        <v>12157</v>
      </c>
      <c r="AI222" s="165" t="s">
        <v>12157</v>
      </c>
      <c r="AJ222" s="235" t="s">
        <v>5412</v>
      </c>
      <c r="AK222" s="165" t="s">
        <v>5412</v>
      </c>
      <c r="AL222" s="165" t="s">
        <v>5412</v>
      </c>
      <c r="AM222" s="165" t="s">
        <v>5412</v>
      </c>
      <c r="AN222" s="165" t="s">
        <v>5412</v>
      </c>
      <c r="AO222" s="165" t="s">
        <v>5412</v>
      </c>
      <c r="AP222" s="165" t="s">
        <v>5412</v>
      </c>
      <c r="AQ222" s="165" t="s">
        <v>5412</v>
      </c>
      <c r="AR222" s="165" t="s">
        <v>5412</v>
      </c>
      <c r="AS222" s="255" t="s">
        <v>12157</v>
      </c>
      <c r="AT222" s="5"/>
    </row>
    <row r="223" spans="2:46" ht="50" customHeight="1">
      <c r="B223" s="37" t="s">
        <v>446</v>
      </c>
      <c r="C223" s="38" t="s">
        <v>5288</v>
      </c>
      <c r="D223" s="39" t="s">
        <v>447</v>
      </c>
      <c r="E223" s="240">
        <v>105.34699999999999</v>
      </c>
      <c r="F223" s="235">
        <v>81.945999999999998</v>
      </c>
      <c r="G223" s="234">
        <f t="shared" si="54"/>
        <v>23.400999999999996</v>
      </c>
      <c r="H223" s="105">
        <f t="shared" si="55"/>
        <v>28.55661045078466</v>
      </c>
      <c r="I223" s="240" t="s">
        <v>12157</v>
      </c>
      <c r="J223" s="235" t="s">
        <v>12157</v>
      </c>
      <c r="K223" s="234" t="s">
        <v>12157</v>
      </c>
      <c r="L223" s="312" t="s">
        <v>12157</v>
      </c>
      <c r="M223" s="240" t="s">
        <v>12157</v>
      </c>
      <c r="N223" s="235" t="s">
        <v>12157</v>
      </c>
      <c r="O223" s="234" t="s">
        <v>12157</v>
      </c>
      <c r="P223" s="105" t="s">
        <v>12157</v>
      </c>
      <c r="Q223" s="240">
        <v>105.34699999999999</v>
      </c>
      <c r="R223" s="235">
        <v>81.945999999999998</v>
      </c>
      <c r="S223" s="234">
        <f t="shared" si="58"/>
        <v>23.400999999999996</v>
      </c>
      <c r="T223" s="105">
        <f t="shared" si="59"/>
        <v>28.55661045078466</v>
      </c>
      <c r="U223" s="180" t="s">
        <v>6100</v>
      </c>
      <c r="V223" s="165">
        <v>105</v>
      </c>
      <c r="W223" s="165">
        <v>82</v>
      </c>
      <c r="X223" s="165">
        <f t="shared" si="60"/>
        <v>23</v>
      </c>
      <c r="Y223" s="165">
        <f t="shared" si="61"/>
        <v>28.04878048780488</v>
      </c>
      <c r="Z223" s="235" t="s">
        <v>12157</v>
      </c>
      <c r="AA223" s="235" t="s">
        <v>12157</v>
      </c>
      <c r="AB223" s="235" t="s">
        <v>12157</v>
      </c>
      <c r="AC223" s="165" t="s">
        <v>12157</v>
      </c>
      <c r="AD223" s="165" t="s">
        <v>12157</v>
      </c>
      <c r="AE223" s="235" t="s">
        <v>12157</v>
      </c>
      <c r="AF223" s="165" t="s">
        <v>5412</v>
      </c>
      <c r="AG223" s="165" t="s">
        <v>5412</v>
      </c>
      <c r="AH223" s="165" t="s">
        <v>12157</v>
      </c>
      <c r="AI223" s="165" t="s">
        <v>12157</v>
      </c>
      <c r="AJ223" s="235" t="s">
        <v>5412</v>
      </c>
      <c r="AK223" s="165" t="s">
        <v>5412</v>
      </c>
      <c r="AL223" s="165" t="s">
        <v>5412</v>
      </c>
      <c r="AM223" s="165" t="s">
        <v>5412</v>
      </c>
      <c r="AN223" s="165" t="s">
        <v>5412</v>
      </c>
      <c r="AO223" s="165" t="s">
        <v>5412</v>
      </c>
      <c r="AP223" s="165" t="s">
        <v>5412</v>
      </c>
      <c r="AQ223" s="165" t="s">
        <v>5412</v>
      </c>
      <c r="AR223" s="165" t="s">
        <v>5412</v>
      </c>
      <c r="AS223" s="255" t="s">
        <v>12157</v>
      </c>
      <c r="AT223" s="10"/>
    </row>
    <row r="224" spans="2:46" ht="50" customHeight="1">
      <c r="B224" s="37" t="s">
        <v>448</v>
      </c>
      <c r="C224" s="38" t="s">
        <v>5288</v>
      </c>
      <c r="D224" s="39" t="s">
        <v>449</v>
      </c>
      <c r="E224" s="240">
        <v>30</v>
      </c>
      <c r="F224" s="235">
        <v>30</v>
      </c>
      <c r="G224" s="234">
        <f t="shared" si="54"/>
        <v>0</v>
      </c>
      <c r="H224" s="105">
        <f t="shared" si="55"/>
        <v>0</v>
      </c>
      <c r="I224" s="240" t="s">
        <v>12157</v>
      </c>
      <c r="J224" s="235" t="s">
        <v>12157</v>
      </c>
      <c r="K224" s="234" t="s">
        <v>12157</v>
      </c>
      <c r="L224" s="312" t="s">
        <v>12157</v>
      </c>
      <c r="M224" s="240" t="s">
        <v>12157</v>
      </c>
      <c r="N224" s="235" t="s">
        <v>12157</v>
      </c>
      <c r="O224" s="234" t="s">
        <v>12157</v>
      </c>
      <c r="P224" s="105" t="s">
        <v>12157</v>
      </c>
      <c r="Q224" s="240">
        <v>30</v>
      </c>
      <c r="R224" s="235">
        <v>30</v>
      </c>
      <c r="S224" s="234">
        <f t="shared" si="58"/>
        <v>0</v>
      </c>
      <c r="T224" s="105">
        <f t="shared" si="59"/>
        <v>0</v>
      </c>
      <c r="U224" s="180" t="s">
        <v>6101</v>
      </c>
      <c r="V224" s="165">
        <v>30</v>
      </c>
      <c r="W224" s="165">
        <v>30</v>
      </c>
      <c r="X224" s="165">
        <f t="shared" si="60"/>
        <v>0</v>
      </c>
      <c r="Y224" s="165">
        <f t="shared" si="61"/>
        <v>0</v>
      </c>
      <c r="Z224" s="235" t="s">
        <v>12157</v>
      </c>
      <c r="AA224" s="235" t="s">
        <v>12157</v>
      </c>
      <c r="AB224" s="235" t="s">
        <v>12157</v>
      </c>
      <c r="AC224" s="165" t="s">
        <v>12157</v>
      </c>
      <c r="AD224" s="165" t="s">
        <v>12157</v>
      </c>
      <c r="AE224" s="235" t="s">
        <v>12157</v>
      </c>
      <c r="AF224" s="165" t="s">
        <v>5412</v>
      </c>
      <c r="AG224" s="165" t="s">
        <v>5412</v>
      </c>
      <c r="AH224" s="165" t="s">
        <v>12157</v>
      </c>
      <c r="AI224" s="165" t="s">
        <v>12157</v>
      </c>
      <c r="AJ224" s="235" t="s">
        <v>5412</v>
      </c>
      <c r="AK224" s="165" t="s">
        <v>5412</v>
      </c>
      <c r="AL224" s="165" t="s">
        <v>5412</v>
      </c>
      <c r="AM224" s="165" t="s">
        <v>5412</v>
      </c>
      <c r="AN224" s="165" t="s">
        <v>5412</v>
      </c>
      <c r="AO224" s="165" t="s">
        <v>5412</v>
      </c>
      <c r="AP224" s="165" t="s">
        <v>5412</v>
      </c>
      <c r="AQ224" s="165" t="s">
        <v>5412</v>
      </c>
      <c r="AR224" s="165" t="s">
        <v>5412</v>
      </c>
      <c r="AS224" s="255" t="s">
        <v>12157</v>
      </c>
      <c r="AT224" s="10"/>
    </row>
    <row r="225" spans="2:46" ht="50" customHeight="1">
      <c r="B225" s="34" t="s">
        <v>450</v>
      </c>
      <c r="C225" s="35" t="s">
        <v>5288</v>
      </c>
      <c r="D225" s="36" t="s">
        <v>451</v>
      </c>
      <c r="E225" s="240">
        <v>2.8679999999999999</v>
      </c>
      <c r="F225" s="235">
        <v>2.867</v>
      </c>
      <c r="G225" s="234">
        <f t="shared" si="54"/>
        <v>9.9999999999988987E-4</v>
      </c>
      <c r="H225" s="105">
        <f t="shared" si="55"/>
        <v>3.4879665155210668E-2</v>
      </c>
      <c r="I225" s="240">
        <v>2.8679999999999999</v>
      </c>
      <c r="J225" s="235">
        <v>2.867</v>
      </c>
      <c r="K225" s="234">
        <f t="shared" si="56"/>
        <v>9.9999999999988987E-4</v>
      </c>
      <c r="L225" s="312">
        <f t="shared" si="57"/>
        <v>3.4879665155210668E-2</v>
      </c>
      <c r="M225" s="240" t="s">
        <v>12157</v>
      </c>
      <c r="N225" s="235" t="s">
        <v>12157</v>
      </c>
      <c r="O225" s="234" t="s">
        <v>12157</v>
      </c>
      <c r="P225" s="105" t="s">
        <v>12157</v>
      </c>
      <c r="Q225" s="240" t="s">
        <v>12157</v>
      </c>
      <c r="R225" s="235" t="s">
        <v>12157</v>
      </c>
      <c r="S225" s="234" t="s">
        <v>12157</v>
      </c>
      <c r="T225" s="105" t="s">
        <v>12157</v>
      </c>
      <c r="U225" s="180" t="s">
        <v>12157</v>
      </c>
      <c r="V225" s="165" t="s">
        <v>12157</v>
      </c>
      <c r="W225" s="165" t="s">
        <v>12157</v>
      </c>
      <c r="X225" s="165" t="s">
        <v>12157</v>
      </c>
      <c r="Y225" s="165" t="s">
        <v>12157</v>
      </c>
      <c r="Z225" s="235" t="s">
        <v>12157</v>
      </c>
      <c r="AA225" s="235" t="s">
        <v>12157</v>
      </c>
      <c r="AB225" s="235" t="s">
        <v>12157</v>
      </c>
      <c r="AC225" s="165" t="s">
        <v>12157</v>
      </c>
      <c r="AD225" s="165" t="s">
        <v>12157</v>
      </c>
      <c r="AE225" s="235" t="s">
        <v>12157</v>
      </c>
      <c r="AF225" s="165" t="s">
        <v>5412</v>
      </c>
      <c r="AG225" s="165" t="s">
        <v>5412</v>
      </c>
      <c r="AH225" s="165" t="s">
        <v>12157</v>
      </c>
      <c r="AI225" s="165" t="s">
        <v>12157</v>
      </c>
      <c r="AJ225" s="235" t="s">
        <v>5412</v>
      </c>
      <c r="AK225" s="165" t="s">
        <v>5412</v>
      </c>
      <c r="AL225" s="165" t="s">
        <v>5412</v>
      </c>
      <c r="AM225" s="165" t="s">
        <v>5412</v>
      </c>
      <c r="AN225" s="165" t="s">
        <v>5412</v>
      </c>
      <c r="AO225" s="165" t="s">
        <v>5412</v>
      </c>
      <c r="AP225" s="165" t="s">
        <v>5412</v>
      </c>
      <c r="AQ225" s="165" t="s">
        <v>5412</v>
      </c>
      <c r="AR225" s="165" t="s">
        <v>5412</v>
      </c>
      <c r="AS225" s="255" t="s">
        <v>12157</v>
      </c>
      <c r="AT225" s="5"/>
    </row>
    <row r="226" spans="2:46" ht="50" customHeight="1">
      <c r="B226" s="34" t="s">
        <v>452</v>
      </c>
      <c r="C226" s="35" t="s">
        <v>5288</v>
      </c>
      <c r="D226" s="36" t="s">
        <v>453</v>
      </c>
      <c r="E226" s="240">
        <v>229.54599999999999</v>
      </c>
      <c r="F226" s="235">
        <v>155.029</v>
      </c>
      <c r="G226" s="234">
        <f t="shared" si="54"/>
        <v>74.516999999999996</v>
      </c>
      <c r="H226" s="105">
        <f t="shared" si="55"/>
        <v>48.066490785594951</v>
      </c>
      <c r="I226" s="240" t="s">
        <v>12157</v>
      </c>
      <c r="J226" s="235" t="s">
        <v>12157</v>
      </c>
      <c r="K226" s="234" t="s">
        <v>12157</v>
      </c>
      <c r="L226" s="312" t="s">
        <v>12157</v>
      </c>
      <c r="M226" s="240" t="s">
        <v>12157</v>
      </c>
      <c r="N226" s="235" t="s">
        <v>12157</v>
      </c>
      <c r="O226" s="234" t="s">
        <v>12157</v>
      </c>
      <c r="P226" s="105" t="s">
        <v>12157</v>
      </c>
      <c r="Q226" s="240">
        <v>229.54599999999999</v>
      </c>
      <c r="R226" s="235">
        <v>155.029</v>
      </c>
      <c r="S226" s="234">
        <f t="shared" si="58"/>
        <v>74.516999999999996</v>
      </c>
      <c r="T226" s="105">
        <f t="shared" si="59"/>
        <v>48.066490785594951</v>
      </c>
      <c r="U226" s="180" t="s">
        <v>6102</v>
      </c>
      <c r="V226" s="165">
        <v>230</v>
      </c>
      <c r="W226" s="165">
        <v>155</v>
      </c>
      <c r="X226" s="165">
        <f t="shared" si="60"/>
        <v>75</v>
      </c>
      <c r="Y226" s="255">
        <f t="shared" si="61"/>
        <v>48.387096774193552</v>
      </c>
      <c r="Z226" s="235" t="s">
        <v>12157</v>
      </c>
      <c r="AA226" s="235" t="s">
        <v>12157</v>
      </c>
      <c r="AB226" s="235" t="s">
        <v>12157</v>
      </c>
      <c r="AC226" s="165" t="s">
        <v>12157</v>
      </c>
      <c r="AD226" s="165" t="s">
        <v>12157</v>
      </c>
      <c r="AE226" s="235" t="s">
        <v>12157</v>
      </c>
      <c r="AF226" s="165" t="s">
        <v>5412</v>
      </c>
      <c r="AG226" s="165" t="s">
        <v>5412</v>
      </c>
      <c r="AH226" s="165" t="s">
        <v>12157</v>
      </c>
      <c r="AI226" s="165" t="s">
        <v>12157</v>
      </c>
      <c r="AJ226" s="235" t="s">
        <v>5412</v>
      </c>
      <c r="AK226" s="165" t="s">
        <v>5412</v>
      </c>
      <c r="AL226" s="165" t="s">
        <v>5412</v>
      </c>
      <c r="AM226" s="165" t="s">
        <v>5412</v>
      </c>
      <c r="AN226" s="165" t="s">
        <v>5412</v>
      </c>
      <c r="AO226" s="165" t="s">
        <v>5412</v>
      </c>
      <c r="AP226" s="165" t="s">
        <v>5412</v>
      </c>
      <c r="AQ226" s="165" t="s">
        <v>5412</v>
      </c>
      <c r="AR226" s="165" t="s">
        <v>5412</v>
      </c>
      <c r="AS226" s="255" t="s">
        <v>12157</v>
      </c>
      <c r="AT226" s="5"/>
    </row>
    <row r="227" spans="2:46" ht="50" customHeight="1">
      <c r="B227" s="34" t="s">
        <v>454</v>
      </c>
      <c r="C227" s="35" t="s">
        <v>5288</v>
      </c>
      <c r="D227" s="36" t="s">
        <v>455</v>
      </c>
      <c r="E227" s="240">
        <v>1.91</v>
      </c>
      <c r="F227" s="235">
        <v>0</v>
      </c>
      <c r="G227" s="234">
        <f t="shared" si="54"/>
        <v>1.91</v>
      </c>
      <c r="H227" s="105" t="s">
        <v>12165</v>
      </c>
      <c r="I227" s="240" t="s">
        <v>12157</v>
      </c>
      <c r="J227" s="235" t="s">
        <v>12157</v>
      </c>
      <c r="K227" s="234" t="s">
        <v>12157</v>
      </c>
      <c r="L227" s="312" t="s">
        <v>12157</v>
      </c>
      <c r="M227" s="240" t="s">
        <v>12157</v>
      </c>
      <c r="N227" s="235" t="s">
        <v>12157</v>
      </c>
      <c r="O227" s="234" t="s">
        <v>12157</v>
      </c>
      <c r="P227" s="105" t="s">
        <v>12157</v>
      </c>
      <c r="Q227" s="240">
        <v>1.91</v>
      </c>
      <c r="R227" s="235">
        <v>0</v>
      </c>
      <c r="S227" s="234">
        <f t="shared" si="58"/>
        <v>1.91</v>
      </c>
      <c r="T227" s="105" t="s">
        <v>12157</v>
      </c>
      <c r="U227" s="180" t="s">
        <v>6103</v>
      </c>
      <c r="V227" s="165">
        <v>2</v>
      </c>
      <c r="W227" s="165">
        <v>0</v>
      </c>
      <c r="X227" s="165">
        <f t="shared" si="60"/>
        <v>2</v>
      </c>
      <c r="Y227" s="255" t="s">
        <v>12165</v>
      </c>
      <c r="Z227" s="235" t="s">
        <v>12157</v>
      </c>
      <c r="AA227" s="235" t="s">
        <v>12157</v>
      </c>
      <c r="AB227" s="235" t="s">
        <v>12157</v>
      </c>
      <c r="AC227" s="165" t="s">
        <v>12157</v>
      </c>
      <c r="AD227" s="165" t="s">
        <v>12157</v>
      </c>
      <c r="AE227" s="235" t="s">
        <v>12157</v>
      </c>
      <c r="AF227" s="165" t="s">
        <v>5412</v>
      </c>
      <c r="AG227" s="165" t="s">
        <v>5412</v>
      </c>
      <c r="AH227" s="165" t="s">
        <v>12157</v>
      </c>
      <c r="AI227" s="165" t="s">
        <v>12157</v>
      </c>
      <c r="AJ227" s="235" t="s">
        <v>5412</v>
      </c>
      <c r="AK227" s="165" t="s">
        <v>5412</v>
      </c>
      <c r="AL227" s="165" t="s">
        <v>5412</v>
      </c>
      <c r="AM227" s="165" t="s">
        <v>5412</v>
      </c>
      <c r="AN227" s="165" t="s">
        <v>5412</v>
      </c>
      <c r="AO227" s="165" t="s">
        <v>5412</v>
      </c>
      <c r="AP227" s="165" t="s">
        <v>5412</v>
      </c>
      <c r="AQ227" s="165" t="s">
        <v>5412</v>
      </c>
      <c r="AR227" s="165" t="s">
        <v>5412</v>
      </c>
      <c r="AS227" s="255" t="s">
        <v>12157</v>
      </c>
      <c r="AT227" s="5"/>
    </row>
    <row r="228" spans="2:46" ht="50" customHeight="1">
      <c r="B228" s="34" t="s">
        <v>456</v>
      </c>
      <c r="C228" s="35" t="s">
        <v>5288</v>
      </c>
      <c r="D228" s="36" t="s">
        <v>457</v>
      </c>
      <c r="E228" s="240">
        <v>28.475999999999999</v>
      </c>
      <c r="F228" s="235">
        <v>23.471</v>
      </c>
      <c r="G228" s="234">
        <f t="shared" si="54"/>
        <v>5.004999999999999</v>
      </c>
      <c r="H228" s="105">
        <f t="shared" si="55"/>
        <v>21.324187294959735</v>
      </c>
      <c r="I228" s="240" t="s">
        <v>12157</v>
      </c>
      <c r="J228" s="235" t="s">
        <v>12157</v>
      </c>
      <c r="K228" s="234" t="s">
        <v>12157</v>
      </c>
      <c r="L228" s="312" t="s">
        <v>12157</v>
      </c>
      <c r="M228" s="240" t="s">
        <v>12157</v>
      </c>
      <c r="N228" s="235" t="s">
        <v>12157</v>
      </c>
      <c r="O228" s="234" t="s">
        <v>12157</v>
      </c>
      <c r="P228" s="105" t="s">
        <v>12157</v>
      </c>
      <c r="Q228" s="240">
        <v>28.475999999999999</v>
      </c>
      <c r="R228" s="235">
        <v>23.471</v>
      </c>
      <c r="S228" s="234">
        <f t="shared" si="58"/>
        <v>5.004999999999999</v>
      </c>
      <c r="T228" s="105">
        <f t="shared" si="59"/>
        <v>21.324187294959735</v>
      </c>
      <c r="U228" s="180" t="s">
        <v>6104</v>
      </c>
      <c r="V228" s="165">
        <v>28</v>
      </c>
      <c r="W228" s="165">
        <v>23</v>
      </c>
      <c r="X228" s="165">
        <f t="shared" si="60"/>
        <v>5</v>
      </c>
      <c r="Y228" s="165">
        <f t="shared" si="61"/>
        <v>21.739130434782609</v>
      </c>
      <c r="Z228" s="235" t="s">
        <v>12157</v>
      </c>
      <c r="AA228" s="235" t="s">
        <v>12157</v>
      </c>
      <c r="AB228" s="235" t="s">
        <v>12157</v>
      </c>
      <c r="AC228" s="165" t="s">
        <v>12157</v>
      </c>
      <c r="AD228" s="165" t="s">
        <v>12157</v>
      </c>
      <c r="AE228" s="235" t="s">
        <v>12157</v>
      </c>
      <c r="AF228" s="165" t="s">
        <v>5412</v>
      </c>
      <c r="AG228" s="165" t="s">
        <v>5412</v>
      </c>
      <c r="AH228" s="165" t="s">
        <v>12157</v>
      </c>
      <c r="AI228" s="165" t="s">
        <v>12157</v>
      </c>
      <c r="AJ228" s="235" t="s">
        <v>5412</v>
      </c>
      <c r="AK228" s="165" t="s">
        <v>5412</v>
      </c>
      <c r="AL228" s="165" t="s">
        <v>5412</v>
      </c>
      <c r="AM228" s="165" t="s">
        <v>5412</v>
      </c>
      <c r="AN228" s="165" t="s">
        <v>5412</v>
      </c>
      <c r="AO228" s="165" t="s">
        <v>5412</v>
      </c>
      <c r="AP228" s="165" t="s">
        <v>5412</v>
      </c>
      <c r="AQ228" s="165" t="s">
        <v>5412</v>
      </c>
      <c r="AR228" s="165" t="s">
        <v>5412</v>
      </c>
      <c r="AS228" s="255" t="s">
        <v>12157</v>
      </c>
      <c r="AT228" s="5"/>
    </row>
    <row r="229" spans="2:46" ht="50" customHeight="1">
      <c r="B229" s="34" t="s">
        <v>458</v>
      </c>
      <c r="C229" s="35" t="s">
        <v>5288</v>
      </c>
      <c r="D229" s="36" t="s">
        <v>459</v>
      </c>
      <c r="E229" s="240">
        <v>0.60799999999999998</v>
      </c>
      <c r="F229" s="235">
        <v>0.60799999999999998</v>
      </c>
      <c r="G229" s="234">
        <f t="shared" si="54"/>
        <v>0</v>
      </c>
      <c r="H229" s="105">
        <f t="shared" si="55"/>
        <v>0</v>
      </c>
      <c r="I229" s="240">
        <v>0.60799999999999998</v>
      </c>
      <c r="J229" s="235">
        <v>0.60799999999999998</v>
      </c>
      <c r="K229" s="234">
        <f t="shared" si="56"/>
        <v>0</v>
      </c>
      <c r="L229" s="312">
        <f t="shared" si="57"/>
        <v>0</v>
      </c>
      <c r="M229" s="240" t="s">
        <v>12157</v>
      </c>
      <c r="N229" s="235" t="s">
        <v>12157</v>
      </c>
      <c r="O229" s="234" t="s">
        <v>12157</v>
      </c>
      <c r="P229" s="105" t="s">
        <v>12157</v>
      </c>
      <c r="Q229" s="240" t="s">
        <v>12157</v>
      </c>
      <c r="R229" s="235" t="s">
        <v>12157</v>
      </c>
      <c r="S229" s="234" t="s">
        <v>12157</v>
      </c>
      <c r="T229" s="105" t="s">
        <v>12157</v>
      </c>
      <c r="U229" s="180" t="s">
        <v>2</v>
      </c>
      <c r="V229" s="165">
        <v>0</v>
      </c>
      <c r="W229" s="165">
        <v>0</v>
      </c>
      <c r="X229" s="165">
        <f t="shared" si="60"/>
        <v>0</v>
      </c>
      <c r="Y229" s="255">
        <v>0</v>
      </c>
      <c r="Z229" s="235" t="s">
        <v>12157</v>
      </c>
      <c r="AA229" s="235" t="s">
        <v>12157</v>
      </c>
      <c r="AB229" s="235" t="s">
        <v>12157</v>
      </c>
      <c r="AC229" s="165" t="s">
        <v>12157</v>
      </c>
      <c r="AD229" s="165" t="s">
        <v>12157</v>
      </c>
      <c r="AE229" s="235" t="s">
        <v>12157</v>
      </c>
      <c r="AF229" s="165" t="s">
        <v>5412</v>
      </c>
      <c r="AG229" s="165" t="s">
        <v>5412</v>
      </c>
      <c r="AH229" s="165" t="s">
        <v>12157</v>
      </c>
      <c r="AI229" s="165" t="s">
        <v>12157</v>
      </c>
      <c r="AJ229" s="235" t="s">
        <v>5412</v>
      </c>
      <c r="AK229" s="165" t="s">
        <v>5412</v>
      </c>
      <c r="AL229" s="165" t="s">
        <v>5412</v>
      </c>
      <c r="AM229" s="165" t="s">
        <v>5412</v>
      </c>
      <c r="AN229" s="165" t="s">
        <v>5412</v>
      </c>
      <c r="AO229" s="165" t="s">
        <v>5412</v>
      </c>
      <c r="AP229" s="165" t="s">
        <v>5412</v>
      </c>
      <c r="AQ229" s="165" t="s">
        <v>5412</v>
      </c>
      <c r="AR229" s="165" t="s">
        <v>5412</v>
      </c>
      <c r="AS229" s="255" t="s">
        <v>12157</v>
      </c>
      <c r="AT229" s="5"/>
    </row>
    <row r="230" spans="2:46" ht="50" customHeight="1">
      <c r="B230" s="34" t="s">
        <v>460</v>
      </c>
      <c r="C230" s="35" t="s">
        <v>5288</v>
      </c>
      <c r="D230" s="36" t="s">
        <v>461</v>
      </c>
      <c r="E230" s="240">
        <v>4.0979999999999999</v>
      </c>
      <c r="F230" s="235">
        <v>4.0970000000000004</v>
      </c>
      <c r="G230" s="234">
        <f t="shared" si="54"/>
        <v>9.9999999999944578E-4</v>
      </c>
      <c r="H230" s="105">
        <f t="shared" si="55"/>
        <v>2.4408103490345268E-2</v>
      </c>
      <c r="I230" s="240" t="s">
        <v>12157</v>
      </c>
      <c r="J230" s="235" t="s">
        <v>12157</v>
      </c>
      <c r="K230" s="234" t="s">
        <v>12157</v>
      </c>
      <c r="L230" s="312" t="s">
        <v>12157</v>
      </c>
      <c r="M230" s="240" t="s">
        <v>12157</v>
      </c>
      <c r="N230" s="235" t="s">
        <v>12157</v>
      </c>
      <c r="O230" s="234" t="s">
        <v>12157</v>
      </c>
      <c r="P230" s="105" t="s">
        <v>12157</v>
      </c>
      <c r="Q230" s="240">
        <v>4.0979999999999999</v>
      </c>
      <c r="R230" s="235">
        <v>4.0970000000000004</v>
      </c>
      <c r="S230" s="234">
        <f t="shared" si="58"/>
        <v>9.9999999999944578E-4</v>
      </c>
      <c r="T230" s="105">
        <f t="shared" si="59"/>
        <v>2.4408103490345268E-2</v>
      </c>
      <c r="U230" s="180" t="s">
        <v>6105</v>
      </c>
      <c r="V230" s="165">
        <v>4</v>
      </c>
      <c r="W230" s="165">
        <v>4</v>
      </c>
      <c r="X230" s="165">
        <f t="shared" si="60"/>
        <v>0</v>
      </c>
      <c r="Y230" s="165">
        <f t="shared" si="61"/>
        <v>0</v>
      </c>
      <c r="Z230" s="235" t="s">
        <v>12157</v>
      </c>
      <c r="AA230" s="235" t="s">
        <v>12157</v>
      </c>
      <c r="AB230" s="235" t="s">
        <v>12157</v>
      </c>
      <c r="AC230" s="165" t="s">
        <v>12157</v>
      </c>
      <c r="AD230" s="165" t="s">
        <v>12157</v>
      </c>
      <c r="AE230" s="235" t="s">
        <v>12157</v>
      </c>
      <c r="AF230" s="165" t="s">
        <v>5412</v>
      </c>
      <c r="AG230" s="165" t="s">
        <v>5412</v>
      </c>
      <c r="AH230" s="165" t="s">
        <v>12157</v>
      </c>
      <c r="AI230" s="165" t="s">
        <v>12157</v>
      </c>
      <c r="AJ230" s="235" t="s">
        <v>5412</v>
      </c>
      <c r="AK230" s="165" t="s">
        <v>5412</v>
      </c>
      <c r="AL230" s="165" t="s">
        <v>5412</v>
      </c>
      <c r="AM230" s="165" t="s">
        <v>5412</v>
      </c>
      <c r="AN230" s="165" t="s">
        <v>5412</v>
      </c>
      <c r="AO230" s="165" t="s">
        <v>5412</v>
      </c>
      <c r="AP230" s="165" t="s">
        <v>5412</v>
      </c>
      <c r="AQ230" s="165" t="s">
        <v>5412</v>
      </c>
      <c r="AR230" s="165" t="s">
        <v>5412</v>
      </c>
      <c r="AS230" s="255" t="s">
        <v>12157</v>
      </c>
      <c r="AT230" s="5"/>
    </row>
    <row r="231" spans="2:46" ht="50" customHeight="1">
      <c r="B231" s="34" t="s">
        <v>462</v>
      </c>
      <c r="C231" s="35" t="s">
        <v>5288</v>
      </c>
      <c r="D231" s="36" t="s">
        <v>463</v>
      </c>
      <c r="E231" s="240">
        <v>41.780999999999999</v>
      </c>
      <c r="F231" s="235">
        <v>31.431000000000001</v>
      </c>
      <c r="G231" s="234">
        <f t="shared" si="54"/>
        <v>10.349999999999998</v>
      </c>
      <c r="H231" s="105">
        <f t="shared" si="55"/>
        <v>32.929273647036354</v>
      </c>
      <c r="I231" s="240" t="s">
        <v>12157</v>
      </c>
      <c r="J231" s="235" t="s">
        <v>12157</v>
      </c>
      <c r="K231" s="234" t="s">
        <v>12157</v>
      </c>
      <c r="L231" s="312" t="s">
        <v>12157</v>
      </c>
      <c r="M231" s="240" t="s">
        <v>12157</v>
      </c>
      <c r="N231" s="235" t="s">
        <v>12157</v>
      </c>
      <c r="O231" s="234" t="s">
        <v>12157</v>
      </c>
      <c r="P231" s="105" t="s">
        <v>12157</v>
      </c>
      <c r="Q231" s="240">
        <v>41.780999999999999</v>
      </c>
      <c r="R231" s="235">
        <v>31.431000000000001</v>
      </c>
      <c r="S231" s="234">
        <f t="shared" si="58"/>
        <v>10.349999999999998</v>
      </c>
      <c r="T231" s="105">
        <f t="shared" si="59"/>
        <v>32.929273647036354</v>
      </c>
      <c r="U231" s="180" t="s">
        <v>6106</v>
      </c>
      <c r="V231" s="165">
        <v>38</v>
      </c>
      <c r="W231" s="165">
        <v>30</v>
      </c>
      <c r="X231" s="165">
        <f t="shared" si="60"/>
        <v>8</v>
      </c>
      <c r="Y231" s="255">
        <f t="shared" si="61"/>
        <v>26.666666666666668</v>
      </c>
      <c r="Z231" s="235" t="s">
        <v>6107</v>
      </c>
      <c r="AA231" s="165">
        <v>4</v>
      </c>
      <c r="AB231" s="165">
        <v>1</v>
      </c>
      <c r="AC231" s="165">
        <f t="shared" si="62"/>
        <v>3</v>
      </c>
      <c r="AD231" s="165">
        <f t="shared" ref="AD231:AD232" si="63">AC231/AB231*100</f>
        <v>300</v>
      </c>
      <c r="AE231" s="235" t="s">
        <v>12157</v>
      </c>
      <c r="AF231" s="165" t="s">
        <v>5412</v>
      </c>
      <c r="AG231" s="165" t="s">
        <v>5412</v>
      </c>
      <c r="AH231" s="165" t="s">
        <v>12157</v>
      </c>
      <c r="AI231" s="165" t="s">
        <v>12157</v>
      </c>
      <c r="AJ231" s="235" t="s">
        <v>5412</v>
      </c>
      <c r="AK231" s="165" t="s">
        <v>5412</v>
      </c>
      <c r="AL231" s="165" t="s">
        <v>5412</v>
      </c>
      <c r="AM231" s="165" t="s">
        <v>5412</v>
      </c>
      <c r="AN231" s="165" t="s">
        <v>5412</v>
      </c>
      <c r="AO231" s="165" t="s">
        <v>5412</v>
      </c>
      <c r="AP231" s="165" t="s">
        <v>5412</v>
      </c>
      <c r="AQ231" s="165" t="s">
        <v>5412</v>
      </c>
      <c r="AR231" s="165" t="s">
        <v>5412</v>
      </c>
      <c r="AS231" s="255" t="s">
        <v>12157</v>
      </c>
      <c r="AT231" s="5"/>
    </row>
    <row r="232" spans="2:46" ht="50" customHeight="1">
      <c r="B232" s="37" t="s">
        <v>464</v>
      </c>
      <c r="C232" s="38" t="s">
        <v>5288</v>
      </c>
      <c r="D232" s="39" t="s">
        <v>465</v>
      </c>
      <c r="E232" s="240">
        <v>2433.6999999999998</v>
      </c>
      <c r="F232" s="235">
        <v>2547.2800000000002</v>
      </c>
      <c r="G232" s="234">
        <f t="shared" si="54"/>
        <v>-113.58000000000038</v>
      </c>
      <c r="H232" s="105">
        <f t="shared" si="55"/>
        <v>-4.4588737790898678</v>
      </c>
      <c r="I232" s="240">
        <v>1114.6949999999999</v>
      </c>
      <c r="J232" s="235">
        <v>1113.3689999999999</v>
      </c>
      <c r="K232" s="234">
        <f t="shared" si="56"/>
        <v>1.3260000000000218</v>
      </c>
      <c r="L232" s="312">
        <f t="shared" si="57"/>
        <v>0.11909798099282644</v>
      </c>
      <c r="M232" s="240" t="s">
        <v>12157</v>
      </c>
      <c r="N232" s="235" t="s">
        <v>12157</v>
      </c>
      <c r="O232" s="234" t="s">
        <v>12157</v>
      </c>
      <c r="P232" s="105" t="s">
        <v>12157</v>
      </c>
      <c r="Q232" s="240">
        <v>1319.0050000000001</v>
      </c>
      <c r="R232" s="235">
        <v>1433.9110000000001</v>
      </c>
      <c r="S232" s="234">
        <f t="shared" si="58"/>
        <v>-114.90599999999995</v>
      </c>
      <c r="T232" s="105">
        <f t="shared" si="59"/>
        <v>-8.0134680604305242</v>
      </c>
      <c r="U232" s="180" t="s">
        <v>6108</v>
      </c>
      <c r="V232" s="165">
        <v>1281</v>
      </c>
      <c r="W232" s="165">
        <v>1371</v>
      </c>
      <c r="X232" s="165">
        <f t="shared" si="60"/>
        <v>-90</v>
      </c>
      <c r="Y232" s="255">
        <f t="shared" si="61"/>
        <v>-6.5645514223194743</v>
      </c>
      <c r="Z232" s="235" t="s">
        <v>6109</v>
      </c>
      <c r="AA232" s="165">
        <v>38</v>
      </c>
      <c r="AB232" s="165">
        <v>63</v>
      </c>
      <c r="AC232" s="165">
        <f t="shared" si="62"/>
        <v>-25</v>
      </c>
      <c r="AD232" s="165">
        <f t="shared" si="63"/>
        <v>-39.682539682539684</v>
      </c>
      <c r="AE232" s="235" t="s">
        <v>12157</v>
      </c>
      <c r="AF232" s="165" t="s">
        <v>5412</v>
      </c>
      <c r="AG232" s="165" t="s">
        <v>5412</v>
      </c>
      <c r="AH232" s="165" t="s">
        <v>12157</v>
      </c>
      <c r="AI232" s="165" t="s">
        <v>12157</v>
      </c>
      <c r="AJ232" s="235" t="s">
        <v>5412</v>
      </c>
      <c r="AK232" s="165" t="s">
        <v>5412</v>
      </c>
      <c r="AL232" s="165" t="s">
        <v>5412</v>
      </c>
      <c r="AM232" s="165" t="s">
        <v>5412</v>
      </c>
      <c r="AN232" s="165" t="s">
        <v>5412</v>
      </c>
      <c r="AO232" s="165" t="s">
        <v>5412</v>
      </c>
      <c r="AP232" s="165" t="s">
        <v>5412</v>
      </c>
      <c r="AQ232" s="165" t="s">
        <v>5412</v>
      </c>
      <c r="AR232" s="165" t="s">
        <v>5412</v>
      </c>
      <c r="AS232" s="255" t="s">
        <v>12157</v>
      </c>
      <c r="AT232" s="10"/>
    </row>
    <row r="233" spans="2:46" ht="50" customHeight="1">
      <c r="B233" s="34" t="s">
        <v>466</v>
      </c>
      <c r="C233" s="35" t="s">
        <v>5288</v>
      </c>
      <c r="D233" s="36" t="s">
        <v>467</v>
      </c>
      <c r="E233" s="240">
        <v>1030</v>
      </c>
      <c r="F233" s="235">
        <v>1030</v>
      </c>
      <c r="G233" s="234">
        <f t="shared" si="54"/>
        <v>0</v>
      </c>
      <c r="H233" s="105">
        <f t="shared" si="55"/>
        <v>0</v>
      </c>
      <c r="I233" s="240" t="s">
        <v>12157</v>
      </c>
      <c r="J233" s="235" t="s">
        <v>12157</v>
      </c>
      <c r="K233" s="234" t="s">
        <v>12157</v>
      </c>
      <c r="L233" s="312" t="s">
        <v>12157</v>
      </c>
      <c r="M233" s="240" t="s">
        <v>12157</v>
      </c>
      <c r="N233" s="235" t="s">
        <v>12157</v>
      </c>
      <c r="O233" s="234" t="s">
        <v>12157</v>
      </c>
      <c r="P233" s="105" t="s">
        <v>12157</v>
      </c>
      <c r="Q233" s="240">
        <v>1030</v>
      </c>
      <c r="R233" s="235">
        <v>1030</v>
      </c>
      <c r="S233" s="234">
        <f t="shared" si="58"/>
        <v>0</v>
      </c>
      <c r="T233" s="105">
        <f t="shared" si="59"/>
        <v>0</v>
      </c>
      <c r="U233" s="180" t="s">
        <v>6110</v>
      </c>
      <c r="V233" s="165">
        <v>1030</v>
      </c>
      <c r="W233" s="165">
        <v>1030</v>
      </c>
      <c r="X233" s="165">
        <f t="shared" si="60"/>
        <v>0</v>
      </c>
      <c r="Y233" s="165">
        <f t="shared" si="61"/>
        <v>0</v>
      </c>
      <c r="Z233" s="235" t="s">
        <v>12157</v>
      </c>
      <c r="AA233" s="165" t="s">
        <v>12157</v>
      </c>
      <c r="AB233" s="165" t="s">
        <v>12157</v>
      </c>
      <c r="AC233" s="165" t="s">
        <v>12157</v>
      </c>
      <c r="AD233" s="165" t="s">
        <v>12157</v>
      </c>
      <c r="AE233" s="235" t="s">
        <v>12157</v>
      </c>
      <c r="AF233" s="165" t="s">
        <v>5412</v>
      </c>
      <c r="AG233" s="165" t="s">
        <v>5412</v>
      </c>
      <c r="AH233" s="165" t="s">
        <v>12157</v>
      </c>
      <c r="AI233" s="165" t="s">
        <v>12157</v>
      </c>
      <c r="AJ233" s="235" t="s">
        <v>5412</v>
      </c>
      <c r="AK233" s="165" t="s">
        <v>5412</v>
      </c>
      <c r="AL233" s="165" t="s">
        <v>5412</v>
      </c>
      <c r="AM233" s="165" t="s">
        <v>5412</v>
      </c>
      <c r="AN233" s="165" t="s">
        <v>5412</v>
      </c>
      <c r="AO233" s="165" t="s">
        <v>5412</v>
      </c>
      <c r="AP233" s="165" t="s">
        <v>5412</v>
      </c>
      <c r="AQ233" s="165" t="s">
        <v>5412</v>
      </c>
      <c r="AR233" s="165" t="s">
        <v>5412</v>
      </c>
      <c r="AS233" s="255" t="s">
        <v>12157</v>
      </c>
      <c r="AT233" s="5"/>
    </row>
    <row r="234" spans="2:46" ht="50" customHeight="1">
      <c r="B234" s="34" t="s">
        <v>468</v>
      </c>
      <c r="C234" s="35" t="s">
        <v>5289</v>
      </c>
      <c r="D234" s="36" t="s">
        <v>469</v>
      </c>
      <c r="E234" s="97">
        <v>8285.9789999999994</v>
      </c>
      <c r="F234" s="241">
        <v>11725.555</v>
      </c>
      <c r="G234" s="237">
        <v>-3439.5760000000009</v>
      </c>
      <c r="H234" s="236">
        <v>-29.334014466692626</v>
      </c>
      <c r="I234" s="97">
        <v>2777.2550000000001</v>
      </c>
      <c r="J234" s="241">
        <v>2076.4490000000001</v>
      </c>
      <c r="K234" s="237">
        <v>700.80600000000004</v>
      </c>
      <c r="L234" s="313">
        <v>33.750214910166349</v>
      </c>
      <c r="M234" s="97">
        <v>1257.595</v>
      </c>
      <c r="N234" s="241">
        <v>2017.3820000000001</v>
      </c>
      <c r="O234" s="237">
        <v>-759.78700000000003</v>
      </c>
      <c r="P234" s="236">
        <v>-37.662029303324807</v>
      </c>
      <c r="Q234" s="97">
        <v>4251.1289999999999</v>
      </c>
      <c r="R234" s="241">
        <v>7631.7240000000002</v>
      </c>
      <c r="S234" s="237">
        <v>-3380.5950000000003</v>
      </c>
      <c r="T234" s="236">
        <v>-44.296609783058194</v>
      </c>
      <c r="U234" s="180" t="s">
        <v>6111</v>
      </c>
      <c r="V234" s="243">
        <v>1518</v>
      </c>
      <c r="W234" s="243">
        <v>3138</v>
      </c>
      <c r="X234" s="243">
        <v>-1620</v>
      </c>
      <c r="Y234" s="256">
        <v>-51.625239005736134</v>
      </c>
      <c r="Z234" s="241" t="s">
        <v>6112</v>
      </c>
      <c r="AA234" s="243">
        <v>1364</v>
      </c>
      <c r="AB234" s="243">
        <v>2036</v>
      </c>
      <c r="AC234" s="243">
        <v>-672</v>
      </c>
      <c r="AD234" s="243">
        <v>-33.005893909626721</v>
      </c>
      <c r="AE234" s="241" t="s">
        <v>6113</v>
      </c>
      <c r="AF234" s="243">
        <v>672</v>
      </c>
      <c r="AG234" s="243">
        <v>676</v>
      </c>
      <c r="AH234" s="243">
        <v>-4</v>
      </c>
      <c r="AI234" s="243">
        <v>-0.59171597633136097</v>
      </c>
      <c r="AJ234" s="241" t="s">
        <v>6114</v>
      </c>
      <c r="AK234" s="243">
        <v>205</v>
      </c>
      <c r="AL234" s="243">
        <v>230</v>
      </c>
      <c r="AM234" s="244">
        <v>-25</v>
      </c>
      <c r="AN234" s="260">
        <v>-10.869565217391305</v>
      </c>
      <c r="AO234" s="241" t="s">
        <v>6115</v>
      </c>
      <c r="AP234" s="243">
        <v>191</v>
      </c>
      <c r="AQ234" s="243">
        <v>208</v>
      </c>
      <c r="AR234" s="243">
        <v>-17</v>
      </c>
      <c r="AS234" s="256">
        <v>-8.1730769230769234</v>
      </c>
      <c r="AT234" s="94" t="s">
        <v>6116</v>
      </c>
    </row>
    <row r="235" spans="2:46" ht="50" customHeight="1">
      <c r="B235" s="34" t="s">
        <v>470</v>
      </c>
      <c r="C235" s="35" t="s">
        <v>5289</v>
      </c>
      <c r="D235" s="36" t="s">
        <v>471</v>
      </c>
      <c r="E235" s="97">
        <v>8901.7430000000004</v>
      </c>
      <c r="F235" s="241">
        <v>9324.6779999999999</v>
      </c>
      <c r="G235" s="237">
        <v>-422.93499999999949</v>
      </c>
      <c r="H235" s="236">
        <v>-4.5356525984060738</v>
      </c>
      <c r="I235" s="97">
        <v>3078.884</v>
      </c>
      <c r="J235" s="241">
        <v>2901.7269999999999</v>
      </c>
      <c r="K235" s="237">
        <v>177.15700000000015</v>
      </c>
      <c r="L235" s="313">
        <v>6.1052263014404922</v>
      </c>
      <c r="M235" s="97">
        <v>694.24800000000005</v>
      </c>
      <c r="N235" s="241">
        <v>735.14200000000005</v>
      </c>
      <c r="O235" s="237">
        <v>-40.894000000000005</v>
      </c>
      <c r="P235" s="236">
        <v>-5.5627348185792682</v>
      </c>
      <c r="Q235" s="97">
        <v>5128.6109999999999</v>
      </c>
      <c r="R235" s="241">
        <v>5687.8090000000002</v>
      </c>
      <c r="S235" s="237">
        <v>-559.19800000000032</v>
      </c>
      <c r="T235" s="236">
        <v>-9.8315186040881528</v>
      </c>
      <c r="U235" s="180" t="s">
        <v>6117</v>
      </c>
      <c r="V235" s="243">
        <v>2354</v>
      </c>
      <c r="W235" s="243">
        <v>2876</v>
      </c>
      <c r="X235" s="243">
        <v>-522</v>
      </c>
      <c r="Y235" s="256">
        <v>-18.150208623087622</v>
      </c>
      <c r="Z235" s="241" t="s">
        <v>6118</v>
      </c>
      <c r="AA235" s="243">
        <v>924</v>
      </c>
      <c r="AB235" s="243">
        <v>917</v>
      </c>
      <c r="AC235" s="243">
        <v>7</v>
      </c>
      <c r="AD235" s="243">
        <v>0.76335877862595414</v>
      </c>
      <c r="AE235" s="241" t="s">
        <v>5386</v>
      </c>
      <c r="AF235" s="243">
        <v>843</v>
      </c>
      <c r="AG235" s="243">
        <v>966</v>
      </c>
      <c r="AH235" s="244">
        <v>-123</v>
      </c>
      <c r="AI235" s="244">
        <v>-12.732919254658384</v>
      </c>
      <c r="AJ235" s="241" t="s">
        <v>6119</v>
      </c>
      <c r="AK235" s="243">
        <v>383</v>
      </c>
      <c r="AL235" s="243">
        <v>379</v>
      </c>
      <c r="AM235" s="243">
        <v>4</v>
      </c>
      <c r="AN235" s="243">
        <v>1.0554089709762533</v>
      </c>
      <c r="AO235" s="241" t="s">
        <v>6120</v>
      </c>
      <c r="AP235" s="243">
        <v>369</v>
      </c>
      <c r="AQ235" s="243">
        <v>284</v>
      </c>
      <c r="AR235" s="243">
        <v>85</v>
      </c>
      <c r="AS235" s="256">
        <v>29.929577464788732</v>
      </c>
      <c r="AT235" s="94" t="s">
        <v>6121</v>
      </c>
    </row>
    <row r="236" spans="2:46" ht="50" customHeight="1">
      <c r="B236" s="34" t="s">
        <v>472</v>
      </c>
      <c r="C236" s="35" t="s">
        <v>5289</v>
      </c>
      <c r="D236" s="36" t="s">
        <v>473</v>
      </c>
      <c r="E236" s="97">
        <v>13743.573</v>
      </c>
      <c r="F236" s="241">
        <v>13916.207</v>
      </c>
      <c r="G236" s="237">
        <v>-172.63400000000001</v>
      </c>
      <c r="H236" s="236">
        <v>-1.2405248067954151</v>
      </c>
      <c r="I236" s="97">
        <v>2822.1559999999999</v>
      </c>
      <c r="J236" s="241">
        <v>2690.9050000000002</v>
      </c>
      <c r="K236" s="237">
        <v>131.25099999999975</v>
      </c>
      <c r="L236" s="313">
        <v>4.8775783611833097</v>
      </c>
      <c r="M236" s="97">
        <v>2511.846</v>
      </c>
      <c r="N236" s="241">
        <v>3439.3470000000002</v>
      </c>
      <c r="O236" s="237">
        <v>-927.5010000000002</v>
      </c>
      <c r="P236" s="236">
        <v>-26.967357466402785</v>
      </c>
      <c r="Q236" s="97">
        <v>8409.5709999999999</v>
      </c>
      <c r="R236" s="241">
        <v>7785.9549999999999</v>
      </c>
      <c r="S236" s="237">
        <v>623.61599999999999</v>
      </c>
      <c r="T236" s="236">
        <v>8.0094991558517883</v>
      </c>
      <c r="U236" s="180" t="s">
        <v>6122</v>
      </c>
      <c r="V236" s="243">
        <v>3896</v>
      </c>
      <c r="W236" s="243">
        <v>2779</v>
      </c>
      <c r="X236" s="243">
        <v>1117</v>
      </c>
      <c r="Y236" s="243">
        <v>40.194314501619289</v>
      </c>
      <c r="Z236" s="241" t="s">
        <v>5513</v>
      </c>
      <c r="AA236" s="243">
        <v>2155</v>
      </c>
      <c r="AB236" s="243">
        <v>2505</v>
      </c>
      <c r="AC236" s="243">
        <v>-350</v>
      </c>
      <c r="AD236" s="243">
        <v>-13.972055888223553</v>
      </c>
      <c r="AE236" s="241" t="s">
        <v>5654</v>
      </c>
      <c r="AF236" s="243">
        <v>439</v>
      </c>
      <c r="AG236" s="243">
        <v>489</v>
      </c>
      <c r="AH236" s="243">
        <v>-50</v>
      </c>
      <c r="AI236" s="243">
        <v>-10.224948875255624</v>
      </c>
      <c r="AJ236" s="241" t="s">
        <v>6123</v>
      </c>
      <c r="AK236" s="243">
        <v>370</v>
      </c>
      <c r="AL236" s="243">
        <v>386</v>
      </c>
      <c r="AM236" s="243">
        <v>-16</v>
      </c>
      <c r="AN236" s="243">
        <v>-4.1450777202072544</v>
      </c>
      <c r="AO236" s="241" t="s">
        <v>6124</v>
      </c>
      <c r="AP236" s="243">
        <v>363</v>
      </c>
      <c r="AQ236" s="243">
        <v>336</v>
      </c>
      <c r="AR236" s="243">
        <v>27</v>
      </c>
      <c r="AS236" s="256">
        <v>8.0357142857142865</v>
      </c>
      <c r="AT236" s="94" t="s">
        <v>6125</v>
      </c>
    </row>
    <row r="237" spans="2:46" ht="50" customHeight="1">
      <c r="B237" s="34" t="s">
        <v>474</v>
      </c>
      <c r="C237" s="35" t="s">
        <v>5289</v>
      </c>
      <c r="D237" s="36" t="s">
        <v>475</v>
      </c>
      <c r="E237" s="97">
        <v>1368.08</v>
      </c>
      <c r="F237" s="241">
        <v>1190.259</v>
      </c>
      <c r="G237" s="237">
        <v>177.82099999999991</v>
      </c>
      <c r="H237" s="236">
        <v>14.939689596970062</v>
      </c>
      <c r="I237" s="97">
        <v>1153.1479999999999</v>
      </c>
      <c r="J237" s="241">
        <v>996.18100000000004</v>
      </c>
      <c r="K237" s="237">
        <v>156.96699999999987</v>
      </c>
      <c r="L237" s="313">
        <v>15.75687550756337</v>
      </c>
      <c r="M237" s="97">
        <v>6.8360000000000003</v>
      </c>
      <c r="N237" s="241">
        <v>6.8360000000000003</v>
      </c>
      <c r="O237" s="237">
        <v>0</v>
      </c>
      <c r="P237" s="236">
        <v>0</v>
      </c>
      <c r="Q237" s="97">
        <v>208.096</v>
      </c>
      <c r="R237" s="241">
        <v>187.24199999999999</v>
      </c>
      <c r="S237" s="237">
        <v>20.854000000000013</v>
      </c>
      <c r="T237" s="236">
        <v>11.137458476196588</v>
      </c>
      <c r="U237" s="180" t="s">
        <v>6126</v>
      </c>
      <c r="V237" s="243">
        <v>61</v>
      </c>
      <c r="W237" s="243">
        <v>61</v>
      </c>
      <c r="X237" s="243">
        <v>0</v>
      </c>
      <c r="Y237" s="256">
        <v>0</v>
      </c>
      <c r="Z237" s="241" t="s">
        <v>6127</v>
      </c>
      <c r="AA237" s="243">
        <v>34</v>
      </c>
      <c r="AB237" s="243">
        <v>33</v>
      </c>
      <c r="AC237" s="243">
        <v>1</v>
      </c>
      <c r="AD237" s="243">
        <v>3.0303030303030303</v>
      </c>
      <c r="AE237" s="241" t="s">
        <v>5417</v>
      </c>
      <c r="AF237" s="243">
        <v>24</v>
      </c>
      <c r="AG237" s="243">
        <v>22</v>
      </c>
      <c r="AH237" s="243">
        <v>2</v>
      </c>
      <c r="AI237" s="243">
        <v>9.0909090909090917</v>
      </c>
      <c r="AJ237" s="241" t="s">
        <v>6128</v>
      </c>
      <c r="AK237" s="243">
        <v>20</v>
      </c>
      <c r="AL237" s="243">
        <v>17</v>
      </c>
      <c r="AM237" s="243">
        <v>3</v>
      </c>
      <c r="AN237" s="243">
        <v>17.647058823529413</v>
      </c>
      <c r="AO237" s="241" t="s">
        <v>6129</v>
      </c>
      <c r="AP237" s="243">
        <v>20</v>
      </c>
      <c r="AQ237" s="243">
        <v>22</v>
      </c>
      <c r="AR237" s="243">
        <v>-2</v>
      </c>
      <c r="AS237" s="256">
        <v>-9.0909090909090917</v>
      </c>
      <c r="AT237" s="94" t="s">
        <v>6130</v>
      </c>
    </row>
    <row r="238" spans="2:46" ht="50" customHeight="1">
      <c r="B238" s="34" t="s">
        <v>476</v>
      </c>
      <c r="C238" s="35" t="s">
        <v>5289</v>
      </c>
      <c r="D238" s="36" t="s">
        <v>477</v>
      </c>
      <c r="E238" s="97">
        <v>2425.3780000000002</v>
      </c>
      <c r="F238" s="241">
        <v>2265.558</v>
      </c>
      <c r="G238" s="237">
        <v>159.82000000000016</v>
      </c>
      <c r="H238" s="236">
        <v>7.0543327515782055</v>
      </c>
      <c r="I238" s="97">
        <v>653.78499999999997</v>
      </c>
      <c r="J238" s="241">
        <v>581.46</v>
      </c>
      <c r="K238" s="237">
        <v>72.324999999999932</v>
      </c>
      <c r="L238" s="313">
        <v>12.438516836927722</v>
      </c>
      <c r="M238" s="97">
        <v>10.130000000000001</v>
      </c>
      <c r="N238" s="241">
        <v>10.130000000000001</v>
      </c>
      <c r="O238" s="237">
        <v>0</v>
      </c>
      <c r="P238" s="236">
        <v>0</v>
      </c>
      <c r="Q238" s="97">
        <v>1761.463</v>
      </c>
      <c r="R238" s="241">
        <v>1673.9680000000001</v>
      </c>
      <c r="S238" s="237">
        <v>87.494999999999891</v>
      </c>
      <c r="T238" s="236">
        <v>5.2268024239411917</v>
      </c>
      <c r="U238" s="180" t="s">
        <v>5513</v>
      </c>
      <c r="V238" s="243">
        <v>1717</v>
      </c>
      <c r="W238" s="243">
        <v>1635</v>
      </c>
      <c r="X238" s="243">
        <v>82</v>
      </c>
      <c r="Y238" s="256">
        <v>5.0152905198776754</v>
      </c>
      <c r="Z238" s="241" t="s">
        <v>5481</v>
      </c>
      <c r="AA238" s="243">
        <v>38</v>
      </c>
      <c r="AB238" s="243">
        <v>39</v>
      </c>
      <c r="AC238" s="243">
        <v>-1</v>
      </c>
      <c r="AD238" s="243">
        <v>-2.5641025641025639</v>
      </c>
      <c r="AE238" s="241" t="s">
        <v>5673</v>
      </c>
      <c r="AF238" s="243">
        <v>6</v>
      </c>
      <c r="AG238" s="243">
        <v>0</v>
      </c>
      <c r="AH238" s="243">
        <v>6</v>
      </c>
      <c r="AI238" s="243" t="s">
        <v>12158</v>
      </c>
      <c r="AJ238" s="241" t="s">
        <v>12158</v>
      </c>
      <c r="AK238" s="241" t="s">
        <v>12158</v>
      </c>
      <c r="AL238" s="241" t="s">
        <v>12158</v>
      </c>
      <c r="AM238" s="241" t="s">
        <v>12158</v>
      </c>
      <c r="AN238" s="241" t="s">
        <v>12158</v>
      </c>
      <c r="AO238" s="241" t="s">
        <v>12158</v>
      </c>
      <c r="AP238" s="241" t="s">
        <v>12158</v>
      </c>
      <c r="AQ238" s="241" t="s">
        <v>12158</v>
      </c>
      <c r="AR238" s="241" t="s">
        <v>12158</v>
      </c>
      <c r="AS238" s="241" t="s">
        <v>12158</v>
      </c>
      <c r="AT238" s="94" t="s">
        <v>6131</v>
      </c>
    </row>
    <row r="239" spans="2:46" ht="50" customHeight="1">
      <c r="B239" s="34" t="s">
        <v>478</v>
      </c>
      <c r="C239" s="35" t="s">
        <v>5289</v>
      </c>
      <c r="D239" s="36" t="s">
        <v>479</v>
      </c>
      <c r="E239" s="97">
        <v>16811.782999999999</v>
      </c>
      <c r="F239" s="241">
        <v>16683.973999999998</v>
      </c>
      <c r="G239" s="237">
        <v>127.80900000000111</v>
      </c>
      <c r="H239" s="236">
        <v>0.76605849421727168</v>
      </c>
      <c r="I239" s="97">
        <v>5280.7129999999997</v>
      </c>
      <c r="J239" s="241">
        <v>5519.5619999999999</v>
      </c>
      <c r="K239" s="237">
        <v>-238.84900000000016</v>
      </c>
      <c r="L239" s="313">
        <v>-4.3273180009573249</v>
      </c>
      <c r="M239" s="97">
        <v>3407.9119999999998</v>
      </c>
      <c r="N239" s="241">
        <v>3418.7649999999999</v>
      </c>
      <c r="O239" s="237">
        <v>-10.853000000000065</v>
      </c>
      <c r="P239" s="236">
        <v>-0.31745381738727479</v>
      </c>
      <c r="Q239" s="97">
        <v>8123.1580000000004</v>
      </c>
      <c r="R239" s="241">
        <v>7745.6469999999999</v>
      </c>
      <c r="S239" s="237">
        <v>377.51100000000042</v>
      </c>
      <c r="T239" s="236">
        <v>4.8738472073411092</v>
      </c>
      <c r="U239" s="180" t="s">
        <v>5401</v>
      </c>
      <c r="V239" s="243">
        <v>3528</v>
      </c>
      <c r="W239" s="243">
        <v>3498</v>
      </c>
      <c r="X239" s="243">
        <v>30</v>
      </c>
      <c r="Y239" s="256">
        <v>0.85763293310463129</v>
      </c>
      <c r="Z239" s="241" t="s">
        <v>5513</v>
      </c>
      <c r="AA239" s="243">
        <v>2416</v>
      </c>
      <c r="AB239" s="243">
        <v>2108</v>
      </c>
      <c r="AC239" s="243">
        <v>308</v>
      </c>
      <c r="AD239" s="243">
        <v>14.611005692599621</v>
      </c>
      <c r="AE239" s="241" t="s">
        <v>6005</v>
      </c>
      <c r="AF239" s="243">
        <v>1466</v>
      </c>
      <c r="AG239" s="243">
        <v>1464</v>
      </c>
      <c r="AH239" s="243">
        <v>2</v>
      </c>
      <c r="AI239" s="243">
        <v>0.13661202185792351</v>
      </c>
      <c r="AJ239" s="241" t="s">
        <v>5386</v>
      </c>
      <c r="AK239" s="243">
        <v>371</v>
      </c>
      <c r="AL239" s="243">
        <v>373</v>
      </c>
      <c r="AM239" s="243">
        <v>-2</v>
      </c>
      <c r="AN239" s="243">
        <v>-0.53619302949061665</v>
      </c>
      <c r="AO239" s="241" t="s">
        <v>6132</v>
      </c>
      <c r="AP239" s="243">
        <v>57</v>
      </c>
      <c r="AQ239" s="243">
        <v>71</v>
      </c>
      <c r="AR239" s="243">
        <v>-14</v>
      </c>
      <c r="AS239" s="256">
        <v>-19.718309859154928</v>
      </c>
      <c r="AT239" s="94" t="s">
        <v>6133</v>
      </c>
    </row>
    <row r="240" spans="2:46" ht="50" customHeight="1">
      <c r="B240" s="34" t="s">
        <v>480</v>
      </c>
      <c r="C240" s="35" t="s">
        <v>5289</v>
      </c>
      <c r="D240" s="36" t="s">
        <v>481</v>
      </c>
      <c r="E240" s="97">
        <v>4871.7809999999999</v>
      </c>
      <c r="F240" s="241">
        <v>5551.3440000000001</v>
      </c>
      <c r="G240" s="237">
        <v>-679.5630000000001</v>
      </c>
      <c r="H240" s="236">
        <v>-12.241413971103215</v>
      </c>
      <c r="I240" s="97">
        <v>2120.1019999999999</v>
      </c>
      <c r="J240" s="241">
        <v>2352.3180000000002</v>
      </c>
      <c r="K240" s="237">
        <v>-232.21600000000035</v>
      </c>
      <c r="L240" s="313">
        <v>-9.8717945447852014</v>
      </c>
      <c r="M240" s="97">
        <v>1297.0630000000001</v>
      </c>
      <c r="N240" s="241">
        <v>1286.954</v>
      </c>
      <c r="O240" s="237">
        <v>10.109000000000151</v>
      </c>
      <c r="P240" s="236">
        <v>0.78549816077343493</v>
      </c>
      <c r="Q240" s="97">
        <v>1454.616</v>
      </c>
      <c r="R240" s="241">
        <v>1912.0719999999999</v>
      </c>
      <c r="S240" s="237">
        <v>-457.4559999999999</v>
      </c>
      <c r="T240" s="236">
        <v>-23.924622085360799</v>
      </c>
      <c r="U240" s="180" t="s">
        <v>5481</v>
      </c>
      <c r="V240" s="243">
        <v>639</v>
      </c>
      <c r="W240" s="243">
        <v>539</v>
      </c>
      <c r="X240" s="243">
        <v>100</v>
      </c>
      <c r="Y240" s="243">
        <v>18.552875695732837</v>
      </c>
      <c r="Z240" s="241" t="s">
        <v>6134</v>
      </c>
      <c r="AA240" s="243">
        <v>463</v>
      </c>
      <c r="AB240" s="243">
        <v>958</v>
      </c>
      <c r="AC240" s="243">
        <v>-495</v>
      </c>
      <c r="AD240" s="243">
        <v>-51.670146137787057</v>
      </c>
      <c r="AE240" s="241" t="s">
        <v>6135</v>
      </c>
      <c r="AF240" s="243">
        <v>113</v>
      </c>
      <c r="AG240" s="243">
        <v>179</v>
      </c>
      <c r="AH240" s="243">
        <v>-66</v>
      </c>
      <c r="AI240" s="243">
        <v>-36.871508379888269</v>
      </c>
      <c r="AJ240" s="241" t="s">
        <v>6136</v>
      </c>
      <c r="AK240" s="243">
        <v>98</v>
      </c>
      <c r="AL240" s="243">
        <v>104</v>
      </c>
      <c r="AM240" s="243">
        <v>-6</v>
      </c>
      <c r="AN240" s="243">
        <v>-5.7692307692307692</v>
      </c>
      <c r="AO240" s="241" t="s">
        <v>6137</v>
      </c>
      <c r="AP240" s="243">
        <v>65</v>
      </c>
      <c r="AQ240" s="243">
        <v>52</v>
      </c>
      <c r="AR240" s="243">
        <v>13</v>
      </c>
      <c r="AS240" s="256">
        <v>25</v>
      </c>
      <c r="AT240" s="166" t="s">
        <v>11382</v>
      </c>
    </row>
    <row r="241" spans="2:46" ht="50" customHeight="1">
      <c r="B241" s="37" t="s">
        <v>482</v>
      </c>
      <c r="C241" s="38" t="s">
        <v>5289</v>
      </c>
      <c r="D241" s="39" t="s">
        <v>483</v>
      </c>
      <c r="E241" s="97">
        <v>6671.36</v>
      </c>
      <c r="F241" s="241">
        <v>6192.5590000000002</v>
      </c>
      <c r="G241" s="237">
        <v>478.80099999999948</v>
      </c>
      <c r="H241" s="236">
        <v>7.7318762727977148</v>
      </c>
      <c r="I241" s="97">
        <v>567.19100000000003</v>
      </c>
      <c r="J241" s="241">
        <v>325.67399999999998</v>
      </c>
      <c r="K241" s="237">
        <v>241.51700000000005</v>
      </c>
      <c r="L241" s="313">
        <v>74.159128453607011</v>
      </c>
      <c r="M241" s="97">
        <v>50.042999999999999</v>
      </c>
      <c r="N241" s="241">
        <v>4.2999999999999997E-2</v>
      </c>
      <c r="O241" s="237">
        <v>50</v>
      </c>
      <c r="P241" s="236">
        <v>116279.06976744186</v>
      </c>
      <c r="Q241" s="97">
        <v>6054.1260000000002</v>
      </c>
      <c r="R241" s="241">
        <v>5866.8419999999996</v>
      </c>
      <c r="S241" s="237">
        <v>187.28400000000056</v>
      </c>
      <c r="T241" s="236">
        <v>3.1922455044809555</v>
      </c>
      <c r="U241" s="180" t="s">
        <v>6138</v>
      </c>
      <c r="V241" s="243">
        <v>2569</v>
      </c>
      <c r="W241" s="243">
        <v>2568</v>
      </c>
      <c r="X241" s="243">
        <v>1</v>
      </c>
      <c r="Y241" s="256">
        <v>3.8940809968847349E-2</v>
      </c>
      <c r="Z241" s="241" t="s">
        <v>5513</v>
      </c>
      <c r="AA241" s="243">
        <v>1768</v>
      </c>
      <c r="AB241" s="243">
        <v>1950</v>
      </c>
      <c r="AC241" s="243">
        <v>-182</v>
      </c>
      <c r="AD241" s="243">
        <v>-9.3333333333333339</v>
      </c>
      <c r="AE241" s="241" t="s">
        <v>6139</v>
      </c>
      <c r="AF241" s="243">
        <v>466</v>
      </c>
      <c r="AG241" s="243">
        <v>467</v>
      </c>
      <c r="AH241" s="243">
        <v>-1</v>
      </c>
      <c r="AI241" s="243">
        <v>-0.21413276231263384</v>
      </c>
      <c r="AJ241" s="241" t="s">
        <v>6140</v>
      </c>
      <c r="AK241" s="243">
        <v>362</v>
      </c>
      <c r="AL241" s="243">
        <v>0</v>
      </c>
      <c r="AM241" s="243">
        <v>362</v>
      </c>
      <c r="AN241" s="243" t="s">
        <v>12165</v>
      </c>
      <c r="AO241" s="241" t="s">
        <v>5401</v>
      </c>
      <c r="AP241" s="243">
        <v>272</v>
      </c>
      <c r="AQ241" s="243">
        <v>276</v>
      </c>
      <c r="AR241" s="243">
        <v>-4</v>
      </c>
      <c r="AS241" s="256">
        <v>-1.4492753623188406</v>
      </c>
      <c r="AT241" s="96" t="s">
        <v>6141</v>
      </c>
    </row>
    <row r="242" spans="2:46" ht="50" customHeight="1">
      <c r="B242" s="37" t="s">
        <v>484</v>
      </c>
      <c r="C242" s="38" t="s">
        <v>5289</v>
      </c>
      <c r="D242" s="39" t="s">
        <v>485</v>
      </c>
      <c r="E242" s="97">
        <v>9423.1560000000009</v>
      </c>
      <c r="F242" s="241">
        <v>9845.4279999999999</v>
      </c>
      <c r="G242" s="237">
        <v>-422.27199999999903</v>
      </c>
      <c r="H242" s="236">
        <v>-4.2890161809115774</v>
      </c>
      <c r="I242" s="97">
        <v>2199.4879999999998</v>
      </c>
      <c r="J242" s="241">
        <v>2408.7600000000002</v>
      </c>
      <c r="K242" s="237">
        <v>-209.27200000000039</v>
      </c>
      <c r="L242" s="313">
        <v>-8.6879556286222108</v>
      </c>
      <c r="M242" s="97">
        <v>2957.5459999999998</v>
      </c>
      <c r="N242" s="241">
        <v>2962.4470000000001</v>
      </c>
      <c r="O242" s="237">
        <v>-4.9010000000002947</v>
      </c>
      <c r="P242" s="236">
        <v>-0.16543755888291992</v>
      </c>
      <c r="Q242" s="97">
        <v>4266.1220000000003</v>
      </c>
      <c r="R242" s="241">
        <v>4474.2209999999995</v>
      </c>
      <c r="S242" s="237">
        <v>-208.09899999999925</v>
      </c>
      <c r="T242" s="236">
        <v>-4.6510666326048549</v>
      </c>
      <c r="U242" s="180" t="s">
        <v>6142</v>
      </c>
      <c r="V242" s="243">
        <v>2054</v>
      </c>
      <c r="W242" s="243">
        <v>2122</v>
      </c>
      <c r="X242" s="243">
        <v>-68</v>
      </c>
      <c r="Y242" s="243">
        <v>-3.2045240339302548</v>
      </c>
      <c r="Z242" s="241" t="s">
        <v>6143</v>
      </c>
      <c r="AA242" s="243">
        <v>2000</v>
      </c>
      <c r="AB242" s="243">
        <v>2000</v>
      </c>
      <c r="AC242" s="243">
        <v>0</v>
      </c>
      <c r="AD242" s="243">
        <v>0</v>
      </c>
      <c r="AE242" s="241" t="s">
        <v>6144</v>
      </c>
      <c r="AF242" s="243">
        <v>146</v>
      </c>
      <c r="AG242" s="243">
        <v>222</v>
      </c>
      <c r="AH242" s="243">
        <v>-76</v>
      </c>
      <c r="AI242" s="243">
        <v>-34.234234234234236</v>
      </c>
      <c r="AJ242" s="241" t="s">
        <v>5417</v>
      </c>
      <c r="AK242" s="243">
        <v>30</v>
      </c>
      <c r="AL242" s="243">
        <v>33</v>
      </c>
      <c r="AM242" s="243">
        <v>-3</v>
      </c>
      <c r="AN242" s="243">
        <v>-9.0909090909090917</v>
      </c>
      <c r="AO242" s="241" t="s">
        <v>6145</v>
      </c>
      <c r="AP242" s="243">
        <v>24</v>
      </c>
      <c r="AQ242" s="243">
        <v>25</v>
      </c>
      <c r="AR242" s="243">
        <v>-1</v>
      </c>
      <c r="AS242" s="256">
        <v>-4</v>
      </c>
      <c r="AT242" s="96" t="s">
        <v>6146</v>
      </c>
    </row>
    <row r="243" spans="2:46" ht="50" customHeight="1">
      <c r="B243" s="34" t="s">
        <v>486</v>
      </c>
      <c r="C243" s="35" t="s">
        <v>5289</v>
      </c>
      <c r="D243" s="36" t="s">
        <v>487</v>
      </c>
      <c r="E243" s="97">
        <v>10320.484</v>
      </c>
      <c r="F243" s="241">
        <v>9981.0679999999993</v>
      </c>
      <c r="G243" s="237">
        <v>339.41600000000108</v>
      </c>
      <c r="H243" s="236">
        <v>3.4005980121566264</v>
      </c>
      <c r="I243" s="97">
        <v>2469.6849999999999</v>
      </c>
      <c r="J243" s="241">
        <v>2773.0390000000002</v>
      </c>
      <c r="K243" s="237">
        <v>-303.35400000000027</v>
      </c>
      <c r="L243" s="313">
        <v>-10.939406189382849</v>
      </c>
      <c r="M243" s="97">
        <v>1865.9010000000001</v>
      </c>
      <c r="N243" s="241">
        <v>1865.153</v>
      </c>
      <c r="O243" s="237">
        <v>0.74800000000004729</v>
      </c>
      <c r="P243" s="236">
        <v>4.0103948576875319E-2</v>
      </c>
      <c r="Q243" s="97">
        <v>5984.8980000000001</v>
      </c>
      <c r="R243" s="241">
        <v>5342.8760000000002</v>
      </c>
      <c r="S243" s="237">
        <v>642.02199999999993</v>
      </c>
      <c r="T243" s="236">
        <v>12.016412134588187</v>
      </c>
      <c r="U243" s="180" t="s">
        <v>5481</v>
      </c>
      <c r="V243" s="243">
        <v>4115</v>
      </c>
      <c r="W243" s="243">
        <v>3476</v>
      </c>
      <c r="X243" s="243">
        <v>639</v>
      </c>
      <c r="Y243" s="256">
        <v>18.38319907940161</v>
      </c>
      <c r="Z243" s="241" t="s">
        <v>6142</v>
      </c>
      <c r="AA243" s="243">
        <v>1827</v>
      </c>
      <c r="AB243" s="243">
        <v>1827</v>
      </c>
      <c r="AC243" s="243">
        <v>0</v>
      </c>
      <c r="AD243" s="243">
        <v>0</v>
      </c>
      <c r="AE243" s="241" t="s">
        <v>6147</v>
      </c>
      <c r="AF243" s="243">
        <v>42</v>
      </c>
      <c r="AG243" s="243">
        <v>40</v>
      </c>
      <c r="AH243" s="243">
        <v>2</v>
      </c>
      <c r="AI243" s="243">
        <v>5</v>
      </c>
      <c r="AJ243" s="241" t="s">
        <v>12157</v>
      </c>
      <c r="AK243" s="241" t="s">
        <v>12157</v>
      </c>
      <c r="AL243" s="241" t="s">
        <v>12157</v>
      </c>
      <c r="AM243" s="241" t="s">
        <v>12157</v>
      </c>
      <c r="AN243" s="241" t="s">
        <v>12157</v>
      </c>
      <c r="AO243" s="241" t="s">
        <v>12157</v>
      </c>
      <c r="AP243" s="241" t="s">
        <v>12157</v>
      </c>
      <c r="AQ243" s="241" t="s">
        <v>12157</v>
      </c>
      <c r="AR243" s="241" t="s">
        <v>12157</v>
      </c>
      <c r="AS243" s="241" t="s">
        <v>12157</v>
      </c>
      <c r="AT243" s="171" t="s">
        <v>11383</v>
      </c>
    </row>
    <row r="244" spans="2:46" ht="50" customHeight="1">
      <c r="B244" s="34" t="s">
        <v>488</v>
      </c>
      <c r="C244" s="35" t="s">
        <v>5289</v>
      </c>
      <c r="D244" s="36" t="s">
        <v>489</v>
      </c>
      <c r="E244" s="97">
        <v>1497.3489999999999</v>
      </c>
      <c r="F244" s="241">
        <v>1521.124</v>
      </c>
      <c r="G244" s="237">
        <v>-23.775000000000091</v>
      </c>
      <c r="H244" s="236">
        <v>-1.5629889476466146</v>
      </c>
      <c r="I244" s="97">
        <v>490.49599999999998</v>
      </c>
      <c r="J244" s="241">
        <v>451.61599999999999</v>
      </c>
      <c r="K244" s="237">
        <v>38.879999999999995</v>
      </c>
      <c r="L244" s="313">
        <v>8.6090838234252107</v>
      </c>
      <c r="M244" s="97">
        <v>239.249</v>
      </c>
      <c r="N244" s="241">
        <v>239.221</v>
      </c>
      <c r="O244" s="237">
        <v>2.7999999999991587E-2</v>
      </c>
      <c r="P244" s="236">
        <v>1.1704658035871261E-2</v>
      </c>
      <c r="Q244" s="97">
        <v>767.60400000000004</v>
      </c>
      <c r="R244" s="241">
        <v>830.28700000000003</v>
      </c>
      <c r="S244" s="237">
        <v>-62.682999999999993</v>
      </c>
      <c r="T244" s="236">
        <v>-7.5495581648273413</v>
      </c>
      <c r="U244" s="180" t="s">
        <v>5481</v>
      </c>
      <c r="V244" s="243">
        <v>645</v>
      </c>
      <c r="W244" s="243">
        <v>715</v>
      </c>
      <c r="X244" s="243">
        <v>-70</v>
      </c>
      <c r="Y244" s="243">
        <v>-9.79020979020979</v>
      </c>
      <c r="Z244" s="241" t="s">
        <v>6148</v>
      </c>
      <c r="AA244" s="243">
        <v>84</v>
      </c>
      <c r="AB244" s="243">
        <v>84</v>
      </c>
      <c r="AC244" s="243">
        <v>0</v>
      </c>
      <c r="AD244" s="243">
        <v>0</v>
      </c>
      <c r="AE244" s="241" t="s">
        <v>5386</v>
      </c>
      <c r="AF244" s="243">
        <v>28</v>
      </c>
      <c r="AG244" s="243">
        <v>28</v>
      </c>
      <c r="AH244" s="243">
        <v>0</v>
      </c>
      <c r="AI244" s="243">
        <v>0</v>
      </c>
      <c r="AJ244" s="241" t="s">
        <v>6149</v>
      </c>
      <c r="AK244" s="243">
        <v>7</v>
      </c>
      <c r="AL244" s="244" t="s">
        <v>5412</v>
      </c>
      <c r="AM244" s="243" t="s">
        <v>12165</v>
      </c>
      <c r="AN244" s="243" t="s">
        <v>12165</v>
      </c>
      <c r="AO244" s="241" t="s">
        <v>6151</v>
      </c>
      <c r="AP244" s="243">
        <v>4</v>
      </c>
      <c r="AQ244" s="243">
        <v>4</v>
      </c>
      <c r="AR244" s="243">
        <v>0</v>
      </c>
      <c r="AS244" s="256">
        <v>0</v>
      </c>
      <c r="AT244" s="94" t="s">
        <v>6152</v>
      </c>
    </row>
    <row r="245" spans="2:46" ht="50" customHeight="1">
      <c r="B245" s="34" t="s">
        <v>490</v>
      </c>
      <c r="C245" s="35" t="s">
        <v>5289</v>
      </c>
      <c r="D245" s="36" t="s">
        <v>491</v>
      </c>
      <c r="E245" s="97">
        <v>623.72500000000002</v>
      </c>
      <c r="F245" s="241">
        <v>722.31700000000001</v>
      </c>
      <c r="G245" s="237">
        <v>-98.591999999999985</v>
      </c>
      <c r="H245" s="236">
        <v>-13.649408777586569</v>
      </c>
      <c r="I245" s="97">
        <v>224.279</v>
      </c>
      <c r="J245" s="241">
        <v>320.27600000000001</v>
      </c>
      <c r="K245" s="237">
        <v>-95.997000000000014</v>
      </c>
      <c r="L245" s="313">
        <v>-29.973210605852458</v>
      </c>
      <c r="M245" s="97">
        <v>106.11499999999999</v>
      </c>
      <c r="N245" s="241">
        <v>96.114000000000004</v>
      </c>
      <c r="O245" s="237">
        <v>10.000999999999991</v>
      </c>
      <c r="P245" s="236">
        <v>10.405351977859615</v>
      </c>
      <c r="Q245" s="97">
        <v>293.33100000000002</v>
      </c>
      <c r="R245" s="241">
        <v>305.92700000000002</v>
      </c>
      <c r="S245" s="237">
        <v>-12.596000000000004</v>
      </c>
      <c r="T245" s="236">
        <v>-4.1173221062541074</v>
      </c>
      <c r="U245" s="180" t="s">
        <v>6153</v>
      </c>
      <c r="V245" s="243">
        <v>163</v>
      </c>
      <c r="W245" s="243">
        <v>158</v>
      </c>
      <c r="X245" s="243">
        <v>5</v>
      </c>
      <c r="Y245" s="243">
        <v>3.1645569620253164</v>
      </c>
      <c r="Z245" s="241" t="s">
        <v>5719</v>
      </c>
      <c r="AA245" s="243">
        <v>39</v>
      </c>
      <c r="AB245" s="243">
        <v>72</v>
      </c>
      <c r="AC245" s="243">
        <v>-33</v>
      </c>
      <c r="AD245" s="243">
        <v>-45.833333333333329</v>
      </c>
      <c r="AE245" s="241" t="s">
        <v>5577</v>
      </c>
      <c r="AF245" s="243">
        <v>29</v>
      </c>
      <c r="AG245" s="243">
        <v>26</v>
      </c>
      <c r="AH245" s="243">
        <v>3</v>
      </c>
      <c r="AI245" s="243">
        <v>11.538461538461538</v>
      </c>
      <c r="AJ245" s="241" t="s">
        <v>5421</v>
      </c>
      <c r="AK245" s="243">
        <v>26</v>
      </c>
      <c r="AL245" s="243">
        <v>25</v>
      </c>
      <c r="AM245" s="243">
        <v>1</v>
      </c>
      <c r="AN245" s="243">
        <v>4</v>
      </c>
      <c r="AO245" s="241" t="s">
        <v>6154</v>
      </c>
      <c r="AP245" s="243">
        <v>21</v>
      </c>
      <c r="AQ245" s="243">
        <v>12</v>
      </c>
      <c r="AR245" s="243">
        <v>9</v>
      </c>
      <c r="AS245" s="256">
        <v>75</v>
      </c>
      <c r="AT245" s="94" t="s">
        <v>6155</v>
      </c>
    </row>
    <row r="246" spans="2:46" ht="50" customHeight="1">
      <c r="B246" s="34" t="s">
        <v>492</v>
      </c>
      <c r="C246" s="35" t="s">
        <v>5289</v>
      </c>
      <c r="D246" s="36" t="s">
        <v>493</v>
      </c>
      <c r="E246" s="97">
        <v>2324.326</v>
      </c>
      <c r="F246" s="241">
        <v>2212.107</v>
      </c>
      <c r="G246" s="237">
        <v>112.21900000000005</v>
      </c>
      <c r="H246" s="236">
        <v>5.0729462905727463</v>
      </c>
      <c r="I246" s="97">
        <v>1337.646</v>
      </c>
      <c r="J246" s="241">
        <v>1278.4269999999999</v>
      </c>
      <c r="K246" s="237">
        <v>59.219000000000051</v>
      </c>
      <c r="L246" s="313">
        <v>4.6321768861264703</v>
      </c>
      <c r="M246" s="97">
        <v>115</v>
      </c>
      <c r="N246" s="241">
        <v>110</v>
      </c>
      <c r="O246" s="237">
        <v>5</v>
      </c>
      <c r="P246" s="236">
        <v>4.5454545454545459</v>
      </c>
      <c r="Q246" s="97">
        <v>871.68</v>
      </c>
      <c r="R246" s="241">
        <v>823.68</v>
      </c>
      <c r="S246" s="237">
        <v>48</v>
      </c>
      <c r="T246" s="236">
        <v>5.8275058275058278</v>
      </c>
      <c r="U246" s="180" t="s">
        <v>6156</v>
      </c>
      <c r="V246" s="243">
        <v>862</v>
      </c>
      <c r="W246" s="243">
        <v>814</v>
      </c>
      <c r="X246" s="243">
        <v>48</v>
      </c>
      <c r="Y246" s="243">
        <v>5.8968058968058967</v>
      </c>
      <c r="Z246" s="241" t="s">
        <v>5386</v>
      </c>
      <c r="AA246" s="243">
        <v>5</v>
      </c>
      <c r="AB246" s="243">
        <v>5</v>
      </c>
      <c r="AC246" s="243">
        <v>0</v>
      </c>
      <c r="AD246" s="243">
        <v>0</v>
      </c>
      <c r="AE246" s="241" t="s">
        <v>5404</v>
      </c>
      <c r="AF246" s="243">
        <v>3</v>
      </c>
      <c r="AG246" s="243">
        <v>3</v>
      </c>
      <c r="AH246" s="243">
        <v>0</v>
      </c>
      <c r="AI246" s="243">
        <v>0</v>
      </c>
      <c r="AJ246" s="241" t="s">
        <v>5675</v>
      </c>
      <c r="AK246" s="243">
        <v>2</v>
      </c>
      <c r="AL246" s="243">
        <v>2</v>
      </c>
      <c r="AM246" s="243">
        <v>0</v>
      </c>
      <c r="AN246" s="243">
        <v>0</v>
      </c>
      <c r="AO246" s="241" t="s">
        <v>12157</v>
      </c>
      <c r="AP246" s="241" t="s">
        <v>12157</v>
      </c>
      <c r="AQ246" s="241" t="s">
        <v>12157</v>
      </c>
      <c r="AR246" s="241" t="s">
        <v>12157</v>
      </c>
      <c r="AS246" s="241" t="s">
        <v>12157</v>
      </c>
      <c r="AT246" s="94" t="s">
        <v>6157</v>
      </c>
    </row>
    <row r="247" spans="2:46" ht="50" customHeight="1">
      <c r="B247" s="34" t="s">
        <v>494</v>
      </c>
      <c r="C247" s="35" t="s">
        <v>5289</v>
      </c>
      <c r="D247" s="36" t="s">
        <v>495</v>
      </c>
      <c r="E247" s="97">
        <v>3865.2350000000001</v>
      </c>
      <c r="F247" s="241">
        <v>3475.444</v>
      </c>
      <c r="G247" s="237">
        <v>389.79100000000017</v>
      </c>
      <c r="H247" s="236">
        <v>11.215574182751906</v>
      </c>
      <c r="I247" s="97">
        <v>1263.9059999999999</v>
      </c>
      <c r="J247" s="241">
        <v>1279.414</v>
      </c>
      <c r="K247" s="237">
        <v>-15.508000000000038</v>
      </c>
      <c r="L247" s="313">
        <v>-1.2121174225074947</v>
      </c>
      <c r="M247" s="97">
        <v>637.03700000000003</v>
      </c>
      <c r="N247" s="241">
        <v>582.69500000000005</v>
      </c>
      <c r="O247" s="237">
        <v>54.341999999999985</v>
      </c>
      <c r="P247" s="236">
        <v>9.3259767116587557</v>
      </c>
      <c r="Q247" s="97">
        <v>1964.2919999999999</v>
      </c>
      <c r="R247" s="241">
        <v>1613.335</v>
      </c>
      <c r="S247" s="237">
        <v>350.95699999999988</v>
      </c>
      <c r="T247" s="236">
        <v>21.753510585216329</v>
      </c>
      <c r="U247" s="180" t="s">
        <v>6142</v>
      </c>
      <c r="V247" s="243">
        <v>1611</v>
      </c>
      <c r="W247" s="243">
        <v>1462</v>
      </c>
      <c r="X247" s="243">
        <v>149</v>
      </c>
      <c r="Y247" s="243">
        <v>10.191518467852259</v>
      </c>
      <c r="Z247" s="241" t="s">
        <v>5577</v>
      </c>
      <c r="AA247" s="243">
        <v>252</v>
      </c>
      <c r="AB247" s="243">
        <v>96</v>
      </c>
      <c r="AC247" s="243">
        <v>156</v>
      </c>
      <c r="AD247" s="243">
        <v>162.5</v>
      </c>
      <c r="AE247" s="241" t="s">
        <v>5513</v>
      </c>
      <c r="AF247" s="243">
        <v>57</v>
      </c>
      <c r="AG247" s="243">
        <v>56</v>
      </c>
      <c r="AH247" s="243">
        <v>1</v>
      </c>
      <c r="AI247" s="243">
        <v>1.7857142857142856</v>
      </c>
      <c r="AJ247" s="241" t="s">
        <v>6158</v>
      </c>
      <c r="AK247" s="243">
        <v>40</v>
      </c>
      <c r="AL247" s="243">
        <v>0</v>
      </c>
      <c r="AM247" s="243">
        <v>40</v>
      </c>
      <c r="AN247" s="243" t="s">
        <v>12165</v>
      </c>
      <c r="AO247" s="241" t="s">
        <v>5673</v>
      </c>
      <c r="AP247" s="243">
        <v>4</v>
      </c>
      <c r="AQ247" s="243">
        <v>0</v>
      </c>
      <c r="AR247" s="243">
        <v>4</v>
      </c>
      <c r="AS247" s="241" t="s">
        <v>6150</v>
      </c>
      <c r="AT247" s="166" t="s">
        <v>12091</v>
      </c>
    </row>
    <row r="248" spans="2:46" ht="50" customHeight="1">
      <c r="B248" s="34" t="s">
        <v>496</v>
      </c>
      <c r="C248" s="35" t="s">
        <v>5289</v>
      </c>
      <c r="D248" s="36" t="s">
        <v>497</v>
      </c>
      <c r="E248" s="97">
        <v>671.82500000000005</v>
      </c>
      <c r="F248" s="241">
        <v>639.08799999999997</v>
      </c>
      <c r="G248" s="237">
        <v>32.73700000000008</v>
      </c>
      <c r="H248" s="236">
        <v>5.1224557494429686</v>
      </c>
      <c r="I248" s="97">
        <v>340.93200000000002</v>
      </c>
      <c r="J248" s="241">
        <v>271.76400000000001</v>
      </c>
      <c r="K248" s="237">
        <v>69.168000000000006</v>
      </c>
      <c r="L248" s="313">
        <v>25.451494679206959</v>
      </c>
      <c r="M248" s="97">
        <v>14.331</v>
      </c>
      <c r="N248" s="241">
        <v>99.234999999999999</v>
      </c>
      <c r="O248" s="237">
        <v>-84.903999999999996</v>
      </c>
      <c r="P248" s="236">
        <v>-85.558522698644623</v>
      </c>
      <c r="Q248" s="97">
        <v>316.56200000000001</v>
      </c>
      <c r="R248" s="241">
        <v>268.089</v>
      </c>
      <c r="S248" s="237">
        <v>48.473000000000013</v>
      </c>
      <c r="T248" s="236">
        <v>18.08093580863072</v>
      </c>
      <c r="U248" s="180" t="s">
        <v>5481</v>
      </c>
      <c r="V248" s="243">
        <v>200</v>
      </c>
      <c r="W248" s="243">
        <v>170</v>
      </c>
      <c r="X248" s="243">
        <v>30</v>
      </c>
      <c r="Y248" s="256">
        <v>17.647058823529413</v>
      </c>
      <c r="Z248" s="237" t="s">
        <v>6159</v>
      </c>
      <c r="AA248" s="243">
        <v>109</v>
      </c>
      <c r="AB248" s="243">
        <v>98</v>
      </c>
      <c r="AC248" s="243">
        <v>11</v>
      </c>
      <c r="AD248" s="243">
        <v>11.224489795918368</v>
      </c>
      <c r="AE248" s="237" t="s">
        <v>5479</v>
      </c>
      <c r="AF248" s="243">
        <v>7</v>
      </c>
      <c r="AG248" s="243">
        <v>0</v>
      </c>
      <c r="AH248" s="243">
        <v>7</v>
      </c>
      <c r="AI248" s="243" t="s">
        <v>12165</v>
      </c>
      <c r="AJ248" s="241" t="s">
        <v>5386</v>
      </c>
      <c r="AK248" s="243">
        <v>0</v>
      </c>
      <c r="AL248" s="243">
        <v>0</v>
      </c>
      <c r="AM248" s="243">
        <v>0</v>
      </c>
      <c r="AN248" s="243" t="s">
        <v>12165</v>
      </c>
      <c r="AO248" s="241" t="s">
        <v>5486</v>
      </c>
      <c r="AP248" s="243">
        <v>0</v>
      </c>
      <c r="AQ248" s="243">
        <v>0</v>
      </c>
      <c r="AR248" s="243">
        <v>0</v>
      </c>
      <c r="AS248" s="241" t="s">
        <v>6150</v>
      </c>
      <c r="AT248" s="166" t="s">
        <v>11384</v>
      </c>
    </row>
    <row r="249" spans="2:46" ht="50" customHeight="1">
      <c r="B249" s="34" t="s">
        <v>498</v>
      </c>
      <c r="C249" s="35" t="s">
        <v>5289</v>
      </c>
      <c r="D249" s="36" t="s">
        <v>499</v>
      </c>
      <c r="E249" s="97">
        <v>2875.3240000000001</v>
      </c>
      <c r="F249" s="241">
        <v>3151.096</v>
      </c>
      <c r="G249" s="237">
        <v>-275.77199999999993</v>
      </c>
      <c r="H249" s="236">
        <v>-8.7516216579882027</v>
      </c>
      <c r="I249" s="97">
        <v>1910.5889999999999</v>
      </c>
      <c r="J249" s="241">
        <v>2024.1189999999999</v>
      </c>
      <c r="K249" s="237">
        <v>-113.52999999999997</v>
      </c>
      <c r="L249" s="313">
        <v>-5.6088599533920673</v>
      </c>
      <c r="M249" s="97">
        <v>0.95199999999999996</v>
      </c>
      <c r="N249" s="241">
        <v>98.944000000000003</v>
      </c>
      <c r="O249" s="237">
        <v>-97.992000000000004</v>
      </c>
      <c r="P249" s="236">
        <v>-99.037839586028468</v>
      </c>
      <c r="Q249" s="97">
        <v>963.78300000000002</v>
      </c>
      <c r="R249" s="241">
        <v>1028.0329999999999</v>
      </c>
      <c r="S249" s="237">
        <v>-64.249999999999886</v>
      </c>
      <c r="T249" s="236">
        <v>-6.2497993741445939</v>
      </c>
      <c r="U249" s="180" t="s">
        <v>6142</v>
      </c>
      <c r="V249" s="243">
        <v>521</v>
      </c>
      <c r="W249" s="243">
        <v>561</v>
      </c>
      <c r="X249" s="243">
        <v>-40</v>
      </c>
      <c r="Y249" s="243">
        <v>-7.1301247771836014</v>
      </c>
      <c r="Z249" s="241" t="s">
        <v>6160</v>
      </c>
      <c r="AA249" s="243">
        <v>262</v>
      </c>
      <c r="AB249" s="243">
        <v>290</v>
      </c>
      <c r="AC249" s="243">
        <v>-28</v>
      </c>
      <c r="AD249" s="243">
        <v>-9.6551724137931032</v>
      </c>
      <c r="AE249" s="241" t="s">
        <v>6161</v>
      </c>
      <c r="AF249" s="243">
        <v>100</v>
      </c>
      <c r="AG249" s="243">
        <v>100</v>
      </c>
      <c r="AH249" s="243">
        <v>0</v>
      </c>
      <c r="AI249" s="243">
        <v>0</v>
      </c>
      <c r="AJ249" s="241" t="s">
        <v>6162</v>
      </c>
      <c r="AK249" s="243">
        <v>49</v>
      </c>
      <c r="AL249" s="243">
        <v>51</v>
      </c>
      <c r="AM249" s="243">
        <v>-2</v>
      </c>
      <c r="AN249" s="243">
        <v>-3.9215686274509802</v>
      </c>
      <c r="AO249" s="241" t="s">
        <v>6163</v>
      </c>
      <c r="AP249" s="243">
        <v>20</v>
      </c>
      <c r="AQ249" s="243">
        <v>20</v>
      </c>
      <c r="AR249" s="243">
        <v>0</v>
      </c>
      <c r="AS249" s="256">
        <v>0</v>
      </c>
      <c r="AT249" s="94" t="s">
        <v>6164</v>
      </c>
    </row>
    <row r="250" spans="2:46" ht="50" customHeight="1">
      <c r="B250" s="34" t="s">
        <v>500</v>
      </c>
      <c r="C250" s="35" t="s">
        <v>5289</v>
      </c>
      <c r="D250" s="36" t="s">
        <v>501</v>
      </c>
      <c r="E250" s="97">
        <v>1454.0450000000001</v>
      </c>
      <c r="F250" s="241">
        <v>1570.4770000000001</v>
      </c>
      <c r="G250" s="237">
        <v>-116.43200000000002</v>
      </c>
      <c r="H250" s="236">
        <v>-7.4137984828813162</v>
      </c>
      <c r="I250" s="97">
        <v>1102.2149999999999</v>
      </c>
      <c r="J250" s="241">
        <v>1245.7339999999999</v>
      </c>
      <c r="K250" s="237">
        <v>-143.51900000000001</v>
      </c>
      <c r="L250" s="313">
        <v>-11.520838317008288</v>
      </c>
      <c r="M250" s="97">
        <v>310.80599999999998</v>
      </c>
      <c r="N250" s="241">
        <v>280.77999999999997</v>
      </c>
      <c r="O250" s="237">
        <v>30.02600000000001</v>
      </c>
      <c r="P250" s="236">
        <v>10.693781608376669</v>
      </c>
      <c r="Q250" s="97">
        <v>41.024000000000001</v>
      </c>
      <c r="R250" s="241">
        <v>43.963000000000001</v>
      </c>
      <c r="S250" s="237">
        <v>-2.9390000000000001</v>
      </c>
      <c r="T250" s="236">
        <v>-6.6851670723108061</v>
      </c>
      <c r="U250" s="180" t="s">
        <v>6165</v>
      </c>
      <c r="V250" s="243">
        <v>23</v>
      </c>
      <c r="W250" s="243">
        <v>23</v>
      </c>
      <c r="X250" s="243">
        <v>0</v>
      </c>
      <c r="Y250" s="243">
        <v>0</v>
      </c>
      <c r="Z250" s="241" t="s">
        <v>6166</v>
      </c>
      <c r="AA250" s="243">
        <v>10</v>
      </c>
      <c r="AB250" s="243">
        <v>10</v>
      </c>
      <c r="AC250" s="243">
        <v>0</v>
      </c>
      <c r="AD250" s="243">
        <v>0</v>
      </c>
      <c r="AE250" s="241" t="s">
        <v>5488</v>
      </c>
      <c r="AF250" s="243">
        <v>5</v>
      </c>
      <c r="AG250" s="243">
        <v>5</v>
      </c>
      <c r="AH250" s="243">
        <v>0</v>
      </c>
      <c r="AI250" s="243">
        <v>0</v>
      </c>
      <c r="AJ250" s="241" t="s">
        <v>6167</v>
      </c>
      <c r="AK250" s="244">
        <v>2</v>
      </c>
      <c r="AL250" s="243">
        <v>6</v>
      </c>
      <c r="AM250" s="243">
        <v>-4</v>
      </c>
      <c r="AN250" s="243">
        <v>-66.6666666666667</v>
      </c>
      <c r="AO250" s="241" t="s">
        <v>6149</v>
      </c>
      <c r="AP250" s="243">
        <v>1</v>
      </c>
      <c r="AQ250" s="243">
        <v>0</v>
      </c>
      <c r="AR250" s="243">
        <v>1</v>
      </c>
      <c r="AS250" s="256" t="s">
        <v>12165</v>
      </c>
      <c r="AT250" s="94" t="s">
        <v>6168</v>
      </c>
    </row>
    <row r="251" spans="2:46" ht="50" customHeight="1">
      <c r="B251" s="34" t="s">
        <v>502</v>
      </c>
      <c r="C251" s="35" t="s">
        <v>5289</v>
      </c>
      <c r="D251" s="36" t="s">
        <v>503</v>
      </c>
      <c r="E251" s="97">
        <v>2935.4760000000001</v>
      </c>
      <c r="F251" s="241">
        <v>3114.732</v>
      </c>
      <c r="G251" s="237">
        <v>-179.25599999999986</v>
      </c>
      <c r="H251" s="236">
        <v>-5.7551018835649375</v>
      </c>
      <c r="I251" s="97">
        <v>1004.419</v>
      </c>
      <c r="J251" s="241">
        <v>1141.9649999999999</v>
      </c>
      <c r="K251" s="237">
        <v>-137.54599999999994</v>
      </c>
      <c r="L251" s="313">
        <v>-12.044677376276852</v>
      </c>
      <c r="M251" s="97">
        <v>160.73099999999999</v>
      </c>
      <c r="N251" s="241">
        <v>275.28699999999998</v>
      </c>
      <c r="O251" s="237">
        <v>-114.55599999999998</v>
      </c>
      <c r="P251" s="236">
        <v>-41.613298121596728</v>
      </c>
      <c r="Q251" s="97">
        <v>1770.326</v>
      </c>
      <c r="R251" s="241">
        <v>1697.48</v>
      </c>
      <c r="S251" s="237">
        <v>72.846000000000004</v>
      </c>
      <c r="T251" s="236">
        <v>4.2914202229186795</v>
      </c>
      <c r="U251" s="180" t="s">
        <v>6117</v>
      </c>
      <c r="V251" s="243">
        <v>1142</v>
      </c>
      <c r="W251" s="243">
        <v>1143</v>
      </c>
      <c r="X251" s="243">
        <v>-1</v>
      </c>
      <c r="Y251" s="243">
        <v>-8.7489063867016631E-2</v>
      </c>
      <c r="Z251" s="241" t="s">
        <v>5481</v>
      </c>
      <c r="AA251" s="243">
        <v>374</v>
      </c>
      <c r="AB251" s="243">
        <v>432</v>
      </c>
      <c r="AC251" s="243">
        <v>-58</v>
      </c>
      <c r="AD251" s="243">
        <v>-13.425925925925927</v>
      </c>
      <c r="AE251" s="241" t="s">
        <v>6169</v>
      </c>
      <c r="AF251" s="243">
        <v>227</v>
      </c>
      <c r="AG251" s="243">
        <v>95</v>
      </c>
      <c r="AH251" s="243">
        <v>132</v>
      </c>
      <c r="AI251" s="243">
        <v>138.94736842105263</v>
      </c>
      <c r="AJ251" s="241" t="s">
        <v>5386</v>
      </c>
      <c r="AK251" s="243">
        <v>14</v>
      </c>
      <c r="AL251" s="243">
        <v>14</v>
      </c>
      <c r="AM251" s="243">
        <v>0</v>
      </c>
      <c r="AN251" s="243">
        <v>0</v>
      </c>
      <c r="AO251" s="241" t="s">
        <v>6170</v>
      </c>
      <c r="AP251" s="243">
        <v>13</v>
      </c>
      <c r="AQ251" s="243">
        <v>13</v>
      </c>
      <c r="AR251" s="243">
        <v>0</v>
      </c>
      <c r="AS251" s="256">
        <v>0</v>
      </c>
      <c r="AT251" s="94" t="s">
        <v>6171</v>
      </c>
    </row>
    <row r="252" spans="2:46" ht="50" customHeight="1">
      <c r="B252" s="34" t="s">
        <v>504</v>
      </c>
      <c r="C252" s="35" t="s">
        <v>5289</v>
      </c>
      <c r="D252" s="36" t="s">
        <v>505</v>
      </c>
      <c r="E252" s="97">
        <v>1521.2159999999999</v>
      </c>
      <c r="F252" s="241">
        <v>1764.0830000000001</v>
      </c>
      <c r="G252" s="237">
        <v>-242.86700000000019</v>
      </c>
      <c r="H252" s="236">
        <v>-13.767322739349574</v>
      </c>
      <c r="I252" s="97">
        <v>1013.189</v>
      </c>
      <c r="J252" s="241">
        <v>1013.09</v>
      </c>
      <c r="K252" s="237">
        <v>9.8999999999932697E-2</v>
      </c>
      <c r="L252" s="313">
        <v>9.7720834279217735E-3</v>
      </c>
      <c r="M252" s="97">
        <v>4.2000000000000003E-2</v>
      </c>
      <c r="N252" s="241">
        <v>224.24799999999999</v>
      </c>
      <c r="O252" s="237">
        <v>-224.20599999999999</v>
      </c>
      <c r="P252" s="236">
        <v>-99.981270735970881</v>
      </c>
      <c r="Q252" s="97">
        <v>507.98500000000001</v>
      </c>
      <c r="R252" s="241">
        <v>526.745</v>
      </c>
      <c r="S252" s="237">
        <v>-18.759999999999991</v>
      </c>
      <c r="T252" s="236">
        <v>-3.5614956003379223</v>
      </c>
      <c r="U252" s="180" t="s">
        <v>5481</v>
      </c>
      <c r="V252" s="243">
        <v>351</v>
      </c>
      <c r="W252" s="243">
        <v>357</v>
      </c>
      <c r="X252" s="243">
        <v>-6</v>
      </c>
      <c r="Y252" s="243">
        <v>-1.680672268907563</v>
      </c>
      <c r="Z252" s="241" t="s">
        <v>5615</v>
      </c>
      <c r="AA252" s="243">
        <v>67</v>
      </c>
      <c r="AB252" s="243">
        <v>72</v>
      </c>
      <c r="AC252" s="243">
        <v>-5</v>
      </c>
      <c r="AD252" s="243">
        <v>-6.9444444444444446</v>
      </c>
      <c r="AE252" s="241" t="s">
        <v>6172</v>
      </c>
      <c r="AF252" s="243">
        <v>62</v>
      </c>
      <c r="AG252" s="243">
        <v>70</v>
      </c>
      <c r="AH252" s="243">
        <v>-8</v>
      </c>
      <c r="AI252" s="243">
        <v>-11.428571428571429</v>
      </c>
      <c r="AJ252" s="241" t="s">
        <v>5471</v>
      </c>
      <c r="AK252" s="243">
        <v>26</v>
      </c>
      <c r="AL252" s="243">
        <v>26</v>
      </c>
      <c r="AM252" s="243">
        <v>0</v>
      </c>
      <c r="AN252" s="243">
        <v>0</v>
      </c>
      <c r="AO252" s="241" t="s">
        <v>6173</v>
      </c>
      <c r="AP252" s="243">
        <v>3</v>
      </c>
      <c r="AQ252" s="243">
        <v>3</v>
      </c>
      <c r="AR252" s="243">
        <v>0</v>
      </c>
      <c r="AS252" s="256">
        <v>0</v>
      </c>
      <c r="AT252" s="94" t="s">
        <v>6174</v>
      </c>
    </row>
    <row r="253" spans="2:46" ht="50" customHeight="1">
      <c r="B253" s="34" t="s">
        <v>506</v>
      </c>
      <c r="C253" s="35" t="s">
        <v>5289</v>
      </c>
      <c r="D253" s="36" t="s">
        <v>507</v>
      </c>
      <c r="E253" s="97">
        <v>2189.453</v>
      </c>
      <c r="F253" s="241">
        <v>2071.7199999999998</v>
      </c>
      <c r="G253" s="237">
        <v>117.73300000000017</v>
      </c>
      <c r="H253" s="236">
        <v>5.6828625489931159</v>
      </c>
      <c r="I253" s="97">
        <v>2148.4450000000002</v>
      </c>
      <c r="J253" s="241">
        <v>2031.008</v>
      </c>
      <c r="K253" s="237">
        <v>117.43700000000013</v>
      </c>
      <c r="L253" s="313">
        <v>5.7822027288912761</v>
      </c>
      <c r="M253" s="97">
        <v>2.58</v>
      </c>
      <c r="N253" s="241">
        <v>2.58</v>
      </c>
      <c r="O253" s="237">
        <v>0</v>
      </c>
      <c r="P253" s="236">
        <v>0</v>
      </c>
      <c r="Q253" s="97">
        <v>38.427999999999997</v>
      </c>
      <c r="R253" s="241">
        <v>38.131999999999998</v>
      </c>
      <c r="S253" s="237">
        <v>0.29599999999999937</v>
      </c>
      <c r="T253" s="236">
        <v>0.77625091786425937</v>
      </c>
      <c r="U253" s="180" t="s">
        <v>5421</v>
      </c>
      <c r="V253" s="243">
        <v>20</v>
      </c>
      <c r="W253" s="243">
        <v>20</v>
      </c>
      <c r="X253" s="243">
        <v>0</v>
      </c>
      <c r="Y253" s="243">
        <v>0</v>
      </c>
      <c r="Z253" s="241" t="s">
        <v>6175</v>
      </c>
      <c r="AA253" s="243">
        <v>18</v>
      </c>
      <c r="AB253" s="243">
        <v>18</v>
      </c>
      <c r="AC253" s="243">
        <v>0</v>
      </c>
      <c r="AD253" s="243">
        <v>0</v>
      </c>
      <c r="AE253" s="241" t="s">
        <v>5673</v>
      </c>
      <c r="AF253" s="243">
        <v>0</v>
      </c>
      <c r="AG253" s="244" t="s">
        <v>5423</v>
      </c>
      <c r="AH253" s="244" t="s">
        <v>5423</v>
      </c>
      <c r="AI253" s="244" t="s">
        <v>5423</v>
      </c>
      <c r="AJ253" s="241" t="s">
        <v>12158</v>
      </c>
      <c r="AK253" s="241" t="s">
        <v>12158</v>
      </c>
      <c r="AL253" s="241" t="s">
        <v>12158</v>
      </c>
      <c r="AM253" s="241" t="s">
        <v>12158</v>
      </c>
      <c r="AN253" s="241" t="s">
        <v>12158</v>
      </c>
      <c r="AO253" s="241" t="s">
        <v>12158</v>
      </c>
      <c r="AP253" s="241" t="s">
        <v>12158</v>
      </c>
      <c r="AQ253" s="241" t="s">
        <v>12158</v>
      </c>
      <c r="AR253" s="241" t="s">
        <v>12158</v>
      </c>
      <c r="AS253" s="241" t="s">
        <v>12158</v>
      </c>
      <c r="AT253" s="94" t="s">
        <v>6177</v>
      </c>
    </row>
    <row r="254" spans="2:46" ht="50" customHeight="1">
      <c r="B254" s="34" t="s">
        <v>508</v>
      </c>
      <c r="C254" s="35" t="s">
        <v>5289</v>
      </c>
      <c r="D254" s="36" t="s">
        <v>509</v>
      </c>
      <c r="E254" s="97">
        <v>3423.7719999999999</v>
      </c>
      <c r="F254" s="241">
        <v>3369.9740000000002</v>
      </c>
      <c r="G254" s="237">
        <v>53.797999999999774</v>
      </c>
      <c r="H254" s="236">
        <v>1.5963921383369655</v>
      </c>
      <c r="I254" s="97">
        <v>1010.861</v>
      </c>
      <c r="J254" s="241">
        <v>947.92700000000002</v>
      </c>
      <c r="K254" s="237">
        <v>62.933999999999969</v>
      </c>
      <c r="L254" s="313">
        <v>6.6391188351001675</v>
      </c>
      <c r="M254" s="97">
        <v>1158.8109999999999</v>
      </c>
      <c r="N254" s="241">
        <v>1188.615</v>
      </c>
      <c r="O254" s="237">
        <v>-29.804000000000087</v>
      </c>
      <c r="P254" s="236">
        <v>-2.5074561569557918</v>
      </c>
      <c r="Q254" s="97">
        <v>1254.0999999999999</v>
      </c>
      <c r="R254" s="241">
        <v>1233.432</v>
      </c>
      <c r="S254" s="237">
        <v>20.667999999999893</v>
      </c>
      <c r="T254" s="236">
        <v>1.6756497318052306</v>
      </c>
      <c r="U254" s="180" t="s">
        <v>5481</v>
      </c>
      <c r="V254" s="243">
        <v>1206</v>
      </c>
      <c r="W254" s="243">
        <v>1181</v>
      </c>
      <c r="X254" s="243">
        <v>25</v>
      </c>
      <c r="Y254" s="256">
        <v>2.1168501270110074</v>
      </c>
      <c r="Z254" s="241" t="s">
        <v>6178</v>
      </c>
      <c r="AA254" s="243">
        <v>37</v>
      </c>
      <c r="AB254" s="243">
        <v>37</v>
      </c>
      <c r="AC254" s="243">
        <v>0</v>
      </c>
      <c r="AD254" s="243">
        <v>0</v>
      </c>
      <c r="AE254" s="241" t="s">
        <v>6172</v>
      </c>
      <c r="AF254" s="243">
        <v>9</v>
      </c>
      <c r="AG254" s="243">
        <v>13</v>
      </c>
      <c r="AH254" s="243">
        <v>-4</v>
      </c>
      <c r="AI254" s="243">
        <v>-30.76923076923077</v>
      </c>
      <c r="AJ254" s="241" t="s">
        <v>5486</v>
      </c>
      <c r="AK254" s="243">
        <v>1</v>
      </c>
      <c r="AL254" s="243">
        <v>1</v>
      </c>
      <c r="AM254" s="243">
        <v>0</v>
      </c>
      <c r="AN254" s="243">
        <v>0</v>
      </c>
      <c r="AO254" s="241" t="s">
        <v>5415</v>
      </c>
      <c r="AP254" s="243">
        <v>1</v>
      </c>
      <c r="AQ254" s="243">
        <v>1</v>
      </c>
      <c r="AR254" s="243">
        <v>0</v>
      </c>
      <c r="AS254" s="256">
        <v>0</v>
      </c>
      <c r="AT254" s="94" t="s">
        <v>6179</v>
      </c>
    </row>
    <row r="255" spans="2:46" ht="50" customHeight="1">
      <c r="B255" s="34" t="s">
        <v>510</v>
      </c>
      <c r="C255" s="35" t="s">
        <v>5289</v>
      </c>
      <c r="D255" s="36" t="s">
        <v>511</v>
      </c>
      <c r="E255" s="97">
        <v>456.81599999999997</v>
      </c>
      <c r="F255" s="241">
        <v>689.03499999999997</v>
      </c>
      <c r="G255" s="237">
        <v>-232.21899999999999</v>
      </c>
      <c r="H255" s="236">
        <v>-33.702061578874805</v>
      </c>
      <c r="I255" s="97">
        <v>314.97199999999998</v>
      </c>
      <c r="J255" s="241">
        <v>533.64400000000001</v>
      </c>
      <c r="K255" s="237">
        <v>-218.67200000000003</v>
      </c>
      <c r="L255" s="313">
        <v>-40.977130821296598</v>
      </c>
      <c r="M255" s="97">
        <v>0.48199999999999998</v>
      </c>
      <c r="N255" s="241">
        <v>22.481000000000002</v>
      </c>
      <c r="O255" s="237">
        <v>-21.999000000000002</v>
      </c>
      <c r="P255" s="236">
        <v>-97.855967261242824</v>
      </c>
      <c r="Q255" s="97">
        <v>141.36199999999999</v>
      </c>
      <c r="R255" s="241">
        <v>132.91</v>
      </c>
      <c r="S255" s="237">
        <v>8.4519999999999982</v>
      </c>
      <c r="T255" s="236">
        <v>6.3591904296140225</v>
      </c>
      <c r="U255" s="180" t="s">
        <v>6180</v>
      </c>
      <c r="V255" s="243">
        <v>92</v>
      </c>
      <c r="W255" s="243">
        <v>93</v>
      </c>
      <c r="X255" s="243">
        <v>-1</v>
      </c>
      <c r="Y255" s="243">
        <v>-1.0752688172043012</v>
      </c>
      <c r="Z255" s="241" t="s">
        <v>6181</v>
      </c>
      <c r="AA255" s="243">
        <v>46</v>
      </c>
      <c r="AB255" s="243">
        <v>32</v>
      </c>
      <c r="AC255" s="243">
        <v>14</v>
      </c>
      <c r="AD255" s="243">
        <v>43.75</v>
      </c>
      <c r="AE255" s="241" t="s">
        <v>6182</v>
      </c>
      <c r="AF255" s="243">
        <v>3</v>
      </c>
      <c r="AG255" s="243">
        <v>8</v>
      </c>
      <c r="AH255" s="243">
        <v>-5</v>
      </c>
      <c r="AI255" s="243">
        <v>-62.5</v>
      </c>
      <c r="AJ255" s="241" t="s">
        <v>6149</v>
      </c>
      <c r="AK255" s="243">
        <v>0</v>
      </c>
      <c r="AL255" s="243">
        <v>0</v>
      </c>
      <c r="AM255" s="243">
        <v>0</v>
      </c>
      <c r="AN255" s="243" t="s">
        <v>12165</v>
      </c>
      <c r="AO255" s="241" t="s">
        <v>5386</v>
      </c>
      <c r="AP255" s="243">
        <v>0</v>
      </c>
      <c r="AQ255" s="243">
        <v>0</v>
      </c>
      <c r="AR255" s="243">
        <v>0</v>
      </c>
      <c r="AS255" s="256" t="s">
        <v>12165</v>
      </c>
      <c r="AT255" s="94" t="s">
        <v>6183</v>
      </c>
    </row>
    <row r="256" spans="2:46" ht="50" customHeight="1">
      <c r="B256" s="34" t="s">
        <v>512</v>
      </c>
      <c r="C256" s="35" t="s">
        <v>5289</v>
      </c>
      <c r="D256" s="36" t="s">
        <v>513</v>
      </c>
      <c r="E256" s="97">
        <v>2362.3319999999999</v>
      </c>
      <c r="F256" s="241">
        <v>2333.8809999999999</v>
      </c>
      <c r="G256" s="237">
        <v>28.451000000000022</v>
      </c>
      <c r="H256" s="236">
        <v>1.219042444751897</v>
      </c>
      <c r="I256" s="97">
        <v>1563.6010000000001</v>
      </c>
      <c r="J256" s="241">
        <v>1539.59</v>
      </c>
      <c r="K256" s="237">
        <v>24.011000000000195</v>
      </c>
      <c r="L256" s="313">
        <v>1.5595710546314405</v>
      </c>
      <c r="M256" s="97">
        <v>8.2620000000000005</v>
      </c>
      <c r="N256" s="241">
        <v>8.2520000000000007</v>
      </c>
      <c r="O256" s="237">
        <v>9.9999999999997868E-3</v>
      </c>
      <c r="P256" s="236">
        <v>0.121182743577312</v>
      </c>
      <c r="Q256" s="97">
        <v>790.46900000000005</v>
      </c>
      <c r="R256" s="241">
        <v>786.03899999999999</v>
      </c>
      <c r="S256" s="237">
        <v>4.4300000000000637</v>
      </c>
      <c r="T256" s="236">
        <v>0.56358526739768178</v>
      </c>
      <c r="U256" s="180" t="s">
        <v>6142</v>
      </c>
      <c r="V256" s="243">
        <v>740</v>
      </c>
      <c r="W256" s="243">
        <v>739</v>
      </c>
      <c r="X256" s="243">
        <v>1</v>
      </c>
      <c r="Y256" s="243">
        <v>0.13531799729364005</v>
      </c>
      <c r="Z256" s="98" t="s">
        <v>11385</v>
      </c>
      <c r="AA256" s="244">
        <v>20</v>
      </c>
      <c r="AB256" s="244">
        <v>20</v>
      </c>
      <c r="AC256" s="243">
        <v>0</v>
      </c>
      <c r="AD256" s="243">
        <v>0</v>
      </c>
      <c r="AE256" s="98" t="s">
        <v>11386</v>
      </c>
      <c r="AF256" s="244">
        <v>15</v>
      </c>
      <c r="AG256" s="244">
        <v>15</v>
      </c>
      <c r="AH256" s="243">
        <v>0</v>
      </c>
      <c r="AI256" s="243">
        <v>0</v>
      </c>
      <c r="AJ256" s="98" t="s">
        <v>11387</v>
      </c>
      <c r="AK256" s="244">
        <v>7</v>
      </c>
      <c r="AL256" s="244">
        <v>7</v>
      </c>
      <c r="AM256" s="243">
        <v>0</v>
      </c>
      <c r="AN256" s="243">
        <v>0</v>
      </c>
      <c r="AO256" s="98" t="s">
        <v>5416</v>
      </c>
      <c r="AP256" s="244">
        <v>5</v>
      </c>
      <c r="AQ256" s="244">
        <v>5</v>
      </c>
      <c r="AR256" s="243">
        <v>0</v>
      </c>
      <c r="AS256" s="256">
        <v>0</v>
      </c>
      <c r="AT256" s="94" t="s">
        <v>6184</v>
      </c>
    </row>
    <row r="257" spans="2:46" ht="50" customHeight="1">
      <c r="B257" s="34" t="s">
        <v>514</v>
      </c>
      <c r="C257" s="35" t="s">
        <v>5289</v>
      </c>
      <c r="D257" s="36" t="s">
        <v>515</v>
      </c>
      <c r="E257" s="97">
        <v>1488.588</v>
      </c>
      <c r="F257" s="241">
        <v>1348.6959999999999</v>
      </c>
      <c r="G257" s="237">
        <v>139.89200000000005</v>
      </c>
      <c r="H257" s="236">
        <v>10.372389330138153</v>
      </c>
      <c r="I257" s="97">
        <v>719.07899999999995</v>
      </c>
      <c r="J257" s="241">
        <v>682.86900000000003</v>
      </c>
      <c r="K257" s="237">
        <v>36.209999999999923</v>
      </c>
      <c r="L257" s="313">
        <v>5.3026275903577291</v>
      </c>
      <c r="M257" s="97">
        <v>53.999000000000002</v>
      </c>
      <c r="N257" s="241">
        <v>53.981999999999999</v>
      </c>
      <c r="O257" s="237">
        <v>1.7000000000003013E-2</v>
      </c>
      <c r="P257" s="236">
        <v>3.1491978807756317E-2</v>
      </c>
      <c r="Q257" s="97">
        <v>715.51</v>
      </c>
      <c r="R257" s="241">
        <v>611.84500000000003</v>
      </c>
      <c r="S257" s="237">
        <v>103.66499999999996</v>
      </c>
      <c r="T257" s="236">
        <v>16.943016613684833</v>
      </c>
      <c r="U257" s="180" t="s">
        <v>5642</v>
      </c>
      <c r="V257" s="243">
        <v>382</v>
      </c>
      <c r="W257" s="243">
        <v>281</v>
      </c>
      <c r="X257" s="243">
        <v>101</v>
      </c>
      <c r="Y257" s="243">
        <v>35.943060498220639</v>
      </c>
      <c r="Z257" s="241" t="s">
        <v>5401</v>
      </c>
      <c r="AA257" s="243">
        <v>201</v>
      </c>
      <c r="AB257" s="243">
        <v>201</v>
      </c>
      <c r="AC257" s="243">
        <v>0</v>
      </c>
      <c r="AD257" s="243">
        <v>0</v>
      </c>
      <c r="AE257" s="241" t="s">
        <v>6185</v>
      </c>
      <c r="AF257" s="243">
        <v>70</v>
      </c>
      <c r="AG257" s="243">
        <v>74</v>
      </c>
      <c r="AH257" s="243">
        <v>-4</v>
      </c>
      <c r="AI257" s="243">
        <v>-5.4054054054054053</v>
      </c>
      <c r="AJ257" s="241" t="s">
        <v>6186</v>
      </c>
      <c r="AK257" s="243">
        <v>43</v>
      </c>
      <c r="AL257" s="243">
        <v>41</v>
      </c>
      <c r="AM257" s="243">
        <v>2</v>
      </c>
      <c r="AN257" s="243">
        <v>4.8780487804878048</v>
      </c>
      <c r="AO257" s="241" t="s">
        <v>5615</v>
      </c>
      <c r="AP257" s="243">
        <v>15</v>
      </c>
      <c r="AQ257" s="243">
        <v>15</v>
      </c>
      <c r="AR257" s="243">
        <v>0</v>
      </c>
      <c r="AS257" s="256">
        <v>0</v>
      </c>
      <c r="AT257" s="94" t="s">
        <v>6187</v>
      </c>
    </row>
    <row r="258" spans="2:46" ht="50" customHeight="1">
      <c r="B258" s="37" t="s">
        <v>516</v>
      </c>
      <c r="C258" s="38" t="s">
        <v>5289</v>
      </c>
      <c r="D258" s="39" t="s">
        <v>517</v>
      </c>
      <c r="E258" s="97">
        <v>2136.933</v>
      </c>
      <c r="F258" s="241">
        <v>2143.1959999999999</v>
      </c>
      <c r="G258" s="237">
        <v>-6.26299999999992</v>
      </c>
      <c r="H258" s="236">
        <v>-0.29222712248436072</v>
      </c>
      <c r="I258" s="97">
        <v>1018.838</v>
      </c>
      <c r="J258" s="241">
        <v>818.12300000000005</v>
      </c>
      <c r="K258" s="237">
        <v>200.71499999999992</v>
      </c>
      <c r="L258" s="313">
        <v>24.533597026363996</v>
      </c>
      <c r="M258" s="97">
        <v>276.35399999999998</v>
      </c>
      <c r="N258" s="241">
        <v>6.3540000000000001</v>
      </c>
      <c r="O258" s="237">
        <v>270</v>
      </c>
      <c r="P258" s="236">
        <v>4249.2917847025492</v>
      </c>
      <c r="Q258" s="97">
        <v>841.74099999999999</v>
      </c>
      <c r="R258" s="241">
        <v>1318.7190000000001</v>
      </c>
      <c r="S258" s="237">
        <v>-476.97800000000007</v>
      </c>
      <c r="T258" s="236">
        <v>-36.169798114685541</v>
      </c>
      <c r="U258" s="180" t="s">
        <v>6142</v>
      </c>
      <c r="V258" s="243">
        <v>590</v>
      </c>
      <c r="W258" s="243">
        <v>1190</v>
      </c>
      <c r="X258" s="243">
        <v>-600</v>
      </c>
      <c r="Y258" s="243">
        <v>-50.420168067226889</v>
      </c>
      <c r="Z258" s="241" t="s">
        <v>5422</v>
      </c>
      <c r="AA258" s="243">
        <v>205</v>
      </c>
      <c r="AB258" s="243">
        <v>92</v>
      </c>
      <c r="AC258" s="243">
        <v>113</v>
      </c>
      <c r="AD258" s="243">
        <v>122.82608695652173</v>
      </c>
      <c r="AE258" s="241" t="s">
        <v>6188</v>
      </c>
      <c r="AF258" s="243">
        <v>12</v>
      </c>
      <c r="AG258" s="243">
        <v>14</v>
      </c>
      <c r="AH258" s="243">
        <v>-2</v>
      </c>
      <c r="AI258" s="243">
        <v>-14.285714285714285</v>
      </c>
      <c r="AJ258" s="241" t="s">
        <v>6189</v>
      </c>
      <c r="AK258" s="243">
        <v>12</v>
      </c>
      <c r="AL258" s="243">
        <v>11</v>
      </c>
      <c r="AM258" s="243">
        <v>1</v>
      </c>
      <c r="AN258" s="243">
        <v>9.0909090909090917</v>
      </c>
      <c r="AO258" s="241" t="s">
        <v>6149</v>
      </c>
      <c r="AP258" s="243">
        <v>9</v>
      </c>
      <c r="AQ258" s="243">
        <v>0</v>
      </c>
      <c r="AR258" s="243">
        <v>9</v>
      </c>
      <c r="AS258" s="256" t="s">
        <v>12165</v>
      </c>
      <c r="AT258" s="96" t="s">
        <v>6190</v>
      </c>
    </row>
    <row r="259" spans="2:46" ht="50" customHeight="1">
      <c r="B259" s="37" t="s">
        <v>518</v>
      </c>
      <c r="C259" s="38" t="s">
        <v>5289</v>
      </c>
      <c r="D259" s="39" t="s">
        <v>519</v>
      </c>
      <c r="E259" s="97">
        <v>2227.8090000000002</v>
      </c>
      <c r="F259" s="241">
        <v>2027.345</v>
      </c>
      <c r="G259" s="237">
        <v>200.46400000000017</v>
      </c>
      <c r="H259" s="236">
        <v>9.8880062347553164</v>
      </c>
      <c r="I259" s="97">
        <v>558.35900000000004</v>
      </c>
      <c r="J259" s="241">
        <v>558.30499999999995</v>
      </c>
      <c r="K259" s="237">
        <v>5.4000000000087311E-2</v>
      </c>
      <c r="L259" s="313">
        <v>9.6721326157006137E-3</v>
      </c>
      <c r="M259" s="97">
        <v>970.88900000000001</v>
      </c>
      <c r="N259" s="241">
        <v>810.92499999999995</v>
      </c>
      <c r="O259" s="237">
        <v>159.96400000000006</v>
      </c>
      <c r="P259" s="236">
        <v>19.726115238770547</v>
      </c>
      <c r="Q259" s="97">
        <v>698.56100000000004</v>
      </c>
      <c r="R259" s="241">
        <v>658.11500000000001</v>
      </c>
      <c r="S259" s="237">
        <v>40.446000000000026</v>
      </c>
      <c r="T259" s="236">
        <v>6.1457344081201652</v>
      </c>
      <c r="U259" s="180" t="s">
        <v>6185</v>
      </c>
      <c r="V259" s="243">
        <v>297</v>
      </c>
      <c r="W259" s="243">
        <v>263</v>
      </c>
      <c r="X259" s="243">
        <v>34</v>
      </c>
      <c r="Y259" s="243">
        <v>12.927756653992395</v>
      </c>
      <c r="Z259" s="241" t="s">
        <v>5471</v>
      </c>
      <c r="AA259" s="243">
        <v>188</v>
      </c>
      <c r="AB259" s="243">
        <v>186</v>
      </c>
      <c r="AC259" s="243">
        <v>2</v>
      </c>
      <c r="AD259" s="243">
        <v>1.0752688172043012</v>
      </c>
      <c r="AE259" s="241" t="s">
        <v>5386</v>
      </c>
      <c r="AF259" s="243">
        <v>177</v>
      </c>
      <c r="AG259" s="243">
        <v>177</v>
      </c>
      <c r="AH259" s="243">
        <v>0</v>
      </c>
      <c r="AI259" s="243">
        <v>0</v>
      </c>
      <c r="AJ259" s="241" t="s">
        <v>6044</v>
      </c>
      <c r="AK259" s="243">
        <v>23</v>
      </c>
      <c r="AL259" s="243">
        <v>21</v>
      </c>
      <c r="AM259" s="243">
        <v>2</v>
      </c>
      <c r="AN259" s="243">
        <v>9.5238095238095237</v>
      </c>
      <c r="AO259" s="241" t="s">
        <v>6191</v>
      </c>
      <c r="AP259" s="243">
        <v>10</v>
      </c>
      <c r="AQ259" s="243">
        <v>10</v>
      </c>
      <c r="AR259" s="243">
        <v>0</v>
      </c>
      <c r="AS259" s="256">
        <v>0</v>
      </c>
      <c r="AT259" s="96" t="s">
        <v>6192</v>
      </c>
    </row>
    <row r="260" spans="2:46" ht="50" customHeight="1">
      <c r="B260" s="34" t="s">
        <v>520</v>
      </c>
      <c r="C260" s="35" t="s">
        <v>5289</v>
      </c>
      <c r="D260" s="36" t="s">
        <v>521</v>
      </c>
      <c r="E260" s="97">
        <v>2521.384</v>
      </c>
      <c r="F260" s="241">
        <v>2841.2159999999999</v>
      </c>
      <c r="G260" s="237">
        <v>-319.83199999999988</v>
      </c>
      <c r="H260" s="236">
        <v>-11.256870297787986</v>
      </c>
      <c r="I260" s="97">
        <v>948.22799999999995</v>
      </c>
      <c r="J260" s="241">
        <v>1002.069</v>
      </c>
      <c r="K260" s="237">
        <v>-53.841000000000008</v>
      </c>
      <c r="L260" s="313">
        <v>-5.3729832975573553</v>
      </c>
      <c r="M260" s="97">
        <v>495.67599999999999</v>
      </c>
      <c r="N260" s="241">
        <v>495.67599999999999</v>
      </c>
      <c r="O260" s="237">
        <v>0</v>
      </c>
      <c r="P260" s="236">
        <v>0</v>
      </c>
      <c r="Q260" s="97">
        <v>1077.48</v>
      </c>
      <c r="R260" s="241">
        <v>1343.471</v>
      </c>
      <c r="S260" s="237">
        <v>-265.99099999999999</v>
      </c>
      <c r="T260" s="236">
        <v>-19.798789851064889</v>
      </c>
      <c r="U260" s="180" t="s">
        <v>6193</v>
      </c>
      <c r="V260" s="243">
        <v>470</v>
      </c>
      <c r="W260" s="243">
        <v>497</v>
      </c>
      <c r="X260" s="243">
        <v>-27</v>
      </c>
      <c r="Y260" s="243">
        <v>-5.4325955734406444</v>
      </c>
      <c r="Z260" s="241" t="s">
        <v>6194</v>
      </c>
      <c r="AA260" s="243">
        <v>183</v>
      </c>
      <c r="AB260" s="243">
        <v>190</v>
      </c>
      <c r="AC260" s="243">
        <v>-7</v>
      </c>
      <c r="AD260" s="243">
        <v>-3.6842105263157889</v>
      </c>
      <c r="AE260" s="241" t="s">
        <v>6195</v>
      </c>
      <c r="AF260" s="243">
        <v>157</v>
      </c>
      <c r="AG260" s="243">
        <v>293</v>
      </c>
      <c r="AH260" s="243">
        <v>-136</v>
      </c>
      <c r="AI260" s="243">
        <v>-46.416382252559728</v>
      </c>
      <c r="AJ260" s="241" t="s">
        <v>6196</v>
      </c>
      <c r="AK260" s="243">
        <v>153</v>
      </c>
      <c r="AL260" s="243">
        <v>163</v>
      </c>
      <c r="AM260" s="243">
        <v>-10</v>
      </c>
      <c r="AN260" s="243">
        <v>-6.1349693251533743</v>
      </c>
      <c r="AO260" s="241" t="s">
        <v>6197</v>
      </c>
      <c r="AP260" s="243">
        <v>44</v>
      </c>
      <c r="AQ260" s="243">
        <v>45</v>
      </c>
      <c r="AR260" s="243">
        <v>-1</v>
      </c>
      <c r="AS260" s="256">
        <v>-2.2222222222222223</v>
      </c>
      <c r="AT260" s="94" t="s">
        <v>6198</v>
      </c>
    </row>
    <row r="261" spans="2:46" ht="50" customHeight="1">
      <c r="B261" s="34" t="s">
        <v>522</v>
      </c>
      <c r="C261" s="35" t="s">
        <v>5289</v>
      </c>
      <c r="D261" s="36" t="s">
        <v>523</v>
      </c>
      <c r="E261" s="97">
        <v>2842.8339999999998</v>
      </c>
      <c r="F261" s="241">
        <v>3278.761</v>
      </c>
      <c r="G261" s="237">
        <v>-435.92700000000013</v>
      </c>
      <c r="H261" s="236">
        <v>-13.295479603423372</v>
      </c>
      <c r="I261" s="97">
        <v>1265.0450000000001</v>
      </c>
      <c r="J261" s="241">
        <v>1393.213</v>
      </c>
      <c r="K261" s="237">
        <v>-128.16799999999989</v>
      </c>
      <c r="L261" s="313">
        <v>-9.1994547854491664</v>
      </c>
      <c r="M261" s="97">
        <v>350.97399999999999</v>
      </c>
      <c r="N261" s="241">
        <v>375.94799999999998</v>
      </c>
      <c r="O261" s="237">
        <v>-24.97399999999999</v>
      </c>
      <c r="P261" s="236">
        <v>-6.6429399810612075</v>
      </c>
      <c r="Q261" s="97">
        <v>1226.8150000000001</v>
      </c>
      <c r="R261" s="241">
        <v>1509.6</v>
      </c>
      <c r="S261" s="237">
        <v>-282.78499999999985</v>
      </c>
      <c r="T261" s="236">
        <v>-18.732445680975086</v>
      </c>
      <c r="U261" s="180" t="s">
        <v>6142</v>
      </c>
      <c r="V261" s="243">
        <v>680</v>
      </c>
      <c r="W261" s="243">
        <v>965</v>
      </c>
      <c r="X261" s="243">
        <v>-285</v>
      </c>
      <c r="Y261" s="243">
        <v>-29.533678756476682</v>
      </c>
      <c r="Z261" s="241" t="s">
        <v>5481</v>
      </c>
      <c r="AA261" s="243">
        <v>154</v>
      </c>
      <c r="AB261" s="243">
        <v>154</v>
      </c>
      <c r="AC261" s="243">
        <v>0</v>
      </c>
      <c r="AD261" s="243">
        <v>0</v>
      </c>
      <c r="AE261" s="241" t="s">
        <v>6199</v>
      </c>
      <c r="AF261" s="243">
        <v>107</v>
      </c>
      <c r="AG261" s="243">
        <v>91</v>
      </c>
      <c r="AH261" s="243">
        <v>16</v>
      </c>
      <c r="AI261" s="243">
        <v>17.582417582417584</v>
      </c>
      <c r="AJ261" s="98" t="s">
        <v>6200</v>
      </c>
      <c r="AK261" s="244">
        <v>82</v>
      </c>
      <c r="AL261" s="244">
        <v>84</v>
      </c>
      <c r="AM261" s="244">
        <v>-2</v>
      </c>
      <c r="AN261" s="244">
        <v>-2.3809523809523809</v>
      </c>
      <c r="AO261" s="241" t="s">
        <v>6151</v>
      </c>
      <c r="AP261" s="243">
        <v>40</v>
      </c>
      <c r="AQ261" s="243">
        <v>37</v>
      </c>
      <c r="AR261" s="243">
        <v>3</v>
      </c>
      <c r="AS261" s="256">
        <v>8.1081081081081088</v>
      </c>
      <c r="AT261" s="94" t="s">
        <v>6201</v>
      </c>
    </row>
    <row r="262" spans="2:46" ht="50" customHeight="1">
      <c r="B262" s="34" t="s">
        <v>524</v>
      </c>
      <c r="C262" s="35" t="s">
        <v>5289</v>
      </c>
      <c r="D262" s="36" t="s">
        <v>525</v>
      </c>
      <c r="E262" s="97">
        <v>12816.396000000001</v>
      </c>
      <c r="F262" s="241">
        <v>12784.23</v>
      </c>
      <c r="G262" s="237">
        <v>32.166000000001077</v>
      </c>
      <c r="H262" s="236">
        <v>0.25160686251734421</v>
      </c>
      <c r="I262" s="97">
        <v>6916.3190000000004</v>
      </c>
      <c r="J262" s="241">
        <v>7679.3270000000002</v>
      </c>
      <c r="K262" s="237">
        <v>-763.00799999999981</v>
      </c>
      <c r="L262" s="313">
        <v>-9.9358706824178711</v>
      </c>
      <c r="M262" s="97">
        <v>1730.69</v>
      </c>
      <c r="N262" s="241">
        <v>1982.0450000000001</v>
      </c>
      <c r="O262" s="237">
        <v>-251.35500000000002</v>
      </c>
      <c r="P262" s="236">
        <v>-12.681599055520939</v>
      </c>
      <c r="Q262" s="97">
        <v>4169.3869999999997</v>
      </c>
      <c r="R262" s="241">
        <v>3122.8580000000002</v>
      </c>
      <c r="S262" s="237">
        <v>1046.5289999999995</v>
      </c>
      <c r="T262" s="236">
        <v>33.511898395636287</v>
      </c>
      <c r="U262" s="180" t="s">
        <v>6202</v>
      </c>
      <c r="V262" s="243">
        <v>2042</v>
      </c>
      <c r="W262" s="243">
        <v>1534</v>
      </c>
      <c r="X262" s="243">
        <v>508</v>
      </c>
      <c r="Y262" s="243">
        <v>33.116036505867015</v>
      </c>
      <c r="Z262" s="241" t="s">
        <v>5481</v>
      </c>
      <c r="AA262" s="243">
        <v>792</v>
      </c>
      <c r="AB262" s="243">
        <v>792</v>
      </c>
      <c r="AC262" s="243">
        <v>0</v>
      </c>
      <c r="AD262" s="243">
        <v>0</v>
      </c>
      <c r="AE262" s="241" t="s">
        <v>6203</v>
      </c>
      <c r="AF262" s="243">
        <v>447</v>
      </c>
      <c r="AG262" s="243">
        <v>63</v>
      </c>
      <c r="AH262" s="243">
        <v>384</v>
      </c>
      <c r="AI262" s="243">
        <v>609.52380952380952</v>
      </c>
      <c r="AJ262" s="241" t="s">
        <v>6204</v>
      </c>
      <c r="AK262" s="243">
        <v>184</v>
      </c>
      <c r="AL262" s="243">
        <v>184</v>
      </c>
      <c r="AM262" s="243">
        <v>0</v>
      </c>
      <c r="AN262" s="243">
        <v>0</v>
      </c>
      <c r="AO262" s="241" t="s">
        <v>6134</v>
      </c>
      <c r="AP262" s="243">
        <v>176</v>
      </c>
      <c r="AQ262" s="243">
        <v>21</v>
      </c>
      <c r="AR262" s="243">
        <v>155</v>
      </c>
      <c r="AS262" s="256">
        <v>738.09523809523819</v>
      </c>
      <c r="AT262" s="94" t="s">
        <v>6205</v>
      </c>
    </row>
    <row r="263" spans="2:46" ht="50" customHeight="1">
      <c r="B263" s="34" t="s">
        <v>526</v>
      </c>
      <c r="C263" s="35" t="s">
        <v>5289</v>
      </c>
      <c r="D263" s="36" t="s">
        <v>527</v>
      </c>
      <c r="E263" s="97">
        <v>4597.3419999999996</v>
      </c>
      <c r="F263" s="241">
        <v>4594.8630000000003</v>
      </c>
      <c r="G263" s="237">
        <v>2.4789999999993597</v>
      </c>
      <c r="H263" s="236">
        <v>5.3951554159489837E-2</v>
      </c>
      <c r="I263" s="97">
        <v>1400.819</v>
      </c>
      <c r="J263" s="241">
        <v>1487.66</v>
      </c>
      <c r="K263" s="237">
        <v>-86.841000000000122</v>
      </c>
      <c r="L263" s="313">
        <v>-5.8374225293413895</v>
      </c>
      <c r="M263" s="97">
        <v>708.26400000000001</v>
      </c>
      <c r="N263" s="241">
        <v>708.10799999999995</v>
      </c>
      <c r="O263" s="237">
        <v>0.15600000000006276</v>
      </c>
      <c r="P263" s="236">
        <v>2.2030537714594775E-2</v>
      </c>
      <c r="Q263" s="97">
        <v>2488.259</v>
      </c>
      <c r="R263" s="241">
        <v>2399.0949999999998</v>
      </c>
      <c r="S263" s="237">
        <v>89.164000000000215</v>
      </c>
      <c r="T263" s="236">
        <v>3.7165681225628924</v>
      </c>
      <c r="U263" s="180" t="s">
        <v>5513</v>
      </c>
      <c r="V263" s="243">
        <v>1230</v>
      </c>
      <c r="W263" s="243">
        <v>1230</v>
      </c>
      <c r="X263" s="243">
        <v>0</v>
      </c>
      <c r="Y263" s="256">
        <v>0</v>
      </c>
      <c r="Z263" s="241" t="s">
        <v>5401</v>
      </c>
      <c r="AA263" s="243">
        <v>807</v>
      </c>
      <c r="AB263" s="243">
        <v>728</v>
      </c>
      <c r="AC263" s="243">
        <v>79</v>
      </c>
      <c r="AD263" s="243">
        <v>10.851648351648352</v>
      </c>
      <c r="AE263" s="241" t="s">
        <v>5386</v>
      </c>
      <c r="AF263" s="243">
        <v>232</v>
      </c>
      <c r="AG263" s="243">
        <v>237</v>
      </c>
      <c r="AH263" s="243">
        <v>-5</v>
      </c>
      <c r="AI263" s="243">
        <v>-2.109704641350211</v>
      </c>
      <c r="AJ263" s="241" t="s">
        <v>6206</v>
      </c>
      <c r="AK263" s="243">
        <v>59</v>
      </c>
      <c r="AL263" s="243">
        <v>53</v>
      </c>
      <c r="AM263" s="243">
        <v>6</v>
      </c>
      <c r="AN263" s="243">
        <v>11.320754716981133</v>
      </c>
      <c r="AO263" s="241" t="s">
        <v>6207</v>
      </c>
      <c r="AP263" s="243">
        <v>50</v>
      </c>
      <c r="AQ263" s="243">
        <v>50</v>
      </c>
      <c r="AR263" s="243">
        <v>0</v>
      </c>
      <c r="AS263" s="256">
        <v>0</v>
      </c>
      <c r="AT263" s="94" t="s">
        <v>6208</v>
      </c>
    </row>
    <row r="264" spans="2:46" ht="50" customHeight="1">
      <c r="B264" s="34" t="s">
        <v>528</v>
      </c>
      <c r="C264" s="35" t="s">
        <v>5289</v>
      </c>
      <c r="D264" s="36" t="s">
        <v>529</v>
      </c>
      <c r="E264" s="97">
        <v>2945.16</v>
      </c>
      <c r="F264" s="241">
        <v>3268.1030000000001</v>
      </c>
      <c r="G264" s="237">
        <v>-322.94300000000021</v>
      </c>
      <c r="H264" s="236">
        <v>-9.8816652963508247</v>
      </c>
      <c r="I264" s="97">
        <v>705.23699999999997</v>
      </c>
      <c r="J264" s="241">
        <v>781.30399999999997</v>
      </c>
      <c r="K264" s="237">
        <v>-76.067000000000007</v>
      </c>
      <c r="L264" s="313">
        <v>-9.7359030543808824</v>
      </c>
      <c r="M264" s="97">
        <v>52.954999999999998</v>
      </c>
      <c r="N264" s="241">
        <v>72.947999999999993</v>
      </c>
      <c r="O264" s="237">
        <v>-19.992999999999995</v>
      </c>
      <c r="P264" s="236">
        <v>-27.407194165707079</v>
      </c>
      <c r="Q264" s="97">
        <v>2186.9679999999998</v>
      </c>
      <c r="R264" s="241">
        <v>2413.8510000000001</v>
      </c>
      <c r="S264" s="237">
        <v>-226.88300000000027</v>
      </c>
      <c r="T264" s="236">
        <v>-9.3992131245880657</v>
      </c>
      <c r="U264" s="180" t="s">
        <v>6209</v>
      </c>
      <c r="V264" s="243">
        <v>1416</v>
      </c>
      <c r="W264" s="243">
        <v>1424</v>
      </c>
      <c r="X264" s="243">
        <v>-8</v>
      </c>
      <c r="Y264" s="243">
        <v>-0.5617977528089888</v>
      </c>
      <c r="Z264" s="241" t="s">
        <v>5642</v>
      </c>
      <c r="AA264" s="243">
        <v>397</v>
      </c>
      <c r="AB264" s="243">
        <v>519</v>
      </c>
      <c r="AC264" s="243">
        <v>-122</v>
      </c>
      <c r="AD264" s="243">
        <v>-23.50674373795761</v>
      </c>
      <c r="AE264" s="241" t="s">
        <v>5386</v>
      </c>
      <c r="AF264" s="243">
        <v>150</v>
      </c>
      <c r="AG264" s="243">
        <v>150</v>
      </c>
      <c r="AH264" s="243">
        <v>0</v>
      </c>
      <c r="AI264" s="243">
        <v>0</v>
      </c>
      <c r="AJ264" s="241" t="s">
        <v>6210</v>
      </c>
      <c r="AK264" s="243">
        <v>126</v>
      </c>
      <c r="AL264" s="243">
        <v>230</v>
      </c>
      <c r="AM264" s="243">
        <v>-104</v>
      </c>
      <c r="AN264" s="243">
        <v>-45.217391304347828</v>
      </c>
      <c r="AO264" s="241" t="s">
        <v>6211</v>
      </c>
      <c r="AP264" s="243">
        <v>46</v>
      </c>
      <c r="AQ264" s="243">
        <v>46</v>
      </c>
      <c r="AR264" s="243">
        <v>0</v>
      </c>
      <c r="AS264" s="256">
        <v>0</v>
      </c>
      <c r="AT264" s="94" t="s">
        <v>6212</v>
      </c>
    </row>
    <row r="265" spans="2:46" ht="50" customHeight="1">
      <c r="B265" s="34" t="s">
        <v>530</v>
      </c>
      <c r="C265" s="35" t="s">
        <v>5289</v>
      </c>
      <c r="D265" s="36" t="s">
        <v>531</v>
      </c>
      <c r="E265" s="97">
        <v>8042.8220000000001</v>
      </c>
      <c r="F265" s="241">
        <v>7187.1940000000004</v>
      </c>
      <c r="G265" s="237">
        <v>855.6279999999997</v>
      </c>
      <c r="H265" s="236">
        <v>11.904896403241649</v>
      </c>
      <c r="I265" s="97">
        <v>275.63499999999999</v>
      </c>
      <c r="J265" s="241">
        <v>131.88900000000001</v>
      </c>
      <c r="K265" s="237">
        <v>143.74599999999998</v>
      </c>
      <c r="L265" s="313">
        <v>108.9901356443676</v>
      </c>
      <c r="M265" s="97">
        <v>2.6269999999999998</v>
      </c>
      <c r="N265" s="241">
        <v>2.6269999999999998</v>
      </c>
      <c r="O265" s="237">
        <v>0</v>
      </c>
      <c r="P265" s="236">
        <v>0</v>
      </c>
      <c r="Q265" s="97">
        <v>7764.56</v>
      </c>
      <c r="R265" s="241">
        <v>7052.6779999999999</v>
      </c>
      <c r="S265" s="237">
        <v>711.88200000000052</v>
      </c>
      <c r="T265" s="236">
        <v>10.093782815548938</v>
      </c>
      <c r="U265" s="180" t="s">
        <v>6213</v>
      </c>
      <c r="V265" s="243">
        <v>4120</v>
      </c>
      <c r="W265" s="243">
        <v>4124</v>
      </c>
      <c r="X265" s="243">
        <v>-4</v>
      </c>
      <c r="Y265" s="243">
        <v>-9.6993210475266739E-2</v>
      </c>
      <c r="Z265" s="241" t="s">
        <v>6203</v>
      </c>
      <c r="AA265" s="243">
        <v>1511</v>
      </c>
      <c r="AB265" s="243">
        <v>687</v>
      </c>
      <c r="AC265" s="243">
        <v>824</v>
      </c>
      <c r="AD265" s="243">
        <v>119.94177583697234</v>
      </c>
      <c r="AE265" s="241" t="s">
        <v>6214</v>
      </c>
      <c r="AF265" s="243">
        <v>1396</v>
      </c>
      <c r="AG265" s="243">
        <v>1395</v>
      </c>
      <c r="AH265" s="243">
        <v>1</v>
      </c>
      <c r="AI265" s="243">
        <v>7.1684587813620068E-2</v>
      </c>
      <c r="AJ265" s="241" t="s">
        <v>6215</v>
      </c>
      <c r="AK265" s="243">
        <v>421</v>
      </c>
      <c r="AL265" s="243">
        <v>448</v>
      </c>
      <c r="AM265" s="243">
        <v>-27</v>
      </c>
      <c r="AN265" s="243">
        <v>-6.0267857142857144</v>
      </c>
      <c r="AO265" s="241" t="s">
        <v>6216</v>
      </c>
      <c r="AP265" s="243">
        <v>198</v>
      </c>
      <c r="AQ265" s="243">
        <v>166</v>
      </c>
      <c r="AR265" s="243">
        <v>32</v>
      </c>
      <c r="AS265" s="256">
        <v>19.277108433734941</v>
      </c>
      <c r="AT265" s="94" t="s">
        <v>6217</v>
      </c>
    </row>
    <row r="266" spans="2:46" ht="50" customHeight="1">
      <c r="B266" s="34" t="s">
        <v>532</v>
      </c>
      <c r="C266" s="35" t="s">
        <v>5289</v>
      </c>
      <c r="D266" s="36" t="s">
        <v>533</v>
      </c>
      <c r="E266" s="97">
        <v>1462.308</v>
      </c>
      <c r="F266" s="241">
        <v>1598.99</v>
      </c>
      <c r="G266" s="237">
        <v>-136.68200000000002</v>
      </c>
      <c r="H266" s="236">
        <v>-8.5480209382172507</v>
      </c>
      <c r="I266" s="97">
        <v>405.31099999999998</v>
      </c>
      <c r="J266" s="241">
        <v>400.28899999999999</v>
      </c>
      <c r="K266" s="237">
        <v>5.0219999999999914</v>
      </c>
      <c r="L266" s="313">
        <v>1.2545935561556754</v>
      </c>
      <c r="M266" s="97">
        <v>9.4E-2</v>
      </c>
      <c r="N266" s="241">
        <v>9.4E-2</v>
      </c>
      <c r="O266" s="237">
        <v>0</v>
      </c>
      <c r="P266" s="236">
        <v>0</v>
      </c>
      <c r="Q266" s="97">
        <v>1056.903</v>
      </c>
      <c r="R266" s="241">
        <v>1198.607</v>
      </c>
      <c r="S266" s="237">
        <v>-141.70399999999995</v>
      </c>
      <c r="T266" s="236">
        <v>-11.822390491629028</v>
      </c>
      <c r="U266" s="180" t="s">
        <v>6218</v>
      </c>
      <c r="V266" s="243">
        <v>356</v>
      </c>
      <c r="W266" s="243">
        <v>429</v>
      </c>
      <c r="X266" s="243">
        <v>-73</v>
      </c>
      <c r="Y266" s="256">
        <v>-17.016317016317018</v>
      </c>
      <c r="Z266" s="241" t="s">
        <v>5422</v>
      </c>
      <c r="AA266" s="243">
        <v>297</v>
      </c>
      <c r="AB266" s="243">
        <v>297</v>
      </c>
      <c r="AC266" s="243">
        <v>0</v>
      </c>
      <c r="AD266" s="243">
        <v>0</v>
      </c>
      <c r="AE266" s="241" t="s">
        <v>6132</v>
      </c>
      <c r="AF266" s="243">
        <v>141</v>
      </c>
      <c r="AG266" s="243">
        <v>181</v>
      </c>
      <c r="AH266" s="243">
        <v>-40</v>
      </c>
      <c r="AI266" s="243">
        <v>-22.099447513812155</v>
      </c>
      <c r="AJ266" s="241" t="s">
        <v>6219</v>
      </c>
      <c r="AK266" s="243">
        <v>115</v>
      </c>
      <c r="AL266" s="243">
        <v>88</v>
      </c>
      <c r="AM266" s="243">
        <v>27</v>
      </c>
      <c r="AN266" s="243">
        <v>30.681818181818183</v>
      </c>
      <c r="AO266" s="241" t="s">
        <v>5863</v>
      </c>
      <c r="AP266" s="243">
        <v>113</v>
      </c>
      <c r="AQ266" s="243">
        <v>178</v>
      </c>
      <c r="AR266" s="243">
        <v>-65</v>
      </c>
      <c r="AS266" s="256">
        <v>-36.516853932584269</v>
      </c>
      <c r="AT266" s="94" t="s">
        <v>6220</v>
      </c>
    </row>
    <row r="267" spans="2:46" ht="50" customHeight="1">
      <c r="B267" s="37" t="s">
        <v>534</v>
      </c>
      <c r="C267" s="38" t="s">
        <v>5289</v>
      </c>
      <c r="D267" s="39" t="s">
        <v>535</v>
      </c>
      <c r="E267" s="97">
        <v>1846.3889999999999</v>
      </c>
      <c r="F267" s="241">
        <v>1836.3009999999999</v>
      </c>
      <c r="G267" s="237">
        <v>10.087999999999965</v>
      </c>
      <c r="H267" s="236">
        <v>0.54936527290460357</v>
      </c>
      <c r="I267" s="97">
        <v>715.46199999999999</v>
      </c>
      <c r="J267" s="241">
        <v>715.21199999999999</v>
      </c>
      <c r="K267" s="237">
        <v>0.25</v>
      </c>
      <c r="L267" s="313">
        <v>3.4954670782928701E-2</v>
      </c>
      <c r="M267" s="97">
        <v>333.62200000000001</v>
      </c>
      <c r="N267" s="241">
        <v>303.10399999999998</v>
      </c>
      <c r="O267" s="237">
        <v>30.518000000000029</v>
      </c>
      <c r="P267" s="236">
        <v>10.068491342905416</v>
      </c>
      <c r="Q267" s="97">
        <v>797.30499999999995</v>
      </c>
      <c r="R267" s="241">
        <v>817.98500000000001</v>
      </c>
      <c r="S267" s="237">
        <v>-20.680000000000064</v>
      </c>
      <c r="T267" s="236">
        <v>-2.5281637193836151</v>
      </c>
      <c r="U267" s="180" t="s">
        <v>6209</v>
      </c>
      <c r="V267" s="243">
        <v>380</v>
      </c>
      <c r="W267" s="243">
        <v>365</v>
      </c>
      <c r="X267" s="243">
        <v>15</v>
      </c>
      <c r="Y267" s="243">
        <v>4.10958904109589</v>
      </c>
      <c r="Z267" s="241" t="s">
        <v>6221</v>
      </c>
      <c r="AA267" s="243">
        <v>212</v>
      </c>
      <c r="AB267" s="243">
        <v>247</v>
      </c>
      <c r="AC267" s="243">
        <v>-35</v>
      </c>
      <c r="AD267" s="243">
        <v>-14.17004048582996</v>
      </c>
      <c r="AE267" s="241" t="s">
        <v>5401</v>
      </c>
      <c r="AF267" s="243">
        <v>73</v>
      </c>
      <c r="AG267" s="243">
        <v>81</v>
      </c>
      <c r="AH267" s="243">
        <v>-8</v>
      </c>
      <c r="AI267" s="243">
        <v>-9.8765432098765427</v>
      </c>
      <c r="AJ267" s="241" t="s">
        <v>6222</v>
      </c>
      <c r="AK267" s="243">
        <v>44</v>
      </c>
      <c r="AL267" s="243">
        <v>36</v>
      </c>
      <c r="AM267" s="243">
        <v>8</v>
      </c>
      <c r="AN267" s="243">
        <v>22.222222222222221</v>
      </c>
      <c r="AO267" s="241" t="s">
        <v>5458</v>
      </c>
      <c r="AP267" s="243">
        <v>43</v>
      </c>
      <c r="AQ267" s="243">
        <v>39</v>
      </c>
      <c r="AR267" s="243">
        <v>4</v>
      </c>
      <c r="AS267" s="256">
        <v>10.256410256410255</v>
      </c>
      <c r="AT267" s="96" t="s">
        <v>6223</v>
      </c>
    </row>
    <row r="268" spans="2:46" ht="50" customHeight="1">
      <c r="B268" s="34" t="s">
        <v>536</v>
      </c>
      <c r="C268" s="35" t="s">
        <v>5289</v>
      </c>
      <c r="D268" s="36" t="s">
        <v>537</v>
      </c>
      <c r="E268" s="97">
        <v>1836.145</v>
      </c>
      <c r="F268" s="241">
        <v>1719.4849999999999</v>
      </c>
      <c r="G268" s="237">
        <v>116.66000000000008</v>
      </c>
      <c r="H268" s="236">
        <v>6.7845895718776319</v>
      </c>
      <c r="I268" s="97">
        <v>396.41</v>
      </c>
      <c r="J268" s="241">
        <v>396.25400000000002</v>
      </c>
      <c r="K268" s="237">
        <v>0.15600000000000591</v>
      </c>
      <c r="L268" s="313">
        <v>3.9368687760882135E-2</v>
      </c>
      <c r="M268" s="97">
        <v>742.58900000000006</v>
      </c>
      <c r="N268" s="241">
        <v>662.53099999999995</v>
      </c>
      <c r="O268" s="237">
        <v>80.058000000000106</v>
      </c>
      <c r="P268" s="236">
        <v>12.083660990957421</v>
      </c>
      <c r="Q268" s="97">
        <v>697.14599999999996</v>
      </c>
      <c r="R268" s="241">
        <v>660.7</v>
      </c>
      <c r="S268" s="237">
        <v>36.445999999999913</v>
      </c>
      <c r="T268" s="236">
        <v>5.5162706220674904</v>
      </c>
      <c r="U268" s="180" t="s">
        <v>6224</v>
      </c>
      <c r="V268" s="243">
        <v>211</v>
      </c>
      <c r="W268" s="243">
        <v>211</v>
      </c>
      <c r="X268" s="243">
        <v>0</v>
      </c>
      <c r="Y268" s="243">
        <v>0</v>
      </c>
      <c r="Z268" s="241" t="s">
        <v>6225</v>
      </c>
      <c r="AA268" s="243">
        <v>209</v>
      </c>
      <c r="AB268" s="243">
        <v>209</v>
      </c>
      <c r="AC268" s="243">
        <v>0</v>
      </c>
      <c r="AD268" s="243">
        <v>0</v>
      </c>
      <c r="AE268" s="241" t="s">
        <v>6226</v>
      </c>
      <c r="AF268" s="243">
        <v>145</v>
      </c>
      <c r="AG268" s="243">
        <v>104</v>
      </c>
      <c r="AH268" s="243">
        <v>41</v>
      </c>
      <c r="AI268" s="243">
        <v>39.42307692307692</v>
      </c>
      <c r="AJ268" s="241" t="s">
        <v>6227</v>
      </c>
      <c r="AK268" s="243">
        <v>50</v>
      </c>
      <c r="AL268" s="243">
        <v>50</v>
      </c>
      <c r="AM268" s="243">
        <v>0</v>
      </c>
      <c r="AN268" s="243">
        <v>0</v>
      </c>
      <c r="AO268" s="241" t="s">
        <v>6228</v>
      </c>
      <c r="AP268" s="243">
        <v>44</v>
      </c>
      <c r="AQ268" s="243">
        <v>51</v>
      </c>
      <c r="AR268" s="243">
        <v>-7</v>
      </c>
      <c r="AS268" s="256">
        <v>-13.725490196078432</v>
      </c>
      <c r="AT268" s="94" t="s">
        <v>6229</v>
      </c>
    </row>
    <row r="269" spans="2:46" ht="50" customHeight="1">
      <c r="B269" s="34" t="s">
        <v>538</v>
      </c>
      <c r="C269" s="35" t="s">
        <v>5289</v>
      </c>
      <c r="D269" s="36" t="s">
        <v>539</v>
      </c>
      <c r="E269" s="97">
        <v>4167.9480000000003</v>
      </c>
      <c r="F269" s="241">
        <v>4122.2389999999996</v>
      </c>
      <c r="G269" s="237">
        <v>45.709000000000742</v>
      </c>
      <c r="H269" s="236">
        <v>1.1088391527031971</v>
      </c>
      <c r="I269" s="97">
        <v>1939.4690000000001</v>
      </c>
      <c r="J269" s="241">
        <v>2136.348</v>
      </c>
      <c r="K269" s="237">
        <v>-196.87899999999991</v>
      </c>
      <c r="L269" s="313">
        <v>-9.2156802168934995</v>
      </c>
      <c r="M269" s="97">
        <v>674.447</v>
      </c>
      <c r="N269" s="241">
        <v>589.38300000000004</v>
      </c>
      <c r="O269" s="237">
        <v>85.063999999999965</v>
      </c>
      <c r="P269" s="236">
        <v>14.432720319384842</v>
      </c>
      <c r="Q269" s="97">
        <v>1554.0319999999999</v>
      </c>
      <c r="R269" s="241">
        <v>1396.508</v>
      </c>
      <c r="S269" s="237">
        <v>157.52399999999989</v>
      </c>
      <c r="T269" s="236">
        <v>11.279849453064349</v>
      </c>
      <c r="U269" s="180" t="s">
        <v>5513</v>
      </c>
      <c r="V269" s="243">
        <v>1008</v>
      </c>
      <c r="W269" s="243">
        <v>1008</v>
      </c>
      <c r="X269" s="243">
        <v>0</v>
      </c>
      <c r="Y269" s="243">
        <v>0</v>
      </c>
      <c r="Z269" s="241" t="s">
        <v>5481</v>
      </c>
      <c r="AA269" s="243">
        <v>200</v>
      </c>
      <c r="AB269" s="243">
        <v>100</v>
      </c>
      <c r="AC269" s="243">
        <v>100</v>
      </c>
      <c r="AD269" s="243">
        <v>100</v>
      </c>
      <c r="AE269" s="241" t="s">
        <v>5482</v>
      </c>
      <c r="AF269" s="243">
        <v>162</v>
      </c>
      <c r="AG269" s="243">
        <v>150</v>
      </c>
      <c r="AH269" s="243">
        <v>12</v>
      </c>
      <c r="AI269" s="243">
        <v>8</v>
      </c>
      <c r="AJ269" s="241" t="s">
        <v>6162</v>
      </c>
      <c r="AK269" s="243">
        <v>118</v>
      </c>
      <c r="AL269" s="243">
        <v>80</v>
      </c>
      <c r="AM269" s="243">
        <v>38</v>
      </c>
      <c r="AN269" s="243">
        <v>47.5</v>
      </c>
      <c r="AO269" s="241" t="s">
        <v>6230</v>
      </c>
      <c r="AP269" s="243">
        <v>36</v>
      </c>
      <c r="AQ269" s="243">
        <v>34</v>
      </c>
      <c r="AR269" s="243">
        <v>2</v>
      </c>
      <c r="AS269" s="256">
        <v>5.8823529411764701</v>
      </c>
      <c r="AT269" s="94" t="s">
        <v>6231</v>
      </c>
    </row>
    <row r="270" spans="2:46" ht="50" customHeight="1">
      <c r="B270" s="34" t="s">
        <v>540</v>
      </c>
      <c r="C270" s="35" t="s">
        <v>5289</v>
      </c>
      <c r="D270" s="36" t="s">
        <v>541</v>
      </c>
      <c r="E270" s="97">
        <v>1383.9010000000001</v>
      </c>
      <c r="F270" s="241">
        <v>1465.78</v>
      </c>
      <c r="G270" s="237">
        <v>-81.878999999999905</v>
      </c>
      <c r="H270" s="236">
        <v>-5.5860361036444699</v>
      </c>
      <c r="I270" s="97">
        <v>1039.9480000000001</v>
      </c>
      <c r="J270" s="241">
        <v>1114.9480000000001</v>
      </c>
      <c r="K270" s="237">
        <v>-75</v>
      </c>
      <c r="L270" s="313">
        <v>-6.7267711139891713</v>
      </c>
      <c r="M270" s="97">
        <v>49.154000000000003</v>
      </c>
      <c r="N270" s="241">
        <v>49.154000000000003</v>
      </c>
      <c r="O270" s="237">
        <v>0</v>
      </c>
      <c r="P270" s="236">
        <v>0</v>
      </c>
      <c r="Q270" s="97">
        <v>294.79899999999998</v>
      </c>
      <c r="R270" s="241">
        <v>301.678</v>
      </c>
      <c r="S270" s="237">
        <v>-6.8790000000000191</v>
      </c>
      <c r="T270" s="236">
        <v>-2.280245825018735</v>
      </c>
      <c r="U270" s="180" t="s">
        <v>5401</v>
      </c>
      <c r="V270" s="243">
        <v>240</v>
      </c>
      <c r="W270" s="243">
        <v>254</v>
      </c>
      <c r="X270" s="243">
        <v>-14</v>
      </c>
      <c r="Y270" s="243">
        <v>-5.5118110236220472</v>
      </c>
      <c r="Z270" s="241" t="s">
        <v>5694</v>
      </c>
      <c r="AA270" s="243">
        <v>27</v>
      </c>
      <c r="AB270" s="243">
        <v>26</v>
      </c>
      <c r="AC270" s="243">
        <v>1</v>
      </c>
      <c r="AD270" s="243">
        <v>3.8461538461538463</v>
      </c>
      <c r="AE270" s="241" t="s">
        <v>6232</v>
      </c>
      <c r="AF270" s="243">
        <v>16</v>
      </c>
      <c r="AG270" s="243">
        <v>20</v>
      </c>
      <c r="AH270" s="243">
        <v>-4</v>
      </c>
      <c r="AI270" s="243">
        <v>-20</v>
      </c>
      <c r="AJ270" s="241" t="s">
        <v>5673</v>
      </c>
      <c r="AK270" s="243">
        <v>11</v>
      </c>
      <c r="AL270" s="243">
        <v>0</v>
      </c>
      <c r="AM270" s="243">
        <v>11</v>
      </c>
      <c r="AN270" s="243" t="s">
        <v>12165</v>
      </c>
      <c r="AO270" s="241" t="s">
        <v>6173</v>
      </c>
      <c r="AP270" s="243">
        <v>1</v>
      </c>
      <c r="AQ270" s="243">
        <v>1</v>
      </c>
      <c r="AR270" s="243">
        <v>0</v>
      </c>
      <c r="AS270" s="256">
        <v>0</v>
      </c>
      <c r="AT270" s="94" t="s">
        <v>6233</v>
      </c>
    </row>
    <row r="271" spans="2:46" ht="50" customHeight="1">
      <c r="B271" s="34" t="s">
        <v>542</v>
      </c>
      <c r="C271" s="35" t="s">
        <v>5289</v>
      </c>
      <c r="D271" s="36" t="s">
        <v>543</v>
      </c>
      <c r="E271" s="97">
        <v>11598.69</v>
      </c>
      <c r="F271" s="241">
        <v>11186.813</v>
      </c>
      <c r="G271" s="237">
        <v>411.87700000000041</v>
      </c>
      <c r="H271" s="236">
        <v>3.6818082147256814</v>
      </c>
      <c r="I271" s="97">
        <v>2307.7370000000001</v>
      </c>
      <c r="J271" s="241">
        <v>2077.4540000000002</v>
      </c>
      <c r="K271" s="237">
        <v>230.2829999999999</v>
      </c>
      <c r="L271" s="313">
        <v>11.084866379712855</v>
      </c>
      <c r="M271" s="97">
        <v>3100.63</v>
      </c>
      <c r="N271" s="241">
        <v>3135.6990000000001</v>
      </c>
      <c r="O271" s="237">
        <v>-35.06899999999996</v>
      </c>
      <c r="P271" s="236">
        <v>-1.1183790280891106</v>
      </c>
      <c r="Q271" s="97">
        <v>6190.3230000000003</v>
      </c>
      <c r="R271" s="241">
        <v>5973.66</v>
      </c>
      <c r="S271" s="237">
        <v>216.66300000000047</v>
      </c>
      <c r="T271" s="236">
        <v>3.6269724088749693</v>
      </c>
      <c r="U271" s="180" t="s">
        <v>5401</v>
      </c>
      <c r="V271" s="243">
        <v>3859</v>
      </c>
      <c r="W271" s="243">
        <v>3711</v>
      </c>
      <c r="X271" s="243">
        <v>148</v>
      </c>
      <c r="Y271" s="243">
        <v>3.9881433575855567</v>
      </c>
      <c r="Z271" s="241" t="s">
        <v>5513</v>
      </c>
      <c r="AA271" s="243">
        <v>2085</v>
      </c>
      <c r="AB271" s="243">
        <v>2024</v>
      </c>
      <c r="AC271" s="243">
        <v>61</v>
      </c>
      <c r="AD271" s="243">
        <v>3.0138339920948618</v>
      </c>
      <c r="AE271" s="241" t="s">
        <v>6151</v>
      </c>
      <c r="AF271" s="243">
        <v>229</v>
      </c>
      <c r="AG271" s="243">
        <v>228</v>
      </c>
      <c r="AH271" s="243">
        <v>1</v>
      </c>
      <c r="AI271" s="243">
        <v>0.43859649122807015</v>
      </c>
      <c r="AJ271" s="241" t="s">
        <v>6173</v>
      </c>
      <c r="AK271" s="243">
        <v>10</v>
      </c>
      <c r="AL271" s="243">
        <v>10</v>
      </c>
      <c r="AM271" s="243">
        <v>0</v>
      </c>
      <c r="AN271" s="243">
        <v>0</v>
      </c>
      <c r="AO271" s="241" t="s">
        <v>5479</v>
      </c>
      <c r="AP271" s="243">
        <v>7</v>
      </c>
      <c r="AQ271" s="243">
        <v>0</v>
      </c>
      <c r="AR271" s="243">
        <v>7</v>
      </c>
      <c r="AS271" s="256" t="s">
        <v>12165</v>
      </c>
      <c r="AT271" s="94" t="s">
        <v>6234</v>
      </c>
    </row>
    <row r="272" spans="2:46" ht="50" customHeight="1">
      <c r="B272" s="34" t="s">
        <v>544</v>
      </c>
      <c r="C272" s="35" t="s">
        <v>5289</v>
      </c>
      <c r="D272" s="36" t="s">
        <v>545</v>
      </c>
      <c r="E272" s="97">
        <v>2082.64</v>
      </c>
      <c r="F272" s="241">
        <v>2068.1819999999998</v>
      </c>
      <c r="G272" s="237">
        <v>14.458000000000084</v>
      </c>
      <c r="H272" s="236">
        <v>0.69906807041160235</v>
      </c>
      <c r="I272" s="97">
        <v>1805.902</v>
      </c>
      <c r="J272" s="241">
        <v>1795.2650000000001</v>
      </c>
      <c r="K272" s="237">
        <v>10.636999999999944</v>
      </c>
      <c r="L272" s="313">
        <v>0.59250305665180025</v>
      </c>
      <c r="M272" s="97" t="s">
        <v>7160</v>
      </c>
      <c r="N272" s="241">
        <v>3.948</v>
      </c>
      <c r="O272" s="237" t="s">
        <v>12165</v>
      </c>
      <c r="P272" s="236" t="s">
        <v>12165</v>
      </c>
      <c r="Q272" s="97">
        <v>276.738</v>
      </c>
      <c r="R272" s="241">
        <v>268.96899999999999</v>
      </c>
      <c r="S272" s="237">
        <v>7.7690000000000055</v>
      </c>
      <c r="T272" s="236">
        <v>2.8884369574188868</v>
      </c>
      <c r="U272" s="180" t="s">
        <v>5386</v>
      </c>
      <c r="V272" s="243">
        <v>186</v>
      </c>
      <c r="W272" s="243">
        <v>186</v>
      </c>
      <c r="X272" s="243">
        <v>0</v>
      </c>
      <c r="Y272" s="243">
        <v>0</v>
      </c>
      <c r="Z272" s="241" t="s">
        <v>6236</v>
      </c>
      <c r="AA272" s="243">
        <v>59</v>
      </c>
      <c r="AB272" s="243">
        <v>59</v>
      </c>
      <c r="AC272" s="243">
        <v>0</v>
      </c>
      <c r="AD272" s="243">
        <v>0</v>
      </c>
      <c r="AE272" s="241" t="s">
        <v>6237</v>
      </c>
      <c r="AF272" s="243">
        <v>16</v>
      </c>
      <c r="AG272" s="243">
        <v>16</v>
      </c>
      <c r="AH272" s="243">
        <v>0</v>
      </c>
      <c r="AI272" s="243">
        <v>0</v>
      </c>
      <c r="AJ272" s="241" t="s">
        <v>6238</v>
      </c>
      <c r="AK272" s="243">
        <v>10</v>
      </c>
      <c r="AL272" s="243">
        <v>7</v>
      </c>
      <c r="AM272" s="243">
        <v>3</v>
      </c>
      <c r="AN272" s="243">
        <v>42.857142857142854</v>
      </c>
      <c r="AO272" s="241" t="s">
        <v>5673</v>
      </c>
      <c r="AP272" s="243">
        <v>5</v>
      </c>
      <c r="AQ272" s="243">
        <v>0</v>
      </c>
      <c r="AR272" s="243">
        <v>5</v>
      </c>
      <c r="AS272" s="256" t="s">
        <v>12165</v>
      </c>
      <c r="AT272" s="94" t="s">
        <v>6239</v>
      </c>
    </row>
    <row r="273" spans="2:46" ht="50" customHeight="1">
      <c r="B273" s="34" t="s">
        <v>546</v>
      </c>
      <c r="C273" s="35" t="s">
        <v>5289</v>
      </c>
      <c r="D273" s="36" t="s">
        <v>547</v>
      </c>
      <c r="E273" s="97">
        <v>1230.819</v>
      </c>
      <c r="F273" s="241">
        <v>1099.7840000000001</v>
      </c>
      <c r="G273" s="237">
        <v>131.03499999999985</v>
      </c>
      <c r="H273" s="236">
        <v>11.914612323874492</v>
      </c>
      <c r="I273" s="97">
        <v>400.16399999999999</v>
      </c>
      <c r="J273" s="241">
        <v>372.75799999999998</v>
      </c>
      <c r="K273" s="237">
        <v>27.406000000000006</v>
      </c>
      <c r="L273" s="313">
        <v>7.3522231581884245</v>
      </c>
      <c r="M273" s="97">
        <v>289.09399999999999</v>
      </c>
      <c r="N273" s="241">
        <v>259.01799999999997</v>
      </c>
      <c r="O273" s="237">
        <v>30.076000000000022</v>
      </c>
      <c r="P273" s="236">
        <v>11.6115482321692</v>
      </c>
      <c r="Q273" s="97">
        <v>541.56100000000004</v>
      </c>
      <c r="R273" s="241">
        <v>468.00799999999998</v>
      </c>
      <c r="S273" s="237">
        <v>73.553000000000054</v>
      </c>
      <c r="T273" s="236">
        <v>15.716184338729263</v>
      </c>
      <c r="U273" s="180" t="s">
        <v>6240</v>
      </c>
      <c r="V273" s="243">
        <v>505</v>
      </c>
      <c r="W273" s="243">
        <v>433</v>
      </c>
      <c r="X273" s="243">
        <v>72</v>
      </c>
      <c r="Y273" s="243">
        <v>16.628175519630485</v>
      </c>
      <c r="Z273" s="241" t="s">
        <v>5386</v>
      </c>
      <c r="AA273" s="243">
        <v>25</v>
      </c>
      <c r="AB273" s="243">
        <v>24</v>
      </c>
      <c r="AC273" s="243">
        <v>1</v>
      </c>
      <c r="AD273" s="243">
        <v>4.1666666666666661</v>
      </c>
      <c r="AE273" s="241" t="s">
        <v>6241</v>
      </c>
      <c r="AF273" s="243">
        <v>7</v>
      </c>
      <c r="AG273" s="243">
        <v>7</v>
      </c>
      <c r="AH273" s="243">
        <v>0</v>
      </c>
      <c r="AI273" s="243">
        <v>0</v>
      </c>
      <c r="AJ273" s="241" t="s">
        <v>6242</v>
      </c>
      <c r="AK273" s="243">
        <v>3</v>
      </c>
      <c r="AL273" s="243">
        <v>2</v>
      </c>
      <c r="AM273" s="243">
        <v>1</v>
      </c>
      <c r="AN273" s="243">
        <v>50</v>
      </c>
      <c r="AO273" s="241" t="s">
        <v>6243</v>
      </c>
      <c r="AP273" s="243">
        <v>2</v>
      </c>
      <c r="AQ273" s="243">
        <v>1</v>
      </c>
      <c r="AR273" s="243">
        <v>1</v>
      </c>
      <c r="AS273" s="256">
        <v>100</v>
      </c>
      <c r="AT273" s="94" t="s">
        <v>6244</v>
      </c>
    </row>
    <row r="274" spans="2:46" ht="50" customHeight="1">
      <c r="B274" s="34" t="s">
        <v>548</v>
      </c>
      <c r="C274" s="35" t="s">
        <v>5289</v>
      </c>
      <c r="D274" s="36" t="s">
        <v>549</v>
      </c>
      <c r="E274" s="97">
        <v>221.08099999999999</v>
      </c>
      <c r="F274" s="241">
        <v>225.262</v>
      </c>
      <c r="G274" s="237">
        <v>-4.1810000000000116</v>
      </c>
      <c r="H274" s="236">
        <v>-1.8560609423693351</v>
      </c>
      <c r="I274" s="97">
        <v>221.08099999999999</v>
      </c>
      <c r="J274" s="241">
        <v>225.262</v>
      </c>
      <c r="K274" s="237">
        <v>-4.1810000000000116</v>
      </c>
      <c r="L274" s="313">
        <v>-1.8560609423693351</v>
      </c>
      <c r="M274" s="97" t="s">
        <v>7160</v>
      </c>
      <c r="N274" s="241" t="s">
        <v>7160</v>
      </c>
      <c r="O274" s="237" t="s">
        <v>12157</v>
      </c>
      <c r="P274" s="236" t="s">
        <v>12157</v>
      </c>
      <c r="Q274" s="97" t="s">
        <v>7160</v>
      </c>
      <c r="R274" s="241" t="s">
        <v>7160</v>
      </c>
      <c r="S274" s="237" t="s">
        <v>12157</v>
      </c>
      <c r="T274" s="296" t="s">
        <v>12157</v>
      </c>
      <c r="U274" s="293" t="s">
        <v>12157</v>
      </c>
      <c r="V274" s="237" t="s">
        <v>12157</v>
      </c>
      <c r="W274" s="237" t="s">
        <v>12157</v>
      </c>
      <c r="X274" s="237" t="s">
        <v>12157</v>
      </c>
      <c r="Y274" s="236" t="s">
        <v>12157</v>
      </c>
      <c r="Z274" s="241" t="s">
        <v>12157</v>
      </c>
      <c r="AA274" s="241" t="s">
        <v>12157</v>
      </c>
      <c r="AB274" s="241" t="s">
        <v>12157</v>
      </c>
      <c r="AC274" s="243" t="s">
        <v>12157</v>
      </c>
      <c r="AD274" s="243" t="s">
        <v>12157</v>
      </c>
      <c r="AE274" s="241" t="s">
        <v>12157</v>
      </c>
      <c r="AF274" s="243" t="s">
        <v>12157</v>
      </c>
      <c r="AG274" s="243" t="s">
        <v>12157</v>
      </c>
      <c r="AH274" s="243" t="s">
        <v>12157</v>
      </c>
      <c r="AI274" s="243" t="s">
        <v>12157</v>
      </c>
      <c r="AJ274" s="241" t="s">
        <v>12157</v>
      </c>
      <c r="AK274" s="243" t="s">
        <v>12157</v>
      </c>
      <c r="AL274" s="243" t="s">
        <v>12157</v>
      </c>
      <c r="AM274" s="243" t="s">
        <v>12157</v>
      </c>
      <c r="AN274" s="243" t="s">
        <v>12157</v>
      </c>
      <c r="AO274" s="241" t="s">
        <v>12157</v>
      </c>
      <c r="AP274" s="241" t="s">
        <v>12157</v>
      </c>
      <c r="AQ274" s="241" t="s">
        <v>12157</v>
      </c>
      <c r="AR274" s="241" t="s">
        <v>12157</v>
      </c>
      <c r="AS274" s="241" t="s">
        <v>12157</v>
      </c>
      <c r="AT274" s="93"/>
    </row>
    <row r="275" spans="2:46" ht="50" customHeight="1">
      <c r="B275" s="34" t="s">
        <v>550</v>
      </c>
      <c r="C275" s="35" t="s">
        <v>5289</v>
      </c>
      <c r="D275" s="36" t="s">
        <v>551</v>
      </c>
      <c r="E275" s="97">
        <v>1403.383</v>
      </c>
      <c r="F275" s="241">
        <v>1393.0740000000001</v>
      </c>
      <c r="G275" s="237">
        <v>10.308999999999969</v>
      </c>
      <c r="H275" s="236">
        <v>0.7400181182047737</v>
      </c>
      <c r="I275" s="97">
        <v>1403.383</v>
      </c>
      <c r="J275" s="241">
        <v>1393.0740000000001</v>
      </c>
      <c r="K275" s="237">
        <v>10.308999999999969</v>
      </c>
      <c r="L275" s="313">
        <v>0.7400181182047737</v>
      </c>
      <c r="M275" s="97" t="s">
        <v>7160</v>
      </c>
      <c r="N275" s="241" t="s">
        <v>7160</v>
      </c>
      <c r="O275" s="237" t="s">
        <v>12157</v>
      </c>
      <c r="P275" s="236" t="s">
        <v>12157</v>
      </c>
      <c r="Q275" s="97" t="s">
        <v>7160</v>
      </c>
      <c r="R275" s="241" t="s">
        <v>7160</v>
      </c>
      <c r="S275" s="237" t="s">
        <v>12157</v>
      </c>
      <c r="T275" s="296" t="s">
        <v>12157</v>
      </c>
      <c r="U275" s="293" t="s">
        <v>12157</v>
      </c>
      <c r="V275" s="237" t="s">
        <v>12157</v>
      </c>
      <c r="W275" s="237" t="s">
        <v>12157</v>
      </c>
      <c r="X275" s="243" t="s">
        <v>12157</v>
      </c>
      <c r="Y275" s="243" t="s">
        <v>12157</v>
      </c>
      <c r="Z275" s="241" t="s">
        <v>12157</v>
      </c>
      <c r="AA275" s="241" t="s">
        <v>12157</v>
      </c>
      <c r="AB275" s="241" t="s">
        <v>12157</v>
      </c>
      <c r="AC275" s="243" t="s">
        <v>12157</v>
      </c>
      <c r="AD275" s="243" t="s">
        <v>12157</v>
      </c>
      <c r="AE275" s="241" t="s">
        <v>12157</v>
      </c>
      <c r="AF275" s="243" t="s">
        <v>12157</v>
      </c>
      <c r="AG275" s="243" t="s">
        <v>12157</v>
      </c>
      <c r="AH275" s="243" t="s">
        <v>12157</v>
      </c>
      <c r="AI275" s="243" t="s">
        <v>12157</v>
      </c>
      <c r="AJ275" s="241" t="s">
        <v>12157</v>
      </c>
      <c r="AK275" s="243" t="s">
        <v>12157</v>
      </c>
      <c r="AL275" s="243" t="s">
        <v>12157</v>
      </c>
      <c r="AM275" s="243" t="s">
        <v>12157</v>
      </c>
      <c r="AN275" s="243" t="s">
        <v>12157</v>
      </c>
      <c r="AO275" s="241" t="s">
        <v>12157</v>
      </c>
      <c r="AP275" s="241" t="s">
        <v>12157</v>
      </c>
      <c r="AQ275" s="241" t="s">
        <v>12157</v>
      </c>
      <c r="AR275" s="241" t="s">
        <v>12157</v>
      </c>
      <c r="AS275" s="241" t="s">
        <v>12157</v>
      </c>
      <c r="AT275" s="93"/>
    </row>
    <row r="276" spans="2:46" ht="50" customHeight="1">
      <c r="B276" s="37" t="s">
        <v>552</v>
      </c>
      <c r="C276" s="38" t="s">
        <v>5289</v>
      </c>
      <c r="D276" s="39" t="s">
        <v>553</v>
      </c>
      <c r="E276" s="97">
        <v>13350</v>
      </c>
      <c r="F276" s="241">
        <v>12330</v>
      </c>
      <c r="G276" s="237">
        <v>1020</v>
      </c>
      <c r="H276" s="236">
        <v>8.2725060827250605</v>
      </c>
      <c r="I276" s="97" t="s">
        <v>7160</v>
      </c>
      <c r="J276" s="241" t="s">
        <v>7160</v>
      </c>
      <c r="K276" s="241" t="s">
        <v>7160</v>
      </c>
      <c r="L276" s="271" t="s">
        <v>7160</v>
      </c>
      <c r="M276" s="97" t="s">
        <v>7160</v>
      </c>
      <c r="N276" s="241" t="s">
        <v>7160</v>
      </c>
      <c r="O276" s="237" t="s">
        <v>12157</v>
      </c>
      <c r="P276" s="236" t="s">
        <v>12157</v>
      </c>
      <c r="Q276" s="97">
        <v>13350</v>
      </c>
      <c r="R276" s="241">
        <v>12330</v>
      </c>
      <c r="S276" s="237">
        <v>1020</v>
      </c>
      <c r="T276" s="236">
        <v>8.2725060827250605</v>
      </c>
      <c r="U276" s="180" t="s">
        <v>11388</v>
      </c>
      <c r="V276" s="243">
        <v>13350</v>
      </c>
      <c r="W276" s="243">
        <v>12330</v>
      </c>
      <c r="X276" s="243">
        <v>1020</v>
      </c>
      <c r="Y276" s="243">
        <v>8.2725060827250605</v>
      </c>
      <c r="Z276" s="241" t="s">
        <v>12157</v>
      </c>
      <c r="AA276" s="241" t="s">
        <v>12157</v>
      </c>
      <c r="AB276" s="241" t="s">
        <v>12157</v>
      </c>
      <c r="AC276" s="243" t="s">
        <v>12157</v>
      </c>
      <c r="AD276" s="243" t="s">
        <v>12157</v>
      </c>
      <c r="AE276" s="241" t="s">
        <v>12157</v>
      </c>
      <c r="AF276" s="243" t="s">
        <v>12157</v>
      </c>
      <c r="AG276" s="243" t="s">
        <v>12157</v>
      </c>
      <c r="AH276" s="243" t="s">
        <v>12157</v>
      </c>
      <c r="AI276" s="243" t="s">
        <v>12157</v>
      </c>
      <c r="AJ276" s="241" t="s">
        <v>12157</v>
      </c>
      <c r="AK276" s="243" t="s">
        <v>12157</v>
      </c>
      <c r="AL276" s="243" t="s">
        <v>12157</v>
      </c>
      <c r="AM276" s="243" t="s">
        <v>12157</v>
      </c>
      <c r="AN276" s="243" t="s">
        <v>12157</v>
      </c>
      <c r="AO276" s="241" t="s">
        <v>12157</v>
      </c>
      <c r="AP276" s="241" t="s">
        <v>12157</v>
      </c>
      <c r="AQ276" s="241" t="s">
        <v>12157</v>
      </c>
      <c r="AR276" s="241" t="s">
        <v>12157</v>
      </c>
      <c r="AS276" s="241" t="s">
        <v>12157</v>
      </c>
      <c r="AT276" s="95"/>
    </row>
    <row r="277" spans="2:46" ht="50" customHeight="1">
      <c r="B277" s="37" t="s">
        <v>554</v>
      </c>
      <c r="C277" s="38" t="s">
        <v>5289</v>
      </c>
      <c r="D277" s="39" t="s">
        <v>555</v>
      </c>
      <c r="E277" s="97">
        <v>1262.9110000000001</v>
      </c>
      <c r="F277" s="241">
        <v>1096.508</v>
      </c>
      <c r="G277" s="237">
        <v>166.40300000000002</v>
      </c>
      <c r="H277" s="236">
        <v>15.175721472164364</v>
      </c>
      <c r="I277" s="97">
        <v>1262.9110000000001</v>
      </c>
      <c r="J277" s="241">
        <v>1096.508</v>
      </c>
      <c r="K277" s="237">
        <v>166.40300000000002</v>
      </c>
      <c r="L277" s="313">
        <v>15.175721472164364</v>
      </c>
      <c r="M277" s="97" t="s">
        <v>7160</v>
      </c>
      <c r="N277" s="241" t="s">
        <v>7160</v>
      </c>
      <c r="O277" s="237" t="s">
        <v>12157</v>
      </c>
      <c r="P277" s="236" t="s">
        <v>12157</v>
      </c>
      <c r="Q277" s="97" t="s">
        <v>7160</v>
      </c>
      <c r="R277" s="241" t="s">
        <v>7160</v>
      </c>
      <c r="S277" s="237" t="s">
        <v>12157</v>
      </c>
      <c r="T277" s="236" t="s">
        <v>12157</v>
      </c>
      <c r="U277" s="180" t="s">
        <v>12157</v>
      </c>
      <c r="V277" s="243" t="s">
        <v>12157</v>
      </c>
      <c r="W277" s="243" t="s">
        <v>12157</v>
      </c>
      <c r="X277" s="243" t="s">
        <v>12157</v>
      </c>
      <c r="Y277" s="256" t="s">
        <v>12157</v>
      </c>
      <c r="Z277" s="241" t="s">
        <v>12157</v>
      </c>
      <c r="AA277" s="241" t="s">
        <v>12157</v>
      </c>
      <c r="AB277" s="241" t="s">
        <v>12157</v>
      </c>
      <c r="AC277" s="243" t="s">
        <v>12157</v>
      </c>
      <c r="AD277" s="243" t="s">
        <v>12157</v>
      </c>
      <c r="AE277" s="241" t="s">
        <v>12157</v>
      </c>
      <c r="AF277" s="243" t="s">
        <v>12157</v>
      </c>
      <c r="AG277" s="243" t="s">
        <v>12157</v>
      </c>
      <c r="AH277" s="243" t="s">
        <v>12157</v>
      </c>
      <c r="AI277" s="243" t="s">
        <v>12157</v>
      </c>
      <c r="AJ277" s="241" t="s">
        <v>12157</v>
      </c>
      <c r="AK277" s="243" t="s">
        <v>12157</v>
      </c>
      <c r="AL277" s="243" t="s">
        <v>12157</v>
      </c>
      <c r="AM277" s="243" t="s">
        <v>12157</v>
      </c>
      <c r="AN277" s="243" t="s">
        <v>12157</v>
      </c>
      <c r="AO277" s="241" t="s">
        <v>12157</v>
      </c>
      <c r="AP277" s="241" t="s">
        <v>12157</v>
      </c>
      <c r="AQ277" s="241" t="s">
        <v>12157</v>
      </c>
      <c r="AR277" s="241" t="s">
        <v>12157</v>
      </c>
      <c r="AS277" s="241" t="s">
        <v>12157</v>
      </c>
      <c r="AT277" s="95"/>
    </row>
    <row r="278" spans="2:46" ht="50" customHeight="1">
      <c r="B278" s="34" t="s">
        <v>556</v>
      </c>
      <c r="C278" s="35" t="s">
        <v>5289</v>
      </c>
      <c r="D278" s="36" t="s">
        <v>557</v>
      </c>
      <c r="E278" s="97">
        <v>62.628999999999998</v>
      </c>
      <c r="F278" s="241">
        <v>61.976999999999997</v>
      </c>
      <c r="G278" s="237">
        <v>0.65200000000000102</v>
      </c>
      <c r="H278" s="236">
        <v>1.0520031624634962</v>
      </c>
      <c r="I278" s="97">
        <v>32.713999999999999</v>
      </c>
      <c r="J278" s="241">
        <v>15.314</v>
      </c>
      <c r="K278" s="237">
        <v>17.399999999999999</v>
      </c>
      <c r="L278" s="313">
        <v>113.62152278960427</v>
      </c>
      <c r="M278" s="97">
        <v>29.914999999999999</v>
      </c>
      <c r="N278" s="241">
        <v>46.662999999999997</v>
      </c>
      <c r="O278" s="237">
        <v>-16.747999999999998</v>
      </c>
      <c r="P278" s="236">
        <v>-35.891391466472363</v>
      </c>
      <c r="Q278" s="97" t="s">
        <v>7160</v>
      </c>
      <c r="R278" s="241" t="s">
        <v>7160</v>
      </c>
      <c r="S278" s="237" t="s">
        <v>12157</v>
      </c>
      <c r="T278" s="236" t="s">
        <v>12157</v>
      </c>
      <c r="U278" s="180" t="s">
        <v>12157</v>
      </c>
      <c r="V278" s="243" t="s">
        <v>12157</v>
      </c>
      <c r="W278" s="243" t="s">
        <v>12157</v>
      </c>
      <c r="X278" s="243" t="s">
        <v>12157</v>
      </c>
      <c r="Y278" s="256" t="s">
        <v>12157</v>
      </c>
      <c r="Z278" s="241" t="s">
        <v>12157</v>
      </c>
      <c r="AA278" s="241" t="s">
        <v>12157</v>
      </c>
      <c r="AB278" s="241" t="s">
        <v>12157</v>
      </c>
      <c r="AC278" s="243" t="s">
        <v>12157</v>
      </c>
      <c r="AD278" s="243" t="s">
        <v>12157</v>
      </c>
      <c r="AE278" s="241" t="s">
        <v>12157</v>
      </c>
      <c r="AF278" s="243" t="s">
        <v>12157</v>
      </c>
      <c r="AG278" s="243" t="s">
        <v>12157</v>
      </c>
      <c r="AH278" s="243" t="s">
        <v>12157</v>
      </c>
      <c r="AI278" s="243" t="s">
        <v>12157</v>
      </c>
      <c r="AJ278" s="241" t="s">
        <v>12157</v>
      </c>
      <c r="AK278" s="243" t="s">
        <v>12157</v>
      </c>
      <c r="AL278" s="243" t="s">
        <v>12157</v>
      </c>
      <c r="AM278" s="243" t="s">
        <v>12157</v>
      </c>
      <c r="AN278" s="243" t="s">
        <v>12157</v>
      </c>
      <c r="AO278" s="241" t="s">
        <v>12157</v>
      </c>
      <c r="AP278" s="241" t="s">
        <v>12157</v>
      </c>
      <c r="AQ278" s="241" t="s">
        <v>12157</v>
      </c>
      <c r="AR278" s="241" t="s">
        <v>12157</v>
      </c>
      <c r="AS278" s="241" t="s">
        <v>12157</v>
      </c>
      <c r="AT278" s="93"/>
    </row>
    <row r="279" spans="2:46" ht="50" customHeight="1">
      <c r="B279" s="34" t="s">
        <v>558</v>
      </c>
      <c r="C279" s="35" t="s">
        <v>5289</v>
      </c>
      <c r="D279" s="36" t="s">
        <v>559</v>
      </c>
      <c r="E279" s="97">
        <v>94.326999999999998</v>
      </c>
      <c r="F279" s="241">
        <v>125.07</v>
      </c>
      <c r="G279" s="237">
        <v>-30.742999999999995</v>
      </c>
      <c r="H279" s="236">
        <v>-24.580634844487083</v>
      </c>
      <c r="I279" s="97" t="s">
        <v>7160</v>
      </c>
      <c r="J279" s="241" t="s">
        <v>7160</v>
      </c>
      <c r="K279" s="237" t="s">
        <v>12157</v>
      </c>
      <c r="L279" s="313" t="s">
        <v>12157</v>
      </c>
      <c r="M279" s="97" t="s">
        <v>7160</v>
      </c>
      <c r="N279" s="241" t="s">
        <v>7160</v>
      </c>
      <c r="O279" s="237" t="s">
        <v>12157</v>
      </c>
      <c r="P279" s="236" t="s">
        <v>12157</v>
      </c>
      <c r="Q279" s="97">
        <v>94.326999999999998</v>
      </c>
      <c r="R279" s="241">
        <v>125.07</v>
      </c>
      <c r="S279" s="237">
        <v>-30.742999999999995</v>
      </c>
      <c r="T279" s="236">
        <v>-24.580634844487083</v>
      </c>
      <c r="U279" s="180" t="s">
        <v>6245</v>
      </c>
      <c r="V279" s="243">
        <v>94</v>
      </c>
      <c r="W279" s="243">
        <v>125</v>
      </c>
      <c r="X279" s="243">
        <v>-31</v>
      </c>
      <c r="Y279" s="256">
        <v>-24.8</v>
      </c>
      <c r="Z279" s="241" t="s">
        <v>12157</v>
      </c>
      <c r="AA279" s="241" t="s">
        <v>12157</v>
      </c>
      <c r="AB279" s="241" t="s">
        <v>12157</v>
      </c>
      <c r="AC279" s="243" t="s">
        <v>12157</v>
      </c>
      <c r="AD279" s="243" t="s">
        <v>12157</v>
      </c>
      <c r="AE279" s="241" t="s">
        <v>12157</v>
      </c>
      <c r="AF279" s="243" t="s">
        <v>12157</v>
      </c>
      <c r="AG279" s="243" t="s">
        <v>12157</v>
      </c>
      <c r="AH279" s="243" t="s">
        <v>12157</v>
      </c>
      <c r="AI279" s="243" t="s">
        <v>12157</v>
      </c>
      <c r="AJ279" s="241" t="s">
        <v>12157</v>
      </c>
      <c r="AK279" s="243" t="s">
        <v>12157</v>
      </c>
      <c r="AL279" s="243" t="s">
        <v>12157</v>
      </c>
      <c r="AM279" s="243" t="s">
        <v>12157</v>
      </c>
      <c r="AN279" s="243" t="s">
        <v>12157</v>
      </c>
      <c r="AO279" s="241" t="s">
        <v>12157</v>
      </c>
      <c r="AP279" s="241" t="s">
        <v>12157</v>
      </c>
      <c r="AQ279" s="241" t="s">
        <v>12157</v>
      </c>
      <c r="AR279" s="241" t="s">
        <v>12157</v>
      </c>
      <c r="AS279" s="241" t="s">
        <v>12157</v>
      </c>
      <c r="AT279" s="93"/>
    </row>
    <row r="280" spans="2:46" ht="50" customHeight="1">
      <c r="B280" s="34" t="s">
        <v>560</v>
      </c>
      <c r="C280" s="35" t="s">
        <v>5289</v>
      </c>
      <c r="D280" s="36" t="s">
        <v>561</v>
      </c>
      <c r="E280" s="97">
        <v>203.63300000000001</v>
      </c>
      <c r="F280" s="241">
        <v>203.529</v>
      </c>
      <c r="G280" s="237">
        <v>0.10400000000001342</v>
      </c>
      <c r="H280" s="236">
        <v>5.1098369274164085E-2</v>
      </c>
      <c r="I280" s="97">
        <v>203.63300000000001</v>
      </c>
      <c r="J280" s="241">
        <v>203.529</v>
      </c>
      <c r="K280" s="237">
        <v>0.10400000000001342</v>
      </c>
      <c r="L280" s="313">
        <v>5.1098369274164085E-2</v>
      </c>
      <c r="M280" s="97" t="s">
        <v>7160</v>
      </c>
      <c r="N280" s="241" t="s">
        <v>7160</v>
      </c>
      <c r="O280" s="237" t="s">
        <v>12157</v>
      </c>
      <c r="P280" s="236" t="s">
        <v>12157</v>
      </c>
      <c r="Q280" s="97" t="s">
        <v>7160</v>
      </c>
      <c r="R280" s="241" t="s">
        <v>7160</v>
      </c>
      <c r="S280" s="237" t="s">
        <v>12157</v>
      </c>
      <c r="T280" s="236" t="s">
        <v>12157</v>
      </c>
      <c r="U280" s="180" t="s">
        <v>12157</v>
      </c>
      <c r="V280" s="243" t="s">
        <v>12157</v>
      </c>
      <c r="W280" s="243" t="s">
        <v>12157</v>
      </c>
      <c r="X280" s="243" t="s">
        <v>12157</v>
      </c>
      <c r="Y280" s="243" t="s">
        <v>12157</v>
      </c>
      <c r="Z280" s="241" t="s">
        <v>12157</v>
      </c>
      <c r="AA280" s="241" t="s">
        <v>12157</v>
      </c>
      <c r="AB280" s="241" t="s">
        <v>12157</v>
      </c>
      <c r="AC280" s="243" t="s">
        <v>12157</v>
      </c>
      <c r="AD280" s="243" t="s">
        <v>12157</v>
      </c>
      <c r="AE280" s="241" t="s">
        <v>12157</v>
      </c>
      <c r="AF280" s="243" t="s">
        <v>12157</v>
      </c>
      <c r="AG280" s="243" t="s">
        <v>12157</v>
      </c>
      <c r="AH280" s="243" t="s">
        <v>12157</v>
      </c>
      <c r="AI280" s="243" t="s">
        <v>12157</v>
      </c>
      <c r="AJ280" s="241" t="s">
        <v>12157</v>
      </c>
      <c r="AK280" s="243" t="s">
        <v>12157</v>
      </c>
      <c r="AL280" s="243" t="s">
        <v>12157</v>
      </c>
      <c r="AM280" s="243" t="s">
        <v>12157</v>
      </c>
      <c r="AN280" s="243" t="s">
        <v>12157</v>
      </c>
      <c r="AO280" s="241" t="s">
        <v>12157</v>
      </c>
      <c r="AP280" s="241" t="s">
        <v>12157</v>
      </c>
      <c r="AQ280" s="241" t="s">
        <v>12157</v>
      </c>
      <c r="AR280" s="241" t="s">
        <v>12157</v>
      </c>
      <c r="AS280" s="241" t="s">
        <v>12157</v>
      </c>
      <c r="AT280" s="93"/>
    </row>
    <row r="281" spans="2:46" ht="50" customHeight="1">
      <c r="B281" s="34" t="s">
        <v>562</v>
      </c>
      <c r="C281" s="35" t="s">
        <v>5289</v>
      </c>
      <c r="D281" s="36" t="s">
        <v>563</v>
      </c>
      <c r="E281" s="97">
        <v>47.140999999999998</v>
      </c>
      <c r="F281" s="241">
        <v>49.430999999999997</v>
      </c>
      <c r="G281" s="237">
        <v>-2.2899999999999991</v>
      </c>
      <c r="H281" s="236">
        <v>-4.6327203576702862</v>
      </c>
      <c r="I281" s="97">
        <v>47.140999999999998</v>
      </c>
      <c r="J281" s="241">
        <v>49.430999999999997</v>
      </c>
      <c r="K281" s="237">
        <v>-2.2899999999999991</v>
      </c>
      <c r="L281" s="313">
        <v>-4.6327203576702862</v>
      </c>
      <c r="M281" s="97" t="s">
        <v>7160</v>
      </c>
      <c r="N281" s="241" t="s">
        <v>7160</v>
      </c>
      <c r="O281" s="237" t="s">
        <v>12157</v>
      </c>
      <c r="P281" s="236" t="s">
        <v>12157</v>
      </c>
      <c r="Q281" s="97" t="s">
        <v>7160</v>
      </c>
      <c r="R281" s="241" t="s">
        <v>7160</v>
      </c>
      <c r="S281" s="237" t="s">
        <v>12157</v>
      </c>
      <c r="T281" s="236" t="s">
        <v>12157</v>
      </c>
      <c r="U281" s="180" t="s">
        <v>12157</v>
      </c>
      <c r="V281" s="243" t="s">
        <v>12157</v>
      </c>
      <c r="W281" s="243" t="s">
        <v>12157</v>
      </c>
      <c r="X281" s="243" t="s">
        <v>12157</v>
      </c>
      <c r="Y281" s="243" t="s">
        <v>12157</v>
      </c>
      <c r="Z281" s="241" t="s">
        <v>12157</v>
      </c>
      <c r="AA281" s="241" t="s">
        <v>12157</v>
      </c>
      <c r="AB281" s="241" t="s">
        <v>12157</v>
      </c>
      <c r="AC281" s="243" t="s">
        <v>12157</v>
      </c>
      <c r="AD281" s="243" t="s">
        <v>12157</v>
      </c>
      <c r="AE281" s="241" t="s">
        <v>12157</v>
      </c>
      <c r="AF281" s="243" t="s">
        <v>12157</v>
      </c>
      <c r="AG281" s="243" t="s">
        <v>12157</v>
      </c>
      <c r="AH281" s="243" t="s">
        <v>12157</v>
      </c>
      <c r="AI281" s="243" t="s">
        <v>12157</v>
      </c>
      <c r="AJ281" s="241" t="s">
        <v>12157</v>
      </c>
      <c r="AK281" s="243" t="s">
        <v>12157</v>
      </c>
      <c r="AL281" s="243" t="s">
        <v>12157</v>
      </c>
      <c r="AM281" s="243" t="s">
        <v>12157</v>
      </c>
      <c r="AN281" s="243" t="s">
        <v>12157</v>
      </c>
      <c r="AO281" s="241" t="s">
        <v>12157</v>
      </c>
      <c r="AP281" s="241" t="s">
        <v>12157</v>
      </c>
      <c r="AQ281" s="241" t="s">
        <v>12157</v>
      </c>
      <c r="AR281" s="241" t="s">
        <v>12157</v>
      </c>
      <c r="AS281" s="241" t="s">
        <v>12157</v>
      </c>
      <c r="AT281" s="93"/>
    </row>
    <row r="282" spans="2:46" ht="50" customHeight="1">
      <c r="B282" s="34" t="s">
        <v>564</v>
      </c>
      <c r="C282" s="35" t="s">
        <v>5289</v>
      </c>
      <c r="D282" s="36" t="s">
        <v>565</v>
      </c>
      <c r="E282" s="97">
        <v>149.59</v>
      </c>
      <c r="F282" s="241">
        <v>153.54</v>
      </c>
      <c r="G282" s="237">
        <v>-3.9499999999999886</v>
      </c>
      <c r="H282" s="236">
        <v>-2.5726195128305256</v>
      </c>
      <c r="I282" s="97">
        <v>149.59</v>
      </c>
      <c r="J282" s="241">
        <v>153.54</v>
      </c>
      <c r="K282" s="237">
        <v>-3.9499999999999886</v>
      </c>
      <c r="L282" s="313">
        <v>-2.5726195128305256</v>
      </c>
      <c r="M282" s="97" t="s">
        <v>7160</v>
      </c>
      <c r="N282" s="241" t="s">
        <v>7160</v>
      </c>
      <c r="O282" s="237" t="s">
        <v>12157</v>
      </c>
      <c r="P282" s="236" t="s">
        <v>12157</v>
      </c>
      <c r="Q282" s="97" t="s">
        <v>7160</v>
      </c>
      <c r="R282" s="241" t="s">
        <v>7160</v>
      </c>
      <c r="S282" s="237" t="s">
        <v>12157</v>
      </c>
      <c r="T282" s="236" t="s">
        <v>12157</v>
      </c>
      <c r="U282" s="180" t="s">
        <v>12157</v>
      </c>
      <c r="V282" s="243" t="s">
        <v>12157</v>
      </c>
      <c r="W282" s="243" t="s">
        <v>12157</v>
      </c>
      <c r="X282" s="243" t="s">
        <v>12157</v>
      </c>
      <c r="Y282" s="243" t="s">
        <v>12157</v>
      </c>
      <c r="Z282" s="241" t="s">
        <v>12157</v>
      </c>
      <c r="AA282" s="241" t="s">
        <v>12157</v>
      </c>
      <c r="AB282" s="241" t="s">
        <v>12157</v>
      </c>
      <c r="AC282" s="243" t="s">
        <v>12157</v>
      </c>
      <c r="AD282" s="243" t="s">
        <v>12157</v>
      </c>
      <c r="AE282" s="241" t="s">
        <v>12157</v>
      </c>
      <c r="AF282" s="243" t="s">
        <v>12157</v>
      </c>
      <c r="AG282" s="243" t="s">
        <v>12157</v>
      </c>
      <c r="AH282" s="243" t="s">
        <v>12157</v>
      </c>
      <c r="AI282" s="243" t="s">
        <v>12157</v>
      </c>
      <c r="AJ282" s="241" t="s">
        <v>12157</v>
      </c>
      <c r="AK282" s="243" t="s">
        <v>12157</v>
      </c>
      <c r="AL282" s="243" t="s">
        <v>12157</v>
      </c>
      <c r="AM282" s="243" t="s">
        <v>12157</v>
      </c>
      <c r="AN282" s="243" t="s">
        <v>12157</v>
      </c>
      <c r="AO282" s="241" t="s">
        <v>12157</v>
      </c>
      <c r="AP282" s="241" t="s">
        <v>12157</v>
      </c>
      <c r="AQ282" s="241" t="s">
        <v>12157</v>
      </c>
      <c r="AR282" s="241" t="s">
        <v>12157</v>
      </c>
      <c r="AS282" s="241" t="s">
        <v>12157</v>
      </c>
      <c r="AT282" s="93"/>
    </row>
    <row r="283" spans="2:46" ht="50" customHeight="1">
      <c r="B283" s="34" t="s">
        <v>566</v>
      </c>
      <c r="C283" s="35" t="s">
        <v>5289</v>
      </c>
      <c r="D283" s="36" t="s">
        <v>567</v>
      </c>
      <c r="E283" s="97" t="s">
        <v>7160</v>
      </c>
      <c r="F283" s="241">
        <v>152.303</v>
      </c>
      <c r="G283" s="237" t="s">
        <v>12159</v>
      </c>
      <c r="H283" s="236" t="s">
        <v>12159</v>
      </c>
      <c r="I283" s="97" t="s">
        <v>7160</v>
      </c>
      <c r="J283" s="241">
        <v>144.393</v>
      </c>
      <c r="K283" s="237" t="s">
        <v>12157</v>
      </c>
      <c r="L283" s="313" t="s">
        <v>12157</v>
      </c>
      <c r="M283" s="97" t="s">
        <v>7160</v>
      </c>
      <c r="N283" s="241" t="s">
        <v>7160</v>
      </c>
      <c r="O283" s="237" t="s">
        <v>12157</v>
      </c>
      <c r="P283" s="236" t="s">
        <v>12157</v>
      </c>
      <c r="Q283" s="97" t="s">
        <v>7160</v>
      </c>
      <c r="R283" s="241">
        <v>7.91</v>
      </c>
      <c r="S283" s="237" t="s">
        <v>12157</v>
      </c>
      <c r="T283" s="236" t="s">
        <v>12157</v>
      </c>
      <c r="U283" s="180" t="s">
        <v>11389</v>
      </c>
      <c r="V283" s="244">
        <v>0</v>
      </c>
      <c r="W283" s="243">
        <v>8</v>
      </c>
      <c r="X283" s="243">
        <v>-8</v>
      </c>
      <c r="Y283" s="243">
        <v>-100</v>
      </c>
      <c r="Z283" s="241" t="s">
        <v>12157</v>
      </c>
      <c r="AA283" s="241" t="s">
        <v>12157</v>
      </c>
      <c r="AB283" s="241" t="s">
        <v>12157</v>
      </c>
      <c r="AC283" s="243" t="s">
        <v>12157</v>
      </c>
      <c r="AD283" s="243" t="s">
        <v>12157</v>
      </c>
      <c r="AE283" s="241" t="s">
        <v>12157</v>
      </c>
      <c r="AF283" s="243" t="s">
        <v>12157</v>
      </c>
      <c r="AG283" s="243" t="s">
        <v>12157</v>
      </c>
      <c r="AH283" s="243" t="s">
        <v>12157</v>
      </c>
      <c r="AI283" s="243" t="s">
        <v>12157</v>
      </c>
      <c r="AJ283" s="241" t="s">
        <v>12157</v>
      </c>
      <c r="AK283" s="243" t="s">
        <v>12157</v>
      </c>
      <c r="AL283" s="243" t="s">
        <v>12157</v>
      </c>
      <c r="AM283" s="243" t="s">
        <v>12157</v>
      </c>
      <c r="AN283" s="243" t="s">
        <v>12157</v>
      </c>
      <c r="AO283" s="241" t="s">
        <v>12157</v>
      </c>
      <c r="AP283" s="241" t="s">
        <v>12157</v>
      </c>
      <c r="AQ283" s="241" t="s">
        <v>12157</v>
      </c>
      <c r="AR283" s="241" t="s">
        <v>12157</v>
      </c>
      <c r="AS283" s="241" t="s">
        <v>12157</v>
      </c>
      <c r="AT283" s="93"/>
    </row>
    <row r="284" spans="2:46" ht="50" customHeight="1">
      <c r="B284" s="34" t="s">
        <v>568</v>
      </c>
      <c r="C284" s="35" t="s">
        <v>5289</v>
      </c>
      <c r="D284" s="36" t="s">
        <v>569</v>
      </c>
      <c r="E284" s="97">
        <v>84.902000000000001</v>
      </c>
      <c r="F284" s="241">
        <v>46.591000000000001</v>
      </c>
      <c r="G284" s="237">
        <v>38.311</v>
      </c>
      <c r="H284" s="236">
        <v>82.228327359361259</v>
      </c>
      <c r="I284" s="97">
        <v>50.703000000000003</v>
      </c>
      <c r="J284" s="241">
        <v>24.617999999999999</v>
      </c>
      <c r="K284" s="237">
        <v>26.085000000000004</v>
      </c>
      <c r="L284" s="313">
        <v>105.95905435047528</v>
      </c>
      <c r="M284" s="97" t="s">
        <v>7160</v>
      </c>
      <c r="N284" s="241" t="s">
        <v>7160</v>
      </c>
      <c r="O284" s="237" t="s">
        <v>12157</v>
      </c>
      <c r="P284" s="236" t="s">
        <v>12157</v>
      </c>
      <c r="Q284" s="97">
        <v>34.198999999999998</v>
      </c>
      <c r="R284" s="241">
        <v>21.972999999999999</v>
      </c>
      <c r="S284" s="237">
        <v>12.225999999999999</v>
      </c>
      <c r="T284" s="236">
        <v>55.64101397169253</v>
      </c>
      <c r="U284" s="180" t="s">
        <v>6109</v>
      </c>
      <c r="V284" s="243">
        <v>34.198999999999998</v>
      </c>
      <c r="W284" s="243">
        <v>21.972999999999999</v>
      </c>
      <c r="X284" s="243">
        <v>12.225999999999999</v>
      </c>
      <c r="Y284" s="243">
        <v>55.64101397169253</v>
      </c>
      <c r="Z284" s="241" t="s">
        <v>12157</v>
      </c>
      <c r="AA284" s="241" t="s">
        <v>12157</v>
      </c>
      <c r="AB284" s="241" t="s">
        <v>12157</v>
      </c>
      <c r="AC284" s="243" t="s">
        <v>12157</v>
      </c>
      <c r="AD284" s="243" t="s">
        <v>12157</v>
      </c>
      <c r="AE284" s="241" t="s">
        <v>12157</v>
      </c>
      <c r="AF284" s="243" t="s">
        <v>12157</v>
      </c>
      <c r="AG284" s="243" t="s">
        <v>12157</v>
      </c>
      <c r="AH284" s="243" t="s">
        <v>12157</v>
      </c>
      <c r="AI284" s="243" t="s">
        <v>12157</v>
      </c>
      <c r="AJ284" s="241" t="s">
        <v>12157</v>
      </c>
      <c r="AK284" s="243" t="s">
        <v>12157</v>
      </c>
      <c r="AL284" s="243" t="s">
        <v>12157</v>
      </c>
      <c r="AM284" s="243" t="s">
        <v>12157</v>
      </c>
      <c r="AN284" s="243" t="s">
        <v>12157</v>
      </c>
      <c r="AO284" s="241" t="s">
        <v>12157</v>
      </c>
      <c r="AP284" s="241" t="s">
        <v>12157</v>
      </c>
      <c r="AQ284" s="241" t="s">
        <v>12157</v>
      </c>
      <c r="AR284" s="241" t="s">
        <v>12157</v>
      </c>
      <c r="AS284" s="241" t="s">
        <v>12157</v>
      </c>
      <c r="AT284" s="93"/>
    </row>
    <row r="285" spans="2:46" ht="50" customHeight="1">
      <c r="B285" s="34" t="s">
        <v>570</v>
      </c>
      <c r="C285" s="35" t="s">
        <v>5289</v>
      </c>
      <c r="D285" s="36" t="s">
        <v>571</v>
      </c>
      <c r="E285" s="97">
        <v>39.491</v>
      </c>
      <c r="F285" s="241">
        <v>43.168999999999997</v>
      </c>
      <c r="G285" s="237">
        <v>-3.6779999999999973</v>
      </c>
      <c r="H285" s="236">
        <v>-8.5200027797725166</v>
      </c>
      <c r="I285" s="97">
        <v>39.491</v>
      </c>
      <c r="J285" s="241">
        <v>43.168999999999997</v>
      </c>
      <c r="K285" s="237">
        <v>-3.6779999999999973</v>
      </c>
      <c r="L285" s="313">
        <v>-8.5200027797725166</v>
      </c>
      <c r="M285" s="97" t="s">
        <v>7160</v>
      </c>
      <c r="N285" s="241" t="s">
        <v>7160</v>
      </c>
      <c r="O285" s="237" t="s">
        <v>12157</v>
      </c>
      <c r="P285" s="236" t="s">
        <v>12157</v>
      </c>
      <c r="Q285" s="97" t="s">
        <v>7160</v>
      </c>
      <c r="R285" s="241" t="s">
        <v>7160</v>
      </c>
      <c r="S285" s="237" t="s">
        <v>12157</v>
      </c>
      <c r="T285" s="236" t="s">
        <v>12157</v>
      </c>
      <c r="U285" s="180" t="s">
        <v>12157</v>
      </c>
      <c r="V285" s="243" t="s">
        <v>12157</v>
      </c>
      <c r="W285" s="243" t="s">
        <v>12157</v>
      </c>
      <c r="X285" s="243" t="s">
        <v>12157</v>
      </c>
      <c r="Y285" s="243" t="s">
        <v>12157</v>
      </c>
      <c r="Z285" s="241" t="s">
        <v>12157</v>
      </c>
      <c r="AA285" s="241" t="s">
        <v>12157</v>
      </c>
      <c r="AB285" s="241" t="s">
        <v>12157</v>
      </c>
      <c r="AC285" s="243" t="s">
        <v>12157</v>
      </c>
      <c r="AD285" s="243" t="s">
        <v>12157</v>
      </c>
      <c r="AE285" s="241" t="s">
        <v>12157</v>
      </c>
      <c r="AF285" s="243" t="s">
        <v>12157</v>
      </c>
      <c r="AG285" s="243" t="s">
        <v>12157</v>
      </c>
      <c r="AH285" s="243" t="s">
        <v>12157</v>
      </c>
      <c r="AI285" s="243" t="s">
        <v>12157</v>
      </c>
      <c r="AJ285" s="241" t="s">
        <v>12157</v>
      </c>
      <c r="AK285" s="243" t="s">
        <v>12157</v>
      </c>
      <c r="AL285" s="243" t="s">
        <v>12157</v>
      </c>
      <c r="AM285" s="243" t="s">
        <v>12157</v>
      </c>
      <c r="AN285" s="243" t="s">
        <v>12157</v>
      </c>
      <c r="AO285" s="241" t="s">
        <v>12157</v>
      </c>
      <c r="AP285" s="241" t="s">
        <v>12157</v>
      </c>
      <c r="AQ285" s="241" t="s">
        <v>12157</v>
      </c>
      <c r="AR285" s="241" t="s">
        <v>12157</v>
      </c>
      <c r="AS285" s="241" t="s">
        <v>12157</v>
      </c>
      <c r="AT285" s="93"/>
    </row>
    <row r="286" spans="2:46" ht="50" customHeight="1">
      <c r="B286" s="34" t="s">
        <v>572</v>
      </c>
      <c r="C286" s="35" t="s">
        <v>5289</v>
      </c>
      <c r="D286" s="36" t="s">
        <v>573</v>
      </c>
      <c r="E286" s="97">
        <v>34.241</v>
      </c>
      <c r="F286" s="241">
        <v>40.406999999999996</v>
      </c>
      <c r="G286" s="237">
        <v>-6.1659999999999968</v>
      </c>
      <c r="H286" s="236">
        <v>-15.259732224614542</v>
      </c>
      <c r="I286" s="97" t="s">
        <v>7160</v>
      </c>
      <c r="J286" s="241" t="s">
        <v>7160</v>
      </c>
      <c r="K286" s="237" t="s">
        <v>12157</v>
      </c>
      <c r="L286" s="313" t="s">
        <v>12157</v>
      </c>
      <c r="M286" s="97" t="s">
        <v>7160</v>
      </c>
      <c r="N286" s="241" t="s">
        <v>7160</v>
      </c>
      <c r="O286" s="237" t="s">
        <v>12157</v>
      </c>
      <c r="P286" s="236" t="s">
        <v>12157</v>
      </c>
      <c r="Q286" s="97">
        <v>34.241</v>
      </c>
      <c r="R286" s="241">
        <v>40.406999999999996</v>
      </c>
      <c r="S286" s="237">
        <v>-6.1659999999999968</v>
      </c>
      <c r="T286" s="236">
        <v>-15.259732224614542</v>
      </c>
      <c r="U286" s="180" t="s">
        <v>6246</v>
      </c>
      <c r="V286" s="243">
        <v>34</v>
      </c>
      <c r="W286" s="243">
        <v>40</v>
      </c>
      <c r="X286" s="243">
        <v>-6</v>
      </c>
      <c r="Y286" s="243">
        <v>-15</v>
      </c>
      <c r="Z286" s="241" t="s">
        <v>12157</v>
      </c>
      <c r="AA286" s="241" t="s">
        <v>12157</v>
      </c>
      <c r="AB286" s="241" t="s">
        <v>12157</v>
      </c>
      <c r="AC286" s="243" t="s">
        <v>12157</v>
      </c>
      <c r="AD286" s="243" t="s">
        <v>12157</v>
      </c>
      <c r="AE286" s="241" t="s">
        <v>12157</v>
      </c>
      <c r="AF286" s="243" t="s">
        <v>12157</v>
      </c>
      <c r="AG286" s="243" t="s">
        <v>12157</v>
      </c>
      <c r="AH286" s="243" t="s">
        <v>12157</v>
      </c>
      <c r="AI286" s="243" t="s">
        <v>12157</v>
      </c>
      <c r="AJ286" s="241" t="s">
        <v>12157</v>
      </c>
      <c r="AK286" s="243" t="s">
        <v>12157</v>
      </c>
      <c r="AL286" s="243" t="s">
        <v>12157</v>
      </c>
      <c r="AM286" s="243" t="s">
        <v>12157</v>
      </c>
      <c r="AN286" s="243" t="s">
        <v>12157</v>
      </c>
      <c r="AO286" s="241" t="s">
        <v>12157</v>
      </c>
      <c r="AP286" s="241" t="s">
        <v>12157</v>
      </c>
      <c r="AQ286" s="241" t="s">
        <v>12157</v>
      </c>
      <c r="AR286" s="241" t="s">
        <v>12157</v>
      </c>
      <c r="AS286" s="241" t="s">
        <v>12157</v>
      </c>
      <c r="AT286" s="93"/>
    </row>
    <row r="287" spans="2:46" ht="50" customHeight="1">
      <c r="B287" s="34" t="s">
        <v>574</v>
      </c>
      <c r="C287" s="35" t="s">
        <v>5289</v>
      </c>
      <c r="D287" s="36" t="s">
        <v>575</v>
      </c>
      <c r="E287" s="97">
        <v>42.963999999999999</v>
      </c>
      <c r="F287" s="241">
        <v>102.43</v>
      </c>
      <c r="G287" s="237">
        <v>-59.466000000000008</v>
      </c>
      <c r="H287" s="236">
        <v>-58.055257248852875</v>
      </c>
      <c r="I287" s="97" t="s">
        <v>12157</v>
      </c>
      <c r="J287" s="241" t="s">
        <v>12157</v>
      </c>
      <c r="K287" s="237" t="s">
        <v>12157</v>
      </c>
      <c r="L287" s="313" t="s">
        <v>12157</v>
      </c>
      <c r="M287" s="97" t="s">
        <v>7160</v>
      </c>
      <c r="N287" s="241" t="s">
        <v>7160</v>
      </c>
      <c r="O287" s="237" t="s">
        <v>12157</v>
      </c>
      <c r="P287" s="236" t="s">
        <v>12157</v>
      </c>
      <c r="Q287" s="97">
        <v>42.859000000000002</v>
      </c>
      <c r="R287" s="241">
        <v>102.325</v>
      </c>
      <c r="S287" s="237">
        <v>-59.466000000000001</v>
      </c>
      <c r="T287" s="236">
        <v>-58.114830197898847</v>
      </c>
      <c r="U287" s="180" t="s">
        <v>6094</v>
      </c>
      <c r="V287" s="243">
        <v>34</v>
      </c>
      <c r="W287" s="243">
        <v>36</v>
      </c>
      <c r="X287" s="243">
        <v>-2</v>
      </c>
      <c r="Y287" s="243">
        <v>-5.5555555555555554</v>
      </c>
      <c r="Z287" s="241" t="s">
        <v>6247</v>
      </c>
      <c r="AA287" s="243">
        <v>9</v>
      </c>
      <c r="AB287" s="243">
        <v>66</v>
      </c>
      <c r="AC287" s="243">
        <v>-57</v>
      </c>
      <c r="AD287" s="243">
        <v>-86.36363636363636</v>
      </c>
      <c r="AE287" s="241" t="s">
        <v>12157</v>
      </c>
      <c r="AF287" s="243" t="s">
        <v>12157</v>
      </c>
      <c r="AG287" s="243" t="s">
        <v>12157</v>
      </c>
      <c r="AH287" s="243" t="s">
        <v>12157</v>
      </c>
      <c r="AI287" s="243" t="s">
        <v>12157</v>
      </c>
      <c r="AJ287" s="241" t="s">
        <v>12157</v>
      </c>
      <c r="AK287" s="243" t="s">
        <v>12157</v>
      </c>
      <c r="AL287" s="243" t="s">
        <v>12157</v>
      </c>
      <c r="AM287" s="243" t="s">
        <v>12157</v>
      </c>
      <c r="AN287" s="243" t="s">
        <v>12157</v>
      </c>
      <c r="AO287" s="241" t="s">
        <v>12157</v>
      </c>
      <c r="AP287" s="241" t="s">
        <v>12157</v>
      </c>
      <c r="AQ287" s="241" t="s">
        <v>12157</v>
      </c>
      <c r="AR287" s="241" t="s">
        <v>12157</v>
      </c>
      <c r="AS287" s="241" t="s">
        <v>12157</v>
      </c>
      <c r="AT287" s="93"/>
    </row>
    <row r="288" spans="2:46" ht="50" customHeight="1">
      <c r="B288" s="34" t="s">
        <v>576</v>
      </c>
      <c r="C288" s="35" t="s">
        <v>5289</v>
      </c>
      <c r="D288" s="36" t="s">
        <v>577</v>
      </c>
      <c r="E288" s="97">
        <v>23.875</v>
      </c>
      <c r="F288" s="241">
        <v>22.297000000000001</v>
      </c>
      <c r="G288" s="237">
        <v>1.5779999999999994</v>
      </c>
      <c r="H288" s="236">
        <v>7.077185271561194</v>
      </c>
      <c r="I288" s="97" t="s">
        <v>7160</v>
      </c>
      <c r="J288" s="241" t="s">
        <v>7160</v>
      </c>
      <c r="K288" s="237" t="s">
        <v>12157</v>
      </c>
      <c r="L288" s="313" t="s">
        <v>12157</v>
      </c>
      <c r="M288" s="97" t="s">
        <v>7160</v>
      </c>
      <c r="N288" s="241" t="s">
        <v>7160</v>
      </c>
      <c r="O288" s="237" t="s">
        <v>12157</v>
      </c>
      <c r="P288" s="236" t="s">
        <v>12157</v>
      </c>
      <c r="Q288" s="97">
        <v>23.875</v>
      </c>
      <c r="R288" s="241">
        <v>22.297000000000001</v>
      </c>
      <c r="S288" s="237">
        <v>1.5779999999999994</v>
      </c>
      <c r="T288" s="236">
        <v>7.077185271561194</v>
      </c>
      <c r="U288" s="180" t="s">
        <v>6248</v>
      </c>
      <c r="V288" s="243">
        <v>24</v>
      </c>
      <c r="W288" s="243">
        <v>22</v>
      </c>
      <c r="X288" s="243">
        <v>2</v>
      </c>
      <c r="Y288" s="243">
        <v>9.0909090909090917</v>
      </c>
      <c r="Z288" s="241" t="s">
        <v>12157</v>
      </c>
      <c r="AA288" s="243" t="s">
        <v>12157</v>
      </c>
      <c r="AB288" s="243" t="s">
        <v>12157</v>
      </c>
      <c r="AC288" s="243" t="s">
        <v>12157</v>
      </c>
      <c r="AD288" s="243" t="s">
        <v>12157</v>
      </c>
      <c r="AE288" s="241" t="s">
        <v>12157</v>
      </c>
      <c r="AF288" s="243" t="s">
        <v>12157</v>
      </c>
      <c r="AG288" s="243" t="s">
        <v>12157</v>
      </c>
      <c r="AH288" s="243" t="s">
        <v>12157</v>
      </c>
      <c r="AI288" s="243" t="s">
        <v>12157</v>
      </c>
      <c r="AJ288" s="241" t="s">
        <v>12157</v>
      </c>
      <c r="AK288" s="243" t="s">
        <v>12157</v>
      </c>
      <c r="AL288" s="243" t="s">
        <v>12157</v>
      </c>
      <c r="AM288" s="243" t="s">
        <v>12157</v>
      </c>
      <c r="AN288" s="243" t="s">
        <v>12157</v>
      </c>
      <c r="AO288" s="241" t="s">
        <v>12157</v>
      </c>
      <c r="AP288" s="241" t="s">
        <v>12157</v>
      </c>
      <c r="AQ288" s="241" t="s">
        <v>12157</v>
      </c>
      <c r="AR288" s="241" t="s">
        <v>12157</v>
      </c>
      <c r="AS288" s="241" t="s">
        <v>12157</v>
      </c>
      <c r="AT288" s="93"/>
    </row>
    <row r="289" spans="2:46" ht="50" customHeight="1">
      <c r="B289" s="34" t="s">
        <v>578</v>
      </c>
      <c r="C289" s="35" t="s">
        <v>5289</v>
      </c>
      <c r="D289" s="36" t="s">
        <v>579</v>
      </c>
      <c r="E289" s="97">
        <v>1084.4960000000001</v>
      </c>
      <c r="F289" s="241">
        <v>1076.444</v>
      </c>
      <c r="G289" s="237">
        <v>8.0520000000001346</v>
      </c>
      <c r="H289" s="236">
        <v>0.74801847564760782</v>
      </c>
      <c r="I289" s="97" t="s">
        <v>7160</v>
      </c>
      <c r="J289" s="241" t="s">
        <v>7160</v>
      </c>
      <c r="K289" s="237" t="s">
        <v>12157</v>
      </c>
      <c r="L289" s="313" t="s">
        <v>12157</v>
      </c>
      <c r="M289" s="97" t="s">
        <v>7160</v>
      </c>
      <c r="N289" s="241" t="s">
        <v>7160</v>
      </c>
      <c r="O289" s="237" t="s">
        <v>12157</v>
      </c>
      <c r="P289" s="236" t="s">
        <v>12157</v>
      </c>
      <c r="Q289" s="97">
        <v>1084.4960000000001</v>
      </c>
      <c r="R289" s="241">
        <v>1076.444</v>
      </c>
      <c r="S289" s="237">
        <v>8.0520000000001346</v>
      </c>
      <c r="T289" s="236">
        <v>0.74801847564760782</v>
      </c>
      <c r="U289" s="180" t="s">
        <v>11390</v>
      </c>
      <c r="V289" s="243">
        <v>1084.4960000000001</v>
      </c>
      <c r="W289" s="243">
        <v>1076.444</v>
      </c>
      <c r="X289" s="243">
        <v>8.0520000000001346</v>
      </c>
      <c r="Y289" s="243">
        <v>0.74801847564760782</v>
      </c>
      <c r="Z289" s="241" t="s">
        <v>12157</v>
      </c>
      <c r="AA289" s="243" t="s">
        <v>12157</v>
      </c>
      <c r="AB289" s="243" t="s">
        <v>12157</v>
      </c>
      <c r="AC289" s="243" t="s">
        <v>12157</v>
      </c>
      <c r="AD289" s="243" t="s">
        <v>12157</v>
      </c>
      <c r="AE289" s="241" t="s">
        <v>12157</v>
      </c>
      <c r="AF289" s="243" t="s">
        <v>12157</v>
      </c>
      <c r="AG289" s="243" t="s">
        <v>12157</v>
      </c>
      <c r="AH289" s="243" t="s">
        <v>12157</v>
      </c>
      <c r="AI289" s="243" t="s">
        <v>12157</v>
      </c>
      <c r="AJ289" s="241" t="s">
        <v>12157</v>
      </c>
      <c r="AK289" s="243" t="s">
        <v>12157</v>
      </c>
      <c r="AL289" s="243" t="s">
        <v>12157</v>
      </c>
      <c r="AM289" s="243" t="s">
        <v>12157</v>
      </c>
      <c r="AN289" s="243" t="s">
        <v>12157</v>
      </c>
      <c r="AO289" s="241" t="s">
        <v>12157</v>
      </c>
      <c r="AP289" s="241" t="s">
        <v>12157</v>
      </c>
      <c r="AQ289" s="241" t="s">
        <v>12157</v>
      </c>
      <c r="AR289" s="241" t="s">
        <v>12157</v>
      </c>
      <c r="AS289" s="241" t="s">
        <v>12157</v>
      </c>
      <c r="AT289" s="93"/>
    </row>
    <row r="290" spans="2:46" ht="50" customHeight="1">
      <c r="B290" s="34" t="s">
        <v>580</v>
      </c>
      <c r="C290" s="35" t="s">
        <v>5289</v>
      </c>
      <c r="D290" s="36" t="s">
        <v>581</v>
      </c>
      <c r="E290" s="97">
        <v>29.622</v>
      </c>
      <c r="F290" s="241">
        <v>14.811</v>
      </c>
      <c r="G290" s="237">
        <v>14.811</v>
      </c>
      <c r="H290" s="236">
        <v>100</v>
      </c>
      <c r="I290" s="97" t="s">
        <v>7160</v>
      </c>
      <c r="J290" s="241" t="s">
        <v>7160</v>
      </c>
      <c r="K290" s="237" t="s">
        <v>12157</v>
      </c>
      <c r="L290" s="313" t="s">
        <v>12157</v>
      </c>
      <c r="M290" s="97" t="s">
        <v>7160</v>
      </c>
      <c r="N290" s="241" t="s">
        <v>7160</v>
      </c>
      <c r="O290" s="237" t="s">
        <v>12157</v>
      </c>
      <c r="P290" s="236" t="s">
        <v>12157</v>
      </c>
      <c r="Q290" s="97">
        <v>29.622</v>
      </c>
      <c r="R290" s="241">
        <v>14.811</v>
      </c>
      <c r="S290" s="237">
        <v>14.811</v>
      </c>
      <c r="T290" s="236">
        <v>100</v>
      </c>
      <c r="U290" s="180" t="s">
        <v>6249</v>
      </c>
      <c r="V290" s="243">
        <v>30</v>
      </c>
      <c r="W290" s="243">
        <v>15</v>
      </c>
      <c r="X290" s="243">
        <v>15</v>
      </c>
      <c r="Y290" s="256">
        <v>100</v>
      </c>
      <c r="Z290" s="241" t="s">
        <v>12157</v>
      </c>
      <c r="AA290" s="243" t="s">
        <v>12157</v>
      </c>
      <c r="AB290" s="243" t="s">
        <v>12157</v>
      </c>
      <c r="AC290" s="243" t="s">
        <v>12157</v>
      </c>
      <c r="AD290" s="243" t="s">
        <v>12157</v>
      </c>
      <c r="AE290" s="241" t="s">
        <v>12157</v>
      </c>
      <c r="AF290" s="243" t="s">
        <v>12157</v>
      </c>
      <c r="AG290" s="243" t="s">
        <v>12157</v>
      </c>
      <c r="AH290" s="243" t="s">
        <v>12157</v>
      </c>
      <c r="AI290" s="243" t="s">
        <v>12157</v>
      </c>
      <c r="AJ290" s="241" t="s">
        <v>12157</v>
      </c>
      <c r="AK290" s="243" t="s">
        <v>12157</v>
      </c>
      <c r="AL290" s="243" t="s">
        <v>12157</v>
      </c>
      <c r="AM290" s="243" t="s">
        <v>12157</v>
      </c>
      <c r="AN290" s="243" t="s">
        <v>12157</v>
      </c>
      <c r="AO290" s="241" t="s">
        <v>12157</v>
      </c>
      <c r="AP290" s="241" t="s">
        <v>12157</v>
      </c>
      <c r="AQ290" s="241" t="s">
        <v>12157</v>
      </c>
      <c r="AR290" s="241" t="s">
        <v>12157</v>
      </c>
      <c r="AS290" s="241" t="s">
        <v>12157</v>
      </c>
      <c r="AT290" s="93"/>
    </row>
    <row r="291" spans="2:46" ht="50" customHeight="1">
      <c r="B291" s="34" t="s">
        <v>582</v>
      </c>
      <c r="C291" s="35" t="s">
        <v>5289</v>
      </c>
      <c r="D291" s="36" t="s">
        <v>583</v>
      </c>
      <c r="E291" s="97">
        <v>1149.289</v>
      </c>
      <c r="F291" s="241">
        <v>1121.9760000000001</v>
      </c>
      <c r="G291" s="237">
        <v>27.312999999999874</v>
      </c>
      <c r="H291" s="236">
        <v>2.434365797485853</v>
      </c>
      <c r="I291" s="97">
        <v>178.40600000000001</v>
      </c>
      <c r="J291" s="241">
        <v>151.26900000000001</v>
      </c>
      <c r="K291" s="237">
        <v>27.137</v>
      </c>
      <c r="L291" s="313">
        <v>17.93956461667625</v>
      </c>
      <c r="M291" s="97" t="s">
        <v>7160</v>
      </c>
      <c r="N291" s="241" t="s">
        <v>7160</v>
      </c>
      <c r="O291" s="237" t="s">
        <v>12157</v>
      </c>
      <c r="P291" s="236" t="s">
        <v>12157</v>
      </c>
      <c r="Q291" s="97">
        <v>970.88300000000004</v>
      </c>
      <c r="R291" s="241">
        <v>970.70699999999999</v>
      </c>
      <c r="S291" s="237">
        <v>0.17600000000004457</v>
      </c>
      <c r="T291" s="236">
        <v>1.8131114744206499E-2</v>
      </c>
      <c r="U291" s="180" t="s">
        <v>6250</v>
      </c>
      <c r="V291" s="243">
        <v>971</v>
      </c>
      <c r="W291" s="243">
        <v>971</v>
      </c>
      <c r="X291" s="243">
        <v>0</v>
      </c>
      <c r="Y291" s="243">
        <v>0</v>
      </c>
      <c r="Z291" s="241" t="s">
        <v>12157</v>
      </c>
      <c r="AA291" s="243" t="s">
        <v>12157</v>
      </c>
      <c r="AB291" s="243" t="s">
        <v>12157</v>
      </c>
      <c r="AC291" s="243" t="s">
        <v>12157</v>
      </c>
      <c r="AD291" s="243" t="s">
        <v>12157</v>
      </c>
      <c r="AE291" s="241" t="s">
        <v>12157</v>
      </c>
      <c r="AF291" s="243" t="s">
        <v>12157</v>
      </c>
      <c r="AG291" s="243" t="s">
        <v>12157</v>
      </c>
      <c r="AH291" s="243" t="s">
        <v>12157</v>
      </c>
      <c r="AI291" s="243" t="s">
        <v>12157</v>
      </c>
      <c r="AJ291" s="241" t="s">
        <v>12157</v>
      </c>
      <c r="AK291" s="243" t="s">
        <v>12157</v>
      </c>
      <c r="AL291" s="243" t="s">
        <v>12157</v>
      </c>
      <c r="AM291" s="243" t="s">
        <v>12157</v>
      </c>
      <c r="AN291" s="243" t="s">
        <v>12157</v>
      </c>
      <c r="AO291" s="241" t="s">
        <v>12157</v>
      </c>
      <c r="AP291" s="241" t="s">
        <v>12157</v>
      </c>
      <c r="AQ291" s="241" t="s">
        <v>12157</v>
      </c>
      <c r="AR291" s="241" t="s">
        <v>12157</v>
      </c>
      <c r="AS291" s="241" t="s">
        <v>12157</v>
      </c>
      <c r="AT291" s="93"/>
    </row>
    <row r="292" spans="2:46" ht="50" customHeight="1">
      <c r="B292" s="34" t="s">
        <v>584</v>
      </c>
      <c r="C292" s="35" t="s">
        <v>5289</v>
      </c>
      <c r="D292" s="36" t="s">
        <v>585</v>
      </c>
      <c r="E292" s="97">
        <v>519.64599999999996</v>
      </c>
      <c r="F292" s="241">
        <v>518.61300000000006</v>
      </c>
      <c r="G292" s="237">
        <v>1.0329999999999018</v>
      </c>
      <c r="H292" s="236">
        <v>0.19918513419445744</v>
      </c>
      <c r="I292" s="97">
        <v>7.1520000000000001</v>
      </c>
      <c r="J292" s="241">
        <v>6.2119999999999997</v>
      </c>
      <c r="K292" s="237">
        <v>0.94000000000000039</v>
      </c>
      <c r="L292" s="313">
        <v>15.132002575660019</v>
      </c>
      <c r="M292" s="97" t="s">
        <v>5412</v>
      </c>
      <c r="N292" s="241" t="s">
        <v>5412</v>
      </c>
      <c r="O292" s="237" t="s">
        <v>12157</v>
      </c>
      <c r="P292" s="236" t="s">
        <v>12157</v>
      </c>
      <c r="Q292" s="97">
        <v>512.49400000000003</v>
      </c>
      <c r="R292" s="241">
        <v>512.40099999999995</v>
      </c>
      <c r="S292" s="237">
        <v>9.3000000000074579E-2</v>
      </c>
      <c r="T292" s="236">
        <v>1.8149847482747804E-2</v>
      </c>
      <c r="U292" s="180" t="s">
        <v>6251</v>
      </c>
      <c r="V292" s="243">
        <v>512</v>
      </c>
      <c r="W292" s="243">
        <v>512</v>
      </c>
      <c r="X292" s="243">
        <v>0</v>
      </c>
      <c r="Y292" s="256">
        <v>0</v>
      </c>
      <c r="Z292" s="241" t="s">
        <v>12157</v>
      </c>
      <c r="AA292" s="243" t="s">
        <v>12157</v>
      </c>
      <c r="AB292" s="243" t="s">
        <v>12157</v>
      </c>
      <c r="AC292" s="243" t="s">
        <v>12157</v>
      </c>
      <c r="AD292" s="243" t="s">
        <v>12157</v>
      </c>
      <c r="AE292" s="241" t="s">
        <v>12157</v>
      </c>
      <c r="AF292" s="243" t="s">
        <v>12157</v>
      </c>
      <c r="AG292" s="243" t="s">
        <v>12157</v>
      </c>
      <c r="AH292" s="243" t="s">
        <v>12157</v>
      </c>
      <c r="AI292" s="243" t="s">
        <v>12157</v>
      </c>
      <c r="AJ292" s="241" t="s">
        <v>12157</v>
      </c>
      <c r="AK292" s="243" t="s">
        <v>12157</v>
      </c>
      <c r="AL292" s="243" t="s">
        <v>12157</v>
      </c>
      <c r="AM292" s="243" t="s">
        <v>12157</v>
      </c>
      <c r="AN292" s="243" t="s">
        <v>12157</v>
      </c>
      <c r="AO292" s="241" t="s">
        <v>12157</v>
      </c>
      <c r="AP292" s="241" t="s">
        <v>12157</v>
      </c>
      <c r="AQ292" s="241" t="s">
        <v>12157</v>
      </c>
      <c r="AR292" s="241" t="s">
        <v>12157</v>
      </c>
      <c r="AS292" s="241" t="s">
        <v>12157</v>
      </c>
      <c r="AT292" s="93"/>
    </row>
    <row r="293" spans="2:46" ht="50" customHeight="1">
      <c r="B293" s="37" t="s">
        <v>586</v>
      </c>
      <c r="C293" s="38" t="s">
        <v>5289</v>
      </c>
      <c r="D293" s="39" t="s">
        <v>587</v>
      </c>
      <c r="E293" s="97">
        <v>80.963999999999999</v>
      </c>
      <c r="F293" s="241">
        <v>74.474000000000004</v>
      </c>
      <c r="G293" s="237">
        <v>6.4899999999999949</v>
      </c>
      <c r="H293" s="236">
        <v>8.7144506807744904</v>
      </c>
      <c r="I293" s="97">
        <v>80.963999999999999</v>
      </c>
      <c r="J293" s="241">
        <v>74.474000000000004</v>
      </c>
      <c r="K293" s="237">
        <v>6.4899999999999949</v>
      </c>
      <c r="L293" s="313">
        <v>8.7144506807744904</v>
      </c>
      <c r="M293" s="97" t="s">
        <v>7160</v>
      </c>
      <c r="N293" s="241" t="s">
        <v>7160</v>
      </c>
      <c r="O293" s="237" t="s">
        <v>12157</v>
      </c>
      <c r="P293" s="236" t="s">
        <v>12157</v>
      </c>
      <c r="Q293" s="97" t="s">
        <v>11801</v>
      </c>
      <c r="R293" s="241" t="s">
        <v>7160</v>
      </c>
      <c r="S293" s="241" t="s">
        <v>7160</v>
      </c>
      <c r="T293" s="302" t="s">
        <v>7160</v>
      </c>
      <c r="U293" s="292" t="s">
        <v>6150</v>
      </c>
      <c r="V293" s="243" t="s">
        <v>6150</v>
      </c>
      <c r="W293" s="243" t="s">
        <v>6150</v>
      </c>
      <c r="X293" s="243" t="s">
        <v>6150</v>
      </c>
      <c r="Y293" s="243" t="s">
        <v>6150</v>
      </c>
      <c r="Z293" s="241" t="s">
        <v>12157</v>
      </c>
      <c r="AA293" s="243" t="s">
        <v>12157</v>
      </c>
      <c r="AB293" s="243" t="s">
        <v>12157</v>
      </c>
      <c r="AC293" s="243" t="s">
        <v>12157</v>
      </c>
      <c r="AD293" s="243" t="s">
        <v>12157</v>
      </c>
      <c r="AE293" s="241" t="s">
        <v>12157</v>
      </c>
      <c r="AF293" s="243" t="s">
        <v>12157</v>
      </c>
      <c r="AG293" s="243" t="s">
        <v>12157</v>
      </c>
      <c r="AH293" s="243" t="s">
        <v>12157</v>
      </c>
      <c r="AI293" s="243" t="s">
        <v>12157</v>
      </c>
      <c r="AJ293" s="241" t="s">
        <v>12157</v>
      </c>
      <c r="AK293" s="243" t="s">
        <v>12157</v>
      </c>
      <c r="AL293" s="243" t="s">
        <v>12157</v>
      </c>
      <c r="AM293" s="243" t="s">
        <v>12157</v>
      </c>
      <c r="AN293" s="243" t="s">
        <v>12157</v>
      </c>
      <c r="AO293" s="241" t="s">
        <v>12157</v>
      </c>
      <c r="AP293" s="241" t="s">
        <v>12157</v>
      </c>
      <c r="AQ293" s="241" t="s">
        <v>12157</v>
      </c>
      <c r="AR293" s="241" t="s">
        <v>12157</v>
      </c>
      <c r="AS293" s="241" t="s">
        <v>12157</v>
      </c>
      <c r="AT293" s="93"/>
    </row>
    <row r="294" spans="2:46" ht="50" customHeight="1">
      <c r="B294" s="37" t="s">
        <v>588</v>
      </c>
      <c r="C294" s="38" t="s">
        <v>5290</v>
      </c>
      <c r="D294" s="39" t="s">
        <v>589</v>
      </c>
      <c r="E294" s="240">
        <v>12976.885</v>
      </c>
      <c r="F294" s="235">
        <v>13296.875</v>
      </c>
      <c r="G294" s="234">
        <v>-319.98999999999978</v>
      </c>
      <c r="H294" s="105">
        <v>-2.4065052878965907</v>
      </c>
      <c r="I294" s="240">
        <v>7726.8630000000003</v>
      </c>
      <c r="J294" s="235">
        <v>7732.8890000000001</v>
      </c>
      <c r="K294" s="234">
        <v>-6.0259999999998399</v>
      </c>
      <c r="L294" s="312">
        <v>-7.7926891230429396E-2</v>
      </c>
      <c r="M294" s="240">
        <v>306.08699999999999</v>
      </c>
      <c r="N294" s="235">
        <v>307.39100000000002</v>
      </c>
      <c r="O294" s="234">
        <v>-1.3040000000000305</v>
      </c>
      <c r="P294" s="105">
        <v>-0.42421541294313447</v>
      </c>
      <c r="Q294" s="240">
        <v>4943.9350000000004</v>
      </c>
      <c r="R294" s="235">
        <v>5256.5950000000003</v>
      </c>
      <c r="S294" s="234">
        <v>-312.65999999999985</v>
      </c>
      <c r="T294" s="105">
        <v>-5.9479568047376645</v>
      </c>
      <c r="U294" s="180" t="s">
        <v>5440</v>
      </c>
      <c r="V294" s="165">
        <v>2477.4549999999999</v>
      </c>
      <c r="W294" s="165">
        <v>3039.366</v>
      </c>
      <c r="X294" s="165">
        <v>-561.91100000000006</v>
      </c>
      <c r="Y294" s="165">
        <v>-18.487770146800354</v>
      </c>
      <c r="Z294" s="235" t="s">
        <v>6252</v>
      </c>
      <c r="AA294" s="165">
        <v>1851.133</v>
      </c>
      <c r="AB294" s="165">
        <v>1642.777</v>
      </c>
      <c r="AC294" s="165">
        <v>208.35599999999999</v>
      </c>
      <c r="AD294" s="165">
        <v>12.683157847961105</v>
      </c>
      <c r="AE294" s="235" t="s">
        <v>5492</v>
      </c>
      <c r="AF294" s="165">
        <v>212.53100000000001</v>
      </c>
      <c r="AG294" s="165">
        <v>209.18700000000001</v>
      </c>
      <c r="AH294" s="165">
        <v>3.3439999999999941</v>
      </c>
      <c r="AI294" s="165">
        <v>1.5985697007940236</v>
      </c>
      <c r="AJ294" s="235" t="s">
        <v>6253</v>
      </c>
      <c r="AK294" s="165">
        <v>92.179000000000002</v>
      </c>
      <c r="AL294" s="165">
        <v>82.72</v>
      </c>
      <c r="AM294" s="165">
        <v>9.4590000000000032</v>
      </c>
      <c r="AN294" s="165">
        <v>11.43496131528047</v>
      </c>
      <c r="AO294" s="235" t="s">
        <v>5391</v>
      </c>
      <c r="AP294" s="165">
        <v>78.295000000000002</v>
      </c>
      <c r="AQ294" s="165">
        <v>65.316000000000003</v>
      </c>
      <c r="AR294" s="165">
        <v>12.978999999999999</v>
      </c>
      <c r="AS294" s="263">
        <v>19.871088247902502</v>
      </c>
      <c r="AT294" s="166" t="s">
        <v>11391</v>
      </c>
    </row>
    <row r="295" spans="2:46" ht="50" customHeight="1">
      <c r="B295" s="34" t="s">
        <v>590</v>
      </c>
      <c r="C295" s="35" t="s">
        <v>5290</v>
      </c>
      <c r="D295" s="36" t="s">
        <v>591</v>
      </c>
      <c r="E295" s="240">
        <v>19028.425999999999</v>
      </c>
      <c r="F295" s="235">
        <v>22527.41</v>
      </c>
      <c r="G295" s="234">
        <v>-3498.9840000000004</v>
      </c>
      <c r="H295" s="105">
        <v>-15.532118428172614</v>
      </c>
      <c r="I295" s="240">
        <v>6670.3850000000002</v>
      </c>
      <c r="J295" s="235">
        <v>6863.1080000000002</v>
      </c>
      <c r="K295" s="234">
        <v>-192.72299999999996</v>
      </c>
      <c r="L295" s="312">
        <v>-2.808100936193922</v>
      </c>
      <c r="M295" s="240">
        <v>3853.9029999999998</v>
      </c>
      <c r="N295" s="235">
        <v>2967.547</v>
      </c>
      <c r="O295" s="234">
        <v>886.35599999999977</v>
      </c>
      <c r="P295" s="105">
        <v>29.868305371406073</v>
      </c>
      <c r="Q295" s="240">
        <v>8504.1380000000008</v>
      </c>
      <c r="R295" s="235">
        <v>12696.754999999999</v>
      </c>
      <c r="S295" s="234">
        <v>-4192.6169999999984</v>
      </c>
      <c r="T295" s="105">
        <v>-33.021169582306648</v>
      </c>
      <c r="U295" s="180" t="s">
        <v>6423</v>
      </c>
      <c r="V295" s="165">
        <v>3346</v>
      </c>
      <c r="W295" s="165">
        <v>7102</v>
      </c>
      <c r="X295" s="165">
        <v>-3756</v>
      </c>
      <c r="Y295" s="165">
        <v>-52.886510842016335</v>
      </c>
      <c r="Z295" s="241" t="s">
        <v>6237</v>
      </c>
      <c r="AA295" s="165">
        <v>2826</v>
      </c>
      <c r="AB295" s="165">
        <v>3192</v>
      </c>
      <c r="AC295" s="165">
        <v>-366</v>
      </c>
      <c r="AD295" s="255">
        <v>-11.466165413533833</v>
      </c>
      <c r="AE295" s="241" t="s">
        <v>6160</v>
      </c>
      <c r="AF295" s="165">
        <v>1034</v>
      </c>
      <c r="AG295" s="165">
        <v>1045</v>
      </c>
      <c r="AH295" s="165">
        <v>-11</v>
      </c>
      <c r="AI295" s="165">
        <v>-1.0526315789473684</v>
      </c>
      <c r="AJ295" s="241" t="s">
        <v>11392</v>
      </c>
      <c r="AK295" s="165">
        <v>306</v>
      </c>
      <c r="AL295" s="165">
        <v>306</v>
      </c>
      <c r="AM295" s="165">
        <v>0</v>
      </c>
      <c r="AN295" s="165">
        <v>0</v>
      </c>
      <c r="AO295" s="235" t="s">
        <v>11393</v>
      </c>
      <c r="AP295" s="165">
        <v>243</v>
      </c>
      <c r="AQ295" s="165">
        <v>192</v>
      </c>
      <c r="AR295" s="165">
        <v>51</v>
      </c>
      <c r="AS295" s="255">
        <v>26.5625</v>
      </c>
      <c r="AT295" s="100" t="s">
        <v>11394</v>
      </c>
    </row>
    <row r="296" spans="2:46" ht="50" customHeight="1">
      <c r="B296" s="34" t="s">
        <v>592</v>
      </c>
      <c r="C296" s="35" t="s">
        <v>5290</v>
      </c>
      <c r="D296" s="36" t="s">
        <v>593</v>
      </c>
      <c r="E296" s="240">
        <v>13530.453</v>
      </c>
      <c r="F296" s="235">
        <v>16428.915000000001</v>
      </c>
      <c r="G296" s="234">
        <v>-2898.4620000000014</v>
      </c>
      <c r="H296" s="105">
        <v>-17.642443216730996</v>
      </c>
      <c r="I296" s="240">
        <v>4964.7489999999998</v>
      </c>
      <c r="J296" s="235">
        <v>5803.6840000000002</v>
      </c>
      <c r="K296" s="234">
        <v>-838.9350000000004</v>
      </c>
      <c r="L296" s="312">
        <v>-14.455214997922017</v>
      </c>
      <c r="M296" s="240">
        <v>3275.1529999999998</v>
      </c>
      <c r="N296" s="235">
        <v>2907.7150000000001</v>
      </c>
      <c r="O296" s="234">
        <v>367.43799999999965</v>
      </c>
      <c r="P296" s="105">
        <v>12.636657994335746</v>
      </c>
      <c r="Q296" s="240">
        <v>5290.5510000000004</v>
      </c>
      <c r="R296" s="235">
        <v>7717.5159999999996</v>
      </c>
      <c r="S296" s="234">
        <v>-2426.9649999999992</v>
      </c>
      <c r="T296" s="105">
        <v>-31.447489062542918</v>
      </c>
      <c r="U296" s="180" t="s">
        <v>6257</v>
      </c>
      <c r="V296" s="165">
        <v>2660</v>
      </c>
      <c r="W296" s="165">
        <v>5199</v>
      </c>
      <c r="X296" s="165">
        <v>-2539</v>
      </c>
      <c r="Y296" s="165">
        <v>-48.83631467589921</v>
      </c>
      <c r="Z296" s="237" t="s">
        <v>5524</v>
      </c>
      <c r="AA296" s="165">
        <v>2291</v>
      </c>
      <c r="AB296" s="165">
        <v>2498</v>
      </c>
      <c r="AC296" s="165">
        <v>-207</v>
      </c>
      <c r="AD296" s="165">
        <v>-8.2866293034427532</v>
      </c>
      <c r="AE296" s="235" t="s">
        <v>5427</v>
      </c>
      <c r="AF296" s="165">
        <v>300</v>
      </c>
      <c r="AG296" s="165">
        <v>0</v>
      </c>
      <c r="AH296" s="165">
        <v>300</v>
      </c>
      <c r="AI296" s="165" t="e">
        <v>#DIV/0!</v>
      </c>
      <c r="AJ296" s="241" t="s">
        <v>6258</v>
      </c>
      <c r="AK296" s="165">
        <v>14</v>
      </c>
      <c r="AL296" s="165">
        <v>14</v>
      </c>
      <c r="AM296" s="165">
        <v>0</v>
      </c>
      <c r="AN296" s="165">
        <v>0</v>
      </c>
      <c r="AO296" s="235" t="s">
        <v>5558</v>
      </c>
      <c r="AP296" s="165">
        <v>13</v>
      </c>
      <c r="AQ296" s="165">
        <v>0</v>
      </c>
      <c r="AR296" s="165">
        <v>13</v>
      </c>
      <c r="AS296" s="255" t="s">
        <v>12165</v>
      </c>
      <c r="AT296" s="166" t="s">
        <v>11395</v>
      </c>
    </row>
    <row r="297" spans="2:46" ht="50" customHeight="1">
      <c r="B297" s="34" t="s">
        <v>594</v>
      </c>
      <c r="C297" s="35" t="s">
        <v>5290</v>
      </c>
      <c r="D297" s="36" t="s">
        <v>595</v>
      </c>
      <c r="E297" s="240">
        <v>13135.279</v>
      </c>
      <c r="F297" s="235">
        <v>14038.486999999999</v>
      </c>
      <c r="G297" s="234">
        <v>-903.20799999999872</v>
      </c>
      <c r="H297" s="105">
        <v>-6.4337987419869309</v>
      </c>
      <c r="I297" s="240">
        <v>6600.5330000000004</v>
      </c>
      <c r="J297" s="235">
        <v>7393.31</v>
      </c>
      <c r="K297" s="234">
        <v>-792.77700000000004</v>
      </c>
      <c r="L297" s="312">
        <v>-10.722896781008776</v>
      </c>
      <c r="M297" s="240">
        <v>1167.2180000000001</v>
      </c>
      <c r="N297" s="235">
        <v>1165.9939999999999</v>
      </c>
      <c r="O297" s="234">
        <v>1.2240000000001601</v>
      </c>
      <c r="P297" s="105">
        <v>0.10497481119115194</v>
      </c>
      <c r="Q297" s="240">
        <v>5367.5280000000002</v>
      </c>
      <c r="R297" s="235">
        <v>5479.183</v>
      </c>
      <c r="S297" s="234">
        <v>-111.65499999999975</v>
      </c>
      <c r="T297" s="105">
        <v>-2.0378038112616381</v>
      </c>
      <c r="U297" s="180" t="s">
        <v>5524</v>
      </c>
      <c r="V297" s="165">
        <v>5223</v>
      </c>
      <c r="W297" s="165">
        <v>5329</v>
      </c>
      <c r="X297" s="165">
        <v>-106</v>
      </c>
      <c r="Y297" s="165">
        <v>-1.9891161568774629</v>
      </c>
      <c r="Z297" s="235" t="s">
        <v>5492</v>
      </c>
      <c r="AA297" s="165">
        <v>85</v>
      </c>
      <c r="AB297" s="165">
        <v>88</v>
      </c>
      <c r="AC297" s="165">
        <v>-3</v>
      </c>
      <c r="AD297" s="165">
        <v>-3.4090909090909087</v>
      </c>
      <c r="AE297" s="235" t="s">
        <v>6259</v>
      </c>
      <c r="AF297" s="165">
        <v>30</v>
      </c>
      <c r="AG297" s="165">
        <v>35</v>
      </c>
      <c r="AH297" s="165">
        <v>-5</v>
      </c>
      <c r="AI297" s="165">
        <v>-14.285714285714285</v>
      </c>
      <c r="AJ297" s="195" t="s">
        <v>6260</v>
      </c>
      <c r="AK297" s="165">
        <v>27</v>
      </c>
      <c r="AL297" s="165">
        <v>27</v>
      </c>
      <c r="AM297" s="165">
        <v>0</v>
      </c>
      <c r="AN297" s="165">
        <v>0</v>
      </c>
      <c r="AO297" s="235" t="s">
        <v>5558</v>
      </c>
      <c r="AP297" s="165">
        <v>3</v>
      </c>
      <c r="AQ297" s="165" t="s">
        <v>5412</v>
      </c>
      <c r="AR297" s="165" t="s">
        <v>5412</v>
      </c>
      <c r="AS297" s="165" t="s">
        <v>5412</v>
      </c>
      <c r="AT297" s="211" t="s">
        <v>11396</v>
      </c>
    </row>
    <row r="298" spans="2:46" ht="50" customHeight="1">
      <c r="B298" s="34" t="s">
        <v>596</v>
      </c>
      <c r="C298" s="35" t="s">
        <v>5290</v>
      </c>
      <c r="D298" s="36" t="s">
        <v>597</v>
      </c>
      <c r="E298" s="240">
        <v>8805.8649999999998</v>
      </c>
      <c r="F298" s="235">
        <v>7946.5929999999998</v>
      </c>
      <c r="G298" s="234">
        <v>859.27199999999993</v>
      </c>
      <c r="H298" s="105">
        <v>10.813086815947411</v>
      </c>
      <c r="I298" s="240">
        <v>903.875</v>
      </c>
      <c r="J298" s="235">
        <v>901.31399999999996</v>
      </c>
      <c r="K298" s="234">
        <v>2.5610000000000355</v>
      </c>
      <c r="L298" s="312">
        <v>0.28414071011878606</v>
      </c>
      <c r="M298" s="240">
        <v>5326.5569999999998</v>
      </c>
      <c r="N298" s="235">
        <v>5094.5810000000001</v>
      </c>
      <c r="O298" s="234">
        <v>231.97599999999966</v>
      </c>
      <c r="P298" s="105">
        <v>4.5533872167308687</v>
      </c>
      <c r="Q298" s="240">
        <v>2575</v>
      </c>
      <c r="R298" s="235">
        <v>1951</v>
      </c>
      <c r="S298" s="234">
        <v>624</v>
      </c>
      <c r="T298" s="105">
        <v>31.983598154792414</v>
      </c>
      <c r="U298" s="180" t="s">
        <v>6261</v>
      </c>
      <c r="V298" s="165">
        <v>1479.846</v>
      </c>
      <c r="W298" s="165">
        <v>829.476</v>
      </c>
      <c r="X298" s="165">
        <v>650.37</v>
      </c>
      <c r="Y298" s="255">
        <v>78.407331857702928</v>
      </c>
      <c r="Z298" s="235" t="s">
        <v>6262</v>
      </c>
      <c r="AA298" s="165">
        <v>863.98099999999999</v>
      </c>
      <c r="AB298" s="165">
        <v>863.93899999999996</v>
      </c>
      <c r="AC298" s="165">
        <v>4.2000000000030013E-2</v>
      </c>
      <c r="AD298" s="165">
        <v>4.8614543387935968E-3</v>
      </c>
      <c r="AE298" s="235" t="s">
        <v>6263</v>
      </c>
      <c r="AF298" s="165">
        <v>94.966999999999999</v>
      </c>
      <c r="AG298" s="165">
        <v>130.73500000000001</v>
      </c>
      <c r="AH298" s="165">
        <v>-35.768000000000015</v>
      </c>
      <c r="AI298" s="165">
        <v>-27.359161662905883</v>
      </c>
      <c r="AJ298" s="235" t="s">
        <v>6264</v>
      </c>
      <c r="AK298" s="165">
        <v>60.351999999999997</v>
      </c>
      <c r="AL298" s="165">
        <v>64.299000000000007</v>
      </c>
      <c r="AM298" s="165">
        <v>-3.9470000000000098</v>
      </c>
      <c r="AN298" s="165">
        <v>-6.1385091525529321</v>
      </c>
      <c r="AO298" s="235" t="s">
        <v>6265</v>
      </c>
      <c r="AP298" s="165">
        <v>32.668999999999997</v>
      </c>
      <c r="AQ298" s="165">
        <v>32.668999999999997</v>
      </c>
      <c r="AR298" s="165">
        <v>0</v>
      </c>
      <c r="AS298" s="255">
        <v>0</v>
      </c>
      <c r="AT298" s="211" t="s">
        <v>11397</v>
      </c>
    </row>
    <row r="299" spans="2:46" ht="50" customHeight="1">
      <c r="B299" s="34" t="s">
        <v>598</v>
      </c>
      <c r="C299" s="35" t="s">
        <v>5290</v>
      </c>
      <c r="D299" s="36" t="s">
        <v>599</v>
      </c>
      <c r="E299" s="240">
        <v>3482.5070000000001</v>
      </c>
      <c r="F299" s="235">
        <v>3849.895</v>
      </c>
      <c r="G299" s="234">
        <v>-367.38799999999992</v>
      </c>
      <c r="H299" s="105">
        <v>-9.5428057128830766</v>
      </c>
      <c r="I299" s="240">
        <v>1164.367</v>
      </c>
      <c r="J299" s="235">
        <v>1395.617</v>
      </c>
      <c r="K299" s="234">
        <v>-231.25</v>
      </c>
      <c r="L299" s="312">
        <v>-16.569732240292286</v>
      </c>
      <c r="M299" s="240">
        <v>725.49699999999996</v>
      </c>
      <c r="N299" s="235">
        <v>810.09299999999996</v>
      </c>
      <c r="O299" s="234">
        <v>-84.596000000000004</v>
      </c>
      <c r="P299" s="105">
        <v>-10.442751634688857</v>
      </c>
      <c r="Q299" s="240">
        <v>1592.643</v>
      </c>
      <c r="R299" s="235">
        <v>1644.1849999999999</v>
      </c>
      <c r="S299" s="234">
        <v>-51.541999999999916</v>
      </c>
      <c r="T299" s="105">
        <v>-3.1348053899044159</v>
      </c>
      <c r="U299" s="180" t="s">
        <v>11398</v>
      </c>
      <c r="V299" s="165">
        <v>908</v>
      </c>
      <c r="W299" s="165">
        <v>908</v>
      </c>
      <c r="X299" s="165">
        <v>0</v>
      </c>
      <c r="Y299" s="255">
        <v>0</v>
      </c>
      <c r="Z299" s="237" t="s">
        <v>6237</v>
      </c>
      <c r="AA299" s="165">
        <v>160</v>
      </c>
      <c r="AB299" s="165">
        <v>174</v>
      </c>
      <c r="AC299" s="165">
        <v>-14</v>
      </c>
      <c r="AD299" s="165">
        <v>-8.0459770114942533</v>
      </c>
      <c r="AE299" s="237" t="s">
        <v>11399</v>
      </c>
      <c r="AF299" s="165">
        <v>128</v>
      </c>
      <c r="AG299" s="165">
        <v>128</v>
      </c>
      <c r="AH299" s="165">
        <v>0</v>
      </c>
      <c r="AI299" s="165">
        <v>0</v>
      </c>
      <c r="AJ299" s="237" t="s">
        <v>11400</v>
      </c>
      <c r="AK299" s="165">
        <v>94</v>
      </c>
      <c r="AL299" s="165">
        <v>112</v>
      </c>
      <c r="AM299" s="165">
        <v>-18</v>
      </c>
      <c r="AN299" s="165">
        <v>-16.071428571428573</v>
      </c>
      <c r="AO299" s="237" t="s">
        <v>5401</v>
      </c>
      <c r="AP299" s="165">
        <v>87</v>
      </c>
      <c r="AQ299" s="165">
        <v>120</v>
      </c>
      <c r="AR299" s="165">
        <v>-33</v>
      </c>
      <c r="AS299" s="255">
        <v>-27.500000000000004</v>
      </c>
      <c r="AT299" s="211" t="s">
        <v>11401</v>
      </c>
    </row>
    <row r="300" spans="2:46" ht="50" customHeight="1">
      <c r="B300" s="34" t="s">
        <v>600</v>
      </c>
      <c r="C300" s="35" t="s">
        <v>5290</v>
      </c>
      <c r="D300" s="36" t="s">
        <v>601</v>
      </c>
      <c r="E300" s="240">
        <v>2735.3829999999998</v>
      </c>
      <c r="F300" s="235">
        <v>3175.8119999999999</v>
      </c>
      <c r="G300" s="234">
        <v>-440.42900000000009</v>
      </c>
      <c r="H300" s="105">
        <v>-13.868232754331808</v>
      </c>
      <c r="I300" s="240">
        <v>1600.107</v>
      </c>
      <c r="J300" s="235">
        <v>1736.713</v>
      </c>
      <c r="K300" s="234">
        <v>-136.60599999999999</v>
      </c>
      <c r="L300" s="312">
        <v>-7.8657786289386893</v>
      </c>
      <c r="M300" s="240">
        <v>353.40300000000002</v>
      </c>
      <c r="N300" s="235">
        <v>401.82</v>
      </c>
      <c r="O300" s="234">
        <v>-48.416999999999973</v>
      </c>
      <c r="P300" s="105">
        <v>-12.049425115723452</v>
      </c>
      <c r="Q300" s="240">
        <v>781.87300000000005</v>
      </c>
      <c r="R300" s="235">
        <v>1037.279</v>
      </c>
      <c r="S300" s="234">
        <v>-255.40599999999995</v>
      </c>
      <c r="T300" s="105">
        <v>-24.6226907129133</v>
      </c>
      <c r="U300" s="180" t="s">
        <v>6267</v>
      </c>
      <c r="V300" s="165">
        <v>348</v>
      </c>
      <c r="W300" s="165">
        <v>475</v>
      </c>
      <c r="X300" s="165">
        <v>-127</v>
      </c>
      <c r="Y300" s="165">
        <v>-26.736842105263158</v>
      </c>
      <c r="Z300" s="237" t="s">
        <v>6268</v>
      </c>
      <c r="AA300" s="165">
        <v>280</v>
      </c>
      <c r="AB300" s="165">
        <v>363</v>
      </c>
      <c r="AC300" s="165">
        <v>-83</v>
      </c>
      <c r="AD300" s="165">
        <v>-22.865013774104685</v>
      </c>
      <c r="AE300" s="237" t="s">
        <v>6269</v>
      </c>
      <c r="AF300" s="165">
        <v>49</v>
      </c>
      <c r="AG300" s="165">
        <v>45</v>
      </c>
      <c r="AH300" s="165">
        <v>4</v>
      </c>
      <c r="AI300" s="165">
        <v>8.8888888888888893</v>
      </c>
      <c r="AJ300" s="237" t="s">
        <v>6270</v>
      </c>
      <c r="AK300" s="165">
        <v>46</v>
      </c>
      <c r="AL300" s="165">
        <v>63</v>
      </c>
      <c r="AM300" s="165">
        <v>-17</v>
      </c>
      <c r="AN300" s="165">
        <v>-26.984126984126984</v>
      </c>
      <c r="AO300" s="237" t="s">
        <v>6271</v>
      </c>
      <c r="AP300" s="165">
        <v>14</v>
      </c>
      <c r="AQ300" s="165">
        <v>14</v>
      </c>
      <c r="AR300" s="165">
        <v>0</v>
      </c>
      <c r="AS300" s="255">
        <v>0</v>
      </c>
      <c r="AT300" s="211" t="s">
        <v>11402</v>
      </c>
    </row>
    <row r="301" spans="2:46" ht="50" customHeight="1">
      <c r="B301" s="34" t="s">
        <v>602</v>
      </c>
      <c r="C301" s="35" t="s">
        <v>5290</v>
      </c>
      <c r="D301" s="36" t="s">
        <v>603</v>
      </c>
      <c r="E301" s="240">
        <v>24190.752</v>
      </c>
      <c r="F301" s="235">
        <v>26343.672999999999</v>
      </c>
      <c r="G301" s="234">
        <v>-2152.9209999999985</v>
      </c>
      <c r="H301" s="105">
        <v>-8.1724404945354383</v>
      </c>
      <c r="I301" s="240">
        <v>3863.779</v>
      </c>
      <c r="J301" s="235">
        <v>3996.0970000000002</v>
      </c>
      <c r="K301" s="234">
        <v>-132.31800000000021</v>
      </c>
      <c r="L301" s="312">
        <v>-3.311180884748298</v>
      </c>
      <c r="M301" s="240">
        <v>16793.473999999998</v>
      </c>
      <c r="N301" s="235">
        <v>18490.864000000001</v>
      </c>
      <c r="O301" s="234">
        <v>-1697.3900000000031</v>
      </c>
      <c r="P301" s="105">
        <v>-9.1796143219700443</v>
      </c>
      <c r="Q301" s="240">
        <v>3533.4989999999998</v>
      </c>
      <c r="R301" s="235">
        <v>3856.712</v>
      </c>
      <c r="S301" s="234">
        <v>-323.21300000000019</v>
      </c>
      <c r="T301" s="105">
        <v>-8.3805324328080548</v>
      </c>
      <c r="U301" s="180" t="s">
        <v>5338</v>
      </c>
      <c r="V301" s="165">
        <v>3105</v>
      </c>
      <c r="W301" s="165">
        <v>3397</v>
      </c>
      <c r="X301" s="165">
        <v>-292</v>
      </c>
      <c r="Y301" s="165">
        <v>-8.5958198410362083</v>
      </c>
      <c r="Z301" s="237" t="s">
        <v>5373</v>
      </c>
      <c r="AA301" s="165">
        <v>300</v>
      </c>
      <c r="AB301" s="165">
        <v>300</v>
      </c>
      <c r="AC301" s="165">
        <v>0</v>
      </c>
      <c r="AD301" s="165">
        <v>0</v>
      </c>
      <c r="AE301" s="237" t="s">
        <v>6272</v>
      </c>
      <c r="AF301" s="165">
        <v>80</v>
      </c>
      <c r="AG301" s="165">
        <v>128</v>
      </c>
      <c r="AH301" s="165">
        <v>-48</v>
      </c>
      <c r="AI301" s="165">
        <v>-37.5</v>
      </c>
      <c r="AJ301" s="237" t="s">
        <v>5460</v>
      </c>
      <c r="AK301" s="165">
        <v>47</v>
      </c>
      <c r="AL301" s="165">
        <v>31</v>
      </c>
      <c r="AM301" s="165">
        <v>16</v>
      </c>
      <c r="AN301" s="165">
        <v>51.612903225806448</v>
      </c>
      <c r="AO301" s="237" t="s">
        <v>6273</v>
      </c>
      <c r="AP301" s="165">
        <v>1</v>
      </c>
      <c r="AQ301" s="165">
        <v>1</v>
      </c>
      <c r="AR301" s="165">
        <v>0</v>
      </c>
      <c r="AS301" s="255">
        <v>0</v>
      </c>
      <c r="AT301" s="99" t="s">
        <v>11403</v>
      </c>
    </row>
    <row r="302" spans="2:46" ht="50" customHeight="1">
      <c r="B302" s="37" t="s">
        <v>604</v>
      </c>
      <c r="C302" s="38" t="s">
        <v>5290</v>
      </c>
      <c r="D302" s="39" t="s">
        <v>605</v>
      </c>
      <c r="E302" s="240">
        <v>41736.682999999997</v>
      </c>
      <c r="F302" s="235">
        <v>48388.512999999999</v>
      </c>
      <c r="G302" s="234">
        <v>-6651.8300000000017</v>
      </c>
      <c r="H302" s="105">
        <v>-13.746712985373206</v>
      </c>
      <c r="I302" s="240">
        <v>4969.7120000000004</v>
      </c>
      <c r="J302" s="235">
        <v>3823.1469999999999</v>
      </c>
      <c r="K302" s="234">
        <v>1146.5650000000005</v>
      </c>
      <c r="L302" s="312">
        <v>29.99008408517906</v>
      </c>
      <c r="M302" s="240">
        <v>4433.3710000000001</v>
      </c>
      <c r="N302" s="235">
        <v>3997.4540000000002</v>
      </c>
      <c r="O302" s="234">
        <v>435.91699999999992</v>
      </c>
      <c r="P302" s="105">
        <v>10.904865947175374</v>
      </c>
      <c r="Q302" s="240">
        <v>32333.599999999999</v>
      </c>
      <c r="R302" s="235">
        <v>40567.911999999997</v>
      </c>
      <c r="S302" s="234">
        <v>-8234.3119999999981</v>
      </c>
      <c r="T302" s="105">
        <v>-20.297598752432709</v>
      </c>
      <c r="U302" s="76" t="s">
        <v>6423</v>
      </c>
      <c r="V302" s="245">
        <v>28202</v>
      </c>
      <c r="W302" s="245">
        <v>35634</v>
      </c>
      <c r="X302" s="165">
        <v>-7432</v>
      </c>
      <c r="Y302" s="165">
        <v>-20.856485379132288</v>
      </c>
      <c r="Z302" s="111" t="s">
        <v>5481</v>
      </c>
      <c r="AA302" s="245">
        <v>1273</v>
      </c>
      <c r="AB302" s="245">
        <v>1350</v>
      </c>
      <c r="AC302" s="165">
        <v>-77</v>
      </c>
      <c r="AD302" s="245">
        <v>-5.7037037037037042</v>
      </c>
      <c r="AE302" s="111" t="s">
        <v>6274</v>
      </c>
      <c r="AF302" s="245">
        <v>951</v>
      </c>
      <c r="AG302" s="245">
        <v>1719</v>
      </c>
      <c r="AH302" s="165">
        <v>-768</v>
      </c>
      <c r="AI302" s="165">
        <v>-44.677137870855148</v>
      </c>
      <c r="AJ302" s="111" t="s">
        <v>6275</v>
      </c>
      <c r="AK302" s="245">
        <v>754</v>
      </c>
      <c r="AL302" s="245">
        <v>580</v>
      </c>
      <c r="AM302" s="165">
        <v>174</v>
      </c>
      <c r="AN302" s="165">
        <v>30</v>
      </c>
      <c r="AO302" s="111" t="s">
        <v>6276</v>
      </c>
      <c r="AP302" s="245">
        <v>665</v>
      </c>
      <c r="AQ302" s="245">
        <v>607</v>
      </c>
      <c r="AR302" s="245">
        <v>58</v>
      </c>
      <c r="AS302" s="259">
        <v>9.5551894563426689</v>
      </c>
      <c r="AT302" s="166" t="s">
        <v>6277</v>
      </c>
    </row>
    <row r="303" spans="2:46" ht="50" customHeight="1">
      <c r="B303" s="34" t="s">
        <v>606</v>
      </c>
      <c r="C303" s="35" t="s">
        <v>5290</v>
      </c>
      <c r="D303" s="36" t="s">
        <v>607</v>
      </c>
      <c r="E303" s="240">
        <v>21448.362000000001</v>
      </c>
      <c r="F303" s="235">
        <v>26451.040000000001</v>
      </c>
      <c r="G303" s="234">
        <v>-5002.6779999999999</v>
      </c>
      <c r="H303" s="105">
        <v>-18.91297279804499</v>
      </c>
      <c r="I303" s="240">
        <v>5870.6549999999997</v>
      </c>
      <c r="J303" s="235">
        <v>4614.63</v>
      </c>
      <c r="K303" s="234">
        <v>1256.0249999999996</v>
      </c>
      <c r="L303" s="312">
        <v>27.218325196169562</v>
      </c>
      <c r="M303" s="240">
        <v>4770.5640000000003</v>
      </c>
      <c r="N303" s="235">
        <v>2542.741</v>
      </c>
      <c r="O303" s="234">
        <v>2227.8230000000003</v>
      </c>
      <c r="P303" s="105">
        <v>87.615018596074094</v>
      </c>
      <c r="Q303" s="240">
        <v>10807.143</v>
      </c>
      <c r="R303" s="235">
        <v>19293.669000000002</v>
      </c>
      <c r="S303" s="234">
        <v>-8486.5260000000017</v>
      </c>
      <c r="T303" s="105">
        <v>-43.986066102823685</v>
      </c>
      <c r="U303" s="180" t="s">
        <v>6278</v>
      </c>
      <c r="V303" s="165">
        <v>6223</v>
      </c>
      <c r="W303" s="165">
        <v>15164</v>
      </c>
      <c r="X303" s="165">
        <v>-8941</v>
      </c>
      <c r="Y303" s="165">
        <v>-58.9620152993933</v>
      </c>
      <c r="Z303" s="237" t="s">
        <v>5534</v>
      </c>
      <c r="AA303" s="165">
        <v>2965</v>
      </c>
      <c r="AB303" s="165">
        <v>1965</v>
      </c>
      <c r="AC303" s="165">
        <v>1000</v>
      </c>
      <c r="AD303" s="165">
        <v>50.890585241730278</v>
      </c>
      <c r="AE303" s="235" t="s">
        <v>6279</v>
      </c>
      <c r="AF303" s="165">
        <v>1163</v>
      </c>
      <c r="AG303" s="165">
        <v>1519</v>
      </c>
      <c r="AH303" s="165">
        <v>-356</v>
      </c>
      <c r="AI303" s="165">
        <v>-23.436471362738644</v>
      </c>
      <c r="AJ303" s="241" t="s">
        <v>6280</v>
      </c>
      <c r="AK303" s="165">
        <v>234</v>
      </c>
      <c r="AL303" s="165">
        <v>389</v>
      </c>
      <c r="AM303" s="165">
        <v>-155</v>
      </c>
      <c r="AN303" s="165">
        <v>-39.84575835475578</v>
      </c>
      <c r="AO303" s="235" t="s">
        <v>5391</v>
      </c>
      <c r="AP303" s="165">
        <v>109</v>
      </c>
      <c r="AQ303" s="165">
        <v>98</v>
      </c>
      <c r="AR303" s="165">
        <v>11</v>
      </c>
      <c r="AS303" s="255">
        <v>11.224489795918368</v>
      </c>
      <c r="AT303" s="211" t="s">
        <v>11404</v>
      </c>
    </row>
    <row r="304" spans="2:46" ht="50" customHeight="1">
      <c r="B304" s="34" t="s">
        <v>608</v>
      </c>
      <c r="C304" s="35" t="s">
        <v>5290</v>
      </c>
      <c r="D304" s="36" t="s">
        <v>609</v>
      </c>
      <c r="E304" s="240">
        <v>4408.8010000000004</v>
      </c>
      <c r="F304" s="235">
        <v>4678.7669999999998</v>
      </c>
      <c r="G304" s="234">
        <v>-269.96599999999944</v>
      </c>
      <c r="H304" s="105">
        <v>-5.7700244530236162</v>
      </c>
      <c r="I304" s="240">
        <v>1645.4490000000001</v>
      </c>
      <c r="J304" s="235">
        <v>1882.4110000000001</v>
      </c>
      <c r="K304" s="234">
        <v>-236.96199999999999</v>
      </c>
      <c r="L304" s="312">
        <v>-12.588217982151612</v>
      </c>
      <c r="M304" s="240">
        <v>1390.2190000000001</v>
      </c>
      <c r="N304" s="235">
        <v>1389.848</v>
      </c>
      <c r="O304" s="234">
        <v>0.37100000000009459</v>
      </c>
      <c r="P304" s="105">
        <v>2.6693566490730972E-2</v>
      </c>
      <c r="Q304" s="240">
        <v>1373.133</v>
      </c>
      <c r="R304" s="235">
        <v>1406.508</v>
      </c>
      <c r="S304" s="234">
        <v>-33.375</v>
      </c>
      <c r="T304" s="105">
        <v>-2.372897985649566</v>
      </c>
      <c r="U304" s="180" t="s">
        <v>11405</v>
      </c>
      <c r="V304" s="165">
        <v>636</v>
      </c>
      <c r="W304" s="165">
        <v>684</v>
      </c>
      <c r="X304" s="165">
        <v>-48</v>
      </c>
      <c r="Y304" s="165">
        <v>-7.0175438596491224</v>
      </c>
      <c r="Z304" s="237" t="s">
        <v>11406</v>
      </c>
      <c r="AA304" s="165">
        <v>415</v>
      </c>
      <c r="AB304" s="165">
        <v>419</v>
      </c>
      <c r="AC304" s="165">
        <v>-4</v>
      </c>
      <c r="AD304" s="165">
        <v>-0.95465393794749409</v>
      </c>
      <c r="AE304" s="237" t="s">
        <v>11407</v>
      </c>
      <c r="AF304" s="165">
        <v>112</v>
      </c>
      <c r="AG304" s="165">
        <v>112</v>
      </c>
      <c r="AH304" s="165">
        <v>0</v>
      </c>
      <c r="AI304" s="165">
        <v>0</v>
      </c>
      <c r="AJ304" s="237" t="s">
        <v>5488</v>
      </c>
      <c r="AK304" s="165">
        <v>80</v>
      </c>
      <c r="AL304" s="165">
        <v>63</v>
      </c>
      <c r="AM304" s="165">
        <v>17</v>
      </c>
      <c r="AN304" s="165">
        <v>26.984126984126984</v>
      </c>
      <c r="AO304" s="237" t="s">
        <v>11408</v>
      </c>
      <c r="AP304" s="165">
        <v>42</v>
      </c>
      <c r="AQ304" s="165">
        <v>56</v>
      </c>
      <c r="AR304" s="165">
        <v>-14</v>
      </c>
      <c r="AS304" s="255">
        <v>-25</v>
      </c>
      <c r="AT304" s="211" t="s">
        <v>11409</v>
      </c>
    </row>
    <row r="305" spans="2:46" ht="50" customHeight="1">
      <c r="B305" s="34" t="s">
        <v>610</v>
      </c>
      <c r="C305" s="35" t="s">
        <v>5290</v>
      </c>
      <c r="D305" s="36" t="s">
        <v>611</v>
      </c>
      <c r="E305" s="240">
        <v>8227.01</v>
      </c>
      <c r="F305" s="235">
        <v>9540.7800000000007</v>
      </c>
      <c r="G305" s="234">
        <v>-1313.7700000000004</v>
      </c>
      <c r="H305" s="105">
        <v>-13.770048151199383</v>
      </c>
      <c r="I305" s="240">
        <v>2693.422</v>
      </c>
      <c r="J305" s="235">
        <v>3198.1410000000001</v>
      </c>
      <c r="K305" s="234">
        <v>-504.71900000000005</v>
      </c>
      <c r="L305" s="312">
        <v>-15.781636894683507</v>
      </c>
      <c r="M305" s="240">
        <v>1656.614</v>
      </c>
      <c r="N305" s="235">
        <v>1953.615</v>
      </c>
      <c r="O305" s="234">
        <v>-297.00099999999998</v>
      </c>
      <c r="P305" s="105">
        <v>-15.202637162388699</v>
      </c>
      <c r="Q305" s="240">
        <v>3876.9740000000002</v>
      </c>
      <c r="R305" s="235">
        <v>4389.0240000000003</v>
      </c>
      <c r="S305" s="234">
        <v>-512.05000000000018</v>
      </c>
      <c r="T305" s="105">
        <v>-11.666602871162247</v>
      </c>
      <c r="U305" s="204" t="s">
        <v>6282</v>
      </c>
      <c r="V305" s="246">
        <v>2227</v>
      </c>
      <c r="W305" s="246">
        <v>2558</v>
      </c>
      <c r="X305" s="165">
        <v>-331</v>
      </c>
      <c r="Y305" s="165">
        <v>-12.939796716184517</v>
      </c>
      <c r="Z305" s="205" t="s">
        <v>6283</v>
      </c>
      <c r="AA305" s="246">
        <v>1447</v>
      </c>
      <c r="AB305" s="246">
        <v>1447</v>
      </c>
      <c r="AC305" s="165">
        <v>0</v>
      </c>
      <c r="AD305" s="246">
        <v>0</v>
      </c>
      <c r="AE305" s="205" t="s">
        <v>5373</v>
      </c>
      <c r="AF305" s="246">
        <v>99</v>
      </c>
      <c r="AG305" s="246">
        <v>117</v>
      </c>
      <c r="AH305" s="165">
        <v>-18</v>
      </c>
      <c r="AI305" s="165">
        <v>-15.384615384615385</v>
      </c>
      <c r="AJ305" s="205" t="s">
        <v>6284</v>
      </c>
      <c r="AK305" s="246">
        <v>39</v>
      </c>
      <c r="AL305" s="246">
        <v>132</v>
      </c>
      <c r="AM305" s="165">
        <v>-93</v>
      </c>
      <c r="AN305" s="165">
        <v>-70.454545454545453</v>
      </c>
      <c r="AO305" s="205" t="s">
        <v>5460</v>
      </c>
      <c r="AP305" s="246">
        <v>29</v>
      </c>
      <c r="AQ305" s="246">
        <v>49</v>
      </c>
      <c r="AR305" s="246">
        <v>-20</v>
      </c>
      <c r="AS305" s="352">
        <v>-40.816326530612244</v>
      </c>
      <c r="AT305" s="226" t="s">
        <v>11410</v>
      </c>
    </row>
    <row r="306" spans="2:46" ht="50" customHeight="1">
      <c r="B306" s="34" t="s">
        <v>612</v>
      </c>
      <c r="C306" s="35" t="s">
        <v>5290</v>
      </c>
      <c r="D306" s="36" t="s">
        <v>613</v>
      </c>
      <c r="E306" s="240">
        <v>12137.755999999999</v>
      </c>
      <c r="F306" s="235">
        <v>13136.493</v>
      </c>
      <c r="G306" s="234">
        <v>-998.73700000000099</v>
      </c>
      <c r="H306" s="105">
        <v>-7.602767344374187</v>
      </c>
      <c r="I306" s="240">
        <v>7895.951</v>
      </c>
      <c r="J306" s="235">
        <v>8583.6419999999998</v>
      </c>
      <c r="K306" s="234">
        <v>-687.6909999999998</v>
      </c>
      <c r="L306" s="312">
        <v>-8.0116458724629922</v>
      </c>
      <c r="M306" s="240">
        <v>1353.32</v>
      </c>
      <c r="N306" s="235">
        <v>1509.0219999999999</v>
      </c>
      <c r="O306" s="234">
        <v>-155.702</v>
      </c>
      <c r="P306" s="105">
        <v>-10.318073560226425</v>
      </c>
      <c r="Q306" s="240">
        <v>2888.4850000000001</v>
      </c>
      <c r="R306" s="235">
        <v>3043.8290000000002</v>
      </c>
      <c r="S306" s="234">
        <v>-155.34400000000005</v>
      </c>
      <c r="T306" s="105">
        <v>-5.1035718497983966</v>
      </c>
      <c r="U306" s="180" t="s">
        <v>5338</v>
      </c>
      <c r="V306" s="165">
        <v>2422</v>
      </c>
      <c r="W306" s="165">
        <v>2503</v>
      </c>
      <c r="X306" s="165">
        <v>-81</v>
      </c>
      <c r="Y306" s="165">
        <v>-3.2361166600079905</v>
      </c>
      <c r="Z306" s="237" t="s">
        <v>5373</v>
      </c>
      <c r="AA306" s="165">
        <v>222</v>
      </c>
      <c r="AB306" s="165">
        <v>251</v>
      </c>
      <c r="AC306" s="165">
        <v>-29</v>
      </c>
      <c r="AD306" s="165">
        <v>-11.553784860557768</v>
      </c>
      <c r="AE306" s="237" t="s">
        <v>6285</v>
      </c>
      <c r="AF306" s="165">
        <v>100</v>
      </c>
      <c r="AG306" s="165">
        <v>162</v>
      </c>
      <c r="AH306" s="165">
        <v>-62</v>
      </c>
      <c r="AI306" s="165">
        <v>-38.271604938271601</v>
      </c>
      <c r="AJ306" s="237" t="s">
        <v>6286</v>
      </c>
      <c r="AK306" s="165">
        <v>46</v>
      </c>
      <c r="AL306" s="165">
        <v>48</v>
      </c>
      <c r="AM306" s="165">
        <v>-2</v>
      </c>
      <c r="AN306" s="165">
        <v>-4.1666666666666661</v>
      </c>
      <c r="AO306" s="237" t="s">
        <v>6287</v>
      </c>
      <c r="AP306" s="165">
        <v>27</v>
      </c>
      <c r="AQ306" s="165">
        <v>27</v>
      </c>
      <c r="AR306" s="165">
        <v>0</v>
      </c>
      <c r="AS306" s="255">
        <v>0</v>
      </c>
      <c r="AT306" s="99" t="s">
        <v>11411</v>
      </c>
    </row>
    <row r="307" spans="2:46" ht="50" customHeight="1">
      <c r="B307" s="34" t="s">
        <v>614</v>
      </c>
      <c r="C307" s="35" t="s">
        <v>5290</v>
      </c>
      <c r="D307" s="36" t="s">
        <v>615</v>
      </c>
      <c r="E307" s="240">
        <v>2283.297</v>
      </c>
      <c r="F307" s="235">
        <v>2146.1469999999999</v>
      </c>
      <c r="G307" s="234">
        <v>137.15000000000009</v>
      </c>
      <c r="H307" s="105">
        <v>6.3905221776513947</v>
      </c>
      <c r="I307" s="240">
        <v>1485.52</v>
      </c>
      <c r="J307" s="235">
        <v>1375.249</v>
      </c>
      <c r="K307" s="234">
        <v>110.27099999999996</v>
      </c>
      <c r="L307" s="312">
        <v>8.0182570574492296</v>
      </c>
      <c r="M307" s="240">
        <v>642.59799999999996</v>
      </c>
      <c r="N307" s="235">
        <v>642.5</v>
      </c>
      <c r="O307" s="234">
        <v>9.7999999999956344E-2</v>
      </c>
      <c r="P307" s="105">
        <v>1.5252918287930947E-2</v>
      </c>
      <c r="Q307" s="240">
        <v>155.179</v>
      </c>
      <c r="R307" s="235">
        <v>128.398</v>
      </c>
      <c r="S307" s="234">
        <v>26.781000000000006</v>
      </c>
      <c r="T307" s="105">
        <v>20.857801523388218</v>
      </c>
      <c r="U307" s="180" t="s">
        <v>6288</v>
      </c>
      <c r="V307" s="165">
        <v>101</v>
      </c>
      <c r="W307" s="165">
        <v>108</v>
      </c>
      <c r="X307" s="165">
        <v>-7</v>
      </c>
      <c r="Y307" s="165">
        <v>-6.481481481481481</v>
      </c>
      <c r="Z307" s="237" t="s">
        <v>6289</v>
      </c>
      <c r="AA307" s="165">
        <v>31</v>
      </c>
      <c r="AB307" s="165" t="s">
        <v>5412</v>
      </c>
      <c r="AC307" s="165" t="s">
        <v>12165</v>
      </c>
      <c r="AD307" s="165" t="s">
        <v>12165</v>
      </c>
      <c r="AE307" s="237" t="s">
        <v>6290</v>
      </c>
      <c r="AF307" s="165">
        <v>22</v>
      </c>
      <c r="AG307" s="165">
        <v>20</v>
      </c>
      <c r="AH307" s="165">
        <v>2</v>
      </c>
      <c r="AI307" s="165">
        <v>10</v>
      </c>
      <c r="AJ307" s="237" t="s">
        <v>5558</v>
      </c>
      <c r="AK307" s="165">
        <v>1</v>
      </c>
      <c r="AL307" s="165" t="s">
        <v>5412</v>
      </c>
      <c r="AM307" s="241" t="s">
        <v>12158</v>
      </c>
      <c r="AN307" s="241" t="s">
        <v>12158</v>
      </c>
      <c r="AO307" s="241" t="s">
        <v>12158</v>
      </c>
      <c r="AP307" s="241" t="s">
        <v>12158</v>
      </c>
      <c r="AQ307" s="241" t="s">
        <v>12158</v>
      </c>
      <c r="AR307" s="241" t="s">
        <v>12158</v>
      </c>
      <c r="AS307" s="241" t="s">
        <v>12158</v>
      </c>
      <c r="AT307" s="166" t="s">
        <v>11412</v>
      </c>
    </row>
    <row r="308" spans="2:46" ht="50" customHeight="1">
      <c r="B308" s="34" t="s">
        <v>616</v>
      </c>
      <c r="C308" s="35" t="s">
        <v>5290</v>
      </c>
      <c r="D308" s="36" t="s">
        <v>617</v>
      </c>
      <c r="E308" s="240">
        <v>2044.8620000000001</v>
      </c>
      <c r="F308" s="235">
        <v>2180.7159999999999</v>
      </c>
      <c r="G308" s="234">
        <v>-135.85399999999981</v>
      </c>
      <c r="H308" s="105">
        <v>-6.2297887482826653</v>
      </c>
      <c r="I308" s="240">
        <v>1637.788</v>
      </c>
      <c r="J308" s="235">
        <v>1714.896</v>
      </c>
      <c r="K308" s="234">
        <v>-77.107999999999947</v>
      </c>
      <c r="L308" s="312">
        <v>-4.4963659603847672</v>
      </c>
      <c r="M308" s="240">
        <v>91.850999999999999</v>
      </c>
      <c r="N308" s="235">
        <v>91.843999999999994</v>
      </c>
      <c r="O308" s="234">
        <v>7.0000000000050022E-3</v>
      </c>
      <c r="P308" s="105">
        <v>7.6216192674589556E-3</v>
      </c>
      <c r="Q308" s="240">
        <v>315.22300000000001</v>
      </c>
      <c r="R308" s="235">
        <v>373.976</v>
      </c>
      <c r="S308" s="234">
        <v>-58.752999999999986</v>
      </c>
      <c r="T308" s="105">
        <v>-15.710366440627203</v>
      </c>
      <c r="U308" s="180" t="s">
        <v>6291</v>
      </c>
      <c r="V308" s="165">
        <v>120</v>
      </c>
      <c r="W308" s="165">
        <v>120</v>
      </c>
      <c r="X308" s="165">
        <v>0</v>
      </c>
      <c r="Y308" s="165">
        <v>0</v>
      </c>
      <c r="Z308" s="237" t="s">
        <v>11413</v>
      </c>
      <c r="AA308" s="165">
        <v>83</v>
      </c>
      <c r="AB308" s="165">
        <v>104</v>
      </c>
      <c r="AC308" s="165">
        <v>-21</v>
      </c>
      <c r="AD308" s="165">
        <v>-20.192307692307693</v>
      </c>
      <c r="AE308" s="237" t="s">
        <v>11414</v>
      </c>
      <c r="AF308" s="165">
        <v>52</v>
      </c>
      <c r="AG308" s="165">
        <v>52</v>
      </c>
      <c r="AH308" s="165">
        <v>0</v>
      </c>
      <c r="AI308" s="165">
        <v>0</v>
      </c>
      <c r="AJ308" s="235" t="s">
        <v>5481</v>
      </c>
      <c r="AK308" s="165">
        <v>37</v>
      </c>
      <c r="AL308" s="165">
        <v>57</v>
      </c>
      <c r="AM308" s="165">
        <v>-20</v>
      </c>
      <c r="AN308" s="165">
        <v>-35.087719298245609</v>
      </c>
      <c r="AO308" s="235" t="s">
        <v>11415</v>
      </c>
      <c r="AP308" s="165">
        <v>8</v>
      </c>
      <c r="AQ308" s="165">
        <v>17</v>
      </c>
      <c r="AR308" s="165">
        <v>-9</v>
      </c>
      <c r="AS308" s="255">
        <v>-52.941176470588239</v>
      </c>
      <c r="AT308" s="211" t="s">
        <v>11416</v>
      </c>
    </row>
    <row r="309" spans="2:46" ht="50" customHeight="1">
      <c r="B309" s="34" t="s">
        <v>618</v>
      </c>
      <c r="C309" s="35" t="s">
        <v>5290</v>
      </c>
      <c r="D309" s="36" t="s">
        <v>619</v>
      </c>
      <c r="E309" s="240">
        <v>5639.7610000000004</v>
      </c>
      <c r="F309" s="235">
        <v>5817.4049999999997</v>
      </c>
      <c r="G309" s="234">
        <v>-177.64399999999932</v>
      </c>
      <c r="H309" s="105">
        <v>-3.0536639618523953</v>
      </c>
      <c r="I309" s="240">
        <v>852.96199999999999</v>
      </c>
      <c r="J309" s="235">
        <v>852.95299999999997</v>
      </c>
      <c r="K309" s="234">
        <v>9.0000000000145519E-3</v>
      </c>
      <c r="L309" s="312">
        <v>1.055157787124795E-3</v>
      </c>
      <c r="M309" s="240">
        <v>620.83299999999997</v>
      </c>
      <c r="N309" s="235">
        <v>620.827</v>
      </c>
      <c r="O309" s="234">
        <v>5.9999999999718057E-3</v>
      </c>
      <c r="P309" s="105">
        <v>9.6645281213152861E-4</v>
      </c>
      <c r="Q309" s="240">
        <v>4165.9660000000003</v>
      </c>
      <c r="R309" s="235">
        <v>4343.625</v>
      </c>
      <c r="S309" s="234">
        <v>-177.65899999999965</v>
      </c>
      <c r="T309" s="105">
        <v>-4.0901090678868375</v>
      </c>
      <c r="U309" s="339" t="s">
        <v>5440</v>
      </c>
      <c r="V309" s="247">
        <v>3089</v>
      </c>
      <c r="W309" s="247">
        <v>3275</v>
      </c>
      <c r="X309" s="165">
        <v>-186</v>
      </c>
      <c r="Y309" s="165">
        <v>-5.6793893129770989</v>
      </c>
      <c r="Z309" s="358" t="s">
        <v>6293</v>
      </c>
      <c r="AA309" s="247">
        <v>826</v>
      </c>
      <c r="AB309" s="247">
        <v>840</v>
      </c>
      <c r="AC309" s="165">
        <v>-14</v>
      </c>
      <c r="AD309" s="247">
        <v>-1.6666666666666667</v>
      </c>
      <c r="AE309" s="358" t="s">
        <v>6294</v>
      </c>
      <c r="AF309" s="247">
        <v>183</v>
      </c>
      <c r="AG309" s="247">
        <v>183</v>
      </c>
      <c r="AH309" s="165">
        <v>0</v>
      </c>
      <c r="AI309" s="165">
        <v>0</v>
      </c>
      <c r="AJ309" s="358" t="s">
        <v>6295</v>
      </c>
      <c r="AK309" s="247">
        <v>23</v>
      </c>
      <c r="AL309" s="247">
        <v>17</v>
      </c>
      <c r="AM309" s="165">
        <v>6</v>
      </c>
      <c r="AN309" s="165">
        <v>35.294117647058826</v>
      </c>
      <c r="AO309" s="118" t="s">
        <v>5558</v>
      </c>
      <c r="AP309" s="247">
        <v>17</v>
      </c>
      <c r="AQ309" s="247" t="s">
        <v>5412</v>
      </c>
      <c r="AR309" s="247" t="s">
        <v>5412</v>
      </c>
      <c r="AS309" s="247" t="s">
        <v>5412</v>
      </c>
      <c r="AT309" s="227" t="s">
        <v>11417</v>
      </c>
    </row>
    <row r="310" spans="2:46" ht="50" customHeight="1">
      <c r="B310" s="34" t="s">
        <v>620</v>
      </c>
      <c r="C310" s="35" t="s">
        <v>5290</v>
      </c>
      <c r="D310" s="36" t="s">
        <v>621</v>
      </c>
      <c r="E310" s="240">
        <v>1764.404</v>
      </c>
      <c r="F310" s="235">
        <v>1824.546</v>
      </c>
      <c r="G310" s="234">
        <v>-60.142000000000053</v>
      </c>
      <c r="H310" s="105">
        <v>-3.2962720589121925</v>
      </c>
      <c r="I310" s="240">
        <v>1379.9839999999999</v>
      </c>
      <c r="J310" s="235">
        <v>1440.05</v>
      </c>
      <c r="K310" s="234">
        <v>-60.066000000000031</v>
      </c>
      <c r="L310" s="312">
        <v>-4.1711051699593789</v>
      </c>
      <c r="M310" s="240">
        <v>116.819</v>
      </c>
      <c r="N310" s="235">
        <v>119.934</v>
      </c>
      <c r="O310" s="234">
        <v>-3.1149999999999949</v>
      </c>
      <c r="P310" s="105">
        <v>-2.5972618273383654</v>
      </c>
      <c r="Q310" s="240">
        <v>267.601</v>
      </c>
      <c r="R310" s="235">
        <v>264.56200000000001</v>
      </c>
      <c r="S310" s="234">
        <v>3.0389999999999873</v>
      </c>
      <c r="T310" s="105">
        <v>1.1486910440652804</v>
      </c>
      <c r="U310" s="180" t="s">
        <v>5373</v>
      </c>
      <c r="V310" s="165">
        <v>106</v>
      </c>
      <c r="W310" s="165">
        <v>106</v>
      </c>
      <c r="X310" s="165">
        <v>0</v>
      </c>
      <c r="Y310" s="165">
        <v>0</v>
      </c>
      <c r="Z310" s="237" t="s">
        <v>6296</v>
      </c>
      <c r="AA310" s="165">
        <v>70</v>
      </c>
      <c r="AB310" s="165">
        <v>70</v>
      </c>
      <c r="AC310" s="165">
        <v>0</v>
      </c>
      <c r="AD310" s="165">
        <v>0</v>
      </c>
      <c r="AE310" s="237" t="s">
        <v>6297</v>
      </c>
      <c r="AF310" s="165">
        <v>54</v>
      </c>
      <c r="AG310" s="165">
        <v>56</v>
      </c>
      <c r="AH310" s="165">
        <v>-2</v>
      </c>
      <c r="AI310" s="165">
        <v>-3.5714285714285712</v>
      </c>
      <c r="AJ310" s="237" t="s">
        <v>6286</v>
      </c>
      <c r="AK310" s="165">
        <v>20</v>
      </c>
      <c r="AL310" s="165">
        <v>20</v>
      </c>
      <c r="AM310" s="165">
        <v>0</v>
      </c>
      <c r="AN310" s="165">
        <v>0</v>
      </c>
      <c r="AO310" s="237" t="s">
        <v>6298</v>
      </c>
      <c r="AP310" s="165">
        <v>9</v>
      </c>
      <c r="AQ310" s="247" t="s">
        <v>5412</v>
      </c>
      <c r="AR310" s="247" t="s">
        <v>5412</v>
      </c>
      <c r="AS310" s="247" t="s">
        <v>5412</v>
      </c>
      <c r="AT310" s="211" t="s">
        <v>11418</v>
      </c>
    </row>
    <row r="311" spans="2:46" ht="50" customHeight="1">
      <c r="B311" s="37" t="s">
        <v>622</v>
      </c>
      <c r="C311" s="38" t="s">
        <v>5290</v>
      </c>
      <c r="D311" s="39" t="s">
        <v>623</v>
      </c>
      <c r="E311" s="240">
        <v>1439.3440000000001</v>
      </c>
      <c r="F311" s="235">
        <v>1474.4949999999999</v>
      </c>
      <c r="G311" s="234">
        <v>-35.15099999999984</v>
      </c>
      <c r="H311" s="105">
        <v>-2.383934838707479</v>
      </c>
      <c r="I311" s="240">
        <v>623.03599999999994</v>
      </c>
      <c r="J311" s="235">
        <v>668.03599999999994</v>
      </c>
      <c r="K311" s="234">
        <v>-45</v>
      </c>
      <c r="L311" s="312">
        <v>-6.7361639193097389</v>
      </c>
      <c r="M311" s="240">
        <v>178.01599999999999</v>
      </c>
      <c r="N311" s="235">
        <v>195.37799999999999</v>
      </c>
      <c r="O311" s="234">
        <v>-17.361999999999995</v>
      </c>
      <c r="P311" s="105">
        <v>-8.8863638690128859</v>
      </c>
      <c r="Q311" s="240">
        <v>638.29200000000003</v>
      </c>
      <c r="R311" s="235">
        <v>611.08100000000002</v>
      </c>
      <c r="S311" s="234">
        <v>27.211000000000013</v>
      </c>
      <c r="T311" s="105">
        <v>4.4529284988405813</v>
      </c>
      <c r="U311" s="180" t="s">
        <v>5524</v>
      </c>
      <c r="V311" s="165">
        <v>338</v>
      </c>
      <c r="W311" s="165">
        <v>321</v>
      </c>
      <c r="X311" s="165">
        <v>17</v>
      </c>
      <c r="Y311" s="165">
        <v>5.29595015576324</v>
      </c>
      <c r="Z311" s="237" t="s">
        <v>6300</v>
      </c>
      <c r="AA311" s="165">
        <v>163</v>
      </c>
      <c r="AB311" s="165">
        <v>178</v>
      </c>
      <c r="AC311" s="165">
        <v>-15</v>
      </c>
      <c r="AD311" s="165">
        <v>-8.4269662921348321</v>
      </c>
      <c r="AE311" s="237" t="s">
        <v>6301</v>
      </c>
      <c r="AF311" s="165">
        <v>71</v>
      </c>
      <c r="AG311" s="165">
        <v>45</v>
      </c>
      <c r="AH311" s="165">
        <v>26</v>
      </c>
      <c r="AI311" s="165">
        <v>57.777777777777771</v>
      </c>
      <c r="AJ311" s="237" t="s">
        <v>6302</v>
      </c>
      <c r="AK311" s="165">
        <v>54</v>
      </c>
      <c r="AL311" s="165">
        <v>58</v>
      </c>
      <c r="AM311" s="165">
        <v>-4</v>
      </c>
      <c r="AN311" s="165">
        <v>-6.8965517241379306</v>
      </c>
      <c r="AO311" s="235" t="s">
        <v>6303</v>
      </c>
      <c r="AP311" s="165">
        <v>9</v>
      </c>
      <c r="AQ311" s="165">
        <v>9</v>
      </c>
      <c r="AR311" s="165">
        <v>0</v>
      </c>
      <c r="AS311" s="255">
        <v>0</v>
      </c>
      <c r="AT311" s="211" t="s">
        <v>11419</v>
      </c>
    </row>
    <row r="312" spans="2:46" ht="50" customHeight="1">
      <c r="B312" s="37" t="s">
        <v>624</v>
      </c>
      <c r="C312" s="38" t="s">
        <v>5290</v>
      </c>
      <c r="D312" s="39" t="s">
        <v>625</v>
      </c>
      <c r="E312" s="240">
        <v>1435.7570000000001</v>
      </c>
      <c r="F312" s="235">
        <v>2000.704</v>
      </c>
      <c r="G312" s="234">
        <v>-564.94699999999989</v>
      </c>
      <c r="H312" s="105">
        <v>-28.237410431528097</v>
      </c>
      <c r="I312" s="240">
        <v>757.79300000000001</v>
      </c>
      <c r="J312" s="235">
        <v>1345.8040000000001</v>
      </c>
      <c r="K312" s="234">
        <v>-588.01100000000008</v>
      </c>
      <c r="L312" s="312">
        <v>-43.692172114215744</v>
      </c>
      <c r="M312" s="240">
        <v>29.585999999999999</v>
      </c>
      <c r="N312" s="235">
        <v>29.571999999999999</v>
      </c>
      <c r="O312" s="234">
        <v>1.3999999999999346E-2</v>
      </c>
      <c r="P312" s="105">
        <v>4.7342080346271291E-2</v>
      </c>
      <c r="Q312" s="240">
        <v>648.37800000000004</v>
      </c>
      <c r="R312" s="235">
        <v>625.32799999999997</v>
      </c>
      <c r="S312" s="234">
        <v>23.050000000000068</v>
      </c>
      <c r="T312" s="105">
        <v>3.6860655527979027</v>
      </c>
      <c r="U312" s="180" t="s">
        <v>5536</v>
      </c>
      <c r="V312" s="165">
        <v>237</v>
      </c>
      <c r="W312" s="165">
        <v>237</v>
      </c>
      <c r="X312" s="165">
        <v>0</v>
      </c>
      <c r="Y312" s="165">
        <v>0</v>
      </c>
      <c r="Z312" s="237" t="s">
        <v>6304</v>
      </c>
      <c r="AA312" s="165">
        <v>219</v>
      </c>
      <c r="AB312" s="165">
        <v>186</v>
      </c>
      <c r="AC312" s="165">
        <v>33</v>
      </c>
      <c r="AD312" s="165">
        <v>17.741935483870968</v>
      </c>
      <c r="AE312" s="237" t="s">
        <v>5398</v>
      </c>
      <c r="AF312" s="165">
        <v>85</v>
      </c>
      <c r="AG312" s="165">
        <v>85</v>
      </c>
      <c r="AH312" s="165">
        <v>0</v>
      </c>
      <c r="AI312" s="165">
        <v>0</v>
      </c>
      <c r="AJ312" s="235" t="s">
        <v>5774</v>
      </c>
      <c r="AK312" s="165">
        <v>76</v>
      </c>
      <c r="AL312" s="165">
        <v>88</v>
      </c>
      <c r="AM312" s="165">
        <v>-12</v>
      </c>
      <c r="AN312" s="165">
        <v>-13.636363636363635</v>
      </c>
      <c r="AO312" s="235" t="s">
        <v>6305</v>
      </c>
      <c r="AP312" s="165">
        <v>15</v>
      </c>
      <c r="AQ312" s="165">
        <v>15</v>
      </c>
      <c r="AR312" s="165">
        <v>0</v>
      </c>
      <c r="AS312" s="255">
        <v>0</v>
      </c>
      <c r="AT312" s="211" t="s">
        <v>11420</v>
      </c>
    </row>
    <row r="313" spans="2:46" ht="50" customHeight="1">
      <c r="B313" s="34" t="s">
        <v>626</v>
      </c>
      <c r="C313" s="35" t="s">
        <v>5290</v>
      </c>
      <c r="D313" s="36" t="s">
        <v>627</v>
      </c>
      <c r="E313" s="240">
        <v>3312.5859999999998</v>
      </c>
      <c r="F313" s="235">
        <v>3264.9670000000001</v>
      </c>
      <c r="G313" s="234">
        <v>47.618999999999687</v>
      </c>
      <c r="H313" s="105">
        <v>1.4584833476111607</v>
      </c>
      <c r="I313" s="240">
        <v>1539.6210000000001</v>
      </c>
      <c r="J313" s="235">
        <v>1638.511</v>
      </c>
      <c r="K313" s="234">
        <v>-98.889999999999873</v>
      </c>
      <c r="L313" s="312">
        <v>-6.0353577119714101</v>
      </c>
      <c r="M313" s="240">
        <v>360.01100000000002</v>
      </c>
      <c r="N313" s="235">
        <v>260.01100000000002</v>
      </c>
      <c r="O313" s="234">
        <v>100</v>
      </c>
      <c r="P313" s="105">
        <v>38.459911311444515</v>
      </c>
      <c r="Q313" s="240">
        <v>1412.954</v>
      </c>
      <c r="R313" s="235">
        <v>1366.4449999999999</v>
      </c>
      <c r="S313" s="234">
        <v>46.509000000000015</v>
      </c>
      <c r="T313" s="105">
        <v>3.4036496163402123</v>
      </c>
      <c r="U313" s="180" t="s">
        <v>5564</v>
      </c>
      <c r="V313" s="165">
        <v>393</v>
      </c>
      <c r="W313" s="165">
        <v>432</v>
      </c>
      <c r="X313" s="165">
        <v>-39</v>
      </c>
      <c r="Y313" s="165">
        <v>-9.0277777777777768</v>
      </c>
      <c r="Z313" s="237" t="s">
        <v>6259</v>
      </c>
      <c r="AA313" s="165">
        <v>372</v>
      </c>
      <c r="AB313" s="165">
        <v>322</v>
      </c>
      <c r="AC313" s="165">
        <v>50</v>
      </c>
      <c r="AD313" s="165">
        <v>15.527950310559005</v>
      </c>
      <c r="AE313" s="237" t="s">
        <v>5536</v>
      </c>
      <c r="AF313" s="165">
        <v>329</v>
      </c>
      <c r="AG313" s="165">
        <v>279</v>
      </c>
      <c r="AH313" s="165">
        <v>50</v>
      </c>
      <c r="AI313" s="165">
        <v>17.921146953405017</v>
      </c>
      <c r="AJ313" s="237" t="s">
        <v>6306</v>
      </c>
      <c r="AK313" s="165">
        <v>145</v>
      </c>
      <c r="AL313" s="165">
        <v>141</v>
      </c>
      <c r="AM313" s="165">
        <v>4</v>
      </c>
      <c r="AN313" s="165">
        <v>2.8368794326241136</v>
      </c>
      <c r="AO313" s="237" t="s">
        <v>6307</v>
      </c>
      <c r="AP313" s="165">
        <v>45</v>
      </c>
      <c r="AQ313" s="165">
        <v>49</v>
      </c>
      <c r="AR313" s="165">
        <v>-4</v>
      </c>
      <c r="AS313" s="255">
        <v>-8.1632653061224492</v>
      </c>
      <c r="AT313" s="211" t="s">
        <v>11421</v>
      </c>
    </row>
    <row r="314" spans="2:46" ht="50" customHeight="1">
      <c r="B314" s="34" t="s">
        <v>628</v>
      </c>
      <c r="C314" s="35" t="s">
        <v>5290</v>
      </c>
      <c r="D314" s="36" t="s">
        <v>629</v>
      </c>
      <c r="E314" s="240">
        <v>3202.8960000000002</v>
      </c>
      <c r="F314" s="235">
        <v>3195.3780000000002</v>
      </c>
      <c r="G314" s="234">
        <v>7.5180000000000291</v>
      </c>
      <c r="H314" s="105">
        <v>0.23527732869162987</v>
      </c>
      <c r="I314" s="240">
        <v>2073.489</v>
      </c>
      <c r="J314" s="235">
        <v>2154.94</v>
      </c>
      <c r="K314" s="234">
        <v>-81.451000000000022</v>
      </c>
      <c r="L314" s="312">
        <v>-3.7797340065152634</v>
      </c>
      <c r="M314" s="240">
        <v>354.98700000000002</v>
      </c>
      <c r="N314" s="235">
        <v>361.43</v>
      </c>
      <c r="O314" s="234">
        <v>-6.4429999999999836</v>
      </c>
      <c r="P314" s="105">
        <v>-1.7826411753313183</v>
      </c>
      <c r="Q314" s="240">
        <v>774.42</v>
      </c>
      <c r="R314" s="235">
        <v>679.00800000000004</v>
      </c>
      <c r="S314" s="234">
        <v>95.411999999999921</v>
      </c>
      <c r="T314" s="105">
        <v>14.051675385267909</v>
      </c>
      <c r="U314" s="180" t="s">
        <v>6308</v>
      </c>
      <c r="V314" s="165">
        <v>500</v>
      </c>
      <c r="W314" s="165">
        <v>506</v>
      </c>
      <c r="X314" s="165">
        <v>-6</v>
      </c>
      <c r="Y314" s="165">
        <v>-1.1857707509881421</v>
      </c>
      <c r="Z314" s="237" t="s">
        <v>6309</v>
      </c>
      <c r="AA314" s="165">
        <v>102</v>
      </c>
      <c r="AB314" s="165" t="s">
        <v>5423</v>
      </c>
      <c r="AC314" s="165">
        <v>102</v>
      </c>
      <c r="AD314" s="165" t="s">
        <v>12165</v>
      </c>
      <c r="AE314" s="237" t="s">
        <v>6259</v>
      </c>
      <c r="AF314" s="165">
        <v>52</v>
      </c>
      <c r="AG314" s="165">
        <v>53</v>
      </c>
      <c r="AH314" s="165">
        <v>-1</v>
      </c>
      <c r="AI314" s="165">
        <v>-1.8867924528301887</v>
      </c>
      <c r="AJ314" s="237" t="s">
        <v>6310</v>
      </c>
      <c r="AK314" s="165">
        <v>42</v>
      </c>
      <c r="AL314" s="165">
        <v>42</v>
      </c>
      <c r="AM314" s="165">
        <v>0</v>
      </c>
      <c r="AN314" s="165">
        <v>0</v>
      </c>
      <c r="AO314" s="237" t="s">
        <v>6311</v>
      </c>
      <c r="AP314" s="165">
        <v>29</v>
      </c>
      <c r="AQ314" s="165">
        <v>26</v>
      </c>
      <c r="AR314" s="165">
        <v>3</v>
      </c>
      <c r="AS314" s="255">
        <v>11.538461538461538</v>
      </c>
      <c r="AT314" s="211" t="s">
        <v>11422</v>
      </c>
    </row>
    <row r="315" spans="2:46" ht="50" customHeight="1">
      <c r="B315" s="34" t="s">
        <v>630</v>
      </c>
      <c r="C315" s="35" t="s">
        <v>5290</v>
      </c>
      <c r="D315" s="36" t="s">
        <v>631</v>
      </c>
      <c r="E315" s="240">
        <v>1549.9269999999999</v>
      </c>
      <c r="F315" s="235">
        <v>1691.22</v>
      </c>
      <c r="G315" s="234">
        <v>-141.29300000000012</v>
      </c>
      <c r="H315" s="105">
        <v>-8.354501484135719</v>
      </c>
      <c r="I315" s="240">
        <v>1080.2370000000001</v>
      </c>
      <c r="J315" s="235">
        <v>1206.893</v>
      </c>
      <c r="K315" s="234">
        <v>-126.65599999999995</v>
      </c>
      <c r="L315" s="312">
        <v>-10.494385169190636</v>
      </c>
      <c r="M315" s="240">
        <v>130.691</v>
      </c>
      <c r="N315" s="235">
        <v>130.65199999999999</v>
      </c>
      <c r="O315" s="234">
        <v>3.9000000000015689E-2</v>
      </c>
      <c r="P315" s="105">
        <v>2.9850289318200787E-2</v>
      </c>
      <c r="Q315" s="240">
        <v>338.99900000000002</v>
      </c>
      <c r="R315" s="235">
        <v>353.67500000000001</v>
      </c>
      <c r="S315" s="234">
        <v>-14.675999999999988</v>
      </c>
      <c r="T315" s="105">
        <v>-4.149572347494165</v>
      </c>
      <c r="U315" s="180" t="s">
        <v>5744</v>
      </c>
      <c r="V315" s="165">
        <v>278</v>
      </c>
      <c r="W315" s="165">
        <v>302</v>
      </c>
      <c r="X315" s="165">
        <v>-24</v>
      </c>
      <c r="Y315" s="165">
        <v>-7.9470198675496695</v>
      </c>
      <c r="Z315" s="237" t="s">
        <v>5860</v>
      </c>
      <c r="AA315" s="165">
        <v>32</v>
      </c>
      <c r="AB315" s="165">
        <v>32</v>
      </c>
      <c r="AC315" s="165">
        <v>0</v>
      </c>
      <c r="AD315" s="165">
        <v>0</v>
      </c>
      <c r="AE315" s="237" t="s">
        <v>6311</v>
      </c>
      <c r="AF315" s="165">
        <v>19</v>
      </c>
      <c r="AG315" s="165">
        <v>10</v>
      </c>
      <c r="AH315" s="165">
        <v>9</v>
      </c>
      <c r="AI315" s="165">
        <v>90</v>
      </c>
      <c r="AJ315" s="237" t="s">
        <v>6312</v>
      </c>
      <c r="AK315" s="165">
        <v>8</v>
      </c>
      <c r="AL315" s="165">
        <v>8</v>
      </c>
      <c r="AM315" s="165">
        <v>0</v>
      </c>
      <c r="AN315" s="165">
        <v>0</v>
      </c>
      <c r="AO315" s="237" t="s">
        <v>6313</v>
      </c>
      <c r="AP315" s="165">
        <v>2</v>
      </c>
      <c r="AQ315" s="165">
        <v>2</v>
      </c>
      <c r="AR315" s="165">
        <v>0</v>
      </c>
      <c r="AS315" s="255">
        <v>0</v>
      </c>
      <c r="AT315" s="99" t="s">
        <v>6314</v>
      </c>
    </row>
    <row r="316" spans="2:46" ht="50" customHeight="1">
      <c r="B316" s="34" t="s">
        <v>632</v>
      </c>
      <c r="C316" s="35" t="s">
        <v>5290</v>
      </c>
      <c r="D316" s="36" t="s">
        <v>633</v>
      </c>
      <c r="E316" s="240">
        <v>4336.9769999999999</v>
      </c>
      <c r="F316" s="235">
        <v>4297.8059999999996</v>
      </c>
      <c r="G316" s="234">
        <v>39.171000000000276</v>
      </c>
      <c r="H316" s="105">
        <v>0.91141852377702204</v>
      </c>
      <c r="I316" s="240">
        <v>2429.5740000000001</v>
      </c>
      <c r="J316" s="235">
        <v>2328.2809999999999</v>
      </c>
      <c r="K316" s="234">
        <v>101.29300000000012</v>
      </c>
      <c r="L316" s="312">
        <v>4.3505487524916502</v>
      </c>
      <c r="M316" s="240">
        <v>887.904</v>
      </c>
      <c r="N316" s="235">
        <v>1057.1130000000001</v>
      </c>
      <c r="O316" s="234">
        <v>-169.20900000000006</v>
      </c>
      <c r="P316" s="105">
        <v>-16.006708838127999</v>
      </c>
      <c r="Q316" s="240">
        <v>1019.499</v>
      </c>
      <c r="R316" s="235">
        <v>912.41200000000003</v>
      </c>
      <c r="S316" s="234">
        <v>107.08699999999999</v>
      </c>
      <c r="T316" s="105">
        <v>11.736693511264647</v>
      </c>
      <c r="U316" s="180" t="s">
        <v>6315</v>
      </c>
      <c r="V316" s="165">
        <v>403</v>
      </c>
      <c r="W316" s="165">
        <v>318</v>
      </c>
      <c r="X316" s="165">
        <v>85</v>
      </c>
      <c r="Y316" s="165">
        <v>26.729559748427672</v>
      </c>
      <c r="Z316" s="237" t="s">
        <v>6316</v>
      </c>
      <c r="AA316" s="165">
        <v>216</v>
      </c>
      <c r="AB316" s="165">
        <v>218</v>
      </c>
      <c r="AC316" s="165">
        <v>-2</v>
      </c>
      <c r="AD316" s="165">
        <v>-0.91743119266055051</v>
      </c>
      <c r="AE316" s="237" t="s">
        <v>5362</v>
      </c>
      <c r="AF316" s="165">
        <v>190</v>
      </c>
      <c r="AG316" s="165">
        <v>190</v>
      </c>
      <c r="AH316" s="165">
        <v>0</v>
      </c>
      <c r="AI316" s="165">
        <v>0</v>
      </c>
      <c r="AJ316" s="237" t="s">
        <v>6317</v>
      </c>
      <c r="AK316" s="165">
        <v>50</v>
      </c>
      <c r="AL316" s="165">
        <v>50</v>
      </c>
      <c r="AM316" s="165">
        <v>0</v>
      </c>
      <c r="AN316" s="165">
        <v>0</v>
      </c>
      <c r="AO316" s="237" t="s">
        <v>5391</v>
      </c>
      <c r="AP316" s="165">
        <v>35</v>
      </c>
      <c r="AQ316" s="165">
        <v>35</v>
      </c>
      <c r="AR316" s="165">
        <v>0</v>
      </c>
      <c r="AS316" s="255">
        <v>0</v>
      </c>
      <c r="AT316" s="99" t="s">
        <v>11423</v>
      </c>
    </row>
    <row r="317" spans="2:46" ht="50" customHeight="1">
      <c r="B317" s="34" t="s">
        <v>634</v>
      </c>
      <c r="C317" s="35" t="s">
        <v>5290</v>
      </c>
      <c r="D317" s="36" t="s">
        <v>635</v>
      </c>
      <c r="E317" s="240">
        <v>23254.874</v>
      </c>
      <c r="F317" s="235">
        <v>31428.362000000001</v>
      </c>
      <c r="G317" s="234">
        <v>-8173.4880000000012</v>
      </c>
      <c r="H317" s="105">
        <v>-26.006726026637985</v>
      </c>
      <c r="I317" s="240">
        <v>3686.3270000000002</v>
      </c>
      <c r="J317" s="235">
        <v>3604.183</v>
      </c>
      <c r="K317" s="234">
        <v>82.144000000000233</v>
      </c>
      <c r="L317" s="312">
        <v>2.2791295558521925</v>
      </c>
      <c r="M317" s="240">
        <v>1426.385</v>
      </c>
      <c r="N317" s="235">
        <v>1428.2840000000001</v>
      </c>
      <c r="O317" s="234">
        <v>-1.8990000000001146</v>
      </c>
      <c r="P317" s="105">
        <v>-0.13295675089828876</v>
      </c>
      <c r="Q317" s="240">
        <v>18142.162</v>
      </c>
      <c r="R317" s="235">
        <v>26395.895</v>
      </c>
      <c r="S317" s="234">
        <v>-8253.7330000000002</v>
      </c>
      <c r="T317" s="105">
        <v>-31.26900224447779</v>
      </c>
      <c r="U317" s="185" t="s">
        <v>6278</v>
      </c>
      <c r="V317" s="165">
        <v>7702</v>
      </c>
      <c r="W317" s="165">
        <v>16996</v>
      </c>
      <c r="X317" s="165">
        <v>-9294</v>
      </c>
      <c r="Y317" s="255">
        <v>-54.683454930571898</v>
      </c>
      <c r="Z317" s="237" t="s">
        <v>5580</v>
      </c>
      <c r="AA317" s="165">
        <v>6793</v>
      </c>
      <c r="AB317" s="165">
        <v>7521</v>
      </c>
      <c r="AC317" s="165">
        <v>-728</v>
      </c>
      <c r="AD317" s="165">
        <v>-9.6795638877808798</v>
      </c>
      <c r="AE317" s="237" t="s">
        <v>6318</v>
      </c>
      <c r="AF317" s="165">
        <v>2559</v>
      </c>
      <c r="AG317" s="165">
        <v>1776</v>
      </c>
      <c r="AH317" s="165">
        <v>783</v>
      </c>
      <c r="AI317" s="165">
        <v>44.087837837837839</v>
      </c>
      <c r="AJ317" s="237" t="s">
        <v>6319</v>
      </c>
      <c r="AK317" s="165">
        <v>388</v>
      </c>
      <c r="AL317" s="165">
        <v>388</v>
      </c>
      <c r="AM317" s="165">
        <v>0</v>
      </c>
      <c r="AN317" s="165">
        <v>0</v>
      </c>
      <c r="AO317" s="194" t="s">
        <v>6320</v>
      </c>
      <c r="AP317" s="165">
        <v>229</v>
      </c>
      <c r="AQ317" s="165">
        <v>229</v>
      </c>
      <c r="AR317" s="165">
        <v>0</v>
      </c>
      <c r="AS317" s="255">
        <v>0</v>
      </c>
      <c r="AT317" s="166" t="s">
        <v>11424</v>
      </c>
    </row>
    <row r="318" spans="2:46" ht="50" customHeight="1">
      <c r="B318" s="34" t="s">
        <v>636</v>
      </c>
      <c r="C318" s="35" t="s">
        <v>5290</v>
      </c>
      <c r="D318" s="36" t="s">
        <v>637</v>
      </c>
      <c r="E318" s="240">
        <v>17465.001</v>
      </c>
      <c r="F318" s="235">
        <v>24728.499</v>
      </c>
      <c r="G318" s="234">
        <v>-7263.4979999999996</v>
      </c>
      <c r="H318" s="105">
        <v>-29.372983778756645</v>
      </c>
      <c r="I318" s="240">
        <v>6359.1090000000004</v>
      </c>
      <c r="J318" s="235">
        <v>6323.09</v>
      </c>
      <c r="K318" s="234">
        <v>36.019000000000233</v>
      </c>
      <c r="L318" s="312">
        <v>0.56964237421893771</v>
      </c>
      <c r="M318" s="240">
        <v>544.20500000000004</v>
      </c>
      <c r="N318" s="235">
        <v>576.32899999999995</v>
      </c>
      <c r="O318" s="234">
        <v>-32.12399999999991</v>
      </c>
      <c r="P318" s="105">
        <v>-5.5738996302459034</v>
      </c>
      <c r="Q318" s="240">
        <v>10561.687</v>
      </c>
      <c r="R318" s="235">
        <v>17829.080000000002</v>
      </c>
      <c r="S318" s="234">
        <v>-7267.3930000000018</v>
      </c>
      <c r="T318" s="105">
        <v>-40.761458246864116</v>
      </c>
      <c r="U318" s="180" t="s">
        <v>6321</v>
      </c>
      <c r="V318" s="165">
        <v>7784</v>
      </c>
      <c r="W318" s="165">
        <v>14339</v>
      </c>
      <c r="X318" s="165">
        <v>-6555</v>
      </c>
      <c r="Y318" s="255">
        <v>-45.714484971057956</v>
      </c>
      <c r="Z318" s="237" t="s">
        <v>6279</v>
      </c>
      <c r="AA318" s="165">
        <v>1642</v>
      </c>
      <c r="AB318" s="165">
        <v>2189</v>
      </c>
      <c r="AC318" s="165">
        <v>-547</v>
      </c>
      <c r="AD318" s="165">
        <v>-24.988579259936046</v>
      </c>
      <c r="AE318" s="237" t="s">
        <v>5440</v>
      </c>
      <c r="AF318" s="165">
        <v>775</v>
      </c>
      <c r="AG318" s="165">
        <v>884</v>
      </c>
      <c r="AH318" s="165">
        <v>-109</v>
      </c>
      <c r="AI318" s="165">
        <v>-12.330316742081449</v>
      </c>
      <c r="AJ318" s="237" t="s">
        <v>5834</v>
      </c>
      <c r="AK318" s="165">
        <v>302</v>
      </c>
      <c r="AL318" s="165">
        <v>302</v>
      </c>
      <c r="AM318" s="165">
        <v>0</v>
      </c>
      <c r="AN318" s="165">
        <v>0</v>
      </c>
      <c r="AO318" s="237" t="s">
        <v>5460</v>
      </c>
      <c r="AP318" s="165">
        <v>111</v>
      </c>
      <c r="AQ318" s="165">
        <v>115</v>
      </c>
      <c r="AR318" s="165">
        <v>-4</v>
      </c>
      <c r="AS318" s="255">
        <v>-3.4782608695652173</v>
      </c>
      <c r="AT318" s="99" t="s">
        <v>6322</v>
      </c>
    </row>
    <row r="319" spans="2:46" ht="50" customHeight="1">
      <c r="B319" s="34" t="s">
        <v>638</v>
      </c>
      <c r="C319" s="35" t="s">
        <v>5290</v>
      </c>
      <c r="D319" s="36" t="s">
        <v>639</v>
      </c>
      <c r="E319" s="240">
        <v>5521.8580000000002</v>
      </c>
      <c r="F319" s="235">
        <v>4882.6840000000002</v>
      </c>
      <c r="G319" s="234">
        <v>639.17399999999998</v>
      </c>
      <c r="H319" s="105">
        <v>13.090628023439566</v>
      </c>
      <c r="I319" s="240">
        <v>1967.2380000000001</v>
      </c>
      <c r="J319" s="235">
        <v>1345.8920000000001</v>
      </c>
      <c r="K319" s="234">
        <v>621.346</v>
      </c>
      <c r="L319" s="312">
        <v>46.166111396753976</v>
      </c>
      <c r="M319" s="240">
        <v>2584.9969999999998</v>
      </c>
      <c r="N319" s="235">
        <v>2529.8580000000002</v>
      </c>
      <c r="O319" s="234">
        <v>55.138999999999669</v>
      </c>
      <c r="P319" s="105">
        <v>2.1795294439450617</v>
      </c>
      <c r="Q319" s="240">
        <v>969.62300000000005</v>
      </c>
      <c r="R319" s="235">
        <v>1006.934</v>
      </c>
      <c r="S319" s="234">
        <v>-37.310999999999922</v>
      </c>
      <c r="T319" s="105">
        <v>-3.7054067098737278</v>
      </c>
      <c r="U319" s="180" t="s">
        <v>5744</v>
      </c>
      <c r="V319" s="165">
        <v>623</v>
      </c>
      <c r="W319" s="165">
        <v>623</v>
      </c>
      <c r="X319" s="165">
        <v>0</v>
      </c>
      <c r="Y319" s="165">
        <v>0</v>
      </c>
      <c r="Z319" s="237" t="s">
        <v>6323</v>
      </c>
      <c r="AA319" s="165">
        <v>158</v>
      </c>
      <c r="AB319" s="165">
        <v>158</v>
      </c>
      <c r="AC319" s="165">
        <v>0</v>
      </c>
      <c r="AD319" s="165">
        <v>0</v>
      </c>
      <c r="AE319" s="237" t="s">
        <v>6324</v>
      </c>
      <c r="AF319" s="165">
        <v>64</v>
      </c>
      <c r="AG319" s="165">
        <v>70</v>
      </c>
      <c r="AH319" s="165">
        <v>-6</v>
      </c>
      <c r="AI319" s="165">
        <v>-8.5714285714285712</v>
      </c>
      <c r="AJ319" s="237" t="s">
        <v>6325</v>
      </c>
      <c r="AK319" s="165">
        <v>47</v>
      </c>
      <c r="AL319" s="165">
        <v>72</v>
      </c>
      <c r="AM319" s="165">
        <v>-25</v>
      </c>
      <c r="AN319" s="165">
        <v>-34.722222222222221</v>
      </c>
      <c r="AO319" s="237" t="s">
        <v>5580</v>
      </c>
      <c r="AP319" s="165">
        <v>23</v>
      </c>
      <c r="AQ319" s="165">
        <v>34</v>
      </c>
      <c r="AR319" s="165">
        <v>-11</v>
      </c>
      <c r="AS319" s="255">
        <v>-32.352941176470587</v>
      </c>
      <c r="AT319" s="99" t="s">
        <v>11425</v>
      </c>
    </row>
    <row r="320" spans="2:46" ht="50" customHeight="1">
      <c r="B320" s="34" t="s">
        <v>640</v>
      </c>
      <c r="C320" s="35" t="s">
        <v>5290</v>
      </c>
      <c r="D320" s="36" t="s">
        <v>641</v>
      </c>
      <c r="E320" s="240">
        <v>5116.3990000000003</v>
      </c>
      <c r="F320" s="235">
        <v>5902.308</v>
      </c>
      <c r="G320" s="234">
        <v>-785.90899999999965</v>
      </c>
      <c r="H320" s="105">
        <v>-13.315282767351341</v>
      </c>
      <c r="I320" s="240">
        <v>1943.1189999999999</v>
      </c>
      <c r="J320" s="235">
        <v>2231.625</v>
      </c>
      <c r="K320" s="234">
        <v>-288.50600000000009</v>
      </c>
      <c r="L320" s="312">
        <v>-12.928068111801942</v>
      </c>
      <c r="M320" s="240">
        <v>84.447999999999993</v>
      </c>
      <c r="N320" s="235">
        <v>105.655</v>
      </c>
      <c r="O320" s="234">
        <v>-21.207000000000008</v>
      </c>
      <c r="P320" s="105">
        <v>-20.0719322322654</v>
      </c>
      <c r="Q320" s="240">
        <v>3088.8319999999999</v>
      </c>
      <c r="R320" s="235">
        <v>3565.0279999999998</v>
      </c>
      <c r="S320" s="234">
        <v>-476.19599999999991</v>
      </c>
      <c r="T320" s="105">
        <v>-13.357426645737421</v>
      </c>
      <c r="U320" s="180" t="s">
        <v>6326</v>
      </c>
      <c r="V320" s="165">
        <v>1628</v>
      </c>
      <c r="W320" s="165">
        <v>1616</v>
      </c>
      <c r="X320" s="165">
        <v>12</v>
      </c>
      <c r="Y320" s="165">
        <v>0.74257425742574257</v>
      </c>
      <c r="Z320" s="237" t="s">
        <v>6278</v>
      </c>
      <c r="AA320" s="165">
        <v>1084</v>
      </c>
      <c r="AB320" s="165">
        <v>1539</v>
      </c>
      <c r="AC320" s="165">
        <v>-455</v>
      </c>
      <c r="AD320" s="165">
        <v>-29.564652371669915</v>
      </c>
      <c r="AE320" s="237" t="s">
        <v>6327</v>
      </c>
      <c r="AF320" s="165">
        <v>140</v>
      </c>
      <c r="AG320" s="165">
        <v>142</v>
      </c>
      <c r="AH320" s="165">
        <v>-2</v>
      </c>
      <c r="AI320" s="165">
        <v>-1.4084507042253522</v>
      </c>
      <c r="AJ320" s="237" t="s">
        <v>5362</v>
      </c>
      <c r="AK320" s="165">
        <v>101</v>
      </c>
      <c r="AL320" s="165">
        <v>109</v>
      </c>
      <c r="AM320" s="165">
        <v>-8</v>
      </c>
      <c r="AN320" s="165">
        <v>-7.3394495412844041</v>
      </c>
      <c r="AO320" s="237" t="s">
        <v>6328</v>
      </c>
      <c r="AP320" s="165">
        <v>47</v>
      </c>
      <c r="AQ320" s="165">
        <v>43</v>
      </c>
      <c r="AR320" s="165">
        <v>4</v>
      </c>
      <c r="AS320" s="255">
        <v>9.3023255813953494</v>
      </c>
      <c r="AT320" s="166" t="s">
        <v>11426</v>
      </c>
    </row>
    <row r="321" spans="2:46" ht="50" customHeight="1">
      <c r="B321" s="34" t="s">
        <v>642</v>
      </c>
      <c r="C321" s="35" t="s">
        <v>5290</v>
      </c>
      <c r="D321" s="36" t="s">
        <v>643</v>
      </c>
      <c r="E321" s="240">
        <v>1519.385</v>
      </c>
      <c r="F321" s="235">
        <v>1618.3409999999999</v>
      </c>
      <c r="G321" s="234">
        <v>-98.955999999999904</v>
      </c>
      <c r="H321" s="105">
        <v>-6.1146569233554553</v>
      </c>
      <c r="I321" s="240">
        <v>980.66700000000003</v>
      </c>
      <c r="J321" s="235">
        <v>1126.0920000000001</v>
      </c>
      <c r="K321" s="234">
        <v>-145.42500000000007</v>
      </c>
      <c r="L321" s="312">
        <v>-12.914131349836429</v>
      </c>
      <c r="M321" s="240">
        <v>185.50200000000001</v>
      </c>
      <c r="N321" s="235">
        <v>195.483</v>
      </c>
      <c r="O321" s="234">
        <v>-9.9809999999999945</v>
      </c>
      <c r="P321" s="105">
        <v>-5.1058148278878441</v>
      </c>
      <c r="Q321" s="240">
        <v>353.21600000000001</v>
      </c>
      <c r="R321" s="235">
        <v>296.76600000000002</v>
      </c>
      <c r="S321" s="234">
        <v>56.449999999999989</v>
      </c>
      <c r="T321" s="105">
        <v>19.021720817074726</v>
      </c>
      <c r="U321" s="180" t="s">
        <v>6329</v>
      </c>
      <c r="V321" s="165">
        <v>149</v>
      </c>
      <c r="W321" s="165">
        <v>130</v>
      </c>
      <c r="X321" s="165">
        <v>19</v>
      </c>
      <c r="Y321" s="255">
        <v>14.615384615384617</v>
      </c>
      <c r="Z321" s="237" t="s">
        <v>5440</v>
      </c>
      <c r="AA321" s="165">
        <v>82</v>
      </c>
      <c r="AB321" s="165">
        <v>67</v>
      </c>
      <c r="AC321" s="165">
        <v>15</v>
      </c>
      <c r="AD321" s="165">
        <v>22.388059701492537</v>
      </c>
      <c r="AE321" s="237" t="s">
        <v>5460</v>
      </c>
      <c r="AF321" s="165">
        <v>51</v>
      </c>
      <c r="AG321" s="165">
        <v>12</v>
      </c>
      <c r="AH321" s="165">
        <v>39</v>
      </c>
      <c r="AI321" s="165">
        <v>325</v>
      </c>
      <c r="AJ321" s="237" t="s">
        <v>6330</v>
      </c>
      <c r="AK321" s="165">
        <v>47</v>
      </c>
      <c r="AL321" s="165">
        <v>49</v>
      </c>
      <c r="AM321" s="165">
        <v>-2</v>
      </c>
      <c r="AN321" s="165">
        <v>-4.0816326530612246</v>
      </c>
      <c r="AO321" s="237" t="s">
        <v>5362</v>
      </c>
      <c r="AP321" s="165">
        <v>13</v>
      </c>
      <c r="AQ321" s="165">
        <v>21</v>
      </c>
      <c r="AR321" s="165">
        <v>-8</v>
      </c>
      <c r="AS321" s="255">
        <v>-38.095238095238095</v>
      </c>
      <c r="AT321" s="211" t="s">
        <v>11427</v>
      </c>
    </row>
    <row r="322" spans="2:46" ht="50" customHeight="1">
      <c r="B322" s="34" t="s">
        <v>644</v>
      </c>
      <c r="C322" s="35" t="s">
        <v>5290</v>
      </c>
      <c r="D322" s="36" t="s">
        <v>645</v>
      </c>
      <c r="E322" s="240">
        <v>2037.0160000000001</v>
      </c>
      <c r="F322" s="235">
        <v>2083.8780000000002</v>
      </c>
      <c r="G322" s="234">
        <v>-46.86200000000008</v>
      </c>
      <c r="H322" s="105">
        <v>-2.2487880768451931</v>
      </c>
      <c r="I322" s="240">
        <v>1434.7560000000001</v>
      </c>
      <c r="J322" s="235">
        <v>1495.6659999999999</v>
      </c>
      <c r="K322" s="234">
        <v>-60.909999999999854</v>
      </c>
      <c r="L322" s="312">
        <v>-4.07243328390161</v>
      </c>
      <c r="M322" s="240">
        <v>46.000999999999998</v>
      </c>
      <c r="N322" s="235">
        <v>46.219000000000001</v>
      </c>
      <c r="O322" s="234">
        <v>-0.21800000000000352</v>
      </c>
      <c r="P322" s="105">
        <v>-0.47166749605141506</v>
      </c>
      <c r="Q322" s="240">
        <v>556.25900000000001</v>
      </c>
      <c r="R322" s="235">
        <v>541.99300000000005</v>
      </c>
      <c r="S322" s="234">
        <v>14.265999999999963</v>
      </c>
      <c r="T322" s="105">
        <v>2.6321373154265757</v>
      </c>
      <c r="U322" s="180" t="s">
        <v>6331</v>
      </c>
      <c r="V322" s="165">
        <v>318</v>
      </c>
      <c r="W322" s="165">
        <v>318</v>
      </c>
      <c r="X322" s="165">
        <v>0</v>
      </c>
      <c r="Y322" s="165">
        <v>0</v>
      </c>
      <c r="Z322" s="237" t="s">
        <v>6332</v>
      </c>
      <c r="AA322" s="165">
        <v>166</v>
      </c>
      <c r="AB322" s="165">
        <v>166</v>
      </c>
      <c r="AC322" s="165">
        <v>0</v>
      </c>
      <c r="AD322" s="165">
        <v>0</v>
      </c>
      <c r="AE322" s="237" t="s">
        <v>6333</v>
      </c>
      <c r="AF322" s="165">
        <v>36</v>
      </c>
      <c r="AG322" s="165">
        <v>34</v>
      </c>
      <c r="AH322" s="165">
        <v>2</v>
      </c>
      <c r="AI322" s="165">
        <v>5.8823529411764701</v>
      </c>
      <c r="AJ322" s="237" t="s">
        <v>6334</v>
      </c>
      <c r="AK322" s="165">
        <v>22</v>
      </c>
      <c r="AL322" s="165">
        <v>22</v>
      </c>
      <c r="AM322" s="165">
        <v>0</v>
      </c>
      <c r="AN322" s="165">
        <v>0</v>
      </c>
      <c r="AO322" s="237" t="s">
        <v>6335</v>
      </c>
      <c r="AP322" s="165">
        <v>8</v>
      </c>
      <c r="AQ322" s="165" t="s">
        <v>5412</v>
      </c>
      <c r="AR322" s="165" t="s">
        <v>5412</v>
      </c>
      <c r="AS322" s="165" t="s">
        <v>5412</v>
      </c>
      <c r="AT322" s="211" t="s">
        <v>11428</v>
      </c>
    </row>
    <row r="323" spans="2:46" ht="50" customHeight="1">
      <c r="B323" s="34" t="s">
        <v>646</v>
      </c>
      <c r="C323" s="35" t="s">
        <v>5290</v>
      </c>
      <c r="D323" s="36" t="s">
        <v>647</v>
      </c>
      <c r="E323" s="240">
        <v>3690.6869999999999</v>
      </c>
      <c r="F323" s="235">
        <v>3798.1579999999999</v>
      </c>
      <c r="G323" s="234">
        <v>-107.471</v>
      </c>
      <c r="H323" s="105">
        <v>-2.829555800469596</v>
      </c>
      <c r="I323" s="240">
        <v>1301.0219999999999</v>
      </c>
      <c r="J323" s="235">
        <v>1417.5</v>
      </c>
      <c r="K323" s="234">
        <v>-116.47800000000007</v>
      </c>
      <c r="L323" s="312">
        <v>-8.2171428571428624</v>
      </c>
      <c r="M323" s="240">
        <v>367.21699999999998</v>
      </c>
      <c r="N323" s="235">
        <v>367.01</v>
      </c>
      <c r="O323" s="234">
        <v>0.20699999999999363</v>
      </c>
      <c r="P323" s="105">
        <v>5.6401732922806903E-2</v>
      </c>
      <c r="Q323" s="240">
        <v>2022.4480000000001</v>
      </c>
      <c r="R323" s="235">
        <v>2013.6479999999999</v>
      </c>
      <c r="S323" s="234">
        <v>8.8000000000001819</v>
      </c>
      <c r="T323" s="105">
        <v>0.43701779059697532</v>
      </c>
      <c r="U323" s="180" t="s">
        <v>5744</v>
      </c>
      <c r="V323" s="165">
        <v>1102</v>
      </c>
      <c r="W323" s="165">
        <v>1102</v>
      </c>
      <c r="X323" s="165">
        <v>0</v>
      </c>
      <c r="Y323" s="165">
        <v>0</v>
      </c>
      <c r="Z323" s="237" t="s">
        <v>6336</v>
      </c>
      <c r="AA323" s="165">
        <v>336</v>
      </c>
      <c r="AB323" s="165">
        <v>351</v>
      </c>
      <c r="AC323" s="165">
        <v>-15</v>
      </c>
      <c r="AD323" s="165">
        <v>-4.2735042735042734</v>
      </c>
      <c r="AE323" s="237" t="s">
        <v>5445</v>
      </c>
      <c r="AF323" s="165">
        <v>159</v>
      </c>
      <c r="AG323" s="165">
        <v>167</v>
      </c>
      <c r="AH323" s="165">
        <v>-8</v>
      </c>
      <c r="AI323" s="165">
        <v>-4.7904191616766472</v>
      </c>
      <c r="AJ323" s="237" t="s">
        <v>6337</v>
      </c>
      <c r="AK323" s="165">
        <v>133</v>
      </c>
      <c r="AL323" s="165">
        <v>221</v>
      </c>
      <c r="AM323" s="165">
        <v>-88</v>
      </c>
      <c r="AN323" s="165">
        <v>-39.819004524886878</v>
      </c>
      <c r="AO323" s="237" t="s">
        <v>6338</v>
      </c>
      <c r="AP323" s="165">
        <v>118</v>
      </c>
      <c r="AQ323" s="165">
        <v>0</v>
      </c>
      <c r="AR323" s="165">
        <v>118</v>
      </c>
      <c r="AS323" s="255" t="s">
        <v>12165</v>
      </c>
      <c r="AT323" s="211" t="s">
        <v>11429</v>
      </c>
    </row>
    <row r="324" spans="2:46" ht="50" customHeight="1">
      <c r="B324" s="34" t="s">
        <v>648</v>
      </c>
      <c r="C324" s="35" t="s">
        <v>5290</v>
      </c>
      <c r="D324" s="36" t="s">
        <v>649</v>
      </c>
      <c r="E324" s="240">
        <v>5134.9009999999998</v>
      </c>
      <c r="F324" s="235">
        <v>5124.6459999999997</v>
      </c>
      <c r="G324" s="234">
        <v>10.255000000000109</v>
      </c>
      <c r="H324" s="105">
        <v>0.20011138330335615</v>
      </c>
      <c r="I324" s="240">
        <v>4214.8519999999999</v>
      </c>
      <c r="J324" s="235">
        <v>4214.3919999999998</v>
      </c>
      <c r="K324" s="234">
        <v>0.46000000000003638</v>
      </c>
      <c r="L324" s="312">
        <v>1.091497895781969E-2</v>
      </c>
      <c r="M324" s="240">
        <v>276.53800000000001</v>
      </c>
      <c r="N324" s="235">
        <v>276.50799999999998</v>
      </c>
      <c r="O324" s="234">
        <v>3.0000000000029559E-2</v>
      </c>
      <c r="P324" s="105">
        <v>1.0849595671745324E-2</v>
      </c>
      <c r="Q324" s="240">
        <v>643.51099999999997</v>
      </c>
      <c r="R324" s="235">
        <v>633.74599999999998</v>
      </c>
      <c r="S324" s="234">
        <v>9.7649999999999864</v>
      </c>
      <c r="T324" s="105">
        <v>1.5408381275779235</v>
      </c>
      <c r="U324" s="180" t="s">
        <v>5513</v>
      </c>
      <c r="V324" s="165">
        <v>397</v>
      </c>
      <c r="W324" s="165">
        <v>397</v>
      </c>
      <c r="X324" s="165">
        <v>0</v>
      </c>
      <c r="Y324" s="165">
        <v>0</v>
      </c>
      <c r="Z324" s="237" t="s">
        <v>5486</v>
      </c>
      <c r="AA324" s="165">
        <v>100</v>
      </c>
      <c r="AB324" s="165">
        <v>100</v>
      </c>
      <c r="AC324" s="165">
        <v>0</v>
      </c>
      <c r="AD324" s="165">
        <v>0</v>
      </c>
      <c r="AE324" s="237" t="s">
        <v>6242</v>
      </c>
      <c r="AF324" s="165">
        <v>50</v>
      </c>
      <c r="AG324" s="165">
        <v>50</v>
      </c>
      <c r="AH324" s="165">
        <v>0</v>
      </c>
      <c r="AI324" s="165">
        <v>0</v>
      </c>
      <c r="AJ324" s="237" t="s">
        <v>11430</v>
      </c>
      <c r="AK324" s="165">
        <v>40</v>
      </c>
      <c r="AL324" s="165">
        <v>40</v>
      </c>
      <c r="AM324" s="165">
        <v>0</v>
      </c>
      <c r="AN324" s="165">
        <v>0</v>
      </c>
      <c r="AO324" s="237" t="s">
        <v>11431</v>
      </c>
      <c r="AP324" s="165">
        <v>18</v>
      </c>
      <c r="AQ324" s="165">
        <v>12</v>
      </c>
      <c r="AR324" s="165">
        <v>6</v>
      </c>
      <c r="AS324" s="255">
        <v>50</v>
      </c>
      <c r="AT324" s="99" t="s">
        <v>11432</v>
      </c>
    </row>
    <row r="325" spans="2:46" ht="50" customHeight="1">
      <c r="B325" s="34" t="s">
        <v>650</v>
      </c>
      <c r="C325" s="35" t="s">
        <v>5290</v>
      </c>
      <c r="D325" s="36" t="s">
        <v>651</v>
      </c>
      <c r="E325" s="240">
        <v>5485.9170000000004</v>
      </c>
      <c r="F325" s="235">
        <v>6140.2759999999998</v>
      </c>
      <c r="G325" s="234">
        <v>-654.35899999999947</v>
      </c>
      <c r="H325" s="105">
        <v>-10.656833666760249</v>
      </c>
      <c r="I325" s="240">
        <v>2184.0639999999999</v>
      </c>
      <c r="J325" s="235">
        <v>2523.66</v>
      </c>
      <c r="K325" s="234">
        <v>-339.596</v>
      </c>
      <c r="L325" s="312">
        <v>-13.456487799465854</v>
      </c>
      <c r="M325" s="240">
        <v>601.70799999999997</v>
      </c>
      <c r="N325" s="235">
        <v>693.83500000000004</v>
      </c>
      <c r="O325" s="234">
        <v>-92.127000000000066</v>
      </c>
      <c r="P325" s="105">
        <v>-13.277940720776563</v>
      </c>
      <c r="Q325" s="240">
        <v>2700.145</v>
      </c>
      <c r="R325" s="235">
        <v>2922.7809999999999</v>
      </c>
      <c r="S325" s="234">
        <v>-222.63599999999997</v>
      </c>
      <c r="T325" s="105">
        <v>-7.6172658847857564</v>
      </c>
      <c r="U325" s="180" t="s">
        <v>5508</v>
      </c>
      <c r="V325" s="165">
        <v>1109</v>
      </c>
      <c r="W325" s="165">
        <v>1108</v>
      </c>
      <c r="X325" s="165">
        <v>1</v>
      </c>
      <c r="Y325" s="165">
        <v>9.0252707581227443E-2</v>
      </c>
      <c r="Z325" s="237" t="s">
        <v>5362</v>
      </c>
      <c r="AA325" s="165">
        <v>566</v>
      </c>
      <c r="AB325" s="165">
        <v>624</v>
      </c>
      <c r="AC325" s="165">
        <v>-58</v>
      </c>
      <c r="AD325" s="165">
        <v>-9.2948717948717956</v>
      </c>
      <c r="AE325" s="237" t="s">
        <v>5440</v>
      </c>
      <c r="AF325" s="165">
        <v>469</v>
      </c>
      <c r="AG325" s="165">
        <v>536</v>
      </c>
      <c r="AH325" s="165">
        <v>-67</v>
      </c>
      <c r="AI325" s="165">
        <v>-12.5</v>
      </c>
      <c r="AJ325" s="237" t="s">
        <v>5445</v>
      </c>
      <c r="AK325" s="165">
        <v>429</v>
      </c>
      <c r="AL325" s="165">
        <v>469</v>
      </c>
      <c r="AM325" s="165">
        <v>-40</v>
      </c>
      <c r="AN325" s="165">
        <v>-8.5287846481876333</v>
      </c>
      <c r="AO325" s="237" t="s">
        <v>5441</v>
      </c>
      <c r="AP325" s="165">
        <v>36</v>
      </c>
      <c r="AQ325" s="165">
        <v>59</v>
      </c>
      <c r="AR325" s="165">
        <v>-23</v>
      </c>
      <c r="AS325" s="255">
        <v>-38.983050847457626</v>
      </c>
      <c r="AT325" s="99" t="s">
        <v>6341</v>
      </c>
    </row>
    <row r="326" spans="2:46" ht="50" customHeight="1">
      <c r="B326" s="34" t="s">
        <v>652</v>
      </c>
      <c r="C326" s="35" t="s">
        <v>5290</v>
      </c>
      <c r="D326" s="36" t="s">
        <v>653</v>
      </c>
      <c r="E326" s="240">
        <v>2422.0100000000002</v>
      </c>
      <c r="F326" s="235">
        <v>2458.41</v>
      </c>
      <c r="G326" s="234">
        <v>-36.399999999999636</v>
      </c>
      <c r="H326" s="105">
        <v>-1.4806317904661808</v>
      </c>
      <c r="I326" s="240">
        <v>1324.0229999999999</v>
      </c>
      <c r="J326" s="235">
        <v>1324.0239999999999</v>
      </c>
      <c r="K326" s="234">
        <v>-9.9999999997635314E-4</v>
      </c>
      <c r="L326" s="312">
        <v>-7.5527331829056959E-5</v>
      </c>
      <c r="M326" s="240">
        <v>160.172</v>
      </c>
      <c r="N326" s="235">
        <v>196.126</v>
      </c>
      <c r="O326" s="234">
        <v>-35.954000000000008</v>
      </c>
      <c r="P326" s="105">
        <v>-18.332092634326916</v>
      </c>
      <c r="Q326" s="240">
        <v>937.81500000000005</v>
      </c>
      <c r="R326" s="235">
        <v>938.26</v>
      </c>
      <c r="S326" s="234">
        <v>-0.44499999999993634</v>
      </c>
      <c r="T326" s="105">
        <v>-4.7428218191112946E-2</v>
      </c>
      <c r="U326" s="185" t="s">
        <v>6342</v>
      </c>
      <c r="V326" s="165">
        <v>724</v>
      </c>
      <c r="W326" s="165">
        <v>643</v>
      </c>
      <c r="X326" s="165">
        <v>81</v>
      </c>
      <c r="Y326" s="165">
        <v>12.597200622083982</v>
      </c>
      <c r="Z326" s="194" t="s">
        <v>5493</v>
      </c>
      <c r="AA326" s="165">
        <v>111</v>
      </c>
      <c r="AB326" s="165">
        <v>115</v>
      </c>
      <c r="AC326" s="165">
        <v>-4</v>
      </c>
      <c r="AD326" s="165">
        <v>-3.4782608695652173</v>
      </c>
      <c r="AE326" s="194" t="s">
        <v>5441</v>
      </c>
      <c r="AF326" s="165">
        <v>56</v>
      </c>
      <c r="AG326" s="165">
        <v>135</v>
      </c>
      <c r="AH326" s="165">
        <v>-79</v>
      </c>
      <c r="AI326" s="165">
        <v>-58.518518518518512</v>
      </c>
      <c r="AJ326" s="194" t="s">
        <v>6343</v>
      </c>
      <c r="AK326" s="165">
        <v>44</v>
      </c>
      <c r="AL326" s="165">
        <v>45</v>
      </c>
      <c r="AM326" s="165">
        <v>-1</v>
      </c>
      <c r="AN326" s="165">
        <v>-2.2222222222222223</v>
      </c>
      <c r="AO326" s="194" t="s">
        <v>5411</v>
      </c>
      <c r="AP326" s="165">
        <v>3</v>
      </c>
      <c r="AQ326" s="165" t="s">
        <v>5423</v>
      </c>
      <c r="AR326" s="165" t="s">
        <v>12157</v>
      </c>
      <c r="AS326" s="255" t="s">
        <v>12157</v>
      </c>
      <c r="AT326" s="99" t="s">
        <v>11433</v>
      </c>
    </row>
    <row r="327" spans="2:46" ht="50" customHeight="1">
      <c r="B327" s="34" t="s">
        <v>654</v>
      </c>
      <c r="C327" s="35" t="s">
        <v>5290</v>
      </c>
      <c r="D327" s="36" t="s">
        <v>655</v>
      </c>
      <c r="E327" s="240">
        <v>6.274</v>
      </c>
      <c r="F327" s="235">
        <v>6.274</v>
      </c>
      <c r="G327" s="234">
        <v>0</v>
      </c>
      <c r="H327" s="105">
        <v>0</v>
      </c>
      <c r="I327" s="240">
        <v>6.274</v>
      </c>
      <c r="J327" s="235">
        <v>6.274</v>
      </c>
      <c r="K327" s="234">
        <v>0</v>
      </c>
      <c r="L327" s="312">
        <v>0</v>
      </c>
      <c r="M327" s="240" t="s">
        <v>12157</v>
      </c>
      <c r="N327" s="235" t="s">
        <v>12157</v>
      </c>
      <c r="O327" s="234" t="s">
        <v>12157</v>
      </c>
      <c r="P327" s="105" t="s">
        <v>12157</v>
      </c>
      <c r="Q327" s="240" t="s">
        <v>12157</v>
      </c>
      <c r="R327" s="235" t="s">
        <v>12157</v>
      </c>
      <c r="S327" s="234" t="s">
        <v>12157</v>
      </c>
      <c r="T327" s="105" t="s">
        <v>12157</v>
      </c>
      <c r="U327" s="180" t="s">
        <v>12157</v>
      </c>
      <c r="V327" s="165" t="s">
        <v>12157</v>
      </c>
      <c r="W327" s="165" t="s">
        <v>12157</v>
      </c>
      <c r="X327" s="165" t="s">
        <v>12157</v>
      </c>
      <c r="Y327" s="165" t="s">
        <v>12157</v>
      </c>
      <c r="Z327" s="237" t="s">
        <v>12157</v>
      </c>
      <c r="AA327" s="237" t="s">
        <v>12157</v>
      </c>
      <c r="AB327" s="237" t="s">
        <v>12157</v>
      </c>
      <c r="AC327" s="237" t="s">
        <v>12157</v>
      </c>
      <c r="AD327" s="236" t="s">
        <v>12157</v>
      </c>
      <c r="AE327" s="237" t="s">
        <v>12157</v>
      </c>
      <c r="AF327" s="165" t="s">
        <v>12157</v>
      </c>
      <c r="AG327" s="165" t="s">
        <v>12157</v>
      </c>
      <c r="AH327" s="165" t="s">
        <v>12157</v>
      </c>
      <c r="AI327" s="165" t="s">
        <v>12157</v>
      </c>
      <c r="AJ327" s="237" t="s">
        <v>12157</v>
      </c>
      <c r="AK327" s="165" t="s">
        <v>12157</v>
      </c>
      <c r="AL327" s="165" t="s">
        <v>12157</v>
      </c>
      <c r="AM327" s="165" t="s">
        <v>12157</v>
      </c>
      <c r="AN327" s="165" t="s">
        <v>12157</v>
      </c>
      <c r="AO327" s="237" t="s">
        <v>12157</v>
      </c>
      <c r="AP327" s="165" t="s">
        <v>12157</v>
      </c>
      <c r="AQ327" s="165" t="s">
        <v>12157</v>
      </c>
      <c r="AR327" s="165" t="s">
        <v>12157</v>
      </c>
      <c r="AS327" s="255" t="s">
        <v>12157</v>
      </c>
      <c r="AT327" s="101"/>
    </row>
    <row r="328" spans="2:46" ht="50" customHeight="1">
      <c r="B328" s="37" t="s">
        <v>656</v>
      </c>
      <c r="C328" s="38" t="s">
        <v>5290</v>
      </c>
      <c r="D328" s="39" t="s">
        <v>657</v>
      </c>
      <c r="E328" s="240">
        <v>11504.216</v>
      </c>
      <c r="F328" s="235">
        <v>9873.6970000000001</v>
      </c>
      <c r="G328" s="234">
        <v>1630.5190000000002</v>
      </c>
      <c r="H328" s="105">
        <v>16.513763790807033</v>
      </c>
      <c r="I328" s="240" t="s">
        <v>6150</v>
      </c>
      <c r="J328" s="235" t="s">
        <v>6150</v>
      </c>
      <c r="K328" s="234" t="s">
        <v>6150</v>
      </c>
      <c r="L328" s="312" t="s">
        <v>6150</v>
      </c>
      <c r="M328" s="240" t="s">
        <v>12157</v>
      </c>
      <c r="N328" s="235" t="s">
        <v>12157</v>
      </c>
      <c r="O328" s="234" t="s">
        <v>12157</v>
      </c>
      <c r="P328" s="105" t="s">
        <v>12157</v>
      </c>
      <c r="Q328" s="240">
        <v>11504.216</v>
      </c>
      <c r="R328" s="235">
        <v>9873.6970000000001</v>
      </c>
      <c r="S328" s="234">
        <v>1630.5190000000002</v>
      </c>
      <c r="T328" s="105">
        <v>16.513763790807033</v>
      </c>
      <c r="U328" s="180" t="s">
        <v>6344</v>
      </c>
      <c r="V328" s="165">
        <v>10451</v>
      </c>
      <c r="W328" s="165">
        <v>8722</v>
      </c>
      <c r="X328" s="165">
        <v>1729</v>
      </c>
      <c r="Y328" s="165">
        <v>19.823434991974317</v>
      </c>
      <c r="Z328" s="237" t="s">
        <v>6345</v>
      </c>
      <c r="AA328" s="165">
        <v>710</v>
      </c>
      <c r="AB328" s="165">
        <v>764</v>
      </c>
      <c r="AC328" s="165">
        <v>-54</v>
      </c>
      <c r="AD328" s="165">
        <v>-7.0680628272251314</v>
      </c>
      <c r="AE328" s="237" t="s">
        <v>6346</v>
      </c>
      <c r="AF328" s="165">
        <v>322</v>
      </c>
      <c r="AG328" s="165">
        <v>317</v>
      </c>
      <c r="AH328" s="165">
        <v>5</v>
      </c>
      <c r="AI328" s="165">
        <v>1.5772870662460567</v>
      </c>
      <c r="AJ328" s="237" t="s">
        <v>6347</v>
      </c>
      <c r="AK328" s="165">
        <v>21</v>
      </c>
      <c r="AL328" s="165">
        <v>21</v>
      </c>
      <c r="AM328" s="165">
        <v>0</v>
      </c>
      <c r="AN328" s="165">
        <v>0</v>
      </c>
      <c r="AO328" s="237" t="s">
        <v>12157</v>
      </c>
      <c r="AP328" s="165" t="s">
        <v>12157</v>
      </c>
      <c r="AQ328" s="165" t="s">
        <v>12157</v>
      </c>
      <c r="AR328" s="165" t="s">
        <v>12165</v>
      </c>
      <c r="AS328" s="255" t="s">
        <v>12157</v>
      </c>
      <c r="AT328" s="101"/>
    </row>
    <row r="329" spans="2:46" ht="50" customHeight="1">
      <c r="B329" s="37" t="s">
        <v>658</v>
      </c>
      <c r="C329" s="38" t="s">
        <v>5290</v>
      </c>
      <c r="D329" s="39" t="s">
        <v>659</v>
      </c>
      <c r="E329" s="240">
        <v>2.8919999999999999</v>
      </c>
      <c r="F329" s="235">
        <v>3.891</v>
      </c>
      <c r="G329" s="234">
        <v>-0.99900000000000011</v>
      </c>
      <c r="H329" s="105">
        <v>-25.674633770239012</v>
      </c>
      <c r="I329" s="240" t="s">
        <v>5423</v>
      </c>
      <c r="J329" s="235" t="s">
        <v>5423</v>
      </c>
      <c r="K329" s="234" t="s">
        <v>6150</v>
      </c>
      <c r="L329" s="312" t="s">
        <v>6150</v>
      </c>
      <c r="M329" s="240" t="s">
        <v>12157</v>
      </c>
      <c r="N329" s="235" t="s">
        <v>12157</v>
      </c>
      <c r="O329" s="234" t="s">
        <v>12157</v>
      </c>
      <c r="P329" s="105" t="s">
        <v>12157</v>
      </c>
      <c r="Q329" s="240">
        <v>2.8919999999999999</v>
      </c>
      <c r="R329" s="235">
        <v>3.891</v>
      </c>
      <c r="S329" s="234">
        <v>-0.99900000000000011</v>
      </c>
      <c r="T329" s="105">
        <v>-25.674633770239012</v>
      </c>
      <c r="U329" s="180" t="s">
        <v>6348</v>
      </c>
      <c r="V329" s="165">
        <v>2.8919999999999999</v>
      </c>
      <c r="W329" s="165">
        <v>3.891</v>
      </c>
      <c r="X329" s="165">
        <v>-0.99900000000000011</v>
      </c>
      <c r="Y329" s="165">
        <v>-25.674633770239012</v>
      </c>
      <c r="Z329" s="237" t="s">
        <v>12157</v>
      </c>
      <c r="AA329" s="237" t="s">
        <v>12157</v>
      </c>
      <c r="AB329" s="237" t="s">
        <v>12157</v>
      </c>
      <c r="AC329" s="237" t="s">
        <v>12157</v>
      </c>
      <c r="AD329" s="236" t="s">
        <v>12157</v>
      </c>
      <c r="AE329" s="237" t="s">
        <v>12157</v>
      </c>
      <c r="AF329" s="237" t="s">
        <v>12157</v>
      </c>
      <c r="AG329" s="237" t="s">
        <v>12157</v>
      </c>
      <c r="AH329" s="165" t="s">
        <v>12157</v>
      </c>
      <c r="AI329" s="165" t="s">
        <v>12157</v>
      </c>
      <c r="AJ329" s="237" t="s">
        <v>12157</v>
      </c>
      <c r="AK329" s="165" t="s">
        <v>12157</v>
      </c>
      <c r="AL329" s="165" t="s">
        <v>12157</v>
      </c>
      <c r="AM329" s="165" t="s">
        <v>12157</v>
      </c>
      <c r="AN329" s="165" t="s">
        <v>12157</v>
      </c>
      <c r="AO329" s="237" t="s">
        <v>12157</v>
      </c>
      <c r="AP329" s="165" t="s">
        <v>12157</v>
      </c>
      <c r="AQ329" s="165" t="s">
        <v>12157</v>
      </c>
      <c r="AR329" s="165" t="s">
        <v>12157</v>
      </c>
      <c r="AS329" s="255" t="s">
        <v>12157</v>
      </c>
      <c r="AT329" s="101"/>
    </row>
    <row r="330" spans="2:46" ht="50" customHeight="1">
      <c r="B330" s="34" t="s">
        <v>660</v>
      </c>
      <c r="C330" s="35" t="s">
        <v>5290</v>
      </c>
      <c r="D330" s="36" t="s">
        <v>661</v>
      </c>
      <c r="E330" s="240">
        <v>12.212999999999999</v>
      </c>
      <c r="F330" s="235">
        <v>12.212</v>
      </c>
      <c r="G330" s="234">
        <v>9.9999999999944578E-4</v>
      </c>
      <c r="H330" s="105">
        <v>8.1886668850265788E-3</v>
      </c>
      <c r="I330" s="240">
        <v>12.212999999999999</v>
      </c>
      <c r="J330" s="235">
        <v>12.212</v>
      </c>
      <c r="K330" s="234">
        <v>9.9999999999944578E-4</v>
      </c>
      <c r="L330" s="312">
        <v>8.1886668850265788E-3</v>
      </c>
      <c r="M330" s="240" t="s">
        <v>12157</v>
      </c>
      <c r="N330" s="235" t="s">
        <v>12157</v>
      </c>
      <c r="O330" s="234" t="s">
        <v>12157</v>
      </c>
      <c r="P330" s="105" t="s">
        <v>12157</v>
      </c>
      <c r="Q330" s="240" t="s">
        <v>12157</v>
      </c>
      <c r="R330" s="235" t="s">
        <v>12157</v>
      </c>
      <c r="S330" s="234" t="s">
        <v>12157</v>
      </c>
      <c r="T330" s="105" t="s">
        <v>12157</v>
      </c>
      <c r="U330" s="180" t="s">
        <v>12157</v>
      </c>
      <c r="V330" s="165" t="s">
        <v>12157</v>
      </c>
      <c r="W330" s="165" t="s">
        <v>12157</v>
      </c>
      <c r="X330" s="165" t="s">
        <v>12157</v>
      </c>
      <c r="Y330" s="165" t="s">
        <v>12157</v>
      </c>
      <c r="Z330" s="237" t="s">
        <v>12157</v>
      </c>
      <c r="AA330" s="237" t="s">
        <v>12157</v>
      </c>
      <c r="AB330" s="237" t="s">
        <v>12157</v>
      </c>
      <c r="AC330" s="165" t="s">
        <v>12157</v>
      </c>
      <c r="AD330" s="165" t="s">
        <v>12157</v>
      </c>
      <c r="AE330" s="237" t="s">
        <v>12157</v>
      </c>
      <c r="AF330" s="237" t="s">
        <v>12157</v>
      </c>
      <c r="AG330" s="237" t="s">
        <v>12157</v>
      </c>
      <c r="AH330" s="165" t="s">
        <v>12157</v>
      </c>
      <c r="AI330" s="165" t="s">
        <v>12157</v>
      </c>
      <c r="AJ330" s="237" t="s">
        <v>6150</v>
      </c>
      <c r="AK330" s="165" t="s">
        <v>6150</v>
      </c>
      <c r="AL330" s="165" t="s">
        <v>6150</v>
      </c>
      <c r="AM330" s="165" t="s">
        <v>6150</v>
      </c>
      <c r="AN330" s="165" t="s">
        <v>6150</v>
      </c>
      <c r="AO330" s="237" t="s">
        <v>12157</v>
      </c>
      <c r="AP330" s="165" t="s">
        <v>12157</v>
      </c>
      <c r="AQ330" s="165" t="s">
        <v>12157</v>
      </c>
      <c r="AR330" s="165" t="s">
        <v>12157</v>
      </c>
      <c r="AS330" s="255" t="s">
        <v>12157</v>
      </c>
      <c r="AT330" s="101"/>
    </row>
    <row r="331" spans="2:46" ht="50" customHeight="1">
      <c r="B331" s="34" t="s">
        <v>662</v>
      </c>
      <c r="C331" s="35" t="s">
        <v>5290</v>
      </c>
      <c r="D331" s="36" t="s">
        <v>663</v>
      </c>
      <c r="E331" s="240">
        <v>173.56</v>
      </c>
      <c r="F331" s="235">
        <v>177.471</v>
      </c>
      <c r="G331" s="234">
        <v>-3.9110000000000014</v>
      </c>
      <c r="H331" s="105">
        <v>-2.2037403294059321</v>
      </c>
      <c r="I331" s="240" t="s">
        <v>5423</v>
      </c>
      <c r="J331" s="235" t="s">
        <v>5423</v>
      </c>
      <c r="K331" s="234" t="s">
        <v>6150</v>
      </c>
      <c r="L331" s="312" t="s">
        <v>6150</v>
      </c>
      <c r="M331" s="240" t="s">
        <v>12157</v>
      </c>
      <c r="N331" s="235" t="s">
        <v>12157</v>
      </c>
      <c r="O331" s="234" t="s">
        <v>12157</v>
      </c>
      <c r="P331" s="105" t="s">
        <v>12157</v>
      </c>
      <c r="Q331" s="240">
        <v>173.56</v>
      </c>
      <c r="R331" s="235">
        <v>177.471</v>
      </c>
      <c r="S331" s="234">
        <v>-3.9110000000000014</v>
      </c>
      <c r="T331" s="105">
        <v>-2.2037403294059321</v>
      </c>
      <c r="U331" s="180" t="s">
        <v>6349</v>
      </c>
      <c r="V331" s="165">
        <v>174</v>
      </c>
      <c r="W331" s="165">
        <v>177</v>
      </c>
      <c r="X331" s="165">
        <v>-3</v>
      </c>
      <c r="Y331" s="165">
        <v>-1.6949152542372881</v>
      </c>
      <c r="Z331" s="237" t="s">
        <v>12157</v>
      </c>
      <c r="AA331" s="237" t="s">
        <v>12157</v>
      </c>
      <c r="AB331" s="237" t="s">
        <v>12157</v>
      </c>
      <c r="AC331" s="165" t="s">
        <v>12157</v>
      </c>
      <c r="AD331" s="165" t="s">
        <v>12157</v>
      </c>
      <c r="AE331" s="237" t="s">
        <v>12157</v>
      </c>
      <c r="AF331" s="237" t="s">
        <v>12157</v>
      </c>
      <c r="AG331" s="237" t="s">
        <v>12157</v>
      </c>
      <c r="AH331" s="165" t="s">
        <v>12157</v>
      </c>
      <c r="AI331" s="165" t="s">
        <v>12157</v>
      </c>
      <c r="AJ331" s="237" t="s">
        <v>6150</v>
      </c>
      <c r="AK331" s="165" t="s">
        <v>6150</v>
      </c>
      <c r="AL331" s="165" t="s">
        <v>6150</v>
      </c>
      <c r="AM331" s="165" t="s">
        <v>6150</v>
      </c>
      <c r="AN331" s="165" t="s">
        <v>6150</v>
      </c>
      <c r="AO331" s="237" t="s">
        <v>12157</v>
      </c>
      <c r="AP331" s="165" t="s">
        <v>12157</v>
      </c>
      <c r="AQ331" s="165" t="s">
        <v>12157</v>
      </c>
      <c r="AR331" s="165" t="s">
        <v>12157</v>
      </c>
      <c r="AS331" s="255" t="s">
        <v>12157</v>
      </c>
      <c r="AT331" s="101"/>
    </row>
    <row r="332" spans="2:46" ht="50" customHeight="1">
      <c r="B332" s="34" t="s">
        <v>664</v>
      </c>
      <c r="C332" s="35" t="s">
        <v>5290</v>
      </c>
      <c r="D332" s="36" t="s">
        <v>665</v>
      </c>
      <c r="E332" s="240">
        <v>111.71</v>
      </c>
      <c r="F332" s="235">
        <v>102.91800000000001</v>
      </c>
      <c r="G332" s="234">
        <v>8.7919999999999874</v>
      </c>
      <c r="H332" s="105">
        <v>8.5427233331389907</v>
      </c>
      <c r="I332" s="240" t="s">
        <v>5423</v>
      </c>
      <c r="J332" s="235" t="s">
        <v>5423</v>
      </c>
      <c r="K332" s="234" t="s">
        <v>6150</v>
      </c>
      <c r="L332" s="312" t="s">
        <v>6150</v>
      </c>
      <c r="M332" s="240" t="s">
        <v>12157</v>
      </c>
      <c r="N332" s="235" t="s">
        <v>12157</v>
      </c>
      <c r="O332" s="234" t="s">
        <v>12157</v>
      </c>
      <c r="P332" s="105" t="s">
        <v>12157</v>
      </c>
      <c r="Q332" s="240">
        <v>111.71</v>
      </c>
      <c r="R332" s="235">
        <v>102.91800000000001</v>
      </c>
      <c r="S332" s="234">
        <v>8.7919999999999874</v>
      </c>
      <c r="T332" s="105">
        <v>8.5427233331389907</v>
      </c>
      <c r="U332" s="180" t="s">
        <v>6350</v>
      </c>
      <c r="V332" s="165">
        <v>112</v>
      </c>
      <c r="W332" s="165">
        <v>103</v>
      </c>
      <c r="X332" s="165">
        <v>9</v>
      </c>
      <c r="Y332" s="165">
        <v>8.7378640776699026</v>
      </c>
      <c r="Z332" s="237" t="s">
        <v>12157</v>
      </c>
      <c r="AA332" s="237" t="s">
        <v>12157</v>
      </c>
      <c r="AB332" s="237" t="s">
        <v>12157</v>
      </c>
      <c r="AC332" s="165" t="s">
        <v>12157</v>
      </c>
      <c r="AD332" s="165" t="s">
        <v>12157</v>
      </c>
      <c r="AE332" s="237" t="s">
        <v>12157</v>
      </c>
      <c r="AF332" s="237" t="s">
        <v>12157</v>
      </c>
      <c r="AG332" s="237" t="s">
        <v>12157</v>
      </c>
      <c r="AH332" s="165" t="s">
        <v>12157</v>
      </c>
      <c r="AI332" s="165" t="s">
        <v>12157</v>
      </c>
      <c r="AJ332" s="237" t="s">
        <v>6150</v>
      </c>
      <c r="AK332" s="165" t="s">
        <v>6150</v>
      </c>
      <c r="AL332" s="165" t="s">
        <v>6150</v>
      </c>
      <c r="AM332" s="165" t="s">
        <v>6150</v>
      </c>
      <c r="AN332" s="165" t="s">
        <v>6150</v>
      </c>
      <c r="AO332" s="237" t="s">
        <v>12157</v>
      </c>
      <c r="AP332" s="165" t="s">
        <v>12157</v>
      </c>
      <c r="AQ332" s="165" t="s">
        <v>12157</v>
      </c>
      <c r="AR332" s="165" t="s">
        <v>12157</v>
      </c>
      <c r="AS332" s="255" t="s">
        <v>12157</v>
      </c>
      <c r="AT332" s="101"/>
    </row>
    <row r="333" spans="2:46" ht="50" customHeight="1">
      <c r="B333" s="34" t="s">
        <v>666</v>
      </c>
      <c r="C333" s="35" t="s">
        <v>5290</v>
      </c>
      <c r="D333" s="36" t="s">
        <v>667</v>
      </c>
      <c r="E333" s="240">
        <v>132.679</v>
      </c>
      <c r="F333" s="235">
        <v>136.357</v>
      </c>
      <c r="G333" s="234">
        <v>-3.6779999999999973</v>
      </c>
      <c r="H333" s="105">
        <v>-2.6973312701218108</v>
      </c>
      <c r="I333" s="240">
        <v>132.679</v>
      </c>
      <c r="J333" s="235">
        <v>136.357</v>
      </c>
      <c r="K333" s="234">
        <v>-3.6779999999999973</v>
      </c>
      <c r="L333" s="312">
        <v>-2.6973312701218108</v>
      </c>
      <c r="M333" s="240" t="s">
        <v>12157</v>
      </c>
      <c r="N333" s="235" t="s">
        <v>12157</v>
      </c>
      <c r="O333" s="234" t="s">
        <v>12157</v>
      </c>
      <c r="P333" s="105" t="s">
        <v>12157</v>
      </c>
      <c r="Q333" s="240" t="s">
        <v>12157</v>
      </c>
      <c r="R333" s="235" t="s">
        <v>12157</v>
      </c>
      <c r="S333" s="234" t="s">
        <v>12157</v>
      </c>
      <c r="T333" s="105" t="s">
        <v>12157</v>
      </c>
      <c r="U333" s="180" t="s">
        <v>12157</v>
      </c>
      <c r="V333" s="165" t="s">
        <v>12157</v>
      </c>
      <c r="W333" s="165" t="s">
        <v>12157</v>
      </c>
      <c r="X333" s="165" t="s">
        <v>12157</v>
      </c>
      <c r="Y333" s="165" t="s">
        <v>12157</v>
      </c>
      <c r="Z333" s="237" t="s">
        <v>12157</v>
      </c>
      <c r="AA333" s="237" t="s">
        <v>12157</v>
      </c>
      <c r="AB333" s="237" t="s">
        <v>12157</v>
      </c>
      <c r="AC333" s="165" t="s">
        <v>12157</v>
      </c>
      <c r="AD333" s="165" t="s">
        <v>12157</v>
      </c>
      <c r="AE333" s="237" t="s">
        <v>12157</v>
      </c>
      <c r="AF333" s="237" t="s">
        <v>12157</v>
      </c>
      <c r="AG333" s="237" t="s">
        <v>12157</v>
      </c>
      <c r="AH333" s="165" t="s">
        <v>12157</v>
      </c>
      <c r="AI333" s="165" t="s">
        <v>12157</v>
      </c>
      <c r="AJ333" s="237" t="s">
        <v>6150</v>
      </c>
      <c r="AK333" s="165" t="s">
        <v>6150</v>
      </c>
      <c r="AL333" s="165" t="s">
        <v>6150</v>
      </c>
      <c r="AM333" s="165" t="s">
        <v>6150</v>
      </c>
      <c r="AN333" s="165" t="s">
        <v>6150</v>
      </c>
      <c r="AO333" s="237" t="s">
        <v>12157</v>
      </c>
      <c r="AP333" s="165" t="s">
        <v>12157</v>
      </c>
      <c r="AQ333" s="165" t="s">
        <v>12157</v>
      </c>
      <c r="AR333" s="165" t="s">
        <v>12157</v>
      </c>
      <c r="AS333" s="255" t="s">
        <v>12157</v>
      </c>
      <c r="AT333" s="101"/>
    </row>
    <row r="334" spans="2:46" ht="50" customHeight="1">
      <c r="B334" s="34" t="s">
        <v>668</v>
      </c>
      <c r="C334" s="35" t="s">
        <v>5290</v>
      </c>
      <c r="D334" s="36" t="s">
        <v>669</v>
      </c>
      <c r="E334" s="240">
        <v>17.867000000000001</v>
      </c>
      <c r="F334" s="235">
        <v>18.565999999999999</v>
      </c>
      <c r="G334" s="234">
        <v>-0.69899999999999807</v>
      </c>
      <c r="H334" s="105">
        <v>-3.7649466767208777</v>
      </c>
      <c r="I334" s="240">
        <v>17.867000000000001</v>
      </c>
      <c r="J334" s="235">
        <v>18.565999999999999</v>
      </c>
      <c r="K334" s="234">
        <v>-0.69899999999999807</v>
      </c>
      <c r="L334" s="312">
        <v>-3.7649466767208777</v>
      </c>
      <c r="M334" s="240" t="s">
        <v>12157</v>
      </c>
      <c r="N334" s="235" t="s">
        <v>12157</v>
      </c>
      <c r="O334" s="234" t="s">
        <v>12157</v>
      </c>
      <c r="P334" s="105" t="s">
        <v>12157</v>
      </c>
      <c r="Q334" s="240" t="s">
        <v>12157</v>
      </c>
      <c r="R334" s="235" t="s">
        <v>12157</v>
      </c>
      <c r="S334" s="234" t="s">
        <v>12157</v>
      </c>
      <c r="T334" s="105" t="s">
        <v>12157</v>
      </c>
      <c r="U334" s="180" t="s">
        <v>12157</v>
      </c>
      <c r="V334" s="165" t="s">
        <v>12157</v>
      </c>
      <c r="W334" s="165" t="s">
        <v>12157</v>
      </c>
      <c r="X334" s="165" t="s">
        <v>12157</v>
      </c>
      <c r="Y334" s="165" t="s">
        <v>12157</v>
      </c>
      <c r="Z334" s="237" t="s">
        <v>12157</v>
      </c>
      <c r="AA334" s="237" t="s">
        <v>12157</v>
      </c>
      <c r="AB334" s="237" t="s">
        <v>12157</v>
      </c>
      <c r="AC334" s="165" t="s">
        <v>12157</v>
      </c>
      <c r="AD334" s="165" t="s">
        <v>12157</v>
      </c>
      <c r="AE334" s="237" t="s">
        <v>12157</v>
      </c>
      <c r="AF334" s="237" t="s">
        <v>12157</v>
      </c>
      <c r="AG334" s="237" t="s">
        <v>12157</v>
      </c>
      <c r="AH334" s="165" t="s">
        <v>12157</v>
      </c>
      <c r="AI334" s="165" t="s">
        <v>12157</v>
      </c>
      <c r="AJ334" s="237" t="s">
        <v>6150</v>
      </c>
      <c r="AK334" s="165" t="s">
        <v>6150</v>
      </c>
      <c r="AL334" s="165" t="s">
        <v>6150</v>
      </c>
      <c r="AM334" s="165" t="s">
        <v>6150</v>
      </c>
      <c r="AN334" s="165" t="s">
        <v>6150</v>
      </c>
      <c r="AO334" s="237" t="s">
        <v>12157</v>
      </c>
      <c r="AP334" s="165" t="s">
        <v>12157</v>
      </c>
      <c r="AQ334" s="165" t="s">
        <v>12157</v>
      </c>
      <c r="AR334" s="165" t="s">
        <v>12157</v>
      </c>
      <c r="AS334" s="255" t="s">
        <v>12157</v>
      </c>
      <c r="AT334" s="101"/>
    </row>
    <row r="335" spans="2:46" ht="50" customHeight="1">
      <c r="B335" s="34" t="s">
        <v>670</v>
      </c>
      <c r="C335" s="35" t="s">
        <v>5290</v>
      </c>
      <c r="D335" s="36" t="s">
        <v>671</v>
      </c>
      <c r="E335" s="240">
        <v>0</v>
      </c>
      <c r="F335" s="235">
        <v>18.585999999999999</v>
      </c>
      <c r="G335" s="234">
        <v>-18.585999999999999</v>
      </c>
      <c r="H335" s="105">
        <v>-100</v>
      </c>
      <c r="I335" s="240">
        <v>0</v>
      </c>
      <c r="J335" s="235">
        <v>18.585999999999999</v>
      </c>
      <c r="K335" s="234">
        <v>-18.585999999999999</v>
      </c>
      <c r="L335" s="312">
        <v>-100</v>
      </c>
      <c r="M335" s="240" t="s">
        <v>12157</v>
      </c>
      <c r="N335" s="235" t="s">
        <v>12157</v>
      </c>
      <c r="O335" s="234" t="s">
        <v>12157</v>
      </c>
      <c r="P335" s="105" t="s">
        <v>12157</v>
      </c>
      <c r="Q335" s="240" t="s">
        <v>12157</v>
      </c>
      <c r="R335" s="235" t="s">
        <v>12157</v>
      </c>
      <c r="S335" s="234" t="s">
        <v>12157</v>
      </c>
      <c r="T335" s="105" t="s">
        <v>12157</v>
      </c>
      <c r="U335" s="180" t="s">
        <v>12157</v>
      </c>
      <c r="V335" s="165" t="s">
        <v>12157</v>
      </c>
      <c r="W335" s="165" t="s">
        <v>12157</v>
      </c>
      <c r="X335" s="165" t="s">
        <v>12157</v>
      </c>
      <c r="Y335" s="165" t="s">
        <v>12157</v>
      </c>
      <c r="Z335" s="237" t="s">
        <v>12157</v>
      </c>
      <c r="AA335" s="237" t="s">
        <v>12157</v>
      </c>
      <c r="AB335" s="237" t="s">
        <v>12157</v>
      </c>
      <c r="AC335" s="165" t="s">
        <v>12157</v>
      </c>
      <c r="AD335" s="165" t="s">
        <v>12157</v>
      </c>
      <c r="AE335" s="237" t="s">
        <v>12157</v>
      </c>
      <c r="AF335" s="237" t="s">
        <v>12157</v>
      </c>
      <c r="AG335" s="237" t="s">
        <v>12157</v>
      </c>
      <c r="AH335" s="165" t="s">
        <v>12157</v>
      </c>
      <c r="AI335" s="165" t="s">
        <v>12157</v>
      </c>
      <c r="AJ335" s="237" t="s">
        <v>6150</v>
      </c>
      <c r="AK335" s="165" t="s">
        <v>6150</v>
      </c>
      <c r="AL335" s="165" t="s">
        <v>6150</v>
      </c>
      <c r="AM335" s="165" t="s">
        <v>6150</v>
      </c>
      <c r="AN335" s="165" t="s">
        <v>6150</v>
      </c>
      <c r="AO335" s="237" t="s">
        <v>12157</v>
      </c>
      <c r="AP335" s="165" t="s">
        <v>12157</v>
      </c>
      <c r="AQ335" s="165" t="s">
        <v>12157</v>
      </c>
      <c r="AR335" s="165" t="s">
        <v>12157</v>
      </c>
      <c r="AS335" s="255" t="s">
        <v>12157</v>
      </c>
      <c r="AT335" s="101"/>
    </row>
    <row r="336" spans="2:46" ht="50" customHeight="1">
      <c r="B336" s="34" t="s">
        <v>672</v>
      </c>
      <c r="C336" s="35" t="s">
        <v>5290</v>
      </c>
      <c r="D336" s="36" t="s">
        <v>673</v>
      </c>
      <c r="E336" s="240">
        <v>185.518</v>
      </c>
      <c r="F336" s="235">
        <v>178.666</v>
      </c>
      <c r="G336" s="234">
        <v>6.8520000000000039</v>
      </c>
      <c r="H336" s="105">
        <v>3.8350889368990204</v>
      </c>
      <c r="I336" s="240">
        <v>185.518</v>
      </c>
      <c r="J336" s="235">
        <v>178.666</v>
      </c>
      <c r="K336" s="234">
        <v>6.8520000000000039</v>
      </c>
      <c r="L336" s="312">
        <v>3.8350889368990204</v>
      </c>
      <c r="M336" s="240" t="s">
        <v>12157</v>
      </c>
      <c r="N336" s="235" t="s">
        <v>12157</v>
      </c>
      <c r="O336" s="234" t="s">
        <v>12157</v>
      </c>
      <c r="P336" s="105" t="s">
        <v>12157</v>
      </c>
      <c r="Q336" s="240" t="s">
        <v>12157</v>
      </c>
      <c r="R336" s="235" t="s">
        <v>12157</v>
      </c>
      <c r="S336" s="234" t="s">
        <v>12157</v>
      </c>
      <c r="T336" s="105" t="s">
        <v>12157</v>
      </c>
      <c r="U336" s="180" t="s">
        <v>12157</v>
      </c>
      <c r="V336" s="165" t="s">
        <v>12157</v>
      </c>
      <c r="W336" s="165" t="s">
        <v>12157</v>
      </c>
      <c r="X336" s="165" t="s">
        <v>12157</v>
      </c>
      <c r="Y336" s="165" t="s">
        <v>12157</v>
      </c>
      <c r="Z336" s="237" t="s">
        <v>12157</v>
      </c>
      <c r="AA336" s="237" t="s">
        <v>12157</v>
      </c>
      <c r="AB336" s="237" t="s">
        <v>12157</v>
      </c>
      <c r="AC336" s="165" t="s">
        <v>12157</v>
      </c>
      <c r="AD336" s="165" t="s">
        <v>12157</v>
      </c>
      <c r="AE336" s="237" t="s">
        <v>12157</v>
      </c>
      <c r="AF336" s="237" t="s">
        <v>12157</v>
      </c>
      <c r="AG336" s="237" t="s">
        <v>12157</v>
      </c>
      <c r="AH336" s="165" t="s">
        <v>12157</v>
      </c>
      <c r="AI336" s="165" t="s">
        <v>12157</v>
      </c>
      <c r="AJ336" s="237" t="s">
        <v>6150</v>
      </c>
      <c r="AK336" s="165" t="s">
        <v>6150</v>
      </c>
      <c r="AL336" s="165" t="s">
        <v>6150</v>
      </c>
      <c r="AM336" s="165" t="s">
        <v>6150</v>
      </c>
      <c r="AN336" s="165" t="s">
        <v>6150</v>
      </c>
      <c r="AO336" s="237" t="s">
        <v>12157</v>
      </c>
      <c r="AP336" s="165" t="s">
        <v>12157</v>
      </c>
      <c r="AQ336" s="165" t="s">
        <v>12157</v>
      </c>
      <c r="AR336" s="165" t="s">
        <v>12157</v>
      </c>
      <c r="AS336" s="255" t="s">
        <v>12157</v>
      </c>
      <c r="AT336" s="101"/>
    </row>
    <row r="337" spans="2:46" ht="50" customHeight="1">
      <c r="B337" s="37" t="s">
        <v>674</v>
      </c>
      <c r="C337" s="38" t="s">
        <v>5290</v>
      </c>
      <c r="D337" s="39" t="s">
        <v>675</v>
      </c>
      <c r="E337" s="240">
        <v>140.19200000000001</v>
      </c>
      <c r="F337" s="235">
        <v>133.136</v>
      </c>
      <c r="G337" s="234">
        <v>7.0560000000000116</v>
      </c>
      <c r="H337" s="105">
        <v>5.2998437687777997</v>
      </c>
      <c r="I337" s="240">
        <v>140.19200000000001</v>
      </c>
      <c r="J337" s="235">
        <v>133.136</v>
      </c>
      <c r="K337" s="234">
        <v>7.0560000000000116</v>
      </c>
      <c r="L337" s="312">
        <v>5.2998437687777997</v>
      </c>
      <c r="M337" s="240" t="s">
        <v>12157</v>
      </c>
      <c r="N337" s="235" t="s">
        <v>12157</v>
      </c>
      <c r="O337" s="234" t="s">
        <v>12157</v>
      </c>
      <c r="P337" s="105" t="s">
        <v>12157</v>
      </c>
      <c r="Q337" s="240" t="s">
        <v>12157</v>
      </c>
      <c r="R337" s="235" t="s">
        <v>12157</v>
      </c>
      <c r="S337" s="234" t="s">
        <v>12157</v>
      </c>
      <c r="T337" s="105" t="s">
        <v>12157</v>
      </c>
      <c r="U337" s="180" t="s">
        <v>12157</v>
      </c>
      <c r="V337" s="165" t="s">
        <v>12157</v>
      </c>
      <c r="W337" s="165" t="s">
        <v>12157</v>
      </c>
      <c r="X337" s="165" t="s">
        <v>12157</v>
      </c>
      <c r="Y337" s="165" t="s">
        <v>12157</v>
      </c>
      <c r="Z337" s="237" t="s">
        <v>12157</v>
      </c>
      <c r="AA337" s="237" t="s">
        <v>12157</v>
      </c>
      <c r="AB337" s="237" t="s">
        <v>12157</v>
      </c>
      <c r="AC337" s="165" t="s">
        <v>12157</v>
      </c>
      <c r="AD337" s="165" t="s">
        <v>12157</v>
      </c>
      <c r="AE337" s="237" t="s">
        <v>12157</v>
      </c>
      <c r="AF337" s="237" t="s">
        <v>12157</v>
      </c>
      <c r="AG337" s="237" t="s">
        <v>12157</v>
      </c>
      <c r="AH337" s="165" t="s">
        <v>12157</v>
      </c>
      <c r="AI337" s="165" t="s">
        <v>12157</v>
      </c>
      <c r="AJ337" s="237" t="s">
        <v>6150</v>
      </c>
      <c r="AK337" s="165" t="s">
        <v>6150</v>
      </c>
      <c r="AL337" s="165" t="s">
        <v>6150</v>
      </c>
      <c r="AM337" s="165" t="s">
        <v>6150</v>
      </c>
      <c r="AN337" s="165" t="s">
        <v>6150</v>
      </c>
      <c r="AO337" s="237" t="s">
        <v>12157</v>
      </c>
      <c r="AP337" s="165" t="s">
        <v>12157</v>
      </c>
      <c r="AQ337" s="165" t="s">
        <v>12157</v>
      </c>
      <c r="AR337" s="165" t="s">
        <v>12157</v>
      </c>
      <c r="AS337" s="255" t="s">
        <v>12157</v>
      </c>
      <c r="AT337" s="101"/>
    </row>
    <row r="338" spans="2:46" ht="50" customHeight="1">
      <c r="B338" s="34" t="s">
        <v>676</v>
      </c>
      <c r="C338" s="35" t="s">
        <v>5290</v>
      </c>
      <c r="D338" s="36" t="s">
        <v>677</v>
      </c>
      <c r="E338" s="240">
        <v>21.483000000000001</v>
      </c>
      <c r="F338" s="235">
        <v>26.294</v>
      </c>
      <c r="G338" s="234">
        <v>-4.8109999999999999</v>
      </c>
      <c r="H338" s="105">
        <v>-18.296949874496082</v>
      </c>
      <c r="I338" s="240">
        <v>21.483000000000001</v>
      </c>
      <c r="J338" s="235">
        <v>26.294</v>
      </c>
      <c r="K338" s="234">
        <v>-4.8109999999999999</v>
      </c>
      <c r="L338" s="312">
        <v>-18.296949874496082</v>
      </c>
      <c r="M338" s="240" t="s">
        <v>12157</v>
      </c>
      <c r="N338" s="235" t="s">
        <v>12157</v>
      </c>
      <c r="O338" s="234" t="s">
        <v>12157</v>
      </c>
      <c r="P338" s="105" t="s">
        <v>12157</v>
      </c>
      <c r="Q338" s="240" t="s">
        <v>12157</v>
      </c>
      <c r="R338" s="235" t="s">
        <v>12157</v>
      </c>
      <c r="S338" s="234" t="s">
        <v>12157</v>
      </c>
      <c r="T338" s="105" t="s">
        <v>12157</v>
      </c>
      <c r="U338" s="180" t="s">
        <v>12157</v>
      </c>
      <c r="V338" s="165" t="s">
        <v>12157</v>
      </c>
      <c r="W338" s="165" t="s">
        <v>12157</v>
      </c>
      <c r="X338" s="165" t="s">
        <v>12157</v>
      </c>
      <c r="Y338" s="165" t="s">
        <v>12157</v>
      </c>
      <c r="Z338" s="237" t="s">
        <v>12157</v>
      </c>
      <c r="AA338" s="237" t="s">
        <v>12157</v>
      </c>
      <c r="AB338" s="237" t="s">
        <v>12157</v>
      </c>
      <c r="AC338" s="165" t="s">
        <v>12157</v>
      </c>
      <c r="AD338" s="165" t="s">
        <v>12157</v>
      </c>
      <c r="AE338" s="237" t="s">
        <v>12157</v>
      </c>
      <c r="AF338" s="237" t="s">
        <v>12157</v>
      </c>
      <c r="AG338" s="237" t="s">
        <v>12157</v>
      </c>
      <c r="AH338" s="165" t="s">
        <v>12157</v>
      </c>
      <c r="AI338" s="165" t="s">
        <v>12157</v>
      </c>
      <c r="AJ338" s="237" t="s">
        <v>6150</v>
      </c>
      <c r="AK338" s="165" t="s">
        <v>6150</v>
      </c>
      <c r="AL338" s="165" t="s">
        <v>6150</v>
      </c>
      <c r="AM338" s="165" t="s">
        <v>6150</v>
      </c>
      <c r="AN338" s="165" t="s">
        <v>6150</v>
      </c>
      <c r="AO338" s="237" t="s">
        <v>12157</v>
      </c>
      <c r="AP338" s="165" t="s">
        <v>12157</v>
      </c>
      <c r="AQ338" s="165" t="s">
        <v>12157</v>
      </c>
      <c r="AR338" s="165" t="s">
        <v>12157</v>
      </c>
      <c r="AS338" s="255" t="s">
        <v>12157</v>
      </c>
      <c r="AT338" s="101"/>
    </row>
    <row r="339" spans="2:46" ht="50" customHeight="1">
      <c r="B339" s="34" t="s">
        <v>5217</v>
      </c>
      <c r="C339" s="35" t="s">
        <v>5291</v>
      </c>
      <c r="D339" s="36" t="s">
        <v>5218</v>
      </c>
      <c r="E339" s="240">
        <v>136409.174</v>
      </c>
      <c r="F339" s="235">
        <v>139523.546</v>
      </c>
      <c r="G339" s="234">
        <f t="shared" ref="G339:G391" si="64">E339-F339</f>
        <v>-3114.372000000003</v>
      </c>
      <c r="H339" s="105">
        <f t="shared" ref="H339:H391" si="65">G339/F339*100</f>
        <v>-2.2321479702071239</v>
      </c>
      <c r="I339" s="240">
        <v>26567.496999999999</v>
      </c>
      <c r="J339" s="235">
        <v>24694.475999999999</v>
      </c>
      <c r="K339" s="234">
        <f t="shared" ref="K339:K391" si="66">I339-J339</f>
        <v>1873.0210000000006</v>
      </c>
      <c r="L339" s="312">
        <f t="shared" ref="L339:L391" si="67">K339/J339*100</f>
        <v>7.5847772594972289</v>
      </c>
      <c r="M339" s="240">
        <v>7651.6880000000001</v>
      </c>
      <c r="N339" s="235">
        <v>7373.4920000000002</v>
      </c>
      <c r="O339" s="234">
        <f t="shared" ref="O339:O373" si="68">M339-N339</f>
        <v>278.19599999999991</v>
      </c>
      <c r="P339" s="105">
        <f t="shared" ref="P339:P373" si="69">O339/N339*100</f>
        <v>3.7729206188872233</v>
      </c>
      <c r="Q339" s="240">
        <v>102189.989</v>
      </c>
      <c r="R339" s="235">
        <v>107455.57799999999</v>
      </c>
      <c r="S339" s="234">
        <f t="shared" ref="S339:S387" si="70">Q339-R339</f>
        <v>-5265.5889999999927</v>
      </c>
      <c r="T339" s="105">
        <f t="shared" ref="T339:T387" si="71">S339/R339*100</f>
        <v>-4.9002472444938991</v>
      </c>
      <c r="U339" s="180" t="s">
        <v>6474</v>
      </c>
      <c r="V339" s="165">
        <v>57614</v>
      </c>
      <c r="W339" s="165">
        <v>59114</v>
      </c>
      <c r="X339" s="165">
        <f t="shared" ref="X339" si="72">V339-W339</f>
        <v>-1500</v>
      </c>
      <c r="Y339" s="165">
        <f t="shared" ref="Y339" si="73">X339/W339*100</f>
        <v>-2.5374699732719828</v>
      </c>
      <c r="Z339" s="235" t="s">
        <v>6470</v>
      </c>
      <c r="AA339" s="165">
        <v>12324</v>
      </c>
      <c r="AB339" s="237" t="s">
        <v>6150</v>
      </c>
      <c r="AC339" s="165" t="s">
        <v>12157</v>
      </c>
      <c r="AD339" s="165" t="s">
        <v>12157</v>
      </c>
      <c r="AE339" s="235" t="s">
        <v>6471</v>
      </c>
      <c r="AF339" s="165">
        <v>9238</v>
      </c>
      <c r="AG339" s="165">
        <v>9965</v>
      </c>
      <c r="AH339" s="165">
        <f t="shared" ref="AH339" si="74">AF339-AG339</f>
        <v>-727</v>
      </c>
      <c r="AI339" s="165">
        <f t="shared" ref="AI339" si="75">AH339/AG339*100</f>
        <v>-7.2955343702960365</v>
      </c>
      <c r="AJ339" s="235" t="s">
        <v>6472</v>
      </c>
      <c r="AK339" s="165">
        <v>7508</v>
      </c>
      <c r="AL339" s="165">
        <v>18007</v>
      </c>
      <c r="AM339" s="165">
        <f t="shared" ref="AM339" si="76">AK339-AL339</f>
        <v>-10499</v>
      </c>
      <c r="AN339" s="165">
        <f t="shared" ref="AN339" si="77">AM339/AL339*100</f>
        <v>-58.305103570833559</v>
      </c>
      <c r="AO339" s="241" t="s">
        <v>6473</v>
      </c>
      <c r="AP339" s="165">
        <v>7421</v>
      </c>
      <c r="AQ339" s="165">
        <v>12661</v>
      </c>
      <c r="AR339" s="165">
        <f t="shared" ref="AR339" si="78">AP339-AQ339</f>
        <v>-5240</v>
      </c>
      <c r="AS339" s="255">
        <f t="shared" ref="AS339" si="79">AR339/AQ339*100</f>
        <v>-41.386936260958848</v>
      </c>
      <c r="AT339" s="166" t="s">
        <v>12090</v>
      </c>
    </row>
    <row r="340" spans="2:46" ht="50" customHeight="1">
      <c r="B340" s="34" t="s">
        <v>678</v>
      </c>
      <c r="C340" s="35" t="s">
        <v>5291</v>
      </c>
      <c r="D340" s="36" t="s">
        <v>679</v>
      </c>
      <c r="E340" s="240">
        <v>129508.643</v>
      </c>
      <c r="F340" s="235">
        <v>123141.85</v>
      </c>
      <c r="G340" s="234">
        <f t="shared" si="64"/>
        <v>6366.7929999999906</v>
      </c>
      <c r="H340" s="105">
        <f t="shared" si="65"/>
        <v>5.1702918219922722</v>
      </c>
      <c r="I340" s="240">
        <v>14772.357</v>
      </c>
      <c r="J340" s="235">
        <v>10982.907999999999</v>
      </c>
      <c r="K340" s="234">
        <f t="shared" si="66"/>
        <v>3789.4490000000005</v>
      </c>
      <c r="L340" s="312">
        <f t="shared" si="67"/>
        <v>34.503147982301236</v>
      </c>
      <c r="M340" s="240">
        <v>3160.8440000000001</v>
      </c>
      <c r="N340" s="235">
        <v>2814.431</v>
      </c>
      <c r="O340" s="234">
        <f t="shared" si="68"/>
        <v>346.41300000000001</v>
      </c>
      <c r="P340" s="105">
        <f t="shared" si="69"/>
        <v>12.308455954329668</v>
      </c>
      <c r="Q340" s="240">
        <v>111575.442</v>
      </c>
      <c r="R340" s="235">
        <v>109344.511</v>
      </c>
      <c r="S340" s="234">
        <f t="shared" si="70"/>
        <v>2230.9309999999969</v>
      </c>
      <c r="T340" s="105">
        <f t="shared" si="71"/>
        <v>2.0402770835017012</v>
      </c>
      <c r="U340" s="180" t="s">
        <v>6254</v>
      </c>
      <c r="V340" s="165">
        <v>75885</v>
      </c>
      <c r="W340" s="165">
        <v>71787</v>
      </c>
      <c r="X340" s="165">
        <f t="shared" ref="X340:X387" si="80">V340-W340</f>
        <v>4098</v>
      </c>
      <c r="Y340" s="165">
        <f t="shared" ref="Y340:Y387" si="81">X340/W340*100</f>
        <v>5.7085544736512182</v>
      </c>
      <c r="Z340" s="241" t="s">
        <v>6351</v>
      </c>
      <c r="AA340" s="165">
        <v>15870</v>
      </c>
      <c r="AB340" s="165">
        <v>11575</v>
      </c>
      <c r="AC340" s="165">
        <f t="shared" ref="AC340:AC387" si="82">AA340-AB340</f>
        <v>4295</v>
      </c>
      <c r="AD340" s="165">
        <f t="shared" ref="AD340:AD387" si="83">AC340/AB340*100</f>
        <v>37.105831533477321</v>
      </c>
      <c r="AE340" s="241" t="s">
        <v>6352</v>
      </c>
      <c r="AF340" s="165">
        <v>11627</v>
      </c>
      <c r="AG340" s="165">
        <v>16743</v>
      </c>
      <c r="AH340" s="165">
        <f t="shared" ref="AH340:AH385" si="84">AF340-AG340</f>
        <v>-5116</v>
      </c>
      <c r="AI340" s="165">
        <f t="shared" ref="AI340:AI385" si="85">AH340/AG340*100</f>
        <v>-30.556053275995936</v>
      </c>
      <c r="AJ340" s="241" t="s">
        <v>6353</v>
      </c>
      <c r="AK340" s="165">
        <v>2877</v>
      </c>
      <c r="AL340" s="165">
        <v>2888</v>
      </c>
      <c r="AM340" s="165">
        <f t="shared" ref="AM340:AM373" si="86">AK340-AL340</f>
        <v>-11</v>
      </c>
      <c r="AN340" s="165">
        <f t="shared" ref="AN340:AN373" si="87">AM340/AL340*100</f>
        <v>-0.38088642659279781</v>
      </c>
      <c r="AO340" s="241" t="s">
        <v>6292</v>
      </c>
      <c r="AP340" s="165">
        <v>2002</v>
      </c>
      <c r="AQ340" s="165">
        <v>2002</v>
      </c>
      <c r="AR340" s="165">
        <f t="shared" ref="AR340:AR373" si="88">AP340-AQ340</f>
        <v>0</v>
      </c>
      <c r="AS340" s="255">
        <f t="shared" ref="AS340:AS373" si="89">AR340/AQ340*100</f>
        <v>0</v>
      </c>
      <c r="AT340" s="9" t="s">
        <v>6354</v>
      </c>
    </row>
    <row r="341" spans="2:46" ht="50" customHeight="1">
      <c r="B341" s="34" t="s">
        <v>680</v>
      </c>
      <c r="C341" s="35" t="s">
        <v>5291</v>
      </c>
      <c r="D341" s="36" t="s">
        <v>681</v>
      </c>
      <c r="E341" s="240">
        <v>12636.293</v>
      </c>
      <c r="F341" s="235">
        <v>14463.445</v>
      </c>
      <c r="G341" s="234">
        <f t="shared" si="64"/>
        <v>-1827.152</v>
      </c>
      <c r="H341" s="105">
        <f t="shared" si="65"/>
        <v>-12.632896242907551</v>
      </c>
      <c r="I341" s="240">
        <v>1576.627</v>
      </c>
      <c r="J341" s="235">
        <v>1825.5340000000001</v>
      </c>
      <c r="K341" s="234">
        <f t="shared" si="66"/>
        <v>-248.90700000000015</v>
      </c>
      <c r="L341" s="312">
        <f t="shared" si="67"/>
        <v>-13.634750160774884</v>
      </c>
      <c r="M341" s="240">
        <v>272.93099999999998</v>
      </c>
      <c r="N341" s="235">
        <v>276.31299999999999</v>
      </c>
      <c r="O341" s="234">
        <f t="shared" si="68"/>
        <v>-3.382000000000005</v>
      </c>
      <c r="P341" s="105">
        <f t="shared" si="69"/>
        <v>-1.2239742610734947</v>
      </c>
      <c r="Q341" s="240">
        <v>10786.735000000001</v>
      </c>
      <c r="R341" s="235">
        <v>12361.598</v>
      </c>
      <c r="S341" s="234">
        <f t="shared" si="70"/>
        <v>-1574.8629999999994</v>
      </c>
      <c r="T341" s="105">
        <f t="shared" si="71"/>
        <v>-12.739962907708206</v>
      </c>
      <c r="U341" s="180" t="s">
        <v>6355</v>
      </c>
      <c r="V341" s="165">
        <v>5814</v>
      </c>
      <c r="W341" s="165">
        <v>7123</v>
      </c>
      <c r="X341" s="165">
        <f t="shared" si="80"/>
        <v>-1309</v>
      </c>
      <c r="Y341" s="255">
        <f t="shared" si="81"/>
        <v>-18.377088305489263</v>
      </c>
      <c r="Z341" s="241" t="s">
        <v>6356</v>
      </c>
      <c r="AA341" s="165">
        <v>3203</v>
      </c>
      <c r="AB341" s="165">
        <v>3399</v>
      </c>
      <c r="AC341" s="165">
        <f t="shared" si="82"/>
        <v>-196</v>
      </c>
      <c r="AD341" s="165">
        <f t="shared" si="83"/>
        <v>-5.7664018829067372</v>
      </c>
      <c r="AE341" s="241" t="s">
        <v>6357</v>
      </c>
      <c r="AF341" s="165">
        <v>999</v>
      </c>
      <c r="AG341" s="165">
        <v>998</v>
      </c>
      <c r="AH341" s="165">
        <f t="shared" si="84"/>
        <v>1</v>
      </c>
      <c r="AI341" s="165">
        <f t="shared" si="85"/>
        <v>0.1002004008016032</v>
      </c>
      <c r="AJ341" s="241" t="s">
        <v>6358</v>
      </c>
      <c r="AK341" s="165">
        <v>628</v>
      </c>
      <c r="AL341" s="165">
        <v>702</v>
      </c>
      <c r="AM341" s="165">
        <f t="shared" si="86"/>
        <v>-74</v>
      </c>
      <c r="AN341" s="165">
        <f t="shared" si="87"/>
        <v>-10.541310541310542</v>
      </c>
      <c r="AO341" s="241" t="s">
        <v>6359</v>
      </c>
      <c r="AP341" s="165">
        <v>82</v>
      </c>
      <c r="AQ341" s="165">
        <v>81</v>
      </c>
      <c r="AR341" s="165">
        <f t="shared" si="88"/>
        <v>1</v>
      </c>
      <c r="AS341" s="255">
        <f t="shared" si="89"/>
        <v>1.2345679012345678</v>
      </c>
      <c r="AT341" s="9" t="s">
        <v>6354</v>
      </c>
    </row>
    <row r="342" spans="2:46" ht="50" customHeight="1">
      <c r="B342" s="34" t="s">
        <v>682</v>
      </c>
      <c r="C342" s="35" t="s">
        <v>5291</v>
      </c>
      <c r="D342" s="36" t="s">
        <v>683</v>
      </c>
      <c r="E342" s="240">
        <v>52693.741000000002</v>
      </c>
      <c r="F342" s="235">
        <v>66272.797999999995</v>
      </c>
      <c r="G342" s="234">
        <f t="shared" si="64"/>
        <v>-13579.056999999993</v>
      </c>
      <c r="H342" s="105">
        <f t="shared" si="65"/>
        <v>-20.489638901318148</v>
      </c>
      <c r="I342" s="240">
        <v>14813.721</v>
      </c>
      <c r="J342" s="235">
        <v>17011.830999999998</v>
      </c>
      <c r="K342" s="234">
        <f t="shared" si="66"/>
        <v>-2198.1099999999988</v>
      </c>
      <c r="L342" s="312">
        <f t="shared" si="67"/>
        <v>-12.921066521293323</v>
      </c>
      <c r="M342" s="240">
        <v>4.2140000000000004</v>
      </c>
      <c r="N342" s="235">
        <v>4.2140000000000004</v>
      </c>
      <c r="O342" s="234">
        <f t="shared" si="68"/>
        <v>0</v>
      </c>
      <c r="P342" s="105">
        <f t="shared" si="69"/>
        <v>0</v>
      </c>
      <c r="Q342" s="240">
        <v>37875.805999999997</v>
      </c>
      <c r="R342" s="235">
        <v>49256.752999999997</v>
      </c>
      <c r="S342" s="234">
        <f t="shared" si="70"/>
        <v>-11380.947</v>
      </c>
      <c r="T342" s="105">
        <f t="shared" si="71"/>
        <v>-23.105353696375399</v>
      </c>
      <c r="U342" s="180" t="s">
        <v>6360</v>
      </c>
      <c r="V342" s="165">
        <v>24896</v>
      </c>
      <c r="W342" s="165">
        <v>38042</v>
      </c>
      <c r="X342" s="165">
        <f t="shared" si="80"/>
        <v>-13146</v>
      </c>
      <c r="Y342" s="165">
        <f t="shared" si="81"/>
        <v>-34.556542768519009</v>
      </c>
      <c r="Z342" s="241" t="s">
        <v>6361</v>
      </c>
      <c r="AA342" s="165">
        <v>8671</v>
      </c>
      <c r="AB342" s="165">
        <v>6293</v>
      </c>
      <c r="AC342" s="165">
        <f t="shared" si="82"/>
        <v>2378</v>
      </c>
      <c r="AD342" s="165">
        <f t="shared" si="83"/>
        <v>37.788018433179722</v>
      </c>
      <c r="AE342" s="241" t="s">
        <v>6255</v>
      </c>
      <c r="AF342" s="165">
        <v>1751</v>
      </c>
      <c r="AG342" s="165">
        <v>2431</v>
      </c>
      <c r="AH342" s="165">
        <f t="shared" si="84"/>
        <v>-680</v>
      </c>
      <c r="AI342" s="165">
        <f t="shared" si="85"/>
        <v>-27.972027972027973</v>
      </c>
      <c r="AJ342" s="241" t="s">
        <v>6339</v>
      </c>
      <c r="AK342" s="165">
        <v>1561</v>
      </c>
      <c r="AL342" s="165">
        <v>1561</v>
      </c>
      <c r="AM342" s="165">
        <f t="shared" si="86"/>
        <v>0</v>
      </c>
      <c r="AN342" s="165">
        <f t="shared" si="87"/>
        <v>0</v>
      </c>
      <c r="AO342" s="241" t="s">
        <v>6362</v>
      </c>
      <c r="AP342" s="165">
        <v>651</v>
      </c>
      <c r="AQ342" s="165">
        <v>551</v>
      </c>
      <c r="AR342" s="165">
        <f t="shared" si="88"/>
        <v>100</v>
      </c>
      <c r="AS342" s="255">
        <f t="shared" si="89"/>
        <v>18.148820326678766</v>
      </c>
      <c r="AT342" s="9" t="s">
        <v>6354</v>
      </c>
    </row>
    <row r="343" spans="2:46" ht="50" customHeight="1">
      <c r="B343" s="34" t="s">
        <v>684</v>
      </c>
      <c r="C343" s="35" t="s">
        <v>5291</v>
      </c>
      <c r="D343" s="36" t="s">
        <v>685</v>
      </c>
      <c r="E343" s="240">
        <v>5946.1220000000003</v>
      </c>
      <c r="F343" s="235">
        <v>5687.3609999999999</v>
      </c>
      <c r="G343" s="234">
        <f t="shared" si="64"/>
        <v>258.76100000000042</v>
      </c>
      <c r="H343" s="105">
        <f t="shared" si="65"/>
        <v>4.5497551500599389</v>
      </c>
      <c r="I343" s="240">
        <v>2260.5790000000002</v>
      </c>
      <c r="J343" s="235">
        <v>1862.079</v>
      </c>
      <c r="K343" s="234">
        <f t="shared" si="66"/>
        <v>398.50000000000023</v>
      </c>
      <c r="L343" s="312">
        <f t="shared" si="67"/>
        <v>21.400810599335486</v>
      </c>
      <c r="M343" s="240">
        <v>600.21299999999997</v>
      </c>
      <c r="N343" s="235">
        <v>600.053</v>
      </c>
      <c r="O343" s="234">
        <f t="shared" si="68"/>
        <v>0.15999999999996817</v>
      </c>
      <c r="P343" s="105">
        <f t="shared" si="69"/>
        <v>2.6664311319161506E-2</v>
      </c>
      <c r="Q343" s="240">
        <v>3085.33</v>
      </c>
      <c r="R343" s="235">
        <v>3225.2289999999998</v>
      </c>
      <c r="S343" s="234">
        <f t="shared" si="70"/>
        <v>-139.89899999999989</v>
      </c>
      <c r="T343" s="105">
        <f t="shared" si="71"/>
        <v>-4.3376454819177148</v>
      </c>
      <c r="U343" s="180" t="s">
        <v>6363</v>
      </c>
      <c r="V343" s="165">
        <v>1775</v>
      </c>
      <c r="W343" s="165">
        <v>2009</v>
      </c>
      <c r="X343" s="165">
        <f t="shared" si="80"/>
        <v>-234</v>
      </c>
      <c r="Y343" s="165">
        <f t="shared" si="81"/>
        <v>-11.647585863613738</v>
      </c>
      <c r="Z343" s="241" t="s">
        <v>6364</v>
      </c>
      <c r="AA343" s="165">
        <v>387</v>
      </c>
      <c r="AB343" s="165">
        <v>389</v>
      </c>
      <c r="AC343" s="165">
        <f t="shared" si="82"/>
        <v>-2</v>
      </c>
      <c r="AD343" s="165">
        <f t="shared" si="83"/>
        <v>-0.51413881748071977</v>
      </c>
      <c r="AE343" s="241" t="s">
        <v>6365</v>
      </c>
      <c r="AF343" s="165">
        <v>303</v>
      </c>
      <c r="AG343" s="165">
        <v>315</v>
      </c>
      <c r="AH343" s="165">
        <f t="shared" si="84"/>
        <v>-12</v>
      </c>
      <c r="AI343" s="165">
        <f t="shared" si="85"/>
        <v>-3.8095238095238098</v>
      </c>
      <c r="AJ343" s="241" t="s">
        <v>6362</v>
      </c>
      <c r="AK343" s="165">
        <v>301</v>
      </c>
      <c r="AL343" s="165">
        <v>201</v>
      </c>
      <c r="AM343" s="165">
        <f t="shared" si="86"/>
        <v>100</v>
      </c>
      <c r="AN343" s="165">
        <f t="shared" si="87"/>
        <v>49.75124378109453</v>
      </c>
      <c r="AO343" s="241" t="s">
        <v>6366</v>
      </c>
      <c r="AP343" s="165">
        <v>119</v>
      </c>
      <c r="AQ343" s="165">
        <v>119</v>
      </c>
      <c r="AR343" s="165">
        <f t="shared" si="88"/>
        <v>0</v>
      </c>
      <c r="AS343" s="255">
        <f t="shared" si="89"/>
        <v>0</v>
      </c>
      <c r="AT343" s="9" t="s">
        <v>6354</v>
      </c>
    </row>
    <row r="344" spans="2:46" ht="50" customHeight="1">
      <c r="B344" s="34" t="s">
        <v>686</v>
      </c>
      <c r="C344" s="35" t="s">
        <v>5291</v>
      </c>
      <c r="D344" s="36" t="s">
        <v>687</v>
      </c>
      <c r="E344" s="240">
        <v>13307.379000000001</v>
      </c>
      <c r="F344" s="235">
        <v>17471.655999999999</v>
      </c>
      <c r="G344" s="234">
        <f t="shared" si="64"/>
        <v>-4164.2769999999982</v>
      </c>
      <c r="H344" s="105">
        <f t="shared" si="65"/>
        <v>-23.834472244645831</v>
      </c>
      <c r="I344" s="240">
        <v>4218.8059999999996</v>
      </c>
      <c r="J344" s="235">
        <v>5900.6360000000004</v>
      </c>
      <c r="K344" s="234">
        <f t="shared" si="66"/>
        <v>-1681.8300000000008</v>
      </c>
      <c r="L344" s="312">
        <f t="shared" si="67"/>
        <v>-28.502520745221378</v>
      </c>
      <c r="M344" s="240">
        <v>1300.721</v>
      </c>
      <c r="N344" s="235">
        <v>1200.5840000000001</v>
      </c>
      <c r="O344" s="234">
        <f t="shared" si="68"/>
        <v>100.13699999999994</v>
      </c>
      <c r="P344" s="105">
        <f t="shared" si="69"/>
        <v>8.3406908637796224</v>
      </c>
      <c r="Q344" s="240">
        <v>7787.8519999999999</v>
      </c>
      <c r="R344" s="235">
        <v>10370.436</v>
      </c>
      <c r="S344" s="234">
        <f t="shared" si="70"/>
        <v>-2582.5839999999998</v>
      </c>
      <c r="T344" s="105">
        <f t="shared" si="71"/>
        <v>-24.903330968919725</v>
      </c>
      <c r="U344" s="180" t="s">
        <v>6254</v>
      </c>
      <c r="V344" s="165">
        <v>2875</v>
      </c>
      <c r="W344" s="165">
        <v>5950</v>
      </c>
      <c r="X344" s="165">
        <f t="shared" si="80"/>
        <v>-3075</v>
      </c>
      <c r="Y344" s="255">
        <f t="shared" si="81"/>
        <v>-51.680672268907571</v>
      </c>
      <c r="Z344" s="241" t="s">
        <v>6367</v>
      </c>
      <c r="AA344" s="165">
        <v>1498</v>
      </c>
      <c r="AB344" s="165">
        <v>2215</v>
      </c>
      <c r="AC344" s="165">
        <f t="shared" si="82"/>
        <v>-717</v>
      </c>
      <c r="AD344" s="165">
        <f t="shared" si="83"/>
        <v>-32.370203160270883</v>
      </c>
      <c r="AE344" s="241" t="s">
        <v>6368</v>
      </c>
      <c r="AF344" s="165">
        <v>1472</v>
      </c>
      <c r="AG344" s="165">
        <v>889</v>
      </c>
      <c r="AH344" s="165">
        <f t="shared" si="84"/>
        <v>583</v>
      </c>
      <c r="AI344" s="165">
        <f t="shared" si="85"/>
        <v>65.579302587176599</v>
      </c>
      <c r="AJ344" s="241" t="s">
        <v>6369</v>
      </c>
      <c r="AK344" s="165">
        <v>1005</v>
      </c>
      <c r="AL344" s="165">
        <v>328</v>
      </c>
      <c r="AM344" s="165">
        <f t="shared" si="86"/>
        <v>677</v>
      </c>
      <c r="AN344" s="165">
        <f t="shared" si="87"/>
        <v>206.40243902439025</v>
      </c>
      <c r="AO344" s="241" t="s">
        <v>6370</v>
      </c>
      <c r="AP344" s="165">
        <v>315</v>
      </c>
      <c r="AQ344" s="165">
        <v>327</v>
      </c>
      <c r="AR344" s="165">
        <f t="shared" si="88"/>
        <v>-12</v>
      </c>
      <c r="AS344" s="255">
        <f t="shared" si="89"/>
        <v>-3.669724770642202</v>
      </c>
      <c r="AT344" s="9" t="s">
        <v>6354</v>
      </c>
    </row>
    <row r="345" spans="2:46" ht="50" customHeight="1">
      <c r="B345" s="34" t="s">
        <v>688</v>
      </c>
      <c r="C345" s="35" t="s">
        <v>5291</v>
      </c>
      <c r="D345" s="36" t="s">
        <v>689</v>
      </c>
      <c r="E345" s="240">
        <v>3072.8530000000001</v>
      </c>
      <c r="F345" s="235">
        <v>2293.114</v>
      </c>
      <c r="G345" s="234">
        <f t="shared" si="64"/>
        <v>779.73900000000003</v>
      </c>
      <c r="H345" s="105">
        <f t="shared" si="65"/>
        <v>34.003499171868476</v>
      </c>
      <c r="I345" s="240">
        <v>1396.3150000000001</v>
      </c>
      <c r="J345" s="235">
        <v>1346.077</v>
      </c>
      <c r="K345" s="234">
        <f t="shared" si="66"/>
        <v>50.238000000000056</v>
      </c>
      <c r="L345" s="312">
        <f t="shared" si="67"/>
        <v>3.7321787683765533</v>
      </c>
      <c r="M345" s="240">
        <v>1081.7370000000001</v>
      </c>
      <c r="N345" s="235">
        <v>631.69100000000003</v>
      </c>
      <c r="O345" s="234">
        <f t="shared" si="68"/>
        <v>450.04600000000005</v>
      </c>
      <c r="P345" s="105">
        <f t="shared" si="69"/>
        <v>71.244643346193001</v>
      </c>
      <c r="Q345" s="240">
        <v>594.80100000000004</v>
      </c>
      <c r="R345" s="235">
        <v>315.346</v>
      </c>
      <c r="S345" s="234">
        <f t="shared" si="70"/>
        <v>279.45500000000004</v>
      </c>
      <c r="T345" s="105">
        <f t="shared" si="71"/>
        <v>88.618533293588641</v>
      </c>
      <c r="U345" s="180" t="s">
        <v>6371</v>
      </c>
      <c r="V345" s="165">
        <v>200</v>
      </c>
      <c r="W345" s="165" t="s">
        <v>5412</v>
      </c>
      <c r="X345" s="165">
        <v>200</v>
      </c>
      <c r="Y345" s="165" t="s">
        <v>6372</v>
      </c>
      <c r="Z345" s="241" t="s">
        <v>6363</v>
      </c>
      <c r="AA345" s="165">
        <v>150</v>
      </c>
      <c r="AB345" s="165">
        <v>150</v>
      </c>
      <c r="AC345" s="165">
        <f t="shared" si="82"/>
        <v>0</v>
      </c>
      <c r="AD345" s="165">
        <f t="shared" si="83"/>
        <v>0</v>
      </c>
      <c r="AE345" s="241" t="s">
        <v>6373</v>
      </c>
      <c r="AF345" s="165">
        <v>82</v>
      </c>
      <c r="AG345" s="165">
        <v>85</v>
      </c>
      <c r="AH345" s="165">
        <f t="shared" si="84"/>
        <v>-3</v>
      </c>
      <c r="AI345" s="165">
        <f t="shared" si="85"/>
        <v>-3.5294117647058822</v>
      </c>
      <c r="AJ345" s="241" t="s">
        <v>6374</v>
      </c>
      <c r="AK345" s="165">
        <v>47</v>
      </c>
      <c r="AL345" s="165" t="s">
        <v>5412</v>
      </c>
      <c r="AM345" s="165">
        <v>47</v>
      </c>
      <c r="AN345" s="165" t="s">
        <v>6372</v>
      </c>
      <c r="AO345" s="241" t="s">
        <v>5335</v>
      </c>
      <c r="AP345" s="165">
        <v>40</v>
      </c>
      <c r="AQ345" s="165">
        <v>44</v>
      </c>
      <c r="AR345" s="165">
        <f t="shared" si="88"/>
        <v>-4</v>
      </c>
      <c r="AS345" s="255">
        <f t="shared" si="89"/>
        <v>-9.0909090909090917</v>
      </c>
      <c r="AT345" s="9" t="s">
        <v>6354</v>
      </c>
    </row>
    <row r="346" spans="2:46" ht="50" customHeight="1">
      <c r="B346" s="37" t="s">
        <v>690</v>
      </c>
      <c r="C346" s="38" t="s">
        <v>5291</v>
      </c>
      <c r="D346" s="39" t="s">
        <v>691</v>
      </c>
      <c r="E346" s="240">
        <v>7987.0810000000001</v>
      </c>
      <c r="F346" s="235">
        <v>10186.846</v>
      </c>
      <c r="G346" s="234">
        <f t="shared" si="64"/>
        <v>-2199.7649999999994</v>
      </c>
      <c r="H346" s="105">
        <f t="shared" si="65"/>
        <v>-21.59417154239889</v>
      </c>
      <c r="I346" s="240">
        <v>2394.518</v>
      </c>
      <c r="J346" s="235">
        <v>2156.02</v>
      </c>
      <c r="K346" s="234">
        <f t="shared" si="66"/>
        <v>238.49800000000005</v>
      </c>
      <c r="L346" s="312">
        <f t="shared" si="67"/>
        <v>11.061956753647928</v>
      </c>
      <c r="M346" s="240">
        <v>405.209</v>
      </c>
      <c r="N346" s="235">
        <v>1320.7529999999999</v>
      </c>
      <c r="O346" s="234">
        <f t="shared" si="68"/>
        <v>-915.54399999999987</v>
      </c>
      <c r="P346" s="105">
        <f t="shared" si="69"/>
        <v>-69.319850115805153</v>
      </c>
      <c r="Q346" s="240">
        <v>5187.3540000000003</v>
      </c>
      <c r="R346" s="235">
        <v>6710.0730000000003</v>
      </c>
      <c r="S346" s="234">
        <f t="shared" si="70"/>
        <v>-1522.7190000000001</v>
      </c>
      <c r="T346" s="105">
        <f t="shared" si="71"/>
        <v>-22.693031804572023</v>
      </c>
      <c r="U346" s="180" t="s">
        <v>6360</v>
      </c>
      <c r="V346" s="165">
        <v>1334</v>
      </c>
      <c r="W346" s="165">
        <v>3053</v>
      </c>
      <c r="X346" s="165">
        <f t="shared" si="80"/>
        <v>-1719</v>
      </c>
      <c r="Y346" s="165">
        <f t="shared" si="81"/>
        <v>-56.305273501473962</v>
      </c>
      <c r="Z346" s="241" t="s">
        <v>6375</v>
      </c>
      <c r="AA346" s="165">
        <v>1096</v>
      </c>
      <c r="AB346" s="165">
        <v>1141</v>
      </c>
      <c r="AC346" s="165">
        <f t="shared" si="82"/>
        <v>-45</v>
      </c>
      <c r="AD346" s="165">
        <f t="shared" si="83"/>
        <v>-3.943908851884312</v>
      </c>
      <c r="AE346" s="241" t="s">
        <v>6376</v>
      </c>
      <c r="AF346" s="165">
        <v>840</v>
      </c>
      <c r="AG346" s="165">
        <v>948</v>
      </c>
      <c r="AH346" s="165">
        <f t="shared" si="84"/>
        <v>-108</v>
      </c>
      <c r="AI346" s="165">
        <f t="shared" si="85"/>
        <v>-11.39240506329114</v>
      </c>
      <c r="AJ346" s="241" t="s">
        <v>6255</v>
      </c>
      <c r="AK346" s="165">
        <v>820</v>
      </c>
      <c r="AL346" s="165">
        <v>936</v>
      </c>
      <c r="AM346" s="165">
        <f t="shared" si="86"/>
        <v>-116</v>
      </c>
      <c r="AN346" s="165">
        <f t="shared" si="87"/>
        <v>-12.393162393162394</v>
      </c>
      <c r="AO346" s="241" t="s">
        <v>6377</v>
      </c>
      <c r="AP346" s="165">
        <v>819</v>
      </c>
      <c r="AQ346" s="165">
        <v>827</v>
      </c>
      <c r="AR346" s="165">
        <f t="shared" si="88"/>
        <v>-8</v>
      </c>
      <c r="AS346" s="255">
        <f t="shared" si="89"/>
        <v>-0.96735187424425628</v>
      </c>
      <c r="AT346" s="9" t="s">
        <v>6354</v>
      </c>
    </row>
    <row r="347" spans="2:46" ht="50" customHeight="1">
      <c r="B347" s="37" t="s">
        <v>692</v>
      </c>
      <c r="C347" s="38" t="s">
        <v>5291</v>
      </c>
      <c r="D347" s="39" t="s">
        <v>693</v>
      </c>
      <c r="E347" s="240">
        <v>11835.235000000001</v>
      </c>
      <c r="F347" s="235">
        <v>13116.03</v>
      </c>
      <c r="G347" s="234">
        <f t="shared" si="64"/>
        <v>-1280.7950000000001</v>
      </c>
      <c r="H347" s="105">
        <f t="shared" si="65"/>
        <v>-9.7651118516807305</v>
      </c>
      <c r="I347" s="240">
        <v>4532.0169999999998</v>
      </c>
      <c r="J347" s="235">
        <v>4887.7470000000003</v>
      </c>
      <c r="K347" s="234">
        <f t="shared" si="66"/>
        <v>-355.73000000000047</v>
      </c>
      <c r="L347" s="312">
        <f t="shared" si="67"/>
        <v>-7.2779953626896088</v>
      </c>
      <c r="M347" s="240">
        <v>648.91399999999999</v>
      </c>
      <c r="N347" s="235">
        <v>638.05200000000002</v>
      </c>
      <c r="O347" s="234">
        <f t="shared" si="68"/>
        <v>10.861999999999966</v>
      </c>
      <c r="P347" s="105">
        <f t="shared" si="69"/>
        <v>1.7023690859052187</v>
      </c>
      <c r="Q347" s="240">
        <v>6654.3040000000001</v>
      </c>
      <c r="R347" s="235">
        <v>7590.2309999999998</v>
      </c>
      <c r="S347" s="234">
        <f t="shared" si="70"/>
        <v>-935.92699999999968</v>
      </c>
      <c r="T347" s="105">
        <f t="shared" si="71"/>
        <v>-12.330678736918543</v>
      </c>
      <c r="U347" s="180" t="s">
        <v>6378</v>
      </c>
      <c r="V347" s="165">
        <v>3789</v>
      </c>
      <c r="W347" s="165">
        <v>3504</v>
      </c>
      <c r="X347" s="165">
        <f t="shared" si="80"/>
        <v>285</v>
      </c>
      <c r="Y347" s="165">
        <f t="shared" si="81"/>
        <v>8.1335616438356162</v>
      </c>
      <c r="Z347" s="241" t="s">
        <v>6254</v>
      </c>
      <c r="AA347" s="165">
        <v>1751</v>
      </c>
      <c r="AB347" s="165">
        <v>2816</v>
      </c>
      <c r="AC347" s="165">
        <f t="shared" si="82"/>
        <v>-1065</v>
      </c>
      <c r="AD347" s="165">
        <f t="shared" si="83"/>
        <v>-37.819602272727273</v>
      </c>
      <c r="AE347" s="241" t="s">
        <v>6352</v>
      </c>
      <c r="AF347" s="165">
        <v>376</v>
      </c>
      <c r="AG347" s="165">
        <v>415</v>
      </c>
      <c r="AH347" s="165">
        <f t="shared" si="84"/>
        <v>-39</v>
      </c>
      <c r="AI347" s="165">
        <f t="shared" si="85"/>
        <v>-9.3975903614457827</v>
      </c>
      <c r="AJ347" s="241" t="s">
        <v>6379</v>
      </c>
      <c r="AK347" s="165">
        <v>319</v>
      </c>
      <c r="AL347" s="165">
        <v>432</v>
      </c>
      <c r="AM347" s="165">
        <f t="shared" si="86"/>
        <v>-113</v>
      </c>
      <c r="AN347" s="165">
        <f t="shared" si="87"/>
        <v>-26.157407407407408</v>
      </c>
      <c r="AO347" s="241" t="s">
        <v>6380</v>
      </c>
      <c r="AP347" s="165">
        <v>202</v>
      </c>
      <c r="AQ347" s="165">
        <v>202</v>
      </c>
      <c r="AR347" s="165">
        <f t="shared" si="88"/>
        <v>0</v>
      </c>
      <c r="AS347" s="255">
        <f t="shared" si="89"/>
        <v>0</v>
      </c>
      <c r="AT347" s="9" t="s">
        <v>6354</v>
      </c>
    </row>
    <row r="348" spans="2:46" ht="50" customHeight="1">
      <c r="B348" s="34" t="s">
        <v>694</v>
      </c>
      <c r="C348" s="35" t="s">
        <v>5291</v>
      </c>
      <c r="D348" s="36" t="s">
        <v>695</v>
      </c>
      <c r="E348" s="240">
        <v>12213.058000000001</v>
      </c>
      <c r="F348" s="235">
        <v>13816.035</v>
      </c>
      <c r="G348" s="234">
        <f t="shared" si="64"/>
        <v>-1602.976999999999</v>
      </c>
      <c r="H348" s="105">
        <f t="shared" si="65"/>
        <v>-11.602294001137077</v>
      </c>
      <c r="I348" s="240">
        <v>5127.4880000000003</v>
      </c>
      <c r="J348" s="235">
        <v>5794.6710000000003</v>
      </c>
      <c r="K348" s="234">
        <f t="shared" si="66"/>
        <v>-667.18299999999999</v>
      </c>
      <c r="L348" s="312">
        <f t="shared" si="67"/>
        <v>-11.513733911726826</v>
      </c>
      <c r="M348" s="240">
        <v>1466.4480000000001</v>
      </c>
      <c r="N348" s="235">
        <v>2065.1990000000001</v>
      </c>
      <c r="O348" s="234">
        <f t="shared" si="68"/>
        <v>-598.75099999999998</v>
      </c>
      <c r="P348" s="105">
        <f t="shared" si="69"/>
        <v>-28.992411869267805</v>
      </c>
      <c r="Q348" s="240">
        <v>5619.1220000000003</v>
      </c>
      <c r="R348" s="235">
        <v>5956.165</v>
      </c>
      <c r="S348" s="234">
        <f t="shared" si="70"/>
        <v>-337.04299999999967</v>
      </c>
      <c r="T348" s="105">
        <f t="shared" si="71"/>
        <v>-5.6587250353205398</v>
      </c>
      <c r="U348" s="180" t="s">
        <v>6381</v>
      </c>
      <c r="V348" s="165">
        <v>2634</v>
      </c>
      <c r="W348" s="165">
        <v>2633</v>
      </c>
      <c r="X348" s="165">
        <f t="shared" si="80"/>
        <v>1</v>
      </c>
      <c r="Y348" s="165">
        <f t="shared" si="81"/>
        <v>3.7979491074819599E-2</v>
      </c>
      <c r="Z348" s="241" t="s">
        <v>6382</v>
      </c>
      <c r="AA348" s="165">
        <v>1188</v>
      </c>
      <c r="AB348" s="165">
        <v>1341</v>
      </c>
      <c r="AC348" s="165">
        <f t="shared" si="82"/>
        <v>-153</v>
      </c>
      <c r="AD348" s="165">
        <f t="shared" si="83"/>
        <v>-11.409395973154362</v>
      </c>
      <c r="AE348" s="241" t="s">
        <v>6383</v>
      </c>
      <c r="AF348" s="165">
        <v>715</v>
      </c>
      <c r="AG348" s="165">
        <v>847</v>
      </c>
      <c r="AH348" s="165">
        <f t="shared" si="84"/>
        <v>-132</v>
      </c>
      <c r="AI348" s="165">
        <f t="shared" si="85"/>
        <v>-15.584415584415584</v>
      </c>
      <c r="AJ348" s="241" t="s">
        <v>6384</v>
      </c>
      <c r="AK348" s="165">
        <v>400</v>
      </c>
      <c r="AL348" s="165">
        <v>445</v>
      </c>
      <c r="AM348" s="165">
        <f t="shared" si="86"/>
        <v>-45</v>
      </c>
      <c r="AN348" s="165">
        <f t="shared" si="87"/>
        <v>-10.112359550561797</v>
      </c>
      <c r="AO348" s="241" t="s">
        <v>6385</v>
      </c>
      <c r="AP348" s="165">
        <v>289</v>
      </c>
      <c r="AQ348" s="165">
        <v>203</v>
      </c>
      <c r="AR348" s="165">
        <f t="shared" si="88"/>
        <v>86</v>
      </c>
      <c r="AS348" s="255">
        <f t="shared" si="89"/>
        <v>42.364532019704434</v>
      </c>
      <c r="AT348" s="9" t="s">
        <v>6354</v>
      </c>
    </row>
    <row r="349" spans="2:46" ht="50" customHeight="1">
      <c r="B349" s="34" t="s">
        <v>696</v>
      </c>
      <c r="C349" s="35" t="s">
        <v>5291</v>
      </c>
      <c r="D349" s="36" t="s">
        <v>697</v>
      </c>
      <c r="E349" s="240">
        <v>21589.696</v>
      </c>
      <c r="F349" s="235">
        <v>22243.691999999999</v>
      </c>
      <c r="G349" s="234">
        <f t="shared" si="64"/>
        <v>-653.99599999999919</v>
      </c>
      <c r="H349" s="105">
        <f t="shared" si="65"/>
        <v>-2.9401414117764224</v>
      </c>
      <c r="I349" s="240">
        <v>8147.9269999999997</v>
      </c>
      <c r="J349" s="235">
        <v>9430.2610000000004</v>
      </c>
      <c r="K349" s="234">
        <f t="shared" si="66"/>
        <v>-1282.3340000000007</v>
      </c>
      <c r="L349" s="312">
        <f t="shared" si="67"/>
        <v>-13.598075387309011</v>
      </c>
      <c r="M349" s="240">
        <v>4222.152</v>
      </c>
      <c r="N349" s="235">
        <v>4513.2359999999999</v>
      </c>
      <c r="O349" s="234">
        <f t="shared" si="68"/>
        <v>-291.08399999999983</v>
      </c>
      <c r="P349" s="105">
        <f t="shared" si="69"/>
        <v>-6.4495630186411663</v>
      </c>
      <c r="Q349" s="240">
        <v>9219.6170000000002</v>
      </c>
      <c r="R349" s="235">
        <v>8300.1949999999997</v>
      </c>
      <c r="S349" s="234">
        <f t="shared" si="70"/>
        <v>919.42200000000048</v>
      </c>
      <c r="T349" s="105">
        <f t="shared" si="71"/>
        <v>11.077113248544167</v>
      </c>
      <c r="U349" s="180" t="s">
        <v>6386</v>
      </c>
      <c r="V349" s="165">
        <v>3765</v>
      </c>
      <c r="W349" s="165">
        <v>2907</v>
      </c>
      <c r="X349" s="165">
        <f t="shared" si="80"/>
        <v>858</v>
      </c>
      <c r="Y349" s="165">
        <f t="shared" si="81"/>
        <v>29.51496388028896</v>
      </c>
      <c r="Z349" s="241" t="s">
        <v>6387</v>
      </c>
      <c r="AA349" s="165">
        <v>3679</v>
      </c>
      <c r="AB349" s="165">
        <v>3673</v>
      </c>
      <c r="AC349" s="165">
        <f t="shared" si="82"/>
        <v>6</v>
      </c>
      <c r="AD349" s="165">
        <f t="shared" si="83"/>
        <v>0.16335420637081405</v>
      </c>
      <c r="AE349" s="241" t="s">
        <v>6384</v>
      </c>
      <c r="AF349" s="165">
        <v>600</v>
      </c>
      <c r="AG349" s="165">
        <v>600</v>
      </c>
      <c r="AH349" s="165">
        <f t="shared" si="84"/>
        <v>0</v>
      </c>
      <c r="AI349" s="165">
        <f t="shared" si="85"/>
        <v>0</v>
      </c>
      <c r="AJ349" s="241" t="s">
        <v>6365</v>
      </c>
      <c r="AK349" s="165">
        <v>464</v>
      </c>
      <c r="AL349" s="165">
        <v>464</v>
      </c>
      <c r="AM349" s="165">
        <f t="shared" si="86"/>
        <v>0</v>
      </c>
      <c r="AN349" s="165">
        <f t="shared" si="87"/>
        <v>0</v>
      </c>
      <c r="AO349" s="241" t="s">
        <v>6388</v>
      </c>
      <c r="AP349" s="165">
        <v>428</v>
      </c>
      <c r="AQ349" s="165">
        <v>383</v>
      </c>
      <c r="AR349" s="165">
        <f t="shared" si="88"/>
        <v>45</v>
      </c>
      <c r="AS349" s="255">
        <f t="shared" si="89"/>
        <v>11.74934725848564</v>
      </c>
      <c r="AT349" s="9" t="s">
        <v>6354</v>
      </c>
    </row>
    <row r="350" spans="2:46" ht="50" customHeight="1">
      <c r="B350" s="34" t="s">
        <v>698</v>
      </c>
      <c r="C350" s="35" t="s">
        <v>5291</v>
      </c>
      <c r="D350" s="36" t="s">
        <v>699</v>
      </c>
      <c r="E350" s="240">
        <v>19237.202000000001</v>
      </c>
      <c r="F350" s="235">
        <v>28249.716</v>
      </c>
      <c r="G350" s="234">
        <f t="shared" si="64"/>
        <v>-9012.5139999999992</v>
      </c>
      <c r="H350" s="105">
        <f t="shared" si="65"/>
        <v>-31.903025148996182</v>
      </c>
      <c r="I350" s="240">
        <v>1570.3610000000001</v>
      </c>
      <c r="J350" s="235">
        <v>1497.1880000000001</v>
      </c>
      <c r="K350" s="234">
        <f t="shared" si="66"/>
        <v>73.173000000000002</v>
      </c>
      <c r="L350" s="312">
        <f t="shared" si="67"/>
        <v>4.8873621749573202</v>
      </c>
      <c r="M350" s="240">
        <v>410.23500000000001</v>
      </c>
      <c r="N350" s="235">
        <v>607.34900000000005</v>
      </c>
      <c r="O350" s="234">
        <f t="shared" si="68"/>
        <v>-197.11400000000003</v>
      </c>
      <c r="P350" s="105">
        <f t="shared" si="69"/>
        <v>-32.454815929556155</v>
      </c>
      <c r="Q350" s="240">
        <v>17256.606</v>
      </c>
      <c r="R350" s="235">
        <v>26145.179</v>
      </c>
      <c r="S350" s="234">
        <f t="shared" si="70"/>
        <v>-8888.5730000000003</v>
      </c>
      <c r="T350" s="105">
        <f t="shared" si="71"/>
        <v>-33.996986595501987</v>
      </c>
      <c r="U350" s="180" t="s">
        <v>6360</v>
      </c>
      <c r="V350" s="165">
        <v>8073</v>
      </c>
      <c r="W350" s="165">
        <v>16851</v>
      </c>
      <c r="X350" s="165">
        <f t="shared" si="80"/>
        <v>-8778</v>
      </c>
      <c r="Y350" s="165">
        <f t="shared" si="81"/>
        <v>-52.091863984333273</v>
      </c>
      <c r="Z350" s="241" t="s">
        <v>6361</v>
      </c>
      <c r="AA350" s="165">
        <v>2932</v>
      </c>
      <c r="AB350" s="165">
        <v>1995</v>
      </c>
      <c r="AC350" s="165">
        <f t="shared" si="82"/>
        <v>937</v>
      </c>
      <c r="AD350" s="165">
        <f t="shared" si="83"/>
        <v>46.967418546365913</v>
      </c>
      <c r="AE350" s="241" t="s">
        <v>6389</v>
      </c>
      <c r="AF350" s="165">
        <v>2539</v>
      </c>
      <c r="AG350" s="165">
        <v>3259</v>
      </c>
      <c r="AH350" s="165">
        <f t="shared" si="84"/>
        <v>-720</v>
      </c>
      <c r="AI350" s="165">
        <f t="shared" si="85"/>
        <v>-22.09266646210494</v>
      </c>
      <c r="AJ350" s="241" t="s">
        <v>6386</v>
      </c>
      <c r="AK350" s="165">
        <v>1527</v>
      </c>
      <c r="AL350" s="165">
        <v>1527</v>
      </c>
      <c r="AM350" s="165">
        <f t="shared" si="86"/>
        <v>0</v>
      </c>
      <c r="AN350" s="165">
        <f t="shared" si="87"/>
        <v>0</v>
      </c>
      <c r="AO350" s="241" t="s">
        <v>6390</v>
      </c>
      <c r="AP350" s="165">
        <v>730</v>
      </c>
      <c r="AQ350" s="165">
        <v>841</v>
      </c>
      <c r="AR350" s="165">
        <f t="shared" si="88"/>
        <v>-111</v>
      </c>
      <c r="AS350" s="255">
        <f t="shared" si="89"/>
        <v>-13.198573127229487</v>
      </c>
      <c r="AT350" s="9" t="s">
        <v>6354</v>
      </c>
    </row>
    <row r="351" spans="2:46" ht="50" customHeight="1">
      <c r="B351" s="34" t="s">
        <v>700</v>
      </c>
      <c r="C351" s="35" t="s">
        <v>5291</v>
      </c>
      <c r="D351" s="36" t="s">
        <v>701</v>
      </c>
      <c r="E351" s="240">
        <v>18391.005000000001</v>
      </c>
      <c r="F351" s="235">
        <v>20452.957999999999</v>
      </c>
      <c r="G351" s="234">
        <f t="shared" si="64"/>
        <v>-2061.9529999999977</v>
      </c>
      <c r="H351" s="105">
        <f t="shared" si="65"/>
        <v>-10.081441520585912</v>
      </c>
      <c r="I351" s="240">
        <v>9850.0759999999991</v>
      </c>
      <c r="J351" s="235">
        <v>12431.681</v>
      </c>
      <c r="K351" s="234">
        <f t="shared" si="66"/>
        <v>-2581.6050000000014</v>
      </c>
      <c r="L351" s="312">
        <f t="shared" si="67"/>
        <v>-20.766338840258218</v>
      </c>
      <c r="M351" s="240">
        <v>448.02199999999999</v>
      </c>
      <c r="N351" s="235">
        <v>436.61599999999999</v>
      </c>
      <c r="O351" s="234">
        <f t="shared" si="68"/>
        <v>11.406000000000006</v>
      </c>
      <c r="P351" s="105">
        <f t="shared" si="69"/>
        <v>2.6123641827143316</v>
      </c>
      <c r="Q351" s="240">
        <v>8092.9070000000002</v>
      </c>
      <c r="R351" s="235">
        <v>7584.6610000000001</v>
      </c>
      <c r="S351" s="234">
        <f t="shared" si="70"/>
        <v>508.24600000000009</v>
      </c>
      <c r="T351" s="105">
        <f t="shared" si="71"/>
        <v>6.7009718694085354</v>
      </c>
      <c r="U351" s="180" t="s">
        <v>6391</v>
      </c>
      <c r="V351" s="165">
        <v>4316</v>
      </c>
      <c r="W351" s="165">
        <v>4437</v>
      </c>
      <c r="X351" s="165">
        <f t="shared" si="80"/>
        <v>-121</v>
      </c>
      <c r="Y351" s="255">
        <f t="shared" si="81"/>
        <v>-2.7270678386297047</v>
      </c>
      <c r="Z351" s="241" t="s">
        <v>6386</v>
      </c>
      <c r="AA351" s="165">
        <v>1550</v>
      </c>
      <c r="AB351" s="165">
        <v>990</v>
      </c>
      <c r="AC351" s="165">
        <f t="shared" si="82"/>
        <v>560</v>
      </c>
      <c r="AD351" s="165">
        <f t="shared" si="83"/>
        <v>56.56565656565656</v>
      </c>
      <c r="AE351" s="241" t="s">
        <v>6392</v>
      </c>
      <c r="AF351" s="165">
        <v>1067</v>
      </c>
      <c r="AG351" s="165">
        <v>1090</v>
      </c>
      <c r="AH351" s="165">
        <f t="shared" si="84"/>
        <v>-23</v>
      </c>
      <c r="AI351" s="165">
        <f t="shared" si="85"/>
        <v>-2.1100917431192663</v>
      </c>
      <c r="AJ351" s="241" t="s">
        <v>6393</v>
      </c>
      <c r="AK351" s="165">
        <v>482</v>
      </c>
      <c r="AL351" s="165">
        <v>389</v>
      </c>
      <c r="AM351" s="165">
        <f t="shared" si="86"/>
        <v>93</v>
      </c>
      <c r="AN351" s="165">
        <f t="shared" si="87"/>
        <v>23.907455012853472</v>
      </c>
      <c r="AO351" s="241" t="s">
        <v>6394</v>
      </c>
      <c r="AP351" s="165">
        <v>137</v>
      </c>
      <c r="AQ351" s="165">
        <v>127</v>
      </c>
      <c r="AR351" s="165">
        <f t="shared" si="88"/>
        <v>10</v>
      </c>
      <c r="AS351" s="255">
        <f t="shared" si="89"/>
        <v>7.8740157480314963</v>
      </c>
      <c r="AT351" s="9" t="s">
        <v>6354</v>
      </c>
    </row>
    <row r="352" spans="2:46" ht="50" customHeight="1">
      <c r="B352" s="34" t="s">
        <v>702</v>
      </c>
      <c r="C352" s="35" t="s">
        <v>5291</v>
      </c>
      <c r="D352" s="36" t="s">
        <v>703</v>
      </c>
      <c r="E352" s="240">
        <v>7258.07</v>
      </c>
      <c r="F352" s="235">
        <v>6894.6270000000004</v>
      </c>
      <c r="G352" s="234">
        <f t="shared" si="64"/>
        <v>363.4429999999993</v>
      </c>
      <c r="H352" s="105">
        <f t="shared" si="65"/>
        <v>5.2713946671806795</v>
      </c>
      <c r="I352" s="240">
        <v>4574.7250000000004</v>
      </c>
      <c r="J352" s="235">
        <v>3997.7179999999998</v>
      </c>
      <c r="K352" s="234">
        <f t="shared" si="66"/>
        <v>577.00700000000052</v>
      </c>
      <c r="L352" s="312">
        <f t="shared" si="67"/>
        <v>14.433409259982833</v>
      </c>
      <c r="M352" s="240">
        <v>4.8499999999999996</v>
      </c>
      <c r="N352" s="235">
        <v>204.81899999999999</v>
      </c>
      <c r="O352" s="234">
        <f t="shared" si="68"/>
        <v>-199.96899999999999</v>
      </c>
      <c r="P352" s="105">
        <f t="shared" si="69"/>
        <v>-97.63205561983996</v>
      </c>
      <c r="Q352" s="240">
        <v>2678.4949999999999</v>
      </c>
      <c r="R352" s="235">
        <v>2692.09</v>
      </c>
      <c r="S352" s="234">
        <f t="shared" si="70"/>
        <v>-13.595000000000255</v>
      </c>
      <c r="T352" s="105">
        <f t="shared" si="71"/>
        <v>-0.50499797555060388</v>
      </c>
      <c r="U352" s="180" t="s">
        <v>6395</v>
      </c>
      <c r="V352" s="165">
        <v>1716</v>
      </c>
      <c r="W352" s="165">
        <v>1745</v>
      </c>
      <c r="X352" s="165">
        <f t="shared" si="80"/>
        <v>-29</v>
      </c>
      <c r="Y352" s="165">
        <f t="shared" si="81"/>
        <v>-1.66189111747851</v>
      </c>
      <c r="Z352" s="241" t="s">
        <v>6396</v>
      </c>
      <c r="AA352" s="165">
        <v>446</v>
      </c>
      <c r="AB352" s="165">
        <v>446</v>
      </c>
      <c r="AC352" s="165">
        <f t="shared" si="82"/>
        <v>0</v>
      </c>
      <c r="AD352" s="165">
        <f t="shared" si="83"/>
        <v>0</v>
      </c>
      <c r="AE352" s="241" t="s">
        <v>6397</v>
      </c>
      <c r="AF352" s="165">
        <v>238</v>
      </c>
      <c r="AG352" s="165">
        <v>238</v>
      </c>
      <c r="AH352" s="165">
        <f t="shared" si="84"/>
        <v>0</v>
      </c>
      <c r="AI352" s="165">
        <f t="shared" si="85"/>
        <v>0</v>
      </c>
      <c r="AJ352" s="241" t="s">
        <v>6398</v>
      </c>
      <c r="AK352" s="165">
        <v>237</v>
      </c>
      <c r="AL352" s="165">
        <v>238</v>
      </c>
      <c r="AM352" s="165">
        <f t="shared" si="86"/>
        <v>-1</v>
      </c>
      <c r="AN352" s="165">
        <f t="shared" si="87"/>
        <v>-0.42016806722689076</v>
      </c>
      <c r="AO352" s="241" t="s">
        <v>6399</v>
      </c>
      <c r="AP352" s="165">
        <v>19</v>
      </c>
      <c r="AQ352" s="165">
        <v>19</v>
      </c>
      <c r="AR352" s="165">
        <f t="shared" si="88"/>
        <v>0</v>
      </c>
      <c r="AS352" s="255">
        <f t="shared" si="89"/>
        <v>0</v>
      </c>
      <c r="AT352" s="9" t="s">
        <v>6354</v>
      </c>
    </row>
    <row r="353" spans="2:46" ht="50" customHeight="1">
      <c r="B353" s="34" t="s">
        <v>704</v>
      </c>
      <c r="C353" s="35" t="s">
        <v>5291</v>
      </c>
      <c r="D353" s="36" t="s">
        <v>705</v>
      </c>
      <c r="E353" s="240">
        <v>1340.424</v>
      </c>
      <c r="F353" s="235">
        <v>1782.271</v>
      </c>
      <c r="G353" s="234">
        <f t="shared" si="64"/>
        <v>-441.84699999999998</v>
      </c>
      <c r="H353" s="105">
        <f t="shared" si="65"/>
        <v>-24.791235451847669</v>
      </c>
      <c r="I353" s="240">
        <v>296.23</v>
      </c>
      <c r="J353" s="235">
        <v>635.05899999999997</v>
      </c>
      <c r="K353" s="234">
        <f t="shared" si="66"/>
        <v>-338.82899999999995</v>
      </c>
      <c r="L353" s="312">
        <f t="shared" si="67"/>
        <v>-53.353940342550843</v>
      </c>
      <c r="M353" s="240">
        <v>522.12800000000004</v>
      </c>
      <c r="N353" s="235">
        <v>517.07299999999998</v>
      </c>
      <c r="O353" s="234">
        <f t="shared" si="68"/>
        <v>5.0550000000000637</v>
      </c>
      <c r="P353" s="105">
        <f t="shared" si="69"/>
        <v>0.97761824732679214</v>
      </c>
      <c r="Q353" s="240">
        <v>522.06600000000003</v>
      </c>
      <c r="R353" s="235">
        <v>630.13900000000001</v>
      </c>
      <c r="S353" s="234">
        <f t="shared" si="70"/>
        <v>-108.07299999999998</v>
      </c>
      <c r="T353" s="105">
        <f t="shared" si="71"/>
        <v>-17.150660409846079</v>
      </c>
      <c r="U353" s="180" t="s">
        <v>6400</v>
      </c>
      <c r="V353" s="165">
        <v>244</v>
      </c>
      <c r="W353" s="165">
        <v>259</v>
      </c>
      <c r="X353" s="165">
        <f t="shared" si="80"/>
        <v>-15</v>
      </c>
      <c r="Y353" s="255">
        <f t="shared" si="81"/>
        <v>-5.7915057915057915</v>
      </c>
      <c r="Z353" s="241" t="s">
        <v>6383</v>
      </c>
      <c r="AA353" s="165">
        <v>179</v>
      </c>
      <c r="AB353" s="165">
        <v>179</v>
      </c>
      <c r="AC353" s="165">
        <f t="shared" si="82"/>
        <v>0</v>
      </c>
      <c r="AD353" s="165">
        <f t="shared" si="83"/>
        <v>0</v>
      </c>
      <c r="AE353" s="241" t="s">
        <v>6401</v>
      </c>
      <c r="AF353" s="165">
        <v>61</v>
      </c>
      <c r="AG353" s="165">
        <v>35</v>
      </c>
      <c r="AH353" s="165">
        <f t="shared" si="84"/>
        <v>26</v>
      </c>
      <c r="AI353" s="165">
        <f t="shared" si="85"/>
        <v>74.285714285714292</v>
      </c>
      <c r="AJ353" s="241" t="s">
        <v>6402</v>
      </c>
      <c r="AK353" s="165">
        <v>13</v>
      </c>
      <c r="AL353" s="165">
        <v>13</v>
      </c>
      <c r="AM353" s="165">
        <f t="shared" si="86"/>
        <v>0</v>
      </c>
      <c r="AN353" s="165">
        <f t="shared" si="87"/>
        <v>0</v>
      </c>
      <c r="AO353" s="241" t="s">
        <v>6403</v>
      </c>
      <c r="AP353" s="165">
        <v>10</v>
      </c>
      <c r="AQ353" s="165">
        <v>10</v>
      </c>
      <c r="AR353" s="165">
        <f t="shared" si="88"/>
        <v>0</v>
      </c>
      <c r="AS353" s="255">
        <f t="shared" si="89"/>
        <v>0</v>
      </c>
      <c r="AT353" s="9" t="s">
        <v>6354</v>
      </c>
    </row>
    <row r="354" spans="2:46" ht="50" customHeight="1">
      <c r="B354" s="34" t="s">
        <v>706</v>
      </c>
      <c r="C354" s="35" t="s">
        <v>5291</v>
      </c>
      <c r="D354" s="36" t="s">
        <v>707</v>
      </c>
      <c r="E354" s="240">
        <v>2209.46</v>
      </c>
      <c r="F354" s="235">
        <v>2493.1860000000001</v>
      </c>
      <c r="G354" s="234">
        <f t="shared" si="64"/>
        <v>-283.72600000000011</v>
      </c>
      <c r="H354" s="105">
        <f t="shared" si="65"/>
        <v>-11.380057484680247</v>
      </c>
      <c r="I354" s="240">
        <v>867.26700000000005</v>
      </c>
      <c r="J354" s="235">
        <v>950.87699999999995</v>
      </c>
      <c r="K354" s="234">
        <f t="shared" si="66"/>
        <v>-83.6099999999999</v>
      </c>
      <c r="L354" s="312">
        <f t="shared" si="67"/>
        <v>-8.7929353638798613</v>
      </c>
      <c r="M354" s="240">
        <v>392.56799999999998</v>
      </c>
      <c r="N354" s="235">
        <v>426.137</v>
      </c>
      <c r="O354" s="234">
        <f t="shared" si="68"/>
        <v>-33.569000000000017</v>
      </c>
      <c r="P354" s="105">
        <f t="shared" si="69"/>
        <v>-7.8775135695797402</v>
      </c>
      <c r="Q354" s="240">
        <v>949.625</v>
      </c>
      <c r="R354" s="235">
        <v>1116.172</v>
      </c>
      <c r="S354" s="234">
        <f t="shared" si="70"/>
        <v>-166.54700000000003</v>
      </c>
      <c r="T354" s="105">
        <f t="shared" si="71"/>
        <v>-14.921266614822807</v>
      </c>
      <c r="U354" s="180" t="s">
        <v>6404</v>
      </c>
      <c r="V354" s="165">
        <v>394</v>
      </c>
      <c r="W354" s="165">
        <v>546</v>
      </c>
      <c r="X354" s="165">
        <f t="shared" si="80"/>
        <v>-152</v>
      </c>
      <c r="Y354" s="255">
        <f t="shared" si="81"/>
        <v>-27.838827838827839</v>
      </c>
      <c r="Z354" s="241" t="s">
        <v>6405</v>
      </c>
      <c r="AA354" s="165">
        <v>296</v>
      </c>
      <c r="AB354" s="165">
        <v>302</v>
      </c>
      <c r="AC354" s="165">
        <f t="shared" si="82"/>
        <v>-6</v>
      </c>
      <c r="AD354" s="165">
        <f t="shared" si="83"/>
        <v>-1.9867549668874174</v>
      </c>
      <c r="AE354" s="241" t="s">
        <v>6406</v>
      </c>
      <c r="AF354" s="165">
        <v>252</v>
      </c>
      <c r="AG354" s="165">
        <v>263</v>
      </c>
      <c r="AH354" s="165">
        <f t="shared" si="84"/>
        <v>-11</v>
      </c>
      <c r="AI354" s="165">
        <f t="shared" si="85"/>
        <v>-4.1825095057034218</v>
      </c>
      <c r="AJ354" s="241" t="s">
        <v>6407</v>
      </c>
      <c r="AK354" s="165">
        <v>5</v>
      </c>
      <c r="AL354" s="165">
        <v>5</v>
      </c>
      <c r="AM354" s="165">
        <f t="shared" si="86"/>
        <v>0</v>
      </c>
      <c r="AN354" s="165">
        <f t="shared" si="87"/>
        <v>0</v>
      </c>
      <c r="AO354" s="241" t="s">
        <v>6408</v>
      </c>
      <c r="AP354" s="165">
        <v>3</v>
      </c>
      <c r="AQ354" s="165" t="s">
        <v>5412</v>
      </c>
      <c r="AR354" s="165">
        <v>3</v>
      </c>
      <c r="AS354" s="255" t="s">
        <v>6372</v>
      </c>
      <c r="AT354" s="9" t="s">
        <v>6354</v>
      </c>
    </row>
    <row r="355" spans="2:46" ht="50" customHeight="1">
      <c r="B355" s="34" t="s">
        <v>708</v>
      </c>
      <c r="C355" s="35" t="s">
        <v>5291</v>
      </c>
      <c r="D355" s="36" t="s">
        <v>709</v>
      </c>
      <c r="E355" s="240">
        <v>2076.9769999999999</v>
      </c>
      <c r="F355" s="235">
        <v>2431.0700000000002</v>
      </c>
      <c r="G355" s="234">
        <f t="shared" si="64"/>
        <v>-354.0930000000003</v>
      </c>
      <c r="H355" s="105">
        <f t="shared" si="65"/>
        <v>-14.565314861357356</v>
      </c>
      <c r="I355" s="240">
        <v>1512.732</v>
      </c>
      <c r="J355" s="235">
        <v>1967.7380000000001</v>
      </c>
      <c r="K355" s="234">
        <f t="shared" si="66"/>
        <v>-455.00600000000009</v>
      </c>
      <c r="L355" s="312">
        <f t="shared" si="67"/>
        <v>-23.123301984308892</v>
      </c>
      <c r="M355" s="240">
        <v>27.193000000000001</v>
      </c>
      <c r="N355" s="235">
        <v>27.19</v>
      </c>
      <c r="O355" s="234">
        <f t="shared" si="68"/>
        <v>3.0000000000001137E-3</v>
      </c>
      <c r="P355" s="105">
        <f t="shared" si="69"/>
        <v>1.1033468186833812E-2</v>
      </c>
      <c r="Q355" s="240">
        <v>537.05200000000002</v>
      </c>
      <c r="R355" s="235">
        <v>436.142</v>
      </c>
      <c r="S355" s="234">
        <f t="shared" si="70"/>
        <v>100.91000000000003</v>
      </c>
      <c r="T355" s="105">
        <f t="shared" si="71"/>
        <v>23.136959980923649</v>
      </c>
      <c r="U355" s="180" t="s">
        <v>6292</v>
      </c>
      <c r="V355" s="165">
        <v>428</v>
      </c>
      <c r="W355" s="165">
        <v>325</v>
      </c>
      <c r="X355" s="165">
        <f t="shared" si="80"/>
        <v>103</v>
      </c>
      <c r="Y355" s="165">
        <f t="shared" si="81"/>
        <v>31.692307692307693</v>
      </c>
      <c r="Z355" s="241" t="s">
        <v>6365</v>
      </c>
      <c r="AA355" s="165">
        <v>63</v>
      </c>
      <c r="AB355" s="165">
        <v>63</v>
      </c>
      <c r="AC355" s="165">
        <f t="shared" si="82"/>
        <v>0</v>
      </c>
      <c r="AD355" s="165">
        <f t="shared" si="83"/>
        <v>0</v>
      </c>
      <c r="AE355" s="241" t="s">
        <v>6409</v>
      </c>
      <c r="AF355" s="165">
        <v>27</v>
      </c>
      <c r="AG355" s="165">
        <v>30</v>
      </c>
      <c r="AH355" s="165">
        <f t="shared" si="84"/>
        <v>-3</v>
      </c>
      <c r="AI355" s="165">
        <f t="shared" si="85"/>
        <v>-10</v>
      </c>
      <c r="AJ355" s="241" t="s">
        <v>6410</v>
      </c>
      <c r="AK355" s="165">
        <v>10</v>
      </c>
      <c r="AL355" s="165">
        <v>10</v>
      </c>
      <c r="AM355" s="165">
        <f t="shared" si="86"/>
        <v>0</v>
      </c>
      <c r="AN355" s="165">
        <f t="shared" si="87"/>
        <v>0</v>
      </c>
      <c r="AO355" s="241" t="s">
        <v>6411</v>
      </c>
      <c r="AP355" s="165">
        <v>5</v>
      </c>
      <c r="AQ355" s="165">
        <v>5</v>
      </c>
      <c r="AR355" s="165">
        <f t="shared" si="88"/>
        <v>0</v>
      </c>
      <c r="AS355" s="255">
        <f t="shared" si="89"/>
        <v>0</v>
      </c>
      <c r="AT355" s="9" t="s">
        <v>6354</v>
      </c>
    </row>
    <row r="356" spans="2:46" ht="50" customHeight="1">
      <c r="B356" s="34" t="s">
        <v>710</v>
      </c>
      <c r="C356" s="35" t="s">
        <v>5291</v>
      </c>
      <c r="D356" s="36" t="s">
        <v>711</v>
      </c>
      <c r="E356" s="240">
        <v>277.327</v>
      </c>
      <c r="F356" s="235">
        <v>469.21800000000002</v>
      </c>
      <c r="G356" s="234">
        <f t="shared" si="64"/>
        <v>-191.89100000000002</v>
      </c>
      <c r="H356" s="105">
        <f t="shared" si="65"/>
        <v>-40.895916183948614</v>
      </c>
      <c r="I356" s="240">
        <v>150.38900000000001</v>
      </c>
      <c r="J356" s="235">
        <v>295.43700000000001</v>
      </c>
      <c r="K356" s="234">
        <f t="shared" si="66"/>
        <v>-145.048</v>
      </c>
      <c r="L356" s="312">
        <f t="shared" si="67"/>
        <v>-49.096084782880951</v>
      </c>
      <c r="M356" s="240">
        <v>42.695999999999998</v>
      </c>
      <c r="N356" s="235">
        <v>85.53</v>
      </c>
      <c r="O356" s="234">
        <f t="shared" si="68"/>
        <v>-42.834000000000003</v>
      </c>
      <c r="P356" s="105">
        <f t="shared" si="69"/>
        <v>-50.080673447913014</v>
      </c>
      <c r="Q356" s="240">
        <v>84.242000000000004</v>
      </c>
      <c r="R356" s="235">
        <v>88.251000000000005</v>
      </c>
      <c r="S356" s="234">
        <f t="shared" si="70"/>
        <v>-4.0090000000000003</v>
      </c>
      <c r="T356" s="105">
        <f t="shared" si="71"/>
        <v>-4.5427247283316898</v>
      </c>
      <c r="U356" s="180" t="s">
        <v>6412</v>
      </c>
      <c r="V356" s="165">
        <v>31</v>
      </c>
      <c r="W356" s="165">
        <v>32</v>
      </c>
      <c r="X356" s="165">
        <f t="shared" si="80"/>
        <v>-1</v>
      </c>
      <c r="Y356" s="255">
        <f t="shared" si="81"/>
        <v>-3.125</v>
      </c>
      <c r="Z356" s="241" t="s">
        <v>6339</v>
      </c>
      <c r="AA356" s="165">
        <v>26</v>
      </c>
      <c r="AB356" s="165">
        <v>26</v>
      </c>
      <c r="AC356" s="165">
        <f t="shared" si="82"/>
        <v>0</v>
      </c>
      <c r="AD356" s="165">
        <f t="shared" si="83"/>
        <v>0</v>
      </c>
      <c r="AE356" s="241" t="s">
        <v>6413</v>
      </c>
      <c r="AF356" s="165">
        <v>11</v>
      </c>
      <c r="AG356" s="165">
        <v>11</v>
      </c>
      <c r="AH356" s="165">
        <f t="shared" si="84"/>
        <v>0</v>
      </c>
      <c r="AI356" s="165">
        <f t="shared" si="85"/>
        <v>0</v>
      </c>
      <c r="AJ356" s="241" t="s">
        <v>6403</v>
      </c>
      <c r="AK356" s="165">
        <v>10</v>
      </c>
      <c r="AL356" s="165">
        <v>10</v>
      </c>
      <c r="AM356" s="165">
        <f t="shared" si="86"/>
        <v>0</v>
      </c>
      <c r="AN356" s="165">
        <f t="shared" si="87"/>
        <v>0</v>
      </c>
      <c r="AO356" s="241" t="s">
        <v>6364</v>
      </c>
      <c r="AP356" s="165">
        <v>4</v>
      </c>
      <c r="AQ356" s="165">
        <v>10</v>
      </c>
      <c r="AR356" s="165">
        <f t="shared" si="88"/>
        <v>-6</v>
      </c>
      <c r="AS356" s="255">
        <f t="shared" si="89"/>
        <v>-60</v>
      </c>
      <c r="AT356" s="9" t="s">
        <v>6354</v>
      </c>
    </row>
    <row r="357" spans="2:46" ht="50" customHeight="1">
      <c r="B357" s="34" t="s">
        <v>712</v>
      </c>
      <c r="C357" s="35" t="s">
        <v>5291</v>
      </c>
      <c r="D357" s="36" t="s">
        <v>713</v>
      </c>
      <c r="E357" s="240">
        <v>3139.529</v>
      </c>
      <c r="F357" s="235">
        <v>2905.393</v>
      </c>
      <c r="G357" s="234">
        <f t="shared" si="64"/>
        <v>234.13599999999997</v>
      </c>
      <c r="H357" s="105">
        <f t="shared" si="65"/>
        <v>8.058668827246434</v>
      </c>
      <c r="I357" s="240">
        <v>1229.693</v>
      </c>
      <c r="J357" s="235">
        <v>1500.37</v>
      </c>
      <c r="K357" s="234">
        <f t="shared" si="66"/>
        <v>-270.67699999999991</v>
      </c>
      <c r="L357" s="312">
        <f t="shared" si="67"/>
        <v>-18.040683298119792</v>
      </c>
      <c r="M357" s="240">
        <v>200.16300000000001</v>
      </c>
      <c r="N357" s="235">
        <v>200.148</v>
      </c>
      <c r="O357" s="234">
        <f t="shared" si="68"/>
        <v>1.5000000000014779E-2</v>
      </c>
      <c r="P357" s="105">
        <f t="shared" si="69"/>
        <v>7.4944541039704514E-3</v>
      </c>
      <c r="Q357" s="240">
        <v>1709.673</v>
      </c>
      <c r="R357" s="235">
        <v>1204.875</v>
      </c>
      <c r="S357" s="234">
        <f t="shared" si="70"/>
        <v>504.798</v>
      </c>
      <c r="T357" s="105">
        <f t="shared" si="71"/>
        <v>41.896296296296299</v>
      </c>
      <c r="U357" s="180" t="s">
        <v>6414</v>
      </c>
      <c r="V357" s="165">
        <v>693</v>
      </c>
      <c r="W357" s="165">
        <v>203</v>
      </c>
      <c r="X357" s="165">
        <f t="shared" si="80"/>
        <v>490</v>
      </c>
      <c r="Y357" s="165">
        <f t="shared" si="81"/>
        <v>241.37931034482759</v>
      </c>
      <c r="Z357" s="293" t="s">
        <v>5335</v>
      </c>
      <c r="AA357" s="165">
        <v>552</v>
      </c>
      <c r="AB357" s="165">
        <v>550</v>
      </c>
      <c r="AC357" s="165">
        <f t="shared" si="82"/>
        <v>2</v>
      </c>
      <c r="AD357" s="165">
        <f t="shared" si="83"/>
        <v>0.36363636363636365</v>
      </c>
      <c r="AE357" s="241" t="s">
        <v>6415</v>
      </c>
      <c r="AF357" s="165">
        <v>228</v>
      </c>
      <c r="AG357" s="165">
        <v>224</v>
      </c>
      <c r="AH357" s="165">
        <f t="shared" si="84"/>
        <v>4</v>
      </c>
      <c r="AI357" s="165">
        <f t="shared" si="85"/>
        <v>1.7857142857142856</v>
      </c>
      <c r="AJ357" s="241" t="s">
        <v>6416</v>
      </c>
      <c r="AK357" s="165">
        <v>212</v>
      </c>
      <c r="AL357" s="165">
        <v>205</v>
      </c>
      <c r="AM357" s="165">
        <f t="shared" si="86"/>
        <v>7</v>
      </c>
      <c r="AN357" s="165">
        <f t="shared" si="87"/>
        <v>3.4146341463414638</v>
      </c>
      <c r="AO357" s="241" t="s">
        <v>6417</v>
      </c>
      <c r="AP357" s="165">
        <v>7</v>
      </c>
      <c r="AQ357" s="165">
        <v>7</v>
      </c>
      <c r="AR357" s="165">
        <f t="shared" si="88"/>
        <v>0</v>
      </c>
      <c r="AS357" s="255">
        <f t="shared" si="89"/>
        <v>0</v>
      </c>
      <c r="AT357" s="9" t="s">
        <v>6354</v>
      </c>
    </row>
    <row r="358" spans="2:46" ht="50" customHeight="1">
      <c r="B358" s="34" t="s">
        <v>714</v>
      </c>
      <c r="C358" s="35" t="s">
        <v>5291</v>
      </c>
      <c r="D358" s="36" t="s">
        <v>715</v>
      </c>
      <c r="E358" s="240">
        <v>1766.6669999999999</v>
      </c>
      <c r="F358" s="235">
        <v>1976.2080000000001</v>
      </c>
      <c r="G358" s="234">
        <f t="shared" si="64"/>
        <v>-209.54100000000017</v>
      </c>
      <c r="H358" s="105">
        <f t="shared" si="65"/>
        <v>-10.603185494644297</v>
      </c>
      <c r="I358" s="240">
        <v>780.81500000000005</v>
      </c>
      <c r="J358" s="235">
        <v>984.88699999999994</v>
      </c>
      <c r="K358" s="234">
        <f t="shared" si="66"/>
        <v>-204.07199999999989</v>
      </c>
      <c r="L358" s="312">
        <f t="shared" si="67"/>
        <v>-20.720346598137645</v>
      </c>
      <c r="M358" s="240">
        <v>116.538</v>
      </c>
      <c r="N358" s="235">
        <v>116.438</v>
      </c>
      <c r="O358" s="234">
        <f t="shared" si="68"/>
        <v>9.9999999999994316E-2</v>
      </c>
      <c r="P358" s="105">
        <f t="shared" si="69"/>
        <v>8.5882615640937077E-2</v>
      </c>
      <c r="Q358" s="240">
        <v>869.31399999999996</v>
      </c>
      <c r="R358" s="235">
        <v>874.88300000000004</v>
      </c>
      <c r="S358" s="234">
        <f t="shared" si="70"/>
        <v>-5.5690000000000737</v>
      </c>
      <c r="T358" s="105">
        <f t="shared" si="71"/>
        <v>-0.63654225765045991</v>
      </c>
      <c r="U358" s="180" t="s">
        <v>6339</v>
      </c>
      <c r="V358" s="165">
        <v>293</v>
      </c>
      <c r="W358" s="165">
        <v>303</v>
      </c>
      <c r="X358" s="165">
        <f t="shared" si="80"/>
        <v>-10</v>
      </c>
      <c r="Y358" s="165">
        <f t="shared" si="81"/>
        <v>-3.3003300330032999</v>
      </c>
      <c r="Z358" s="241" t="s">
        <v>6384</v>
      </c>
      <c r="AA358" s="165">
        <v>217</v>
      </c>
      <c r="AB358" s="165">
        <v>225</v>
      </c>
      <c r="AC358" s="165">
        <f t="shared" si="82"/>
        <v>-8</v>
      </c>
      <c r="AD358" s="165">
        <f t="shared" si="83"/>
        <v>-3.5555555555555554</v>
      </c>
      <c r="AE358" s="241" t="s">
        <v>6292</v>
      </c>
      <c r="AF358" s="165">
        <v>130</v>
      </c>
      <c r="AG358" s="165">
        <v>119</v>
      </c>
      <c r="AH358" s="165">
        <f t="shared" si="84"/>
        <v>11</v>
      </c>
      <c r="AI358" s="165">
        <f t="shared" si="85"/>
        <v>9.2436974789915975</v>
      </c>
      <c r="AJ358" s="241" t="s">
        <v>6418</v>
      </c>
      <c r="AK358" s="165">
        <v>103</v>
      </c>
      <c r="AL358" s="165">
        <v>103</v>
      </c>
      <c r="AM358" s="165">
        <f t="shared" si="86"/>
        <v>0</v>
      </c>
      <c r="AN358" s="165">
        <f t="shared" si="87"/>
        <v>0</v>
      </c>
      <c r="AO358" s="241" t="s">
        <v>6419</v>
      </c>
      <c r="AP358" s="165">
        <v>102</v>
      </c>
      <c r="AQ358" s="165">
        <v>102</v>
      </c>
      <c r="AR358" s="165">
        <f t="shared" si="88"/>
        <v>0</v>
      </c>
      <c r="AS358" s="255">
        <f t="shared" si="89"/>
        <v>0</v>
      </c>
      <c r="AT358" s="9" t="s">
        <v>6354</v>
      </c>
    </row>
    <row r="359" spans="2:46" ht="50" customHeight="1">
      <c r="B359" s="34" t="s">
        <v>716</v>
      </c>
      <c r="C359" s="35" t="s">
        <v>5291</v>
      </c>
      <c r="D359" s="36" t="s">
        <v>717</v>
      </c>
      <c r="E359" s="240">
        <v>2300.223</v>
      </c>
      <c r="F359" s="235">
        <v>1980.749</v>
      </c>
      <c r="G359" s="234">
        <f t="shared" si="64"/>
        <v>319.47399999999993</v>
      </c>
      <c r="H359" s="105">
        <f t="shared" si="65"/>
        <v>16.128949200529696</v>
      </c>
      <c r="I359" s="240">
        <v>1356.69</v>
      </c>
      <c r="J359" s="235">
        <v>1183.627</v>
      </c>
      <c r="K359" s="234">
        <f t="shared" si="66"/>
        <v>173.0630000000001</v>
      </c>
      <c r="L359" s="312">
        <f t="shared" si="67"/>
        <v>14.621413671705707</v>
      </c>
      <c r="M359" s="240">
        <v>460.42</v>
      </c>
      <c r="N359" s="235">
        <v>244.916</v>
      </c>
      <c r="O359" s="234">
        <f t="shared" si="68"/>
        <v>215.50400000000002</v>
      </c>
      <c r="P359" s="105">
        <f t="shared" si="69"/>
        <v>87.990984664129755</v>
      </c>
      <c r="Q359" s="240">
        <v>483.113</v>
      </c>
      <c r="R359" s="235">
        <v>552.20600000000002</v>
      </c>
      <c r="S359" s="234">
        <f t="shared" si="70"/>
        <v>-69.093000000000018</v>
      </c>
      <c r="T359" s="105">
        <f t="shared" si="71"/>
        <v>-12.512178426167051</v>
      </c>
      <c r="U359" s="180" t="s">
        <v>6382</v>
      </c>
      <c r="V359" s="165">
        <v>216</v>
      </c>
      <c r="W359" s="165">
        <v>255</v>
      </c>
      <c r="X359" s="165">
        <f t="shared" si="80"/>
        <v>-39</v>
      </c>
      <c r="Y359" s="255">
        <f t="shared" si="81"/>
        <v>-15.294117647058824</v>
      </c>
      <c r="Z359" s="241" t="s">
        <v>6420</v>
      </c>
      <c r="AA359" s="165">
        <v>73</v>
      </c>
      <c r="AB359" s="165">
        <v>80</v>
      </c>
      <c r="AC359" s="165">
        <f t="shared" si="82"/>
        <v>-7</v>
      </c>
      <c r="AD359" s="165">
        <f t="shared" si="83"/>
        <v>-8.75</v>
      </c>
      <c r="AE359" s="241" t="s">
        <v>6421</v>
      </c>
      <c r="AF359" s="165">
        <v>72</v>
      </c>
      <c r="AG359" s="165">
        <v>102</v>
      </c>
      <c r="AH359" s="165">
        <f t="shared" si="84"/>
        <v>-30</v>
      </c>
      <c r="AI359" s="165">
        <f t="shared" si="85"/>
        <v>-29.411764705882355</v>
      </c>
      <c r="AJ359" s="241" t="s">
        <v>6365</v>
      </c>
      <c r="AK359" s="165">
        <v>51</v>
      </c>
      <c r="AL359" s="165">
        <v>51</v>
      </c>
      <c r="AM359" s="165">
        <f t="shared" si="86"/>
        <v>0</v>
      </c>
      <c r="AN359" s="165">
        <f t="shared" si="87"/>
        <v>0</v>
      </c>
      <c r="AO359" s="241" t="s">
        <v>6422</v>
      </c>
      <c r="AP359" s="165">
        <v>28</v>
      </c>
      <c r="AQ359" s="165">
        <v>38</v>
      </c>
      <c r="AR359" s="165">
        <f t="shared" si="88"/>
        <v>-10</v>
      </c>
      <c r="AS359" s="255">
        <f t="shared" si="89"/>
        <v>-26.315789473684209</v>
      </c>
      <c r="AT359" s="9" t="s">
        <v>6354</v>
      </c>
    </row>
    <row r="360" spans="2:46" ht="50" customHeight="1">
      <c r="B360" s="34" t="s">
        <v>718</v>
      </c>
      <c r="C360" s="35" t="s">
        <v>5291</v>
      </c>
      <c r="D360" s="36" t="s">
        <v>719</v>
      </c>
      <c r="E360" s="240">
        <v>8987.9719999999998</v>
      </c>
      <c r="F360" s="235">
        <v>12320.248</v>
      </c>
      <c r="G360" s="234">
        <f t="shared" si="64"/>
        <v>-3332.2759999999998</v>
      </c>
      <c r="H360" s="105">
        <f t="shared" si="65"/>
        <v>-27.047150349570888</v>
      </c>
      <c r="I360" s="240">
        <v>1231.1369999999999</v>
      </c>
      <c r="J360" s="235">
        <v>1317.308</v>
      </c>
      <c r="K360" s="234">
        <f t="shared" si="66"/>
        <v>-86.171000000000049</v>
      </c>
      <c r="L360" s="312">
        <f t="shared" si="67"/>
        <v>-6.5414466472533421</v>
      </c>
      <c r="M360" s="240">
        <v>2.1970000000000001</v>
      </c>
      <c r="N360" s="235">
        <v>32.192999999999998</v>
      </c>
      <c r="O360" s="234">
        <f t="shared" si="68"/>
        <v>-29.995999999999999</v>
      </c>
      <c r="P360" s="105">
        <f t="shared" si="69"/>
        <v>-93.175535054204332</v>
      </c>
      <c r="Q360" s="240">
        <v>7754.6379999999999</v>
      </c>
      <c r="R360" s="235">
        <v>10970.746999999999</v>
      </c>
      <c r="S360" s="234">
        <f t="shared" si="70"/>
        <v>-3216.1089999999995</v>
      </c>
      <c r="T360" s="105">
        <f t="shared" si="71"/>
        <v>-29.315314627162575</v>
      </c>
      <c r="U360" s="180" t="s">
        <v>6423</v>
      </c>
      <c r="V360" s="165">
        <v>3264</v>
      </c>
      <c r="W360" s="165">
        <v>5709</v>
      </c>
      <c r="X360" s="165">
        <f t="shared" si="80"/>
        <v>-2445</v>
      </c>
      <c r="Y360" s="255">
        <f t="shared" si="81"/>
        <v>-42.827115081450337</v>
      </c>
      <c r="Z360" s="241" t="s">
        <v>6424</v>
      </c>
      <c r="AA360" s="165">
        <v>2317</v>
      </c>
      <c r="AB360" s="165">
        <v>1821</v>
      </c>
      <c r="AC360" s="165">
        <f t="shared" si="82"/>
        <v>496</v>
      </c>
      <c r="AD360" s="165">
        <f t="shared" si="83"/>
        <v>27.237781438769908</v>
      </c>
      <c r="AE360" s="241" t="s">
        <v>6425</v>
      </c>
      <c r="AF360" s="165">
        <v>1493</v>
      </c>
      <c r="AG360" s="165">
        <v>1651</v>
      </c>
      <c r="AH360" s="165">
        <f t="shared" si="84"/>
        <v>-158</v>
      </c>
      <c r="AI360" s="165">
        <f t="shared" si="85"/>
        <v>-9.5699576014536643</v>
      </c>
      <c r="AJ360" s="241" t="s">
        <v>5422</v>
      </c>
      <c r="AK360" s="165">
        <v>274</v>
      </c>
      <c r="AL360" s="165">
        <v>1185</v>
      </c>
      <c r="AM360" s="165">
        <f t="shared" si="86"/>
        <v>-911</v>
      </c>
      <c r="AN360" s="165">
        <f t="shared" si="87"/>
        <v>-76.877637130801688</v>
      </c>
      <c r="AO360" s="241" t="s">
        <v>6426</v>
      </c>
      <c r="AP360" s="165">
        <v>108</v>
      </c>
      <c r="AQ360" s="165">
        <v>208</v>
      </c>
      <c r="AR360" s="165">
        <f t="shared" si="88"/>
        <v>-100</v>
      </c>
      <c r="AS360" s="255">
        <f t="shared" si="89"/>
        <v>-48.07692307692308</v>
      </c>
      <c r="AT360" s="9" t="s">
        <v>6354</v>
      </c>
    </row>
    <row r="361" spans="2:46" ht="50" customHeight="1">
      <c r="B361" s="34" t="s">
        <v>720</v>
      </c>
      <c r="C361" s="35" t="s">
        <v>5291</v>
      </c>
      <c r="D361" s="36" t="s">
        <v>721</v>
      </c>
      <c r="E361" s="240">
        <v>12318.58</v>
      </c>
      <c r="F361" s="235">
        <v>14105.705</v>
      </c>
      <c r="G361" s="234">
        <f t="shared" si="64"/>
        <v>-1787.125</v>
      </c>
      <c r="H361" s="105">
        <f t="shared" si="65"/>
        <v>-12.669519176815339</v>
      </c>
      <c r="I361" s="240">
        <v>4734.71</v>
      </c>
      <c r="J361" s="235">
        <v>5783.3540000000003</v>
      </c>
      <c r="K361" s="234">
        <f t="shared" si="66"/>
        <v>-1048.6440000000002</v>
      </c>
      <c r="L361" s="312">
        <f t="shared" si="67"/>
        <v>-18.132108115809618</v>
      </c>
      <c r="M361" s="240">
        <v>520.53300000000002</v>
      </c>
      <c r="N361" s="235">
        <v>520.48</v>
      </c>
      <c r="O361" s="234">
        <f t="shared" si="68"/>
        <v>5.2999999999997272E-2</v>
      </c>
      <c r="P361" s="105">
        <f t="shared" si="69"/>
        <v>1.0182908084844233E-2</v>
      </c>
      <c r="Q361" s="240">
        <v>7063.3370000000004</v>
      </c>
      <c r="R361" s="235">
        <v>7801.8710000000001</v>
      </c>
      <c r="S361" s="234">
        <f t="shared" si="70"/>
        <v>-738.53399999999965</v>
      </c>
      <c r="T361" s="105">
        <f t="shared" si="71"/>
        <v>-9.4661139616381718</v>
      </c>
      <c r="U361" s="180" t="s">
        <v>6427</v>
      </c>
      <c r="V361" s="165">
        <v>3010</v>
      </c>
      <c r="W361" s="165">
        <v>2502</v>
      </c>
      <c r="X361" s="165">
        <f t="shared" si="80"/>
        <v>508</v>
      </c>
      <c r="Y361" s="255">
        <f t="shared" si="81"/>
        <v>20.303756994404477</v>
      </c>
      <c r="Z361" s="241" t="s">
        <v>6254</v>
      </c>
      <c r="AA361" s="165">
        <v>2482</v>
      </c>
      <c r="AB361" s="165">
        <v>3583</v>
      </c>
      <c r="AC361" s="165">
        <f t="shared" si="82"/>
        <v>-1101</v>
      </c>
      <c r="AD361" s="165">
        <f t="shared" si="83"/>
        <v>-30.728439854870221</v>
      </c>
      <c r="AE361" s="241" t="s">
        <v>6255</v>
      </c>
      <c r="AF361" s="165">
        <v>1318</v>
      </c>
      <c r="AG361" s="165">
        <v>1448</v>
      </c>
      <c r="AH361" s="165">
        <f t="shared" si="84"/>
        <v>-130</v>
      </c>
      <c r="AI361" s="165">
        <f t="shared" si="85"/>
        <v>-8.9779005524861883</v>
      </c>
      <c r="AJ361" s="241" t="s">
        <v>6370</v>
      </c>
      <c r="AK361" s="165">
        <v>67</v>
      </c>
      <c r="AL361" s="165">
        <v>74</v>
      </c>
      <c r="AM361" s="165">
        <f t="shared" si="86"/>
        <v>-7</v>
      </c>
      <c r="AN361" s="165">
        <f t="shared" si="87"/>
        <v>-9.4594594594594597</v>
      </c>
      <c r="AO361" s="241" t="s">
        <v>6428</v>
      </c>
      <c r="AP361" s="165">
        <v>61</v>
      </c>
      <c r="AQ361" s="165">
        <v>61</v>
      </c>
      <c r="AR361" s="165">
        <f t="shared" si="88"/>
        <v>0</v>
      </c>
      <c r="AS361" s="255">
        <f t="shared" si="89"/>
        <v>0</v>
      </c>
      <c r="AT361" s="9" t="s">
        <v>6354</v>
      </c>
    </row>
    <row r="362" spans="2:46" ht="50" customHeight="1">
      <c r="B362" s="37" t="s">
        <v>722</v>
      </c>
      <c r="C362" s="38" t="s">
        <v>5291</v>
      </c>
      <c r="D362" s="39" t="s">
        <v>723</v>
      </c>
      <c r="E362" s="240">
        <v>4088.105</v>
      </c>
      <c r="F362" s="235">
        <v>5342.0450000000001</v>
      </c>
      <c r="G362" s="234">
        <f t="shared" si="64"/>
        <v>-1253.94</v>
      </c>
      <c r="H362" s="105">
        <f t="shared" si="65"/>
        <v>-23.473033267222572</v>
      </c>
      <c r="I362" s="240">
        <v>1205.8030000000001</v>
      </c>
      <c r="J362" s="235">
        <v>1456.9870000000001</v>
      </c>
      <c r="K362" s="234">
        <f t="shared" si="66"/>
        <v>-251.18399999999997</v>
      </c>
      <c r="L362" s="312">
        <f t="shared" si="67"/>
        <v>-17.239961646878111</v>
      </c>
      <c r="M362" s="240">
        <v>300.83800000000002</v>
      </c>
      <c r="N362" s="235">
        <v>300.76400000000001</v>
      </c>
      <c r="O362" s="234">
        <f t="shared" si="68"/>
        <v>7.4000000000012278E-2</v>
      </c>
      <c r="P362" s="105">
        <f t="shared" si="69"/>
        <v>2.4604008458463205E-2</v>
      </c>
      <c r="Q362" s="240">
        <v>2581.4639999999999</v>
      </c>
      <c r="R362" s="235">
        <v>3584.2939999999999</v>
      </c>
      <c r="S362" s="234">
        <f t="shared" si="70"/>
        <v>-1002.8299999999999</v>
      </c>
      <c r="T362" s="105">
        <f t="shared" si="71"/>
        <v>-27.978452660412344</v>
      </c>
      <c r="U362" s="180" t="s">
        <v>6254</v>
      </c>
      <c r="V362" s="165">
        <v>1584</v>
      </c>
      <c r="W362" s="165">
        <v>2935</v>
      </c>
      <c r="X362" s="165">
        <f t="shared" si="80"/>
        <v>-1351</v>
      </c>
      <c r="Y362" s="255">
        <f t="shared" si="81"/>
        <v>-46.030664395229984</v>
      </c>
      <c r="Z362" s="241" t="s">
        <v>6362</v>
      </c>
      <c r="AA362" s="165">
        <v>432</v>
      </c>
      <c r="AB362" s="165">
        <v>382</v>
      </c>
      <c r="AC362" s="165">
        <f t="shared" si="82"/>
        <v>50</v>
      </c>
      <c r="AD362" s="165">
        <f t="shared" si="83"/>
        <v>13.089005235602095</v>
      </c>
      <c r="AE362" s="241" t="s">
        <v>6429</v>
      </c>
      <c r="AF362" s="165">
        <v>373</v>
      </c>
      <c r="AG362" s="165">
        <v>55</v>
      </c>
      <c r="AH362" s="165">
        <f t="shared" si="84"/>
        <v>318</v>
      </c>
      <c r="AI362" s="165">
        <f t="shared" si="85"/>
        <v>578.18181818181824</v>
      </c>
      <c r="AJ362" s="241" t="s">
        <v>6352</v>
      </c>
      <c r="AK362" s="165">
        <v>128</v>
      </c>
      <c r="AL362" s="165">
        <v>150</v>
      </c>
      <c r="AM362" s="165">
        <f t="shared" si="86"/>
        <v>-22</v>
      </c>
      <c r="AN362" s="165">
        <f t="shared" si="87"/>
        <v>-14.666666666666666</v>
      </c>
      <c r="AO362" s="241" t="s">
        <v>6365</v>
      </c>
      <c r="AP362" s="165">
        <v>23</v>
      </c>
      <c r="AQ362" s="165">
        <v>36</v>
      </c>
      <c r="AR362" s="165">
        <f t="shared" si="88"/>
        <v>-13</v>
      </c>
      <c r="AS362" s="255">
        <f t="shared" si="89"/>
        <v>-36.111111111111107</v>
      </c>
      <c r="AT362" s="9" t="s">
        <v>6354</v>
      </c>
    </row>
    <row r="363" spans="2:46" ht="50" customHeight="1">
      <c r="B363" s="37" t="s">
        <v>724</v>
      </c>
      <c r="C363" s="38" t="s">
        <v>5291</v>
      </c>
      <c r="D363" s="39" t="s">
        <v>725</v>
      </c>
      <c r="E363" s="240">
        <v>6898.6009999999997</v>
      </c>
      <c r="F363" s="235">
        <v>7387.2079999999996</v>
      </c>
      <c r="G363" s="234">
        <f t="shared" si="64"/>
        <v>-488.60699999999997</v>
      </c>
      <c r="H363" s="105">
        <f t="shared" si="65"/>
        <v>-6.6142309787405473</v>
      </c>
      <c r="I363" s="240">
        <v>1323.6</v>
      </c>
      <c r="J363" s="235">
        <v>1326.5</v>
      </c>
      <c r="K363" s="234">
        <f t="shared" si="66"/>
        <v>-2.9000000000000909</v>
      </c>
      <c r="L363" s="312">
        <f t="shared" si="67"/>
        <v>-0.21862042970223075</v>
      </c>
      <c r="M363" s="240">
        <v>217</v>
      </c>
      <c r="N363" s="235">
        <v>24.9</v>
      </c>
      <c r="O363" s="234">
        <f t="shared" si="68"/>
        <v>192.1</v>
      </c>
      <c r="P363" s="105">
        <f t="shared" si="69"/>
        <v>771.4859437751004</v>
      </c>
      <c r="Q363" s="240">
        <v>5358.0010000000002</v>
      </c>
      <c r="R363" s="235">
        <v>6035.808</v>
      </c>
      <c r="S363" s="234">
        <f t="shared" si="70"/>
        <v>-677.80699999999979</v>
      </c>
      <c r="T363" s="105">
        <f t="shared" si="71"/>
        <v>-11.229764101177503</v>
      </c>
      <c r="U363" s="180" t="s">
        <v>6254</v>
      </c>
      <c r="V363" s="165">
        <v>2759</v>
      </c>
      <c r="W363" s="165">
        <v>3661</v>
      </c>
      <c r="X363" s="165">
        <f t="shared" si="80"/>
        <v>-902</v>
      </c>
      <c r="Y363" s="255">
        <f t="shared" si="81"/>
        <v>-24.63807702813439</v>
      </c>
      <c r="Z363" s="241" t="s">
        <v>6393</v>
      </c>
      <c r="AA363" s="165">
        <v>1037</v>
      </c>
      <c r="AB363" s="165">
        <v>777</v>
      </c>
      <c r="AC363" s="165">
        <f t="shared" si="82"/>
        <v>260</v>
      </c>
      <c r="AD363" s="165">
        <f t="shared" si="83"/>
        <v>33.46203346203346</v>
      </c>
      <c r="AE363" s="241" t="s">
        <v>6430</v>
      </c>
      <c r="AF363" s="165">
        <v>671</v>
      </c>
      <c r="AG363" s="165">
        <v>620</v>
      </c>
      <c r="AH363" s="165">
        <f t="shared" si="84"/>
        <v>51</v>
      </c>
      <c r="AI363" s="165">
        <f t="shared" si="85"/>
        <v>8.2258064516129039</v>
      </c>
      <c r="AJ363" s="241" t="s">
        <v>6255</v>
      </c>
      <c r="AK363" s="165">
        <v>482</v>
      </c>
      <c r="AL363" s="165">
        <v>545</v>
      </c>
      <c r="AM363" s="165">
        <f t="shared" si="86"/>
        <v>-63</v>
      </c>
      <c r="AN363" s="165">
        <f t="shared" si="87"/>
        <v>-11.559633027522937</v>
      </c>
      <c r="AO363" s="241" t="s">
        <v>6382</v>
      </c>
      <c r="AP363" s="165">
        <v>93</v>
      </c>
      <c r="AQ363" s="165">
        <v>93</v>
      </c>
      <c r="AR363" s="165">
        <f t="shared" si="88"/>
        <v>0</v>
      </c>
      <c r="AS363" s="255">
        <f t="shared" si="89"/>
        <v>0</v>
      </c>
      <c r="AT363" s="9" t="s">
        <v>6354</v>
      </c>
    </row>
    <row r="364" spans="2:46" ht="50" customHeight="1">
      <c r="B364" s="34" t="s">
        <v>726</v>
      </c>
      <c r="C364" s="35" t="s">
        <v>5291</v>
      </c>
      <c r="D364" s="36" t="s">
        <v>727</v>
      </c>
      <c r="E364" s="240">
        <v>2619.3609999999999</v>
      </c>
      <c r="F364" s="235">
        <v>3223.3910000000001</v>
      </c>
      <c r="G364" s="234">
        <f t="shared" si="64"/>
        <v>-604.0300000000002</v>
      </c>
      <c r="H364" s="105">
        <f t="shared" si="65"/>
        <v>-18.738961547016796</v>
      </c>
      <c r="I364" s="240">
        <v>1093.1079999999999</v>
      </c>
      <c r="J364" s="235">
        <v>1365.4</v>
      </c>
      <c r="K364" s="234">
        <f t="shared" si="66"/>
        <v>-272.29200000000014</v>
      </c>
      <c r="L364" s="312">
        <f t="shared" si="67"/>
        <v>-19.942287974220019</v>
      </c>
      <c r="M364" s="240">
        <v>65.977000000000004</v>
      </c>
      <c r="N364" s="235">
        <v>70.366</v>
      </c>
      <c r="O364" s="234">
        <f t="shared" si="68"/>
        <v>-4.3889999999999958</v>
      </c>
      <c r="P364" s="105">
        <f t="shared" si="69"/>
        <v>-6.2373873745843103</v>
      </c>
      <c r="Q364" s="240">
        <v>1460.2760000000001</v>
      </c>
      <c r="R364" s="235">
        <v>1787.625</v>
      </c>
      <c r="S364" s="234">
        <f t="shared" si="70"/>
        <v>-327.34899999999993</v>
      </c>
      <c r="T364" s="105">
        <f t="shared" si="71"/>
        <v>-18.311950213271796</v>
      </c>
      <c r="U364" s="180" t="s">
        <v>6266</v>
      </c>
      <c r="V364" s="165">
        <v>945</v>
      </c>
      <c r="W364" s="165">
        <v>921</v>
      </c>
      <c r="X364" s="165">
        <f t="shared" si="80"/>
        <v>24</v>
      </c>
      <c r="Y364" s="165">
        <f t="shared" si="81"/>
        <v>2.6058631921824107</v>
      </c>
      <c r="Z364" s="241" t="s">
        <v>6416</v>
      </c>
      <c r="AA364" s="165">
        <v>202</v>
      </c>
      <c r="AB364" s="165">
        <v>201</v>
      </c>
      <c r="AC364" s="165">
        <f t="shared" si="82"/>
        <v>1</v>
      </c>
      <c r="AD364" s="165">
        <f t="shared" si="83"/>
        <v>0.49751243781094528</v>
      </c>
      <c r="AE364" s="241" t="s">
        <v>6401</v>
      </c>
      <c r="AF364" s="165">
        <v>96</v>
      </c>
      <c r="AG364" s="165">
        <v>62</v>
      </c>
      <c r="AH364" s="165">
        <f t="shared" si="84"/>
        <v>34</v>
      </c>
      <c r="AI364" s="165">
        <f t="shared" si="85"/>
        <v>54.838709677419352</v>
      </c>
      <c r="AJ364" s="241" t="s">
        <v>6431</v>
      </c>
      <c r="AK364" s="165">
        <v>90</v>
      </c>
      <c r="AL364" s="165">
        <v>92</v>
      </c>
      <c r="AM364" s="165">
        <f t="shared" si="86"/>
        <v>-2</v>
      </c>
      <c r="AN364" s="165">
        <f t="shared" si="87"/>
        <v>-2.1739130434782608</v>
      </c>
      <c r="AO364" s="241" t="s">
        <v>6432</v>
      </c>
      <c r="AP364" s="165">
        <v>69</v>
      </c>
      <c r="AQ364" s="165">
        <v>98</v>
      </c>
      <c r="AR364" s="165">
        <f t="shared" si="88"/>
        <v>-29</v>
      </c>
      <c r="AS364" s="255">
        <f t="shared" si="89"/>
        <v>-29.591836734693878</v>
      </c>
      <c r="AT364" s="9" t="s">
        <v>6354</v>
      </c>
    </row>
    <row r="365" spans="2:46" ht="50" customHeight="1">
      <c r="B365" s="34" t="s">
        <v>728</v>
      </c>
      <c r="C365" s="35" t="s">
        <v>5291</v>
      </c>
      <c r="D365" s="36" t="s">
        <v>729</v>
      </c>
      <c r="E365" s="240">
        <v>5381.7759999999998</v>
      </c>
      <c r="F365" s="235">
        <v>5319.6629999999996</v>
      </c>
      <c r="G365" s="234">
        <f t="shared" si="64"/>
        <v>62.113000000000284</v>
      </c>
      <c r="H365" s="105">
        <f t="shared" si="65"/>
        <v>1.167611557348657</v>
      </c>
      <c r="I365" s="240">
        <v>3117.1790000000001</v>
      </c>
      <c r="J365" s="235">
        <v>3537.2779999999998</v>
      </c>
      <c r="K365" s="234">
        <f t="shared" si="66"/>
        <v>-420.09899999999971</v>
      </c>
      <c r="L365" s="312">
        <f t="shared" si="67"/>
        <v>-11.87633541949487</v>
      </c>
      <c r="M365" s="240">
        <v>40.597999999999999</v>
      </c>
      <c r="N365" s="235">
        <v>40.593000000000004</v>
      </c>
      <c r="O365" s="234">
        <f t="shared" si="68"/>
        <v>4.9999999999954525E-3</v>
      </c>
      <c r="P365" s="105">
        <f t="shared" si="69"/>
        <v>1.2317394624677781E-2</v>
      </c>
      <c r="Q365" s="240">
        <v>2223.9989999999998</v>
      </c>
      <c r="R365" s="235">
        <v>1741.7919999999999</v>
      </c>
      <c r="S365" s="234">
        <f t="shared" si="70"/>
        <v>482.20699999999988</v>
      </c>
      <c r="T365" s="105">
        <f t="shared" si="71"/>
        <v>27.684534089030144</v>
      </c>
      <c r="U365" s="180" t="s">
        <v>6433</v>
      </c>
      <c r="V365" s="165">
        <v>1148</v>
      </c>
      <c r="W365" s="165">
        <v>648</v>
      </c>
      <c r="X365" s="165">
        <f t="shared" si="80"/>
        <v>500</v>
      </c>
      <c r="Y365" s="255">
        <f t="shared" si="81"/>
        <v>77.160493827160494</v>
      </c>
      <c r="Z365" s="237" t="s">
        <v>6386</v>
      </c>
      <c r="AA365" s="165">
        <v>664</v>
      </c>
      <c r="AB365" s="165">
        <v>664</v>
      </c>
      <c r="AC365" s="165">
        <f t="shared" si="82"/>
        <v>0</v>
      </c>
      <c r="AD365" s="165">
        <f t="shared" si="83"/>
        <v>0</v>
      </c>
      <c r="AE365" s="237" t="s">
        <v>6434</v>
      </c>
      <c r="AF365" s="165">
        <v>207</v>
      </c>
      <c r="AG365" s="165">
        <v>201</v>
      </c>
      <c r="AH365" s="165">
        <f t="shared" si="84"/>
        <v>6</v>
      </c>
      <c r="AI365" s="165">
        <f t="shared" si="85"/>
        <v>2.9850746268656714</v>
      </c>
      <c r="AJ365" s="237" t="s">
        <v>6365</v>
      </c>
      <c r="AK365" s="165">
        <v>91</v>
      </c>
      <c r="AL365" s="165">
        <v>101</v>
      </c>
      <c r="AM365" s="165">
        <f t="shared" si="86"/>
        <v>-10</v>
      </c>
      <c r="AN365" s="165">
        <f t="shared" si="87"/>
        <v>-9.9009900990099009</v>
      </c>
      <c r="AO365" s="237" t="s">
        <v>6385</v>
      </c>
      <c r="AP365" s="165">
        <v>53</v>
      </c>
      <c r="AQ365" s="165">
        <v>65</v>
      </c>
      <c r="AR365" s="165">
        <f t="shared" si="88"/>
        <v>-12</v>
      </c>
      <c r="AS365" s="255">
        <f t="shared" si="89"/>
        <v>-18.461538461538463</v>
      </c>
      <c r="AT365" s="9" t="s">
        <v>6354</v>
      </c>
    </row>
    <row r="366" spans="2:46" ht="50" customHeight="1">
      <c r="B366" s="34" t="s">
        <v>730</v>
      </c>
      <c r="C366" s="35" t="s">
        <v>5291</v>
      </c>
      <c r="D366" s="36" t="s">
        <v>731</v>
      </c>
      <c r="E366" s="240">
        <v>2029.027</v>
      </c>
      <c r="F366" s="235">
        <v>2300.8429999999998</v>
      </c>
      <c r="G366" s="234">
        <f t="shared" si="64"/>
        <v>-271.8159999999998</v>
      </c>
      <c r="H366" s="105">
        <f t="shared" si="65"/>
        <v>-11.813756957775903</v>
      </c>
      <c r="I366" s="240">
        <v>783.57</v>
      </c>
      <c r="J366" s="235">
        <v>902.79700000000003</v>
      </c>
      <c r="K366" s="234">
        <f t="shared" si="66"/>
        <v>-119.22699999999998</v>
      </c>
      <c r="L366" s="312">
        <f t="shared" si="67"/>
        <v>-13.20640188215069</v>
      </c>
      <c r="M366" s="240">
        <v>162.09700000000001</v>
      </c>
      <c r="N366" s="235">
        <v>261.88099999999997</v>
      </c>
      <c r="O366" s="234">
        <f t="shared" si="68"/>
        <v>-99.783999999999963</v>
      </c>
      <c r="P366" s="105">
        <f t="shared" si="69"/>
        <v>-38.102802417892086</v>
      </c>
      <c r="Q366" s="240">
        <v>1083.3599999999999</v>
      </c>
      <c r="R366" s="235">
        <v>1136.165</v>
      </c>
      <c r="S366" s="234">
        <f t="shared" si="70"/>
        <v>-52.805000000000064</v>
      </c>
      <c r="T366" s="105">
        <f t="shared" si="71"/>
        <v>-4.6476524096412115</v>
      </c>
      <c r="U366" s="180" t="s">
        <v>6266</v>
      </c>
      <c r="V366" s="165">
        <v>505</v>
      </c>
      <c r="W366" s="165">
        <v>624</v>
      </c>
      <c r="X366" s="165">
        <f t="shared" si="80"/>
        <v>-119</v>
      </c>
      <c r="Y366" s="255">
        <f t="shared" si="81"/>
        <v>-19.070512820512818</v>
      </c>
      <c r="Z366" s="237" t="s">
        <v>6435</v>
      </c>
      <c r="AA366" s="165">
        <v>287</v>
      </c>
      <c r="AB366" s="165">
        <v>261</v>
      </c>
      <c r="AC366" s="165">
        <f t="shared" si="82"/>
        <v>26</v>
      </c>
      <c r="AD366" s="165">
        <f t="shared" si="83"/>
        <v>9.9616858237547881</v>
      </c>
      <c r="AE366" s="237" t="s">
        <v>6365</v>
      </c>
      <c r="AF366" s="165">
        <v>205</v>
      </c>
      <c r="AG366" s="165">
        <v>205</v>
      </c>
      <c r="AH366" s="165">
        <f t="shared" si="84"/>
        <v>0</v>
      </c>
      <c r="AI366" s="165">
        <f t="shared" si="85"/>
        <v>0</v>
      </c>
      <c r="AJ366" s="237" t="s">
        <v>6436</v>
      </c>
      <c r="AK366" s="165">
        <v>17</v>
      </c>
      <c r="AL366" s="165">
        <v>27</v>
      </c>
      <c r="AM366" s="165">
        <f t="shared" si="86"/>
        <v>-10</v>
      </c>
      <c r="AN366" s="165">
        <f t="shared" si="87"/>
        <v>-37.037037037037038</v>
      </c>
      <c r="AO366" s="237" t="s">
        <v>6255</v>
      </c>
      <c r="AP366" s="165">
        <v>10</v>
      </c>
      <c r="AQ366" s="165">
        <v>11</v>
      </c>
      <c r="AR366" s="165">
        <f t="shared" si="88"/>
        <v>-1</v>
      </c>
      <c r="AS366" s="255">
        <f t="shared" si="89"/>
        <v>-9.0909090909090917</v>
      </c>
      <c r="AT366" s="9" t="s">
        <v>6354</v>
      </c>
    </row>
    <row r="367" spans="2:46" ht="50" customHeight="1">
      <c r="B367" s="34" t="s">
        <v>732</v>
      </c>
      <c r="C367" s="35" t="s">
        <v>5291</v>
      </c>
      <c r="D367" s="36" t="s">
        <v>733</v>
      </c>
      <c r="E367" s="240">
        <v>2353.797</v>
      </c>
      <c r="F367" s="235">
        <v>2407.7139999999999</v>
      </c>
      <c r="G367" s="234">
        <f t="shared" si="64"/>
        <v>-53.916999999999916</v>
      </c>
      <c r="H367" s="105">
        <f t="shared" si="65"/>
        <v>-2.239344041692656</v>
      </c>
      <c r="I367" s="240">
        <v>1083.1030000000001</v>
      </c>
      <c r="J367" s="235">
        <v>1251.8320000000001</v>
      </c>
      <c r="K367" s="234">
        <f t="shared" si="66"/>
        <v>-168.72900000000004</v>
      </c>
      <c r="L367" s="312">
        <f t="shared" si="67"/>
        <v>-13.478565813943085</v>
      </c>
      <c r="M367" s="240">
        <v>203.40899999999999</v>
      </c>
      <c r="N367" s="235">
        <v>203.15199999999999</v>
      </c>
      <c r="O367" s="234">
        <f t="shared" si="68"/>
        <v>0.257000000000005</v>
      </c>
      <c r="P367" s="105">
        <f t="shared" si="69"/>
        <v>0.1265062613215745</v>
      </c>
      <c r="Q367" s="240">
        <v>1067.2850000000001</v>
      </c>
      <c r="R367" s="235">
        <v>952.73</v>
      </c>
      <c r="S367" s="234">
        <f t="shared" si="70"/>
        <v>114.55500000000006</v>
      </c>
      <c r="T367" s="105">
        <f t="shared" si="71"/>
        <v>12.023868252285544</v>
      </c>
      <c r="U367" s="180" t="s">
        <v>6437</v>
      </c>
      <c r="V367" s="165">
        <v>256</v>
      </c>
      <c r="W367" s="165">
        <v>255</v>
      </c>
      <c r="X367" s="165">
        <f t="shared" si="80"/>
        <v>1</v>
      </c>
      <c r="Y367" s="255">
        <f t="shared" si="81"/>
        <v>0.39215686274509803</v>
      </c>
      <c r="Z367" s="237" t="s">
        <v>6438</v>
      </c>
      <c r="AA367" s="165">
        <v>236</v>
      </c>
      <c r="AB367" s="165">
        <v>238</v>
      </c>
      <c r="AC367" s="165">
        <f t="shared" si="82"/>
        <v>-2</v>
      </c>
      <c r="AD367" s="165">
        <f t="shared" si="83"/>
        <v>-0.84033613445378152</v>
      </c>
      <c r="AE367" s="237" t="s">
        <v>6428</v>
      </c>
      <c r="AF367" s="165">
        <v>230</v>
      </c>
      <c r="AG367" s="165">
        <v>230</v>
      </c>
      <c r="AH367" s="165">
        <f t="shared" si="84"/>
        <v>0</v>
      </c>
      <c r="AI367" s="165">
        <f t="shared" si="85"/>
        <v>0</v>
      </c>
      <c r="AJ367" s="237" t="s">
        <v>6439</v>
      </c>
      <c r="AK367" s="165">
        <v>215</v>
      </c>
      <c r="AL367" s="165">
        <v>101</v>
      </c>
      <c r="AM367" s="165">
        <f t="shared" si="86"/>
        <v>114</v>
      </c>
      <c r="AN367" s="165">
        <f t="shared" si="87"/>
        <v>112.87128712871286</v>
      </c>
      <c r="AO367" s="241" t="s">
        <v>6440</v>
      </c>
      <c r="AP367" s="165">
        <v>39</v>
      </c>
      <c r="AQ367" s="165">
        <v>39</v>
      </c>
      <c r="AR367" s="165">
        <f t="shared" si="88"/>
        <v>0</v>
      </c>
      <c r="AS367" s="255">
        <f t="shared" si="89"/>
        <v>0</v>
      </c>
      <c r="AT367" s="9" t="s">
        <v>6354</v>
      </c>
    </row>
    <row r="368" spans="2:46" ht="50" customHeight="1">
      <c r="B368" s="34" t="s">
        <v>734</v>
      </c>
      <c r="C368" s="35" t="s">
        <v>5291</v>
      </c>
      <c r="D368" s="36" t="s">
        <v>735</v>
      </c>
      <c r="E368" s="240">
        <v>939.53200000000004</v>
      </c>
      <c r="F368" s="235">
        <v>1118.6410000000001</v>
      </c>
      <c r="G368" s="234">
        <f t="shared" si="64"/>
        <v>-179.10900000000004</v>
      </c>
      <c r="H368" s="105">
        <f t="shared" si="65"/>
        <v>-16.011303000694596</v>
      </c>
      <c r="I368" s="240">
        <v>685</v>
      </c>
      <c r="J368" s="235">
        <v>864.3</v>
      </c>
      <c r="K368" s="234">
        <f t="shared" si="66"/>
        <v>-179.29999999999995</v>
      </c>
      <c r="L368" s="312">
        <f t="shared" si="67"/>
        <v>-20.745111651047086</v>
      </c>
      <c r="M368" s="240">
        <v>114.098</v>
      </c>
      <c r="N368" s="235">
        <v>114.02200000000001</v>
      </c>
      <c r="O368" s="234">
        <f t="shared" si="68"/>
        <v>7.5999999999993406E-2</v>
      </c>
      <c r="P368" s="105">
        <f t="shared" si="69"/>
        <v>6.6653803651921029E-2</v>
      </c>
      <c r="Q368" s="240">
        <v>140.434</v>
      </c>
      <c r="R368" s="235">
        <v>140.31899999999999</v>
      </c>
      <c r="S368" s="234">
        <f t="shared" si="70"/>
        <v>0.11500000000000909</v>
      </c>
      <c r="T368" s="105">
        <f t="shared" si="71"/>
        <v>8.1956114282462883E-2</v>
      </c>
      <c r="U368" s="180" t="s">
        <v>6441</v>
      </c>
      <c r="V368" s="165">
        <v>69</v>
      </c>
      <c r="W368" s="165">
        <v>73</v>
      </c>
      <c r="X368" s="165">
        <f t="shared" si="80"/>
        <v>-4</v>
      </c>
      <c r="Y368" s="255">
        <f t="shared" si="81"/>
        <v>-5.4794520547945202</v>
      </c>
      <c r="Z368" s="237" t="s">
        <v>6442</v>
      </c>
      <c r="AA368" s="165">
        <v>41</v>
      </c>
      <c r="AB368" s="165">
        <v>29</v>
      </c>
      <c r="AC368" s="165">
        <f t="shared" si="82"/>
        <v>12</v>
      </c>
      <c r="AD368" s="255">
        <f t="shared" si="83"/>
        <v>41.379310344827587</v>
      </c>
      <c r="AE368" s="237" t="s">
        <v>6365</v>
      </c>
      <c r="AF368" s="165">
        <v>18</v>
      </c>
      <c r="AG368" s="165">
        <v>18</v>
      </c>
      <c r="AH368" s="165">
        <f t="shared" si="84"/>
        <v>0</v>
      </c>
      <c r="AI368" s="165">
        <f t="shared" si="85"/>
        <v>0</v>
      </c>
      <c r="AJ368" s="237" t="s">
        <v>6403</v>
      </c>
      <c r="AK368" s="165">
        <v>11</v>
      </c>
      <c r="AL368" s="165">
        <v>11</v>
      </c>
      <c r="AM368" s="165">
        <f t="shared" si="86"/>
        <v>0</v>
      </c>
      <c r="AN368" s="165">
        <f t="shared" si="87"/>
        <v>0</v>
      </c>
      <c r="AO368" s="237" t="s">
        <v>6443</v>
      </c>
      <c r="AP368" s="165">
        <v>1</v>
      </c>
      <c r="AQ368" s="165" t="s">
        <v>6150</v>
      </c>
      <c r="AR368" s="165">
        <v>1</v>
      </c>
      <c r="AS368" s="255" t="s">
        <v>6372</v>
      </c>
      <c r="AT368" s="9" t="s">
        <v>6354</v>
      </c>
    </row>
    <row r="369" spans="2:46" ht="50" customHeight="1">
      <c r="B369" s="34" t="s">
        <v>736</v>
      </c>
      <c r="C369" s="35" t="s">
        <v>5291</v>
      </c>
      <c r="D369" s="36" t="s">
        <v>737</v>
      </c>
      <c r="E369" s="240">
        <v>5634.8379999999997</v>
      </c>
      <c r="F369" s="235">
        <v>6216.49</v>
      </c>
      <c r="G369" s="234">
        <f t="shared" si="64"/>
        <v>-581.65200000000004</v>
      </c>
      <c r="H369" s="105">
        <f t="shared" si="65"/>
        <v>-9.3565983376471298</v>
      </c>
      <c r="I369" s="240">
        <v>2204.2890000000002</v>
      </c>
      <c r="J369" s="235">
        <v>2622.63</v>
      </c>
      <c r="K369" s="234">
        <f t="shared" si="66"/>
        <v>-418.34099999999989</v>
      </c>
      <c r="L369" s="312">
        <f t="shared" si="67"/>
        <v>-15.951201656352588</v>
      </c>
      <c r="M369" s="240">
        <v>310.54500000000002</v>
      </c>
      <c r="N369" s="235">
        <v>310.41899999999998</v>
      </c>
      <c r="O369" s="234">
        <f t="shared" si="68"/>
        <v>0.1260000000000332</v>
      </c>
      <c r="P369" s="105">
        <f t="shared" si="69"/>
        <v>4.0590298918569162E-2</v>
      </c>
      <c r="Q369" s="240">
        <v>3120.0039999999999</v>
      </c>
      <c r="R369" s="235">
        <v>3283.4409999999998</v>
      </c>
      <c r="S369" s="234">
        <f t="shared" si="70"/>
        <v>-163.4369999999999</v>
      </c>
      <c r="T369" s="105">
        <f t="shared" si="71"/>
        <v>-4.9776134244531853</v>
      </c>
      <c r="U369" s="180" t="s">
        <v>6444</v>
      </c>
      <c r="V369" s="165">
        <v>1707</v>
      </c>
      <c r="W369" s="165">
        <v>1843</v>
      </c>
      <c r="X369" s="165">
        <f t="shared" si="80"/>
        <v>-136</v>
      </c>
      <c r="Y369" s="255">
        <f t="shared" si="81"/>
        <v>-7.3792729245794897</v>
      </c>
      <c r="Z369" s="237" t="s">
        <v>6396</v>
      </c>
      <c r="AA369" s="165">
        <v>811</v>
      </c>
      <c r="AB369" s="165">
        <v>810</v>
      </c>
      <c r="AC369" s="165">
        <f t="shared" si="82"/>
        <v>1</v>
      </c>
      <c r="AD369" s="165">
        <f t="shared" si="83"/>
        <v>0.12345679012345678</v>
      </c>
      <c r="AE369" s="237" t="s">
        <v>6411</v>
      </c>
      <c r="AF369" s="165">
        <v>128</v>
      </c>
      <c r="AG369" s="165">
        <v>127</v>
      </c>
      <c r="AH369" s="165">
        <f t="shared" si="84"/>
        <v>1</v>
      </c>
      <c r="AI369" s="165">
        <f t="shared" si="85"/>
        <v>0.78740157480314954</v>
      </c>
      <c r="AJ369" s="237" t="s">
        <v>6432</v>
      </c>
      <c r="AK369" s="165">
        <v>108</v>
      </c>
      <c r="AL369" s="165">
        <v>105</v>
      </c>
      <c r="AM369" s="165">
        <f t="shared" si="86"/>
        <v>3</v>
      </c>
      <c r="AN369" s="165">
        <f t="shared" si="87"/>
        <v>2.8571428571428572</v>
      </c>
      <c r="AO369" s="237" t="s">
        <v>6445</v>
      </c>
      <c r="AP369" s="165">
        <v>89</v>
      </c>
      <c r="AQ369" s="165">
        <v>120</v>
      </c>
      <c r="AR369" s="165">
        <f t="shared" si="88"/>
        <v>-31</v>
      </c>
      <c r="AS369" s="255">
        <f t="shared" si="89"/>
        <v>-25.833333333333336</v>
      </c>
      <c r="AT369" s="9" t="s">
        <v>6354</v>
      </c>
    </row>
    <row r="370" spans="2:46" ht="50" customHeight="1">
      <c r="B370" s="34" t="s">
        <v>738</v>
      </c>
      <c r="C370" s="35" t="s">
        <v>5291</v>
      </c>
      <c r="D370" s="36" t="s">
        <v>739</v>
      </c>
      <c r="E370" s="240">
        <v>1087.885</v>
      </c>
      <c r="F370" s="235">
        <v>1027.4690000000001</v>
      </c>
      <c r="G370" s="234">
        <f t="shared" si="64"/>
        <v>60.41599999999994</v>
      </c>
      <c r="H370" s="105">
        <f t="shared" si="65"/>
        <v>5.8800800802749222</v>
      </c>
      <c r="I370" s="240">
        <v>626.01800000000003</v>
      </c>
      <c r="J370" s="235">
        <v>638.99900000000002</v>
      </c>
      <c r="K370" s="234">
        <f t="shared" si="66"/>
        <v>-12.980999999999995</v>
      </c>
      <c r="L370" s="312">
        <f t="shared" si="67"/>
        <v>-2.0314585781824377</v>
      </c>
      <c r="M370" s="240">
        <v>282.48899999999998</v>
      </c>
      <c r="N370" s="235">
        <v>181.66</v>
      </c>
      <c r="O370" s="234">
        <f t="shared" si="68"/>
        <v>100.82899999999998</v>
      </c>
      <c r="P370" s="105">
        <f t="shared" si="69"/>
        <v>55.504238687658244</v>
      </c>
      <c r="Q370" s="240">
        <v>179.37799999999999</v>
      </c>
      <c r="R370" s="235">
        <v>206.81</v>
      </c>
      <c r="S370" s="234">
        <f t="shared" si="70"/>
        <v>-27.432000000000016</v>
      </c>
      <c r="T370" s="105">
        <f t="shared" si="71"/>
        <v>-13.264348919297914</v>
      </c>
      <c r="U370" s="180" t="s">
        <v>6352</v>
      </c>
      <c r="V370" s="165">
        <v>93</v>
      </c>
      <c r="W370" s="165">
        <v>91</v>
      </c>
      <c r="X370" s="165">
        <f t="shared" si="80"/>
        <v>2</v>
      </c>
      <c r="Y370" s="255">
        <f t="shared" si="81"/>
        <v>2.197802197802198</v>
      </c>
      <c r="Z370" s="237" t="s">
        <v>6446</v>
      </c>
      <c r="AA370" s="165">
        <v>48</v>
      </c>
      <c r="AB370" s="165">
        <v>76</v>
      </c>
      <c r="AC370" s="165">
        <f t="shared" si="82"/>
        <v>-28</v>
      </c>
      <c r="AD370" s="165">
        <f t="shared" si="83"/>
        <v>-36.84210526315789</v>
      </c>
      <c r="AE370" s="237" t="s">
        <v>6447</v>
      </c>
      <c r="AF370" s="165">
        <v>16</v>
      </c>
      <c r="AG370" s="165">
        <v>16</v>
      </c>
      <c r="AH370" s="165">
        <f t="shared" si="84"/>
        <v>0</v>
      </c>
      <c r="AI370" s="165">
        <f t="shared" si="85"/>
        <v>0</v>
      </c>
      <c r="AJ370" s="237" t="s">
        <v>6448</v>
      </c>
      <c r="AK370" s="165">
        <v>11</v>
      </c>
      <c r="AL370" s="165">
        <v>11</v>
      </c>
      <c r="AM370" s="165">
        <f t="shared" si="86"/>
        <v>0</v>
      </c>
      <c r="AN370" s="165">
        <f t="shared" si="87"/>
        <v>0</v>
      </c>
      <c r="AO370" s="237" t="s">
        <v>6449</v>
      </c>
      <c r="AP370" s="165">
        <v>5</v>
      </c>
      <c r="AQ370" s="165">
        <v>5</v>
      </c>
      <c r="AR370" s="165">
        <f t="shared" si="88"/>
        <v>0</v>
      </c>
      <c r="AS370" s="255">
        <f t="shared" si="89"/>
        <v>0</v>
      </c>
      <c r="AT370" s="9" t="s">
        <v>6354</v>
      </c>
    </row>
    <row r="371" spans="2:46" ht="50" customHeight="1">
      <c r="B371" s="37" t="s">
        <v>740</v>
      </c>
      <c r="C371" s="38" t="s">
        <v>5291</v>
      </c>
      <c r="D371" s="39" t="s">
        <v>741</v>
      </c>
      <c r="E371" s="240">
        <v>3084.5790000000002</v>
      </c>
      <c r="F371" s="235">
        <v>2858.9250000000002</v>
      </c>
      <c r="G371" s="234">
        <f t="shared" si="64"/>
        <v>225.654</v>
      </c>
      <c r="H371" s="105">
        <f t="shared" si="65"/>
        <v>7.8929667619822137</v>
      </c>
      <c r="I371" s="240">
        <v>1482.5409999999999</v>
      </c>
      <c r="J371" s="235">
        <v>1109.8399999999999</v>
      </c>
      <c r="K371" s="234">
        <f t="shared" si="66"/>
        <v>372.70100000000002</v>
      </c>
      <c r="L371" s="312">
        <f t="shared" si="67"/>
        <v>33.581507244287465</v>
      </c>
      <c r="M371" s="240">
        <v>230.858</v>
      </c>
      <c r="N371" s="235">
        <v>248.185</v>
      </c>
      <c r="O371" s="234">
        <f t="shared" si="68"/>
        <v>-17.326999999999998</v>
      </c>
      <c r="P371" s="105">
        <f t="shared" si="69"/>
        <v>-6.9814855853496383</v>
      </c>
      <c r="Q371" s="240">
        <v>1371.18</v>
      </c>
      <c r="R371" s="235">
        <v>1500.9</v>
      </c>
      <c r="S371" s="234">
        <f t="shared" si="70"/>
        <v>-129.72000000000003</v>
      </c>
      <c r="T371" s="105">
        <f t="shared" si="71"/>
        <v>-8.6428143114131544</v>
      </c>
      <c r="U371" s="180" t="s">
        <v>6450</v>
      </c>
      <c r="V371" s="340">
        <v>786</v>
      </c>
      <c r="W371" s="340">
        <v>887</v>
      </c>
      <c r="X371" s="340">
        <f t="shared" si="80"/>
        <v>-101</v>
      </c>
      <c r="Y371" s="341">
        <f t="shared" si="81"/>
        <v>-11.386696730552424</v>
      </c>
      <c r="Z371" s="237" t="s">
        <v>6451</v>
      </c>
      <c r="AA371" s="340">
        <v>195</v>
      </c>
      <c r="AB371" s="340">
        <v>206</v>
      </c>
      <c r="AC371" s="340">
        <f t="shared" si="82"/>
        <v>-11</v>
      </c>
      <c r="AD371" s="340">
        <f t="shared" si="83"/>
        <v>-5.3398058252427179</v>
      </c>
      <c r="AE371" s="237" t="s">
        <v>6452</v>
      </c>
      <c r="AF371" s="340">
        <v>94</v>
      </c>
      <c r="AG371" s="340">
        <v>108</v>
      </c>
      <c r="AH371" s="340">
        <f t="shared" si="84"/>
        <v>-14</v>
      </c>
      <c r="AI371" s="340">
        <f t="shared" si="85"/>
        <v>-12.962962962962962</v>
      </c>
      <c r="AJ371" s="237" t="s">
        <v>6453</v>
      </c>
      <c r="AK371" s="340">
        <v>45</v>
      </c>
      <c r="AL371" s="340">
        <v>21</v>
      </c>
      <c r="AM371" s="340">
        <f t="shared" si="86"/>
        <v>24</v>
      </c>
      <c r="AN371" s="340">
        <f t="shared" si="87"/>
        <v>114.28571428571428</v>
      </c>
      <c r="AO371" s="237" t="s">
        <v>6454</v>
      </c>
      <c r="AP371" s="340">
        <v>45</v>
      </c>
      <c r="AQ371" s="340">
        <v>47</v>
      </c>
      <c r="AR371" s="340">
        <f t="shared" si="88"/>
        <v>-2</v>
      </c>
      <c r="AS371" s="341">
        <f t="shared" si="89"/>
        <v>-4.2553191489361701</v>
      </c>
      <c r="AT371" s="9" t="s">
        <v>6354</v>
      </c>
    </row>
    <row r="372" spans="2:46" ht="50" customHeight="1">
      <c r="B372" s="34" t="s">
        <v>742</v>
      </c>
      <c r="C372" s="35" t="s">
        <v>5291</v>
      </c>
      <c r="D372" s="36" t="s">
        <v>743</v>
      </c>
      <c r="E372" s="240">
        <v>36148.315000000002</v>
      </c>
      <c r="F372" s="235">
        <v>38903.105000000003</v>
      </c>
      <c r="G372" s="234">
        <f t="shared" si="64"/>
        <v>-2754.7900000000009</v>
      </c>
      <c r="H372" s="105">
        <f t="shared" si="65"/>
        <v>-7.0811571467110426</v>
      </c>
      <c r="I372" s="240">
        <v>14173.37</v>
      </c>
      <c r="J372" s="235">
        <v>13078.191000000001</v>
      </c>
      <c r="K372" s="234">
        <f t="shared" si="66"/>
        <v>1095.1790000000001</v>
      </c>
      <c r="L372" s="312">
        <f t="shared" si="67"/>
        <v>8.3740862937389426</v>
      </c>
      <c r="M372" s="240">
        <v>15.368</v>
      </c>
      <c r="N372" s="235">
        <v>15.367000000000001</v>
      </c>
      <c r="O372" s="234">
        <f t="shared" si="68"/>
        <v>9.9999999999944578E-4</v>
      </c>
      <c r="P372" s="105">
        <f t="shared" si="69"/>
        <v>6.5074510314273807E-3</v>
      </c>
      <c r="Q372" s="240">
        <v>21959.577000000001</v>
      </c>
      <c r="R372" s="235">
        <v>25809.546999999999</v>
      </c>
      <c r="S372" s="234">
        <f t="shared" si="70"/>
        <v>-3849.9699999999975</v>
      </c>
      <c r="T372" s="105">
        <f t="shared" si="71"/>
        <v>-14.916844530436732</v>
      </c>
      <c r="U372" s="180" t="s">
        <v>6254</v>
      </c>
      <c r="V372" s="165">
        <v>16310</v>
      </c>
      <c r="W372" s="165">
        <v>19861</v>
      </c>
      <c r="X372" s="165">
        <f t="shared" si="80"/>
        <v>-3551</v>
      </c>
      <c r="Y372" s="255">
        <f t="shared" si="81"/>
        <v>-17.879260862997835</v>
      </c>
      <c r="Z372" s="237" t="s">
        <v>6387</v>
      </c>
      <c r="AA372" s="165">
        <v>2806</v>
      </c>
      <c r="AB372" s="165">
        <v>2433</v>
      </c>
      <c r="AC372" s="165">
        <f t="shared" si="82"/>
        <v>373</v>
      </c>
      <c r="AD372" s="165">
        <f t="shared" si="83"/>
        <v>15.330867242087956</v>
      </c>
      <c r="AE372" s="237" t="s">
        <v>6455</v>
      </c>
      <c r="AF372" s="165">
        <v>1312</v>
      </c>
      <c r="AG372" s="165">
        <v>1362</v>
      </c>
      <c r="AH372" s="165">
        <f t="shared" si="84"/>
        <v>-50</v>
      </c>
      <c r="AI372" s="165">
        <f t="shared" si="85"/>
        <v>-3.6710719530102791</v>
      </c>
      <c r="AJ372" s="237" t="s">
        <v>6456</v>
      </c>
      <c r="AK372" s="165">
        <v>802</v>
      </c>
      <c r="AL372" s="165">
        <v>1030</v>
      </c>
      <c r="AM372" s="165">
        <f t="shared" si="86"/>
        <v>-228</v>
      </c>
      <c r="AN372" s="165">
        <f t="shared" si="87"/>
        <v>-22.135922330097088</v>
      </c>
      <c r="AO372" s="237" t="s">
        <v>6457</v>
      </c>
      <c r="AP372" s="165">
        <v>587</v>
      </c>
      <c r="AQ372" s="165">
        <v>967</v>
      </c>
      <c r="AR372" s="165">
        <f t="shared" si="88"/>
        <v>-380</v>
      </c>
      <c r="AS372" s="255">
        <f t="shared" si="89"/>
        <v>-39.296794208893488</v>
      </c>
      <c r="AT372" s="9" t="s">
        <v>6354</v>
      </c>
    </row>
    <row r="373" spans="2:46" ht="50" customHeight="1">
      <c r="B373" s="34" t="s">
        <v>744</v>
      </c>
      <c r="C373" s="35" t="s">
        <v>5291</v>
      </c>
      <c r="D373" s="36" t="s">
        <v>745</v>
      </c>
      <c r="E373" s="240">
        <v>18124.816999999999</v>
      </c>
      <c r="F373" s="235">
        <v>20453.231</v>
      </c>
      <c r="G373" s="234">
        <f t="shared" si="64"/>
        <v>-2328.4140000000007</v>
      </c>
      <c r="H373" s="105">
        <f t="shared" si="65"/>
        <v>-11.384088900184038</v>
      </c>
      <c r="I373" s="240">
        <v>4572.3779999999997</v>
      </c>
      <c r="J373" s="235">
        <v>3916.9079999999999</v>
      </c>
      <c r="K373" s="234">
        <f t="shared" si="66"/>
        <v>655.4699999999998</v>
      </c>
      <c r="L373" s="312">
        <f t="shared" si="67"/>
        <v>16.734373133093751</v>
      </c>
      <c r="M373" s="240">
        <v>9.4109999999999996</v>
      </c>
      <c r="N373" s="235">
        <v>9.4109999999999996</v>
      </c>
      <c r="O373" s="234">
        <f t="shared" si="68"/>
        <v>0</v>
      </c>
      <c r="P373" s="105">
        <f t="shared" si="69"/>
        <v>0</v>
      </c>
      <c r="Q373" s="240">
        <v>13543.028</v>
      </c>
      <c r="R373" s="235">
        <v>16526.912</v>
      </c>
      <c r="S373" s="234">
        <f t="shared" si="70"/>
        <v>-2983.884</v>
      </c>
      <c r="T373" s="105">
        <f t="shared" si="71"/>
        <v>-18.054697695492056</v>
      </c>
      <c r="U373" s="180" t="s">
        <v>6458</v>
      </c>
      <c r="V373" s="165">
        <v>8132</v>
      </c>
      <c r="W373" s="165">
        <v>11500</v>
      </c>
      <c r="X373" s="165">
        <f t="shared" si="80"/>
        <v>-3368</v>
      </c>
      <c r="Y373" s="255">
        <f t="shared" si="81"/>
        <v>-29.286956521739132</v>
      </c>
      <c r="Z373" s="237" t="s">
        <v>6459</v>
      </c>
      <c r="AA373" s="165">
        <v>2201</v>
      </c>
      <c r="AB373" s="165">
        <v>1395</v>
      </c>
      <c r="AC373" s="165">
        <f t="shared" si="82"/>
        <v>806</v>
      </c>
      <c r="AD373" s="165">
        <f t="shared" si="83"/>
        <v>57.777777777777771</v>
      </c>
      <c r="AE373" s="237" t="s">
        <v>6444</v>
      </c>
      <c r="AF373" s="165">
        <v>1152</v>
      </c>
      <c r="AG373" s="165">
        <v>1149</v>
      </c>
      <c r="AH373" s="165">
        <f t="shared" si="84"/>
        <v>3</v>
      </c>
      <c r="AI373" s="165">
        <f t="shared" si="85"/>
        <v>0.26109660574412535</v>
      </c>
      <c r="AJ373" s="237" t="s">
        <v>6352</v>
      </c>
      <c r="AK373" s="165">
        <v>1030</v>
      </c>
      <c r="AL373" s="165">
        <v>1099</v>
      </c>
      <c r="AM373" s="165">
        <f t="shared" si="86"/>
        <v>-69</v>
      </c>
      <c r="AN373" s="165">
        <f t="shared" si="87"/>
        <v>-6.2784349408553233</v>
      </c>
      <c r="AO373" s="237" t="s">
        <v>6460</v>
      </c>
      <c r="AP373" s="165">
        <v>405</v>
      </c>
      <c r="AQ373" s="165">
        <v>515</v>
      </c>
      <c r="AR373" s="165">
        <f t="shared" si="88"/>
        <v>-110</v>
      </c>
      <c r="AS373" s="255">
        <f t="shared" si="89"/>
        <v>-21.359223300970871</v>
      </c>
      <c r="AT373" s="9" t="s">
        <v>6354</v>
      </c>
    </row>
    <row r="374" spans="2:46" ht="50" customHeight="1">
      <c r="B374" s="34" t="s">
        <v>746</v>
      </c>
      <c r="C374" s="35" t="s">
        <v>5291</v>
      </c>
      <c r="D374" s="36" t="s">
        <v>747</v>
      </c>
      <c r="E374" s="240">
        <v>3.8370000000000002</v>
      </c>
      <c r="F374" s="235">
        <v>3.3370000000000002</v>
      </c>
      <c r="G374" s="234">
        <f t="shared" si="64"/>
        <v>0.5</v>
      </c>
      <c r="H374" s="105">
        <f t="shared" si="65"/>
        <v>14.983518130056936</v>
      </c>
      <c r="I374" s="240">
        <v>3.8370000000000002</v>
      </c>
      <c r="J374" s="235">
        <v>3.3370000000000002</v>
      </c>
      <c r="K374" s="234">
        <f t="shared" si="66"/>
        <v>0.5</v>
      </c>
      <c r="L374" s="312">
        <f t="shared" si="67"/>
        <v>14.983518130056936</v>
      </c>
      <c r="M374" s="240" t="s">
        <v>6150</v>
      </c>
      <c r="N374" s="235" t="s">
        <v>6150</v>
      </c>
      <c r="O374" s="234" t="s">
        <v>6150</v>
      </c>
      <c r="P374" s="105" t="s">
        <v>6150</v>
      </c>
      <c r="Q374" s="240" t="s">
        <v>6150</v>
      </c>
      <c r="R374" s="235" t="s">
        <v>6150</v>
      </c>
      <c r="S374" s="234" t="s">
        <v>6150</v>
      </c>
      <c r="T374" s="105" t="s">
        <v>6150</v>
      </c>
      <c r="U374" s="180" t="s">
        <v>6150</v>
      </c>
      <c r="V374" s="165" t="s">
        <v>6150</v>
      </c>
      <c r="W374" s="165" t="s">
        <v>6150</v>
      </c>
      <c r="X374" s="165" t="s">
        <v>6150</v>
      </c>
      <c r="Y374" s="255" t="s">
        <v>6150</v>
      </c>
      <c r="Z374" s="237" t="s">
        <v>6150</v>
      </c>
      <c r="AA374" s="243" t="s">
        <v>6150</v>
      </c>
      <c r="AB374" s="243" t="s">
        <v>6150</v>
      </c>
      <c r="AC374" s="243" t="s">
        <v>6150</v>
      </c>
      <c r="AD374" s="256" t="s">
        <v>6150</v>
      </c>
      <c r="AE374" s="237" t="s">
        <v>6150</v>
      </c>
      <c r="AF374" s="243" t="s">
        <v>6150</v>
      </c>
      <c r="AG374" s="243" t="s">
        <v>6150</v>
      </c>
      <c r="AH374" s="243" t="s">
        <v>6150</v>
      </c>
      <c r="AI374" s="243" t="s">
        <v>6150</v>
      </c>
      <c r="AJ374" s="237" t="s">
        <v>6150</v>
      </c>
      <c r="AK374" s="243" t="s">
        <v>6150</v>
      </c>
      <c r="AL374" s="243" t="s">
        <v>6150</v>
      </c>
      <c r="AM374" s="243" t="s">
        <v>6150</v>
      </c>
      <c r="AN374" s="243" t="s">
        <v>6150</v>
      </c>
      <c r="AO374" s="237" t="s">
        <v>6150</v>
      </c>
      <c r="AP374" s="243" t="s">
        <v>6150</v>
      </c>
      <c r="AQ374" s="243" t="s">
        <v>6150</v>
      </c>
      <c r="AR374" s="243" t="s">
        <v>6150</v>
      </c>
      <c r="AS374" s="263" t="s">
        <v>6150</v>
      </c>
      <c r="AT374" s="16"/>
    </row>
    <row r="375" spans="2:46" ht="50" customHeight="1">
      <c r="B375" s="34" t="s">
        <v>748</v>
      </c>
      <c r="C375" s="35" t="s">
        <v>5291</v>
      </c>
      <c r="D375" s="36" t="s">
        <v>749</v>
      </c>
      <c r="E375" s="240">
        <v>6.94</v>
      </c>
      <c r="F375" s="235">
        <v>6.44</v>
      </c>
      <c r="G375" s="234">
        <f t="shared" si="64"/>
        <v>0.5</v>
      </c>
      <c r="H375" s="105">
        <f t="shared" si="65"/>
        <v>7.7639751552795024</v>
      </c>
      <c r="I375" s="240" t="s">
        <v>6150</v>
      </c>
      <c r="J375" s="235" t="s">
        <v>6150</v>
      </c>
      <c r="K375" s="234" t="s">
        <v>6150</v>
      </c>
      <c r="L375" s="312" t="s">
        <v>6150</v>
      </c>
      <c r="M375" s="240" t="s">
        <v>6150</v>
      </c>
      <c r="N375" s="235" t="s">
        <v>6150</v>
      </c>
      <c r="O375" s="234" t="s">
        <v>6150</v>
      </c>
      <c r="P375" s="105" t="s">
        <v>6150</v>
      </c>
      <c r="Q375" s="240">
        <v>6.94</v>
      </c>
      <c r="R375" s="235">
        <v>6.44</v>
      </c>
      <c r="S375" s="234">
        <f t="shared" si="70"/>
        <v>0.5</v>
      </c>
      <c r="T375" s="105">
        <f>S375/R375*100</f>
        <v>7.7639751552795024</v>
      </c>
      <c r="U375" s="180" t="s">
        <v>6461</v>
      </c>
      <c r="V375" s="165">
        <v>6.94</v>
      </c>
      <c r="W375" s="165">
        <v>6.44</v>
      </c>
      <c r="X375" s="165">
        <f t="shared" si="80"/>
        <v>0.5</v>
      </c>
      <c r="Y375" s="255">
        <f>X375/W375*100</f>
        <v>7.7639751552795024</v>
      </c>
      <c r="Z375" s="237" t="s">
        <v>6150</v>
      </c>
      <c r="AA375" s="243" t="s">
        <v>6150</v>
      </c>
      <c r="AB375" s="243" t="s">
        <v>6150</v>
      </c>
      <c r="AC375" s="243" t="s">
        <v>6150</v>
      </c>
      <c r="AD375" s="256" t="s">
        <v>6150</v>
      </c>
      <c r="AE375" s="237" t="s">
        <v>6150</v>
      </c>
      <c r="AF375" s="243" t="s">
        <v>6150</v>
      </c>
      <c r="AG375" s="243" t="s">
        <v>6150</v>
      </c>
      <c r="AH375" s="243" t="s">
        <v>6150</v>
      </c>
      <c r="AI375" s="243" t="s">
        <v>6150</v>
      </c>
      <c r="AJ375" s="237" t="s">
        <v>6150</v>
      </c>
      <c r="AK375" s="243" t="s">
        <v>6150</v>
      </c>
      <c r="AL375" s="243" t="s">
        <v>6150</v>
      </c>
      <c r="AM375" s="243" t="s">
        <v>6150</v>
      </c>
      <c r="AN375" s="243" t="s">
        <v>6150</v>
      </c>
      <c r="AO375" s="237" t="s">
        <v>6150</v>
      </c>
      <c r="AP375" s="243" t="s">
        <v>6150</v>
      </c>
      <c r="AQ375" s="243" t="s">
        <v>6150</v>
      </c>
      <c r="AR375" s="243" t="s">
        <v>6150</v>
      </c>
      <c r="AS375" s="263" t="s">
        <v>6150</v>
      </c>
      <c r="AT375" s="16"/>
    </row>
    <row r="376" spans="2:46" ht="50" customHeight="1">
      <c r="B376" s="34" t="s">
        <v>750</v>
      </c>
      <c r="C376" s="35" t="s">
        <v>5291</v>
      </c>
      <c r="D376" s="36" t="s">
        <v>751</v>
      </c>
      <c r="E376" s="240">
        <v>5.7149999999999999</v>
      </c>
      <c r="F376" s="235">
        <v>6.0990000000000002</v>
      </c>
      <c r="G376" s="234">
        <f t="shared" si="64"/>
        <v>-0.38400000000000034</v>
      </c>
      <c r="H376" s="105">
        <f t="shared" si="65"/>
        <v>-6.2961141170683774</v>
      </c>
      <c r="I376" s="240">
        <v>5.7149999999999999</v>
      </c>
      <c r="J376" s="235">
        <v>6.0990000000000002</v>
      </c>
      <c r="K376" s="234">
        <f t="shared" si="66"/>
        <v>-0.38400000000000034</v>
      </c>
      <c r="L376" s="312">
        <f t="shared" si="67"/>
        <v>-6.2961141170683774</v>
      </c>
      <c r="M376" s="240" t="s">
        <v>6150</v>
      </c>
      <c r="N376" s="235" t="s">
        <v>6150</v>
      </c>
      <c r="O376" s="234" t="s">
        <v>6150</v>
      </c>
      <c r="P376" s="105" t="s">
        <v>6150</v>
      </c>
      <c r="Q376" s="240" t="s">
        <v>6150</v>
      </c>
      <c r="R376" s="235" t="s">
        <v>6150</v>
      </c>
      <c r="S376" s="234" t="s">
        <v>6150</v>
      </c>
      <c r="T376" s="105" t="s">
        <v>6150</v>
      </c>
      <c r="U376" s="180" t="s">
        <v>6150</v>
      </c>
      <c r="V376" s="165" t="s">
        <v>6150</v>
      </c>
      <c r="W376" s="165" t="s">
        <v>6150</v>
      </c>
      <c r="X376" s="165" t="s">
        <v>6150</v>
      </c>
      <c r="Y376" s="255" t="s">
        <v>6150</v>
      </c>
      <c r="Z376" s="237" t="s">
        <v>6150</v>
      </c>
      <c r="AA376" s="243" t="s">
        <v>6150</v>
      </c>
      <c r="AB376" s="243" t="s">
        <v>6150</v>
      </c>
      <c r="AC376" s="243" t="s">
        <v>6150</v>
      </c>
      <c r="AD376" s="256" t="s">
        <v>6150</v>
      </c>
      <c r="AE376" s="237" t="s">
        <v>6150</v>
      </c>
      <c r="AF376" s="243" t="s">
        <v>6150</v>
      </c>
      <c r="AG376" s="243" t="s">
        <v>6150</v>
      </c>
      <c r="AH376" s="243" t="s">
        <v>6150</v>
      </c>
      <c r="AI376" s="243" t="s">
        <v>6150</v>
      </c>
      <c r="AJ376" s="237" t="s">
        <v>6150</v>
      </c>
      <c r="AK376" s="243" t="s">
        <v>6150</v>
      </c>
      <c r="AL376" s="243" t="s">
        <v>6150</v>
      </c>
      <c r="AM376" s="243" t="s">
        <v>6150</v>
      </c>
      <c r="AN376" s="243" t="s">
        <v>6150</v>
      </c>
      <c r="AO376" s="237" t="s">
        <v>6150</v>
      </c>
      <c r="AP376" s="243" t="s">
        <v>6150</v>
      </c>
      <c r="AQ376" s="243" t="s">
        <v>6150</v>
      </c>
      <c r="AR376" s="243" t="s">
        <v>6150</v>
      </c>
      <c r="AS376" s="263" t="s">
        <v>6150</v>
      </c>
      <c r="AT376" s="16"/>
    </row>
    <row r="377" spans="2:46" ht="50" customHeight="1">
      <c r="B377" s="34" t="s">
        <v>752</v>
      </c>
      <c r="C377" s="35" t="s">
        <v>5291</v>
      </c>
      <c r="D377" s="36" t="s">
        <v>753</v>
      </c>
      <c r="E377" s="240">
        <v>255.93700000000001</v>
      </c>
      <c r="F377" s="235">
        <v>217.09</v>
      </c>
      <c r="G377" s="234">
        <f t="shared" si="64"/>
        <v>38.847000000000008</v>
      </c>
      <c r="H377" s="105">
        <f t="shared" si="65"/>
        <v>17.89442166843245</v>
      </c>
      <c r="I377" s="240">
        <v>255.93700000000001</v>
      </c>
      <c r="J377" s="235">
        <v>217.09</v>
      </c>
      <c r="K377" s="234">
        <f t="shared" si="66"/>
        <v>38.847000000000008</v>
      </c>
      <c r="L377" s="312">
        <f t="shared" si="67"/>
        <v>17.89442166843245</v>
      </c>
      <c r="M377" s="240" t="s">
        <v>6150</v>
      </c>
      <c r="N377" s="235" t="s">
        <v>6150</v>
      </c>
      <c r="O377" s="234" t="s">
        <v>6150</v>
      </c>
      <c r="P377" s="105" t="s">
        <v>6150</v>
      </c>
      <c r="Q377" s="240" t="s">
        <v>6150</v>
      </c>
      <c r="R377" s="235" t="s">
        <v>6150</v>
      </c>
      <c r="S377" s="234" t="s">
        <v>6150</v>
      </c>
      <c r="T377" s="105" t="s">
        <v>6150</v>
      </c>
      <c r="U377" s="180" t="s">
        <v>6150</v>
      </c>
      <c r="V377" s="165" t="s">
        <v>6150</v>
      </c>
      <c r="W377" s="165" t="s">
        <v>6150</v>
      </c>
      <c r="X377" s="165" t="s">
        <v>6150</v>
      </c>
      <c r="Y377" s="255" t="s">
        <v>6150</v>
      </c>
      <c r="Z377" s="237" t="s">
        <v>6150</v>
      </c>
      <c r="AA377" s="243" t="s">
        <v>6150</v>
      </c>
      <c r="AB377" s="243" t="s">
        <v>6150</v>
      </c>
      <c r="AC377" s="243" t="s">
        <v>6150</v>
      </c>
      <c r="AD377" s="256" t="s">
        <v>6150</v>
      </c>
      <c r="AE377" s="237" t="s">
        <v>6150</v>
      </c>
      <c r="AF377" s="243" t="s">
        <v>6150</v>
      </c>
      <c r="AG377" s="243" t="s">
        <v>6150</v>
      </c>
      <c r="AH377" s="243" t="s">
        <v>6150</v>
      </c>
      <c r="AI377" s="243" t="s">
        <v>6150</v>
      </c>
      <c r="AJ377" s="237" t="s">
        <v>6150</v>
      </c>
      <c r="AK377" s="243" t="s">
        <v>6150</v>
      </c>
      <c r="AL377" s="243" t="s">
        <v>6150</v>
      </c>
      <c r="AM377" s="243" t="s">
        <v>6150</v>
      </c>
      <c r="AN377" s="243" t="s">
        <v>6150</v>
      </c>
      <c r="AO377" s="237" t="s">
        <v>6150</v>
      </c>
      <c r="AP377" s="243" t="s">
        <v>6150</v>
      </c>
      <c r="AQ377" s="243" t="s">
        <v>6150</v>
      </c>
      <c r="AR377" s="243" t="s">
        <v>6150</v>
      </c>
      <c r="AS377" s="263" t="s">
        <v>6150</v>
      </c>
      <c r="AT377" s="16"/>
    </row>
    <row r="378" spans="2:46" ht="50" customHeight="1">
      <c r="B378" s="34" t="s">
        <v>754</v>
      </c>
      <c r="C378" s="35" t="s">
        <v>5291</v>
      </c>
      <c r="D378" s="36" t="s">
        <v>755</v>
      </c>
      <c r="E378" s="240">
        <v>838.46600000000001</v>
      </c>
      <c r="F378" s="235">
        <v>778.05499999999995</v>
      </c>
      <c r="G378" s="234">
        <f t="shared" si="64"/>
        <v>60.411000000000058</v>
      </c>
      <c r="H378" s="105">
        <f t="shared" si="65"/>
        <v>7.7643611312825005</v>
      </c>
      <c r="I378" s="240">
        <v>838.46600000000001</v>
      </c>
      <c r="J378" s="235">
        <v>778.05499999999995</v>
      </c>
      <c r="K378" s="234">
        <f t="shared" si="66"/>
        <v>60.411000000000058</v>
      </c>
      <c r="L378" s="312">
        <f t="shared" si="67"/>
        <v>7.7643611312825005</v>
      </c>
      <c r="M378" s="240" t="s">
        <v>6150</v>
      </c>
      <c r="N378" s="235" t="s">
        <v>6150</v>
      </c>
      <c r="O378" s="234" t="s">
        <v>6150</v>
      </c>
      <c r="P378" s="105" t="s">
        <v>6150</v>
      </c>
      <c r="Q378" s="240" t="s">
        <v>6150</v>
      </c>
      <c r="R378" s="235" t="s">
        <v>6150</v>
      </c>
      <c r="S378" s="234" t="s">
        <v>6150</v>
      </c>
      <c r="T378" s="105" t="s">
        <v>6150</v>
      </c>
      <c r="U378" s="180" t="s">
        <v>6150</v>
      </c>
      <c r="V378" s="165" t="s">
        <v>6150</v>
      </c>
      <c r="W378" s="165" t="s">
        <v>6150</v>
      </c>
      <c r="X378" s="165" t="s">
        <v>6150</v>
      </c>
      <c r="Y378" s="255" t="s">
        <v>6150</v>
      </c>
      <c r="Z378" s="237" t="s">
        <v>6150</v>
      </c>
      <c r="AA378" s="243" t="s">
        <v>6150</v>
      </c>
      <c r="AB378" s="243" t="s">
        <v>6150</v>
      </c>
      <c r="AC378" s="243" t="s">
        <v>6150</v>
      </c>
      <c r="AD378" s="256" t="s">
        <v>6150</v>
      </c>
      <c r="AE378" s="237" t="s">
        <v>6150</v>
      </c>
      <c r="AF378" s="243" t="s">
        <v>6150</v>
      </c>
      <c r="AG378" s="243" t="s">
        <v>6150</v>
      </c>
      <c r="AH378" s="243" t="s">
        <v>6150</v>
      </c>
      <c r="AI378" s="243" t="s">
        <v>6150</v>
      </c>
      <c r="AJ378" s="237" t="s">
        <v>6150</v>
      </c>
      <c r="AK378" s="243" t="s">
        <v>6150</v>
      </c>
      <c r="AL378" s="243" t="s">
        <v>6150</v>
      </c>
      <c r="AM378" s="243" t="s">
        <v>6150</v>
      </c>
      <c r="AN378" s="243" t="s">
        <v>6150</v>
      </c>
      <c r="AO378" s="237" t="s">
        <v>6150</v>
      </c>
      <c r="AP378" s="243" t="s">
        <v>6150</v>
      </c>
      <c r="AQ378" s="243" t="s">
        <v>6150</v>
      </c>
      <c r="AR378" s="243" t="s">
        <v>6150</v>
      </c>
      <c r="AS378" s="263" t="s">
        <v>6150</v>
      </c>
      <c r="AT378" s="16"/>
    </row>
    <row r="379" spans="2:46" ht="50" customHeight="1">
      <c r="B379" s="34" t="s">
        <v>756</v>
      </c>
      <c r="C379" s="35" t="s">
        <v>5291</v>
      </c>
      <c r="D379" s="36" t="s">
        <v>757</v>
      </c>
      <c r="E379" s="240">
        <v>562.31299999999999</v>
      </c>
      <c r="F379" s="235">
        <v>494.05700000000002</v>
      </c>
      <c r="G379" s="234">
        <f t="shared" si="64"/>
        <v>68.255999999999972</v>
      </c>
      <c r="H379" s="105">
        <f t="shared" si="65"/>
        <v>13.815409962818048</v>
      </c>
      <c r="I379" s="240">
        <v>152.63200000000001</v>
      </c>
      <c r="J379" s="235">
        <v>146.53700000000001</v>
      </c>
      <c r="K379" s="234">
        <f t="shared" si="66"/>
        <v>6.0949999999999989</v>
      </c>
      <c r="L379" s="312">
        <f t="shared" si="67"/>
        <v>4.1593590697230045</v>
      </c>
      <c r="M379" s="240" t="s">
        <v>6150</v>
      </c>
      <c r="N379" s="235" t="s">
        <v>6150</v>
      </c>
      <c r="O379" s="234" t="s">
        <v>6150</v>
      </c>
      <c r="P379" s="105" t="s">
        <v>6150</v>
      </c>
      <c r="Q379" s="240">
        <v>409.68099999999998</v>
      </c>
      <c r="R379" s="235">
        <v>347.52</v>
      </c>
      <c r="S379" s="234">
        <f t="shared" si="70"/>
        <v>62.161000000000001</v>
      </c>
      <c r="T379" s="105">
        <f t="shared" si="71"/>
        <v>17.887028084714551</v>
      </c>
      <c r="U379" s="180" t="s">
        <v>6462</v>
      </c>
      <c r="V379" s="165">
        <v>410</v>
      </c>
      <c r="W379" s="165">
        <v>348</v>
      </c>
      <c r="X379" s="165">
        <f t="shared" si="80"/>
        <v>62</v>
      </c>
      <c r="Y379" s="255">
        <f t="shared" si="81"/>
        <v>17.816091954022991</v>
      </c>
      <c r="Z379" s="237" t="s">
        <v>6150</v>
      </c>
      <c r="AA379" s="243" t="s">
        <v>6150</v>
      </c>
      <c r="AB379" s="243" t="s">
        <v>6150</v>
      </c>
      <c r="AC379" s="243" t="s">
        <v>6150</v>
      </c>
      <c r="AD379" s="256" t="s">
        <v>6150</v>
      </c>
      <c r="AE379" s="237" t="s">
        <v>6150</v>
      </c>
      <c r="AF379" s="243" t="s">
        <v>6150</v>
      </c>
      <c r="AG379" s="243" t="s">
        <v>6150</v>
      </c>
      <c r="AH379" s="243" t="s">
        <v>6150</v>
      </c>
      <c r="AI379" s="243" t="s">
        <v>6150</v>
      </c>
      <c r="AJ379" s="237" t="s">
        <v>6150</v>
      </c>
      <c r="AK379" s="243" t="s">
        <v>6150</v>
      </c>
      <c r="AL379" s="243" t="s">
        <v>6150</v>
      </c>
      <c r="AM379" s="243" t="s">
        <v>6150</v>
      </c>
      <c r="AN379" s="243" t="s">
        <v>6150</v>
      </c>
      <c r="AO379" s="237" t="s">
        <v>6150</v>
      </c>
      <c r="AP379" s="243" t="s">
        <v>6150</v>
      </c>
      <c r="AQ379" s="243" t="s">
        <v>6150</v>
      </c>
      <c r="AR379" s="243" t="s">
        <v>6150</v>
      </c>
      <c r="AS379" s="263" t="s">
        <v>6150</v>
      </c>
      <c r="AT379" s="16"/>
    </row>
    <row r="380" spans="2:46" ht="50" customHeight="1">
      <c r="B380" s="37" t="s">
        <v>758</v>
      </c>
      <c r="C380" s="38" t="s">
        <v>5291</v>
      </c>
      <c r="D380" s="39" t="s">
        <v>759</v>
      </c>
      <c r="E380" s="240">
        <v>25426.2</v>
      </c>
      <c r="F380" s="235">
        <v>25075</v>
      </c>
      <c r="G380" s="234">
        <f t="shared" si="64"/>
        <v>351.20000000000073</v>
      </c>
      <c r="H380" s="105">
        <f t="shared" si="65"/>
        <v>1.4005982053838513</v>
      </c>
      <c r="I380" s="240">
        <v>25426.2</v>
      </c>
      <c r="J380" s="235">
        <v>25075</v>
      </c>
      <c r="K380" s="234">
        <f t="shared" si="66"/>
        <v>351.20000000000073</v>
      </c>
      <c r="L380" s="312">
        <f t="shared" si="67"/>
        <v>1.4005982053838513</v>
      </c>
      <c r="M380" s="240" t="s">
        <v>6150</v>
      </c>
      <c r="N380" s="235" t="s">
        <v>6150</v>
      </c>
      <c r="O380" s="234" t="s">
        <v>6150</v>
      </c>
      <c r="P380" s="105" t="s">
        <v>6150</v>
      </c>
      <c r="Q380" s="240" t="s">
        <v>6150</v>
      </c>
      <c r="R380" s="235" t="s">
        <v>6150</v>
      </c>
      <c r="S380" s="234" t="s">
        <v>6150</v>
      </c>
      <c r="T380" s="105" t="s">
        <v>6150</v>
      </c>
      <c r="U380" s="180" t="s">
        <v>6150</v>
      </c>
      <c r="V380" s="165" t="s">
        <v>6150</v>
      </c>
      <c r="W380" s="165" t="s">
        <v>6150</v>
      </c>
      <c r="X380" s="165" t="s">
        <v>6150</v>
      </c>
      <c r="Y380" s="255" t="s">
        <v>6150</v>
      </c>
      <c r="Z380" s="237" t="s">
        <v>6150</v>
      </c>
      <c r="AA380" s="243" t="s">
        <v>6150</v>
      </c>
      <c r="AB380" s="243" t="s">
        <v>6150</v>
      </c>
      <c r="AC380" s="243" t="s">
        <v>6150</v>
      </c>
      <c r="AD380" s="256" t="s">
        <v>6150</v>
      </c>
      <c r="AE380" s="237" t="s">
        <v>6150</v>
      </c>
      <c r="AF380" s="243" t="s">
        <v>6150</v>
      </c>
      <c r="AG380" s="243" t="s">
        <v>6150</v>
      </c>
      <c r="AH380" s="243" t="s">
        <v>6150</v>
      </c>
      <c r="AI380" s="243" t="s">
        <v>6150</v>
      </c>
      <c r="AJ380" s="237" t="s">
        <v>6150</v>
      </c>
      <c r="AK380" s="243" t="s">
        <v>6150</v>
      </c>
      <c r="AL380" s="243" t="s">
        <v>6150</v>
      </c>
      <c r="AM380" s="243" t="s">
        <v>6150</v>
      </c>
      <c r="AN380" s="243" t="s">
        <v>6150</v>
      </c>
      <c r="AO380" s="237" t="s">
        <v>6150</v>
      </c>
      <c r="AP380" s="243" t="s">
        <v>6150</v>
      </c>
      <c r="AQ380" s="243" t="s">
        <v>6150</v>
      </c>
      <c r="AR380" s="243" t="s">
        <v>6150</v>
      </c>
      <c r="AS380" s="263" t="s">
        <v>6150</v>
      </c>
      <c r="AT380" s="16"/>
    </row>
    <row r="381" spans="2:46" ht="50" customHeight="1">
      <c r="B381" s="37" t="s">
        <v>760</v>
      </c>
      <c r="C381" s="38" t="s">
        <v>5291</v>
      </c>
      <c r="D381" s="39" t="s">
        <v>761</v>
      </c>
      <c r="E381" s="240">
        <v>311.476</v>
      </c>
      <c r="F381" s="235">
        <v>313.43</v>
      </c>
      <c r="G381" s="234">
        <f t="shared" si="64"/>
        <v>-1.9540000000000077</v>
      </c>
      <c r="H381" s="105">
        <f t="shared" si="65"/>
        <v>-0.62342468812813312</v>
      </c>
      <c r="I381" s="240">
        <v>112.851</v>
      </c>
      <c r="J381" s="235">
        <v>116.589</v>
      </c>
      <c r="K381" s="234">
        <f t="shared" si="66"/>
        <v>-3.7379999999999995</v>
      </c>
      <c r="L381" s="312">
        <f t="shared" si="67"/>
        <v>-3.2061343694516631</v>
      </c>
      <c r="M381" s="240" t="s">
        <v>6150</v>
      </c>
      <c r="N381" s="235" t="s">
        <v>6150</v>
      </c>
      <c r="O381" s="234" t="s">
        <v>6150</v>
      </c>
      <c r="P381" s="105" t="s">
        <v>6150</v>
      </c>
      <c r="Q381" s="240">
        <v>198.625</v>
      </c>
      <c r="R381" s="235">
        <v>196.84100000000001</v>
      </c>
      <c r="S381" s="234">
        <f t="shared" si="70"/>
        <v>1.7839999999999918</v>
      </c>
      <c r="T381" s="105">
        <f t="shared" si="71"/>
        <v>0.90631524936369534</v>
      </c>
      <c r="U381" s="180" t="s">
        <v>6463</v>
      </c>
      <c r="V381" s="165">
        <v>199</v>
      </c>
      <c r="W381" s="165">
        <v>197</v>
      </c>
      <c r="X381" s="165">
        <f t="shared" si="80"/>
        <v>2</v>
      </c>
      <c r="Y381" s="255">
        <f t="shared" si="81"/>
        <v>1.015228426395939</v>
      </c>
      <c r="Z381" s="237" t="s">
        <v>6150</v>
      </c>
      <c r="AA381" s="243" t="s">
        <v>6150</v>
      </c>
      <c r="AB381" s="243" t="s">
        <v>6150</v>
      </c>
      <c r="AC381" s="243" t="s">
        <v>6150</v>
      </c>
      <c r="AD381" s="256" t="s">
        <v>6150</v>
      </c>
      <c r="AE381" s="237" t="s">
        <v>6150</v>
      </c>
      <c r="AF381" s="243" t="s">
        <v>6150</v>
      </c>
      <c r="AG381" s="243" t="s">
        <v>6150</v>
      </c>
      <c r="AH381" s="243" t="s">
        <v>6150</v>
      </c>
      <c r="AI381" s="243" t="s">
        <v>6150</v>
      </c>
      <c r="AJ381" s="237" t="s">
        <v>6150</v>
      </c>
      <c r="AK381" s="243" t="s">
        <v>6150</v>
      </c>
      <c r="AL381" s="243" t="s">
        <v>6150</v>
      </c>
      <c r="AM381" s="243" t="s">
        <v>6150</v>
      </c>
      <c r="AN381" s="243" t="s">
        <v>6150</v>
      </c>
      <c r="AO381" s="237" t="s">
        <v>6150</v>
      </c>
      <c r="AP381" s="243" t="s">
        <v>6150</v>
      </c>
      <c r="AQ381" s="243" t="s">
        <v>6150</v>
      </c>
      <c r="AR381" s="243" t="s">
        <v>6150</v>
      </c>
      <c r="AS381" s="263" t="s">
        <v>6150</v>
      </c>
      <c r="AT381" s="16"/>
    </row>
    <row r="382" spans="2:46" ht="50" customHeight="1">
      <c r="B382" s="34" t="s">
        <v>762</v>
      </c>
      <c r="C382" s="35" t="s">
        <v>5291</v>
      </c>
      <c r="D382" s="36" t="s">
        <v>763</v>
      </c>
      <c r="E382" s="240">
        <v>1341.03</v>
      </c>
      <c r="F382" s="235">
        <v>1340.8389999999999</v>
      </c>
      <c r="G382" s="234">
        <f t="shared" si="64"/>
        <v>0.19100000000003092</v>
      </c>
      <c r="H382" s="105">
        <f t="shared" si="65"/>
        <v>1.4244812389856717E-2</v>
      </c>
      <c r="I382" s="240">
        <v>98.57</v>
      </c>
      <c r="J382" s="235">
        <v>103.794</v>
      </c>
      <c r="K382" s="234">
        <f t="shared" si="66"/>
        <v>-5.2240000000000038</v>
      </c>
      <c r="L382" s="312">
        <f t="shared" si="67"/>
        <v>-5.0330462261787803</v>
      </c>
      <c r="M382" s="240" t="s">
        <v>6150</v>
      </c>
      <c r="N382" s="235" t="s">
        <v>6150</v>
      </c>
      <c r="O382" s="234" t="s">
        <v>6150</v>
      </c>
      <c r="P382" s="105" t="s">
        <v>6150</v>
      </c>
      <c r="Q382" s="240">
        <v>1242.46</v>
      </c>
      <c r="R382" s="235">
        <v>1237.0450000000001</v>
      </c>
      <c r="S382" s="234">
        <f t="shared" si="70"/>
        <v>5.4149999999999636</v>
      </c>
      <c r="T382" s="105">
        <f t="shared" si="71"/>
        <v>0.43773670319187769</v>
      </c>
      <c r="U382" s="180" t="s">
        <v>6464</v>
      </c>
      <c r="V382" s="165">
        <v>1242</v>
      </c>
      <c r="W382" s="165">
        <v>1237</v>
      </c>
      <c r="X382" s="165">
        <f t="shared" si="80"/>
        <v>5</v>
      </c>
      <c r="Y382" s="255">
        <f t="shared" si="81"/>
        <v>0.40420371867421184</v>
      </c>
      <c r="Z382" s="237" t="s">
        <v>6150</v>
      </c>
      <c r="AA382" s="243" t="s">
        <v>6150</v>
      </c>
      <c r="AB382" s="243" t="s">
        <v>6150</v>
      </c>
      <c r="AC382" s="243" t="s">
        <v>6150</v>
      </c>
      <c r="AD382" s="256" t="s">
        <v>6150</v>
      </c>
      <c r="AE382" s="237" t="s">
        <v>6150</v>
      </c>
      <c r="AF382" s="243" t="s">
        <v>6150</v>
      </c>
      <c r="AG382" s="243" t="s">
        <v>6150</v>
      </c>
      <c r="AH382" s="243" t="s">
        <v>6150</v>
      </c>
      <c r="AI382" s="243" t="s">
        <v>6150</v>
      </c>
      <c r="AJ382" s="237" t="s">
        <v>6150</v>
      </c>
      <c r="AK382" s="243" t="s">
        <v>6150</v>
      </c>
      <c r="AL382" s="243" t="s">
        <v>6150</v>
      </c>
      <c r="AM382" s="243" t="s">
        <v>6150</v>
      </c>
      <c r="AN382" s="243" t="s">
        <v>6150</v>
      </c>
      <c r="AO382" s="237" t="s">
        <v>6150</v>
      </c>
      <c r="AP382" s="243" t="s">
        <v>6150</v>
      </c>
      <c r="AQ382" s="243" t="s">
        <v>6150</v>
      </c>
      <c r="AR382" s="243" t="s">
        <v>6150</v>
      </c>
      <c r="AS382" s="263" t="s">
        <v>6150</v>
      </c>
      <c r="AT382" s="16"/>
    </row>
    <row r="383" spans="2:46" ht="50" customHeight="1">
      <c r="B383" s="34" t="s">
        <v>764</v>
      </c>
      <c r="C383" s="35" t="s">
        <v>5291</v>
      </c>
      <c r="D383" s="36" t="s">
        <v>765</v>
      </c>
      <c r="E383" s="240">
        <v>1568.6189999999999</v>
      </c>
      <c r="F383" s="235">
        <v>1518.4369999999999</v>
      </c>
      <c r="G383" s="234">
        <f t="shared" si="64"/>
        <v>50.182000000000016</v>
      </c>
      <c r="H383" s="105">
        <f t="shared" si="65"/>
        <v>3.3048457064731709</v>
      </c>
      <c r="I383" s="240">
        <v>467.91800000000001</v>
      </c>
      <c r="J383" s="235">
        <v>464.77699999999999</v>
      </c>
      <c r="K383" s="234">
        <f t="shared" si="66"/>
        <v>3.1410000000000196</v>
      </c>
      <c r="L383" s="312">
        <f t="shared" si="67"/>
        <v>0.67580796812235111</v>
      </c>
      <c r="M383" s="240" t="s">
        <v>6150</v>
      </c>
      <c r="N383" s="235" t="s">
        <v>6150</v>
      </c>
      <c r="O383" s="234" t="s">
        <v>6150</v>
      </c>
      <c r="P383" s="105" t="s">
        <v>6150</v>
      </c>
      <c r="Q383" s="240">
        <v>1100.701</v>
      </c>
      <c r="R383" s="235">
        <v>1053.6600000000001</v>
      </c>
      <c r="S383" s="234">
        <f t="shared" si="70"/>
        <v>47.04099999999994</v>
      </c>
      <c r="T383" s="105">
        <f t="shared" si="71"/>
        <v>4.4645331511113575</v>
      </c>
      <c r="U383" s="180" t="s">
        <v>6465</v>
      </c>
      <c r="V383" s="165">
        <v>645</v>
      </c>
      <c r="W383" s="165">
        <v>738</v>
      </c>
      <c r="X383" s="165">
        <f t="shared" si="80"/>
        <v>-93</v>
      </c>
      <c r="Y383" s="165">
        <f t="shared" si="81"/>
        <v>-12.601626016260163</v>
      </c>
      <c r="Z383" s="293" t="s">
        <v>6362</v>
      </c>
      <c r="AA383" s="165">
        <v>455</v>
      </c>
      <c r="AB383" s="165">
        <v>309</v>
      </c>
      <c r="AC383" s="165">
        <f t="shared" si="82"/>
        <v>146</v>
      </c>
      <c r="AD383" s="255">
        <f t="shared" si="83"/>
        <v>47.249190938511326</v>
      </c>
      <c r="AE383" s="237" t="s">
        <v>6150</v>
      </c>
      <c r="AF383" s="243" t="s">
        <v>6150</v>
      </c>
      <c r="AG383" s="243" t="s">
        <v>6150</v>
      </c>
      <c r="AH383" s="243" t="s">
        <v>6150</v>
      </c>
      <c r="AI383" s="243" t="s">
        <v>6150</v>
      </c>
      <c r="AJ383" s="237" t="s">
        <v>6150</v>
      </c>
      <c r="AK383" s="243" t="s">
        <v>6150</v>
      </c>
      <c r="AL383" s="243" t="s">
        <v>6150</v>
      </c>
      <c r="AM383" s="243" t="s">
        <v>6150</v>
      </c>
      <c r="AN383" s="243" t="s">
        <v>6150</v>
      </c>
      <c r="AO383" s="237" t="s">
        <v>6150</v>
      </c>
      <c r="AP383" s="243" t="s">
        <v>6150</v>
      </c>
      <c r="AQ383" s="243" t="s">
        <v>6150</v>
      </c>
      <c r="AR383" s="243" t="s">
        <v>6150</v>
      </c>
      <c r="AS383" s="263" t="s">
        <v>6150</v>
      </c>
      <c r="AT383" s="16"/>
    </row>
    <row r="384" spans="2:46" ht="50" customHeight="1">
      <c r="B384" s="34" t="s">
        <v>766</v>
      </c>
      <c r="C384" s="35" t="s">
        <v>5291</v>
      </c>
      <c r="D384" s="36" t="s">
        <v>767</v>
      </c>
      <c r="E384" s="240">
        <v>25.538</v>
      </c>
      <c r="F384" s="235">
        <v>25.423999999999999</v>
      </c>
      <c r="G384" s="234">
        <f t="shared" si="64"/>
        <v>0.11400000000000077</v>
      </c>
      <c r="H384" s="105">
        <f t="shared" si="65"/>
        <v>0.44839521711768704</v>
      </c>
      <c r="I384" s="240">
        <v>25.538</v>
      </c>
      <c r="J384" s="235">
        <v>25.423999999999999</v>
      </c>
      <c r="K384" s="234">
        <f t="shared" si="66"/>
        <v>0.11400000000000077</v>
      </c>
      <c r="L384" s="312">
        <f t="shared" si="67"/>
        <v>0.44839521711768704</v>
      </c>
      <c r="M384" s="240" t="s">
        <v>6150</v>
      </c>
      <c r="N384" s="235" t="s">
        <v>6150</v>
      </c>
      <c r="O384" s="234" t="s">
        <v>6150</v>
      </c>
      <c r="P384" s="105" t="s">
        <v>6150</v>
      </c>
      <c r="Q384" s="240" t="s">
        <v>6150</v>
      </c>
      <c r="R384" s="235" t="s">
        <v>6150</v>
      </c>
      <c r="S384" s="234" t="s">
        <v>6150</v>
      </c>
      <c r="T384" s="105" t="s">
        <v>6150</v>
      </c>
      <c r="U384" s="180" t="s">
        <v>6150</v>
      </c>
      <c r="V384" s="165" t="s">
        <v>6150</v>
      </c>
      <c r="W384" s="165" t="s">
        <v>6150</v>
      </c>
      <c r="X384" s="165" t="s">
        <v>6150</v>
      </c>
      <c r="Y384" s="255" t="s">
        <v>6150</v>
      </c>
      <c r="Z384" s="237" t="s">
        <v>6150</v>
      </c>
      <c r="AA384" s="165" t="s">
        <v>6150</v>
      </c>
      <c r="AB384" s="165" t="s">
        <v>6150</v>
      </c>
      <c r="AC384" s="165" t="s">
        <v>6150</v>
      </c>
      <c r="AD384" s="165" t="s">
        <v>6150</v>
      </c>
      <c r="AE384" s="237" t="s">
        <v>6150</v>
      </c>
      <c r="AF384" s="243" t="s">
        <v>6150</v>
      </c>
      <c r="AG384" s="243" t="s">
        <v>6150</v>
      </c>
      <c r="AH384" s="243" t="s">
        <v>6150</v>
      </c>
      <c r="AI384" s="243" t="s">
        <v>6150</v>
      </c>
      <c r="AJ384" s="237" t="s">
        <v>6150</v>
      </c>
      <c r="AK384" s="243" t="s">
        <v>6150</v>
      </c>
      <c r="AL384" s="243" t="s">
        <v>6150</v>
      </c>
      <c r="AM384" s="243" t="s">
        <v>6150</v>
      </c>
      <c r="AN384" s="243" t="s">
        <v>6150</v>
      </c>
      <c r="AO384" s="237" t="s">
        <v>6150</v>
      </c>
      <c r="AP384" s="243" t="s">
        <v>6150</v>
      </c>
      <c r="AQ384" s="243" t="s">
        <v>6150</v>
      </c>
      <c r="AR384" s="243" t="s">
        <v>6150</v>
      </c>
      <c r="AS384" s="263" t="s">
        <v>6150</v>
      </c>
      <c r="AT384" s="16"/>
    </row>
    <row r="385" spans="2:46" ht="50" customHeight="1">
      <c r="B385" s="34" t="s">
        <v>768</v>
      </c>
      <c r="C385" s="35" t="s">
        <v>5291</v>
      </c>
      <c r="D385" s="36" t="s">
        <v>769</v>
      </c>
      <c r="E385" s="240">
        <v>1091.857</v>
      </c>
      <c r="F385" s="235">
        <v>907.22400000000005</v>
      </c>
      <c r="G385" s="234">
        <f t="shared" si="64"/>
        <v>184.63299999999992</v>
      </c>
      <c r="H385" s="105">
        <f t="shared" si="65"/>
        <v>20.351423683676789</v>
      </c>
      <c r="I385" s="240">
        <v>614.47500000000002</v>
      </c>
      <c r="J385" s="235">
        <v>445.17200000000003</v>
      </c>
      <c r="K385" s="234">
        <f t="shared" si="66"/>
        <v>169.303</v>
      </c>
      <c r="L385" s="312">
        <f t="shared" si="67"/>
        <v>38.03091838660113</v>
      </c>
      <c r="M385" s="240" t="s">
        <v>6150</v>
      </c>
      <c r="N385" s="235" t="s">
        <v>6150</v>
      </c>
      <c r="O385" s="234" t="s">
        <v>6150</v>
      </c>
      <c r="P385" s="105" t="s">
        <v>6150</v>
      </c>
      <c r="Q385" s="240">
        <v>477.38200000000001</v>
      </c>
      <c r="R385" s="235">
        <v>462.05200000000002</v>
      </c>
      <c r="S385" s="234">
        <f t="shared" si="70"/>
        <v>15.329999999999984</v>
      </c>
      <c r="T385" s="105">
        <f t="shared" si="71"/>
        <v>3.3178083852033935</v>
      </c>
      <c r="U385" s="180" t="s">
        <v>6464</v>
      </c>
      <c r="V385" s="165">
        <v>222</v>
      </c>
      <c r="W385" s="165">
        <v>227</v>
      </c>
      <c r="X385" s="165">
        <f t="shared" si="80"/>
        <v>-5</v>
      </c>
      <c r="Y385" s="255">
        <f t="shared" si="81"/>
        <v>-2.2026431718061676</v>
      </c>
      <c r="Z385" s="237" t="s">
        <v>6466</v>
      </c>
      <c r="AA385" s="165">
        <v>153</v>
      </c>
      <c r="AB385" s="165">
        <v>133</v>
      </c>
      <c r="AC385" s="165">
        <f t="shared" si="82"/>
        <v>20</v>
      </c>
      <c r="AD385" s="165">
        <f t="shared" si="83"/>
        <v>15.037593984962406</v>
      </c>
      <c r="AE385" s="237" t="s">
        <v>6467</v>
      </c>
      <c r="AF385" s="165">
        <v>102</v>
      </c>
      <c r="AG385" s="165">
        <v>102</v>
      </c>
      <c r="AH385" s="165">
        <f t="shared" si="84"/>
        <v>0</v>
      </c>
      <c r="AI385" s="165">
        <f t="shared" si="85"/>
        <v>0</v>
      </c>
      <c r="AJ385" s="237" t="s">
        <v>6150</v>
      </c>
      <c r="AK385" s="243" t="s">
        <v>6150</v>
      </c>
      <c r="AL385" s="243" t="s">
        <v>6150</v>
      </c>
      <c r="AM385" s="243" t="s">
        <v>6150</v>
      </c>
      <c r="AN385" s="243" t="s">
        <v>6150</v>
      </c>
      <c r="AO385" s="237" t="s">
        <v>6150</v>
      </c>
      <c r="AP385" s="243" t="s">
        <v>6150</v>
      </c>
      <c r="AQ385" s="243" t="s">
        <v>6150</v>
      </c>
      <c r="AR385" s="243" t="s">
        <v>6150</v>
      </c>
      <c r="AS385" s="263" t="s">
        <v>6150</v>
      </c>
      <c r="AT385" s="16"/>
    </row>
    <row r="386" spans="2:46" ht="50" customHeight="1">
      <c r="B386" s="34" t="s">
        <v>770</v>
      </c>
      <c r="C386" s="35" t="s">
        <v>5291</v>
      </c>
      <c r="D386" s="36" t="s">
        <v>771</v>
      </c>
      <c r="E386" s="240">
        <v>4188.9449999999997</v>
      </c>
      <c r="F386" s="235">
        <v>4286.8100000000004</v>
      </c>
      <c r="G386" s="234">
        <f t="shared" si="64"/>
        <v>-97.865000000000691</v>
      </c>
      <c r="H386" s="105">
        <f t="shared" si="65"/>
        <v>-2.2829329967971681</v>
      </c>
      <c r="I386" s="240">
        <v>1747.4380000000001</v>
      </c>
      <c r="J386" s="235">
        <v>1853.4259999999999</v>
      </c>
      <c r="K386" s="234">
        <f t="shared" si="66"/>
        <v>-105.98799999999983</v>
      </c>
      <c r="L386" s="312">
        <f t="shared" si="67"/>
        <v>-5.7184910538645637</v>
      </c>
      <c r="M386" s="240" t="s">
        <v>6150</v>
      </c>
      <c r="N386" s="235" t="s">
        <v>6150</v>
      </c>
      <c r="O386" s="234" t="s">
        <v>6150</v>
      </c>
      <c r="P386" s="105" t="s">
        <v>6150</v>
      </c>
      <c r="Q386" s="240">
        <v>2441.5070000000001</v>
      </c>
      <c r="R386" s="235">
        <v>2433.384</v>
      </c>
      <c r="S386" s="234">
        <f t="shared" si="70"/>
        <v>8.1230000000000473</v>
      </c>
      <c r="T386" s="105">
        <f t="shared" si="71"/>
        <v>0.3338149671404122</v>
      </c>
      <c r="U386" s="180" t="s">
        <v>6468</v>
      </c>
      <c r="V386" s="165">
        <v>2441.5070000000001</v>
      </c>
      <c r="W386" s="165">
        <v>2433.384</v>
      </c>
      <c r="X386" s="165">
        <f t="shared" si="80"/>
        <v>8.1230000000000473</v>
      </c>
      <c r="Y386" s="255">
        <f t="shared" si="81"/>
        <v>0.3338149671404122</v>
      </c>
      <c r="Z386" s="237" t="s">
        <v>6150</v>
      </c>
      <c r="AA386" s="165" t="s">
        <v>6150</v>
      </c>
      <c r="AB386" s="165" t="s">
        <v>6150</v>
      </c>
      <c r="AC386" s="165" t="s">
        <v>6150</v>
      </c>
      <c r="AD386" s="165" t="s">
        <v>6150</v>
      </c>
      <c r="AE386" s="237" t="s">
        <v>6150</v>
      </c>
      <c r="AF386" s="243" t="s">
        <v>6150</v>
      </c>
      <c r="AG386" s="243" t="s">
        <v>6150</v>
      </c>
      <c r="AH386" s="243" t="s">
        <v>6150</v>
      </c>
      <c r="AI386" s="243" t="s">
        <v>6150</v>
      </c>
      <c r="AJ386" s="237" t="s">
        <v>6150</v>
      </c>
      <c r="AK386" s="243" t="s">
        <v>6150</v>
      </c>
      <c r="AL386" s="243" t="s">
        <v>6150</v>
      </c>
      <c r="AM386" s="243" t="s">
        <v>6150</v>
      </c>
      <c r="AN386" s="243" t="s">
        <v>6150</v>
      </c>
      <c r="AO386" s="237" t="s">
        <v>6150</v>
      </c>
      <c r="AP386" s="243" t="s">
        <v>6150</v>
      </c>
      <c r="AQ386" s="243" t="s">
        <v>6150</v>
      </c>
      <c r="AR386" s="243" t="s">
        <v>6150</v>
      </c>
      <c r="AS386" s="263" t="s">
        <v>6150</v>
      </c>
      <c r="AT386" s="16"/>
    </row>
    <row r="387" spans="2:46" ht="50" customHeight="1">
      <c r="B387" s="34" t="s">
        <v>772</v>
      </c>
      <c r="C387" s="35" t="s">
        <v>5291</v>
      </c>
      <c r="D387" s="36" t="s">
        <v>773</v>
      </c>
      <c r="E387" s="240">
        <v>271.87400000000002</v>
      </c>
      <c r="F387" s="235">
        <v>286.32900000000001</v>
      </c>
      <c r="G387" s="234">
        <f t="shared" si="64"/>
        <v>-14.454999999999984</v>
      </c>
      <c r="H387" s="105">
        <f t="shared" si="65"/>
        <v>-5.048388392373802</v>
      </c>
      <c r="I387" s="240">
        <v>32.031999999999996</v>
      </c>
      <c r="J387" s="235">
        <v>23.55</v>
      </c>
      <c r="K387" s="234">
        <f t="shared" si="66"/>
        <v>8.4819999999999958</v>
      </c>
      <c r="L387" s="312">
        <f t="shared" si="67"/>
        <v>36.016985138004223</v>
      </c>
      <c r="M387" s="240" t="s">
        <v>6150</v>
      </c>
      <c r="N387" s="235" t="s">
        <v>6150</v>
      </c>
      <c r="O387" s="234" t="s">
        <v>6150</v>
      </c>
      <c r="P387" s="105" t="s">
        <v>6150</v>
      </c>
      <c r="Q387" s="240">
        <v>239.84200000000001</v>
      </c>
      <c r="R387" s="235">
        <v>262.779</v>
      </c>
      <c r="S387" s="234">
        <f t="shared" si="70"/>
        <v>-22.936999999999983</v>
      </c>
      <c r="T387" s="105">
        <f t="shared" si="71"/>
        <v>-8.7286274778425916</v>
      </c>
      <c r="U387" s="180" t="s">
        <v>6464</v>
      </c>
      <c r="V387" s="165">
        <v>237</v>
      </c>
      <c r="W387" s="165">
        <v>262</v>
      </c>
      <c r="X387" s="165">
        <f t="shared" si="80"/>
        <v>-25</v>
      </c>
      <c r="Y387" s="255">
        <f t="shared" si="81"/>
        <v>-9.5419847328244281</v>
      </c>
      <c r="Z387" s="237" t="s">
        <v>6469</v>
      </c>
      <c r="AA387" s="165">
        <v>3</v>
      </c>
      <c r="AB387" s="165">
        <v>1</v>
      </c>
      <c r="AC387" s="165">
        <f t="shared" si="82"/>
        <v>2</v>
      </c>
      <c r="AD387" s="165">
        <f t="shared" si="83"/>
        <v>200</v>
      </c>
      <c r="AE387" s="237" t="s">
        <v>6150</v>
      </c>
      <c r="AF387" s="243" t="s">
        <v>6150</v>
      </c>
      <c r="AG387" s="243" t="s">
        <v>6150</v>
      </c>
      <c r="AH387" s="243" t="s">
        <v>6150</v>
      </c>
      <c r="AI387" s="243" t="s">
        <v>6150</v>
      </c>
      <c r="AJ387" s="237" t="s">
        <v>6150</v>
      </c>
      <c r="AK387" s="243" t="s">
        <v>6150</v>
      </c>
      <c r="AL387" s="243" t="s">
        <v>6150</v>
      </c>
      <c r="AM387" s="243" t="s">
        <v>6150</v>
      </c>
      <c r="AN387" s="243" t="s">
        <v>6150</v>
      </c>
      <c r="AO387" s="237" t="s">
        <v>6150</v>
      </c>
      <c r="AP387" s="243" t="s">
        <v>6150</v>
      </c>
      <c r="AQ387" s="243" t="s">
        <v>6150</v>
      </c>
      <c r="AR387" s="243" t="s">
        <v>6150</v>
      </c>
      <c r="AS387" s="263" t="s">
        <v>6150</v>
      </c>
      <c r="AT387" s="16"/>
    </row>
    <row r="388" spans="2:46" ht="50" customHeight="1">
      <c r="B388" s="34" t="s">
        <v>774</v>
      </c>
      <c r="C388" s="35" t="s">
        <v>5291</v>
      </c>
      <c r="D388" s="36" t="s">
        <v>775</v>
      </c>
      <c r="E388" s="240">
        <v>15.452999999999999</v>
      </c>
      <c r="F388" s="235">
        <v>9.452</v>
      </c>
      <c r="G388" s="234">
        <f t="shared" si="64"/>
        <v>6.0009999999999994</v>
      </c>
      <c r="H388" s="105">
        <f t="shared" si="65"/>
        <v>63.489208633093519</v>
      </c>
      <c r="I388" s="240">
        <v>15.452999999999999</v>
      </c>
      <c r="J388" s="235">
        <v>9.452</v>
      </c>
      <c r="K388" s="234">
        <f t="shared" si="66"/>
        <v>6.0009999999999994</v>
      </c>
      <c r="L388" s="312">
        <f t="shared" si="67"/>
        <v>63.489208633093519</v>
      </c>
      <c r="M388" s="240" t="s">
        <v>6150</v>
      </c>
      <c r="N388" s="235" t="s">
        <v>6150</v>
      </c>
      <c r="O388" s="234" t="s">
        <v>6150</v>
      </c>
      <c r="P388" s="105" t="s">
        <v>6150</v>
      </c>
      <c r="Q388" s="240" t="s">
        <v>6150</v>
      </c>
      <c r="R388" s="235" t="s">
        <v>6150</v>
      </c>
      <c r="S388" s="234" t="s">
        <v>6150</v>
      </c>
      <c r="T388" s="105" t="s">
        <v>6150</v>
      </c>
      <c r="U388" s="180" t="s">
        <v>6150</v>
      </c>
      <c r="V388" s="165" t="s">
        <v>6150</v>
      </c>
      <c r="W388" s="165" t="s">
        <v>6150</v>
      </c>
      <c r="X388" s="165" t="s">
        <v>6150</v>
      </c>
      <c r="Y388" s="255" t="s">
        <v>6150</v>
      </c>
      <c r="Z388" s="237" t="s">
        <v>6150</v>
      </c>
      <c r="AA388" s="165" t="s">
        <v>6150</v>
      </c>
      <c r="AB388" s="165" t="s">
        <v>6150</v>
      </c>
      <c r="AC388" s="165" t="s">
        <v>6150</v>
      </c>
      <c r="AD388" s="165" t="s">
        <v>6150</v>
      </c>
      <c r="AE388" s="237" t="s">
        <v>6150</v>
      </c>
      <c r="AF388" s="243" t="s">
        <v>6150</v>
      </c>
      <c r="AG388" s="243" t="s">
        <v>6150</v>
      </c>
      <c r="AH388" s="243" t="s">
        <v>6150</v>
      </c>
      <c r="AI388" s="243" t="s">
        <v>6150</v>
      </c>
      <c r="AJ388" s="237" t="s">
        <v>6150</v>
      </c>
      <c r="AK388" s="243" t="s">
        <v>6150</v>
      </c>
      <c r="AL388" s="243" t="s">
        <v>6150</v>
      </c>
      <c r="AM388" s="243" t="s">
        <v>6150</v>
      </c>
      <c r="AN388" s="243" t="s">
        <v>6150</v>
      </c>
      <c r="AO388" s="237" t="s">
        <v>6150</v>
      </c>
      <c r="AP388" s="243" t="s">
        <v>6150</v>
      </c>
      <c r="AQ388" s="243" t="s">
        <v>6150</v>
      </c>
      <c r="AR388" s="243" t="s">
        <v>6150</v>
      </c>
      <c r="AS388" s="263" t="s">
        <v>6150</v>
      </c>
      <c r="AT388" s="16"/>
    </row>
    <row r="389" spans="2:46" ht="50" customHeight="1">
      <c r="B389" s="34" t="s">
        <v>776</v>
      </c>
      <c r="C389" s="35" t="s">
        <v>5291</v>
      </c>
      <c r="D389" s="36" t="s">
        <v>777</v>
      </c>
      <c r="E389" s="240">
        <v>3.71</v>
      </c>
      <c r="F389" s="235">
        <v>36.409999999999997</v>
      </c>
      <c r="G389" s="234">
        <f t="shared" si="64"/>
        <v>-32.699999999999996</v>
      </c>
      <c r="H389" s="105">
        <f t="shared" si="65"/>
        <v>-89.81049162318044</v>
      </c>
      <c r="I389" s="240">
        <v>3.71</v>
      </c>
      <c r="J389" s="235">
        <v>36.409999999999997</v>
      </c>
      <c r="K389" s="234">
        <f t="shared" si="66"/>
        <v>-32.699999999999996</v>
      </c>
      <c r="L389" s="312">
        <f t="shared" si="67"/>
        <v>-89.81049162318044</v>
      </c>
      <c r="M389" s="240" t="s">
        <v>6150</v>
      </c>
      <c r="N389" s="235" t="s">
        <v>6150</v>
      </c>
      <c r="O389" s="234" t="s">
        <v>6150</v>
      </c>
      <c r="P389" s="105" t="s">
        <v>6150</v>
      </c>
      <c r="Q389" s="240" t="s">
        <v>6150</v>
      </c>
      <c r="R389" s="235" t="s">
        <v>6150</v>
      </c>
      <c r="S389" s="234" t="s">
        <v>6150</v>
      </c>
      <c r="T389" s="105" t="s">
        <v>6150</v>
      </c>
      <c r="U389" s="180" t="s">
        <v>6150</v>
      </c>
      <c r="V389" s="165" t="s">
        <v>6150</v>
      </c>
      <c r="W389" s="165" t="s">
        <v>6150</v>
      </c>
      <c r="X389" s="165" t="s">
        <v>6150</v>
      </c>
      <c r="Y389" s="255" t="s">
        <v>6150</v>
      </c>
      <c r="Z389" s="237" t="s">
        <v>6150</v>
      </c>
      <c r="AA389" s="165" t="s">
        <v>6150</v>
      </c>
      <c r="AB389" s="165" t="s">
        <v>6150</v>
      </c>
      <c r="AC389" s="165" t="s">
        <v>6150</v>
      </c>
      <c r="AD389" s="165" t="s">
        <v>6150</v>
      </c>
      <c r="AE389" s="237" t="s">
        <v>6150</v>
      </c>
      <c r="AF389" s="243" t="s">
        <v>6150</v>
      </c>
      <c r="AG389" s="243" t="s">
        <v>6150</v>
      </c>
      <c r="AH389" s="243" t="s">
        <v>6150</v>
      </c>
      <c r="AI389" s="243" t="s">
        <v>6150</v>
      </c>
      <c r="AJ389" s="237" t="s">
        <v>6150</v>
      </c>
      <c r="AK389" s="243" t="s">
        <v>6150</v>
      </c>
      <c r="AL389" s="243" t="s">
        <v>6150</v>
      </c>
      <c r="AM389" s="243" t="s">
        <v>6150</v>
      </c>
      <c r="AN389" s="243" t="s">
        <v>6150</v>
      </c>
      <c r="AO389" s="237" t="s">
        <v>6150</v>
      </c>
      <c r="AP389" s="243" t="s">
        <v>6150</v>
      </c>
      <c r="AQ389" s="243" t="s">
        <v>6150</v>
      </c>
      <c r="AR389" s="243" t="s">
        <v>6150</v>
      </c>
      <c r="AS389" s="263" t="s">
        <v>6150</v>
      </c>
      <c r="AT389" s="16"/>
    </row>
    <row r="390" spans="2:46" ht="50" customHeight="1">
      <c r="B390" s="34" t="s">
        <v>778</v>
      </c>
      <c r="C390" s="35" t="s">
        <v>5291</v>
      </c>
      <c r="D390" s="36" t="s">
        <v>779</v>
      </c>
      <c r="E390" s="240">
        <v>509.94799999999998</v>
      </c>
      <c r="F390" s="235">
        <v>423.40800000000002</v>
      </c>
      <c r="G390" s="234">
        <f t="shared" si="64"/>
        <v>86.539999999999964</v>
      </c>
      <c r="H390" s="105">
        <f t="shared" si="65"/>
        <v>20.438914711106062</v>
      </c>
      <c r="I390" s="240">
        <v>509.94799999999998</v>
      </c>
      <c r="J390" s="235">
        <v>423.40800000000002</v>
      </c>
      <c r="K390" s="234">
        <f t="shared" si="66"/>
        <v>86.539999999999964</v>
      </c>
      <c r="L390" s="312">
        <f t="shared" si="67"/>
        <v>20.438914711106062</v>
      </c>
      <c r="M390" s="240" t="s">
        <v>6150</v>
      </c>
      <c r="N390" s="235" t="s">
        <v>6150</v>
      </c>
      <c r="O390" s="234" t="s">
        <v>6150</v>
      </c>
      <c r="P390" s="105" t="s">
        <v>6150</v>
      </c>
      <c r="Q390" s="240" t="s">
        <v>6150</v>
      </c>
      <c r="R390" s="235" t="s">
        <v>6150</v>
      </c>
      <c r="S390" s="234" t="s">
        <v>6150</v>
      </c>
      <c r="T390" s="105" t="s">
        <v>6150</v>
      </c>
      <c r="U390" s="180" t="s">
        <v>6150</v>
      </c>
      <c r="V390" s="165" t="s">
        <v>6150</v>
      </c>
      <c r="W390" s="165" t="s">
        <v>6150</v>
      </c>
      <c r="X390" s="165" t="s">
        <v>6150</v>
      </c>
      <c r="Y390" s="255" t="s">
        <v>6150</v>
      </c>
      <c r="Z390" s="237" t="s">
        <v>6150</v>
      </c>
      <c r="AA390" s="165" t="s">
        <v>6150</v>
      </c>
      <c r="AB390" s="165" t="s">
        <v>6150</v>
      </c>
      <c r="AC390" s="165" t="s">
        <v>6150</v>
      </c>
      <c r="AD390" s="165" t="s">
        <v>6150</v>
      </c>
      <c r="AE390" s="237" t="s">
        <v>6150</v>
      </c>
      <c r="AF390" s="243" t="s">
        <v>6150</v>
      </c>
      <c r="AG390" s="243" t="s">
        <v>6150</v>
      </c>
      <c r="AH390" s="243" t="s">
        <v>6150</v>
      </c>
      <c r="AI390" s="243" t="s">
        <v>6150</v>
      </c>
      <c r="AJ390" s="237" t="s">
        <v>6150</v>
      </c>
      <c r="AK390" s="243" t="s">
        <v>6150</v>
      </c>
      <c r="AL390" s="243" t="s">
        <v>6150</v>
      </c>
      <c r="AM390" s="243" t="s">
        <v>6150</v>
      </c>
      <c r="AN390" s="243" t="s">
        <v>6150</v>
      </c>
      <c r="AO390" s="237" t="s">
        <v>6150</v>
      </c>
      <c r="AP390" s="243" t="s">
        <v>6150</v>
      </c>
      <c r="AQ390" s="243" t="s">
        <v>6150</v>
      </c>
      <c r="AR390" s="243" t="s">
        <v>6150</v>
      </c>
      <c r="AS390" s="263" t="s">
        <v>6150</v>
      </c>
      <c r="AT390" s="16"/>
    </row>
    <row r="391" spans="2:46" ht="50" customHeight="1">
      <c r="B391" s="34" t="s">
        <v>780</v>
      </c>
      <c r="C391" s="35" t="s">
        <v>5292</v>
      </c>
      <c r="D391" s="36" t="s">
        <v>781</v>
      </c>
      <c r="E391" s="240">
        <v>15912.9</v>
      </c>
      <c r="F391" s="235">
        <v>18328.135999999999</v>
      </c>
      <c r="G391" s="234">
        <f t="shared" si="64"/>
        <v>-2415.235999999999</v>
      </c>
      <c r="H391" s="105">
        <f t="shared" si="65"/>
        <v>-13.177750317871928</v>
      </c>
      <c r="I391" s="240">
        <v>4087.7730000000001</v>
      </c>
      <c r="J391" s="235">
        <v>4348.3829999999998</v>
      </c>
      <c r="K391" s="234">
        <f t="shared" si="66"/>
        <v>-260.60999999999967</v>
      </c>
      <c r="L391" s="312">
        <f t="shared" si="67"/>
        <v>-5.9932623230290361</v>
      </c>
      <c r="M391" s="240">
        <v>4235.8789999999999</v>
      </c>
      <c r="N391" s="235">
        <v>5197.7749999999996</v>
      </c>
      <c r="O391" s="234">
        <f t="shared" ref="O391:O415" si="90">M391-N391</f>
        <v>-961.89599999999973</v>
      </c>
      <c r="P391" s="105">
        <f t="shared" ref="P391:P415" si="91">O391/N391*100</f>
        <v>-18.505918397775968</v>
      </c>
      <c r="Q391" s="240">
        <v>7589.2479999999996</v>
      </c>
      <c r="R391" s="235">
        <v>8781.9779999999992</v>
      </c>
      <c r="S391" s="234">
        <f t="shared" ref="S391:S426" si="92">Q391-R391</f>
        <v>-1192.7299999999996</v>
      </c>
      <c r="T391" s="105">
        <f t="shared" ref="T391:T426" si="93">S391/R391*100</f>
        <v>-13.581564426601838</v>
      </c>
      <c r="U391" s="180" t="s">
        <v>6475</v>
      </c>
      <c r="V391" s="165">
        <v>3068</v>
      </c>
      <c r="W391" s="165">
        <v>3792</v>
      </c>
      <c r="X391" s="165">
        <f t="shared" ref="X391:X426" si="94">V391-W391</f>
        <v>-724</v>
      </c>
      <c r="Y391" s="255">
        <f t="shared" ref="Y391:Y426" si="95">X391/W391*100</f>
        <v>-19.092827004219409</v>
      </c>
      <c r="Z391" s="237" t="s">
        <v>6476</v>
      </c>
      <c r="AA391" s="165">
        <v>1304</v>
      </c>
      <c r="AB391" s="165">
        <v>1274</v>
      </c>
      <c r="AC391" s="165">
        <f t="shared" ref="AC391:AC416" si="96">AA391-AB391</f>
        <v>30</v>
      </c>
      <c r="AD391" s="165">
        <f t="shared" ref="AD391:AD416" si="97">AC391/AB391*100</f>
        <v>2.3547880690737837</v>
      </c>
      <c r="AE391" s="237" t="s">
        <v>6477</v>
      </c>
      <c r="AF391" s="165">
        <v>683</v>
      </c>
      <c r="AG391" s="165">
        <v>777</v>
      </c>
      <c r="AH391" s="165">
        <f t="shared" ref="AH391:AH416" si="98">AF391-AG391</f>
        <v>-94</v>
      </c>
      <c r="AI391" s="165">
        <f t="shared" ref="AI391:AI416" si="99">AH391/AG391*100</f>
        <v>-12.097812097812097</v>
      </c>
      <c r="AJ391" s="237" t="s">
        <v>6478</v>
      </c>
      <c r="AK391" s="165">
        <v>673</v>
      </c>
      <c r="AL391" s="165">
        <v>1341</v>
      </c>
      <c r="AM391" s="165">
        <f t="shared" ref="AM391:AM416" si="100">AK391-AL391</f>
        <v>-668</v>
      </c>
      <c r="AN391" s="165">
        <f t="shared" ref="AN391:AN416" si="101">AM391/AL391*100</f>
        <v>-49.813571961222969</v>
      </c>
      <c r="AO391" s="237" t="s">
        <v>6479</v>
      </c>
      <c r="AP391" s="165">
        <v>592</v>
      </c>
      <c r="AQ391" s="165">
        <v>777</v>
      </c>
      <c r="AR391" s="165">
        <f t="shared" ref="AR391:AR414" si="102">AP391-AQ391</f>
        <v>-185</v>
      </c>
      <c r="AS391" s="255">
        <f t="shared" ref="AS391:AS414" si="103">AR391/AQ391*100</f>
        <v>-23.809523809523807</v>
      </c>
      <c r="AT391" s="7" t="s">
        <v>6480</v>
      </c>
    </row>
    <row r="392" spans="2:46" ht="50" customHeight="1">
      <c r="B392" s="34" t="s">
        <v>782</v>
      </c>
      <c r="C392" s="35" t="s">
        <v>5292</v>
      </c>
      <c r="D392" s="36" t="s">
        <v>783</v>
      </c>
      <c r="E392" s="240">
        <v>10262.498</v>
      </c>
      <c r="F392" s="235">
        <v>10992.206</v>
      </c>
      <c r="G392" s="234">
        <f t="shared" ref="G392:G428" si="104">E392-F392</f>
        <v>-729.70800000000054</v>
      </c>
      <c r="H392" s="105">
        <f t="shared" ref="H392:H428" si="105">G392/F392*100</f>
        <v>-6.6384127080587874</v>
      </c>
      <c r="I392" s="240">
        <v>5412.3010000000004</v>
      </c>
      <c r="J392" s="235">
        <v>5988.2</v>
      </c>
      <c r="K392" s="234">
        <f t="shared" ref="K392:K428" si="106">I392-J392</f>
        <v>-575.89899999999943</v>
      </c>
      <c r="L392" s="312">
        <f t="shared" ref="L392:L428" si="107">K392/J392*100</f>
        <v>-9.6172305534217202</v>
      </c>
      <c r="M392" s="240">
        <v>2264.21</v>
      </c>
      <c r="N392" s="235">
        <v>2381.384</v>
      </c>
      <c r="O392" s="234">
        <f t="shared" si="90"/>
        <v>-117.17399999999998</v>
      </c>
      <c r="P392" s="105">
        <f t="shared" si="91"/>
        <v>-4.920416026982628</v>
      </c>
      <c r="Q392" s="240">
        <v>2585.9870000000001</v>
      </c>
      <c r="R392" s="235">
        <v>2622.6219999999998</v>
      </c>
      <c r="S392" s="234">
        <f t="shared" si="92"/>
        <v>-36.634999999999764</v>
      </c>
      <c r="T392" s="105">
        <f t="shared" si="93"/>
        <v>-1.3968844919321111</v>
      </c>
      <c r="U392" s="180" t="s">
        <v>5338</v>
      </c>
      <c r="V392" s="165">
        <v>1175</v>
      </c>
      <c r="W392" s="165">
        <v>1293</v>
      </c>
      <c r="X392" s="165">
        <f t="shared" si="94"/>
        <v>-118</v>
      </c>
      <c r="Y392" s="255">
        <f t="shared" si="95"/>
        <v>-9.1260634184068063</v>
      </c>
      <c r="Z392" s="237" t="s">
        <v>5445</v>
      </c>
      <c r="AA392" s="165">
        <v>539</v>
      </c>
      <c r="AB392" s="165">
        <v>539</v>
      </c>
      <c r="AC392" s="165">
        <f t="shared" si="96"/>
        <v>0</v>
      </c>
      <c r="AD392" s="165">
        <f t="shared" si="97"/>
        <v>0</v>
      </c>
      <c r="AE392" s="237" t="s">
        <v>5362</v>
      </c>
      <c r="AF392" s="165">
        <v>250</v>
      </c>
      <c r="AG392" s="165">
        <v>252</v>
      </c>
      <c r="AH392" s="165">
        <f t="shared" si="98"/>
        <v>-2</v>
      </c>
      <c r="AI392" s="165">
        <f t="shared" si="99"/>
        <v>-0.79365079365079361</v>
      </c>
      <c r="AJ392" s="237" t="s">
        <v>5342</v>
      </c>
      <c r="AK392" s="165">
        <v>248</v>
      </c>
      <c r="AL392" s="165">
        <v>240</v>
      </c>
      <c r="AM392" s="165">
        <f t="shared" si="100"/>
        <v>8</v>
      </c>
      <c r="AN392" s="165">
        <f t="shared" si="101"/>
        <v>3.3333333333333335</v>
      </c>
      <c r="AO392" s="237" t="s">
        <v>5557</v>
      </c>
      <c r="AP392" s="165">
        <v>137</v>
      </c>
      <c r="AQ392" s="165">
        <v>80</v>
      </c>
      <c r="AR392" s="165">
        <f t="shared" si="102"/>
        <v>57</v>
      </c>
      <c r="AS392" s="255">
        <f t="shared" si="103"/>
        <v>71.25</v>
      </c>
      <c r="AT392" s="7" t="s">
        <v>6480</v>
      </c>
    </row>
    <row r="393" spans="2:46" ht="50" customHeight="1">
      <c r="B393" s="34" t="s">
        <v>784</v>
      </c>
      <c r="C393" s="35" t="s">
        <v>5292</v>
      </c>
      <c r="D393" s="36" t="s">
        <v>785</v>
      </c>
      <c r="E393" s="240">
        <v>22369.362000000001</v>
      </c>
      <c r="F393" s="235">
        <v>21902.696</v>
      </c>
      <c r="G393" s="234">
        <f t="shared" si="104"/>
        <v>466.66600000000108</v>
      </c>
      <c r="H393" s="105">
        <f t="shared" si="105"/>
        <v>2.1306326855835516</v>
      </c>
      <c r="I393" s="240">
        <v>9647.2749999999996</v>
      </c>
      <c r="J393" s="235">
        <v>9777.1849999999995</v>
      </c>
      <c r="K393" s="234">
        <f t="shared" si="106"/>
        <v>-129.90999999999985</v>
      </c>
      <c r="L393" s="312">
        <f t="shared" si="107"/>
        <v>-1.3287055527741354</v>
      </c>
      <c r="M393" s="240">
        <v>6009.9939999999997</v>
      </c>
      <c r="N393" s="235">
        <v>5062.3500000000004</v>
      </c>
      <c r="O393" s="234">
        <f t="shared" si="90"/>
        <v>947.64399999999932</v>
      </c>
      <c r="P393" s="105">
        <f t="shared" si="91"/>
        <v>18.719448477485738</v>
      </c>
      <c r="Q393" s="240">
        <v>6712.0929999999998</v>
      </c>
      <c r="R393" s="235">
        <v>7063.1610000000001</v>
      </c>
      <c r="S393" s="234">
        <f t="shared" si="92"/>
        <v>-351.06800000000021</v>
      </c>
      <c r="T393" s="105">
        <f t="shared" si="93"/>
        <v>-4.9704091411763125</v>
      </c>
      <c r="U393" s="180" t="s">
        <v>5804</v>
      </c>
      <c r="V393" s="165">
        <v>3696</v>
      </c>
      <c r="W393" s="165">
        <v>3885</v>
      </c>
      <c r="X393" s="165">
        <f t="shared" si="94"/>
        <v>-189</v>
      </c>
      <c r="Y393" s="255">
        <f t="shared" si="95"/>
        <v>-4.8648648648648649</v>
      </c>
      <c r="Z393" s="237" t="s">
        <v>6481</v>
      </c>
      <c r="AA393" s="165">
        <v>1802</v>
      </c>
      <c r="AB393" s="165">
        <v>1608</v>
      </c>
      <c r="AC393" s="165">
        <f t="shared" si="96"/>
        <v>194</v>
      </c>
      <c r="AD393" s="165">
        <f t="shared" si="97"/>
        <v>12.064676616915424</v>
      </c>
      <c r="AE393" s="237" t="s">
        <v>5460</v>
      </c>
      <c r="AF393" s="165">
        <v>1036</v>
      </c>
      <c r="AG393" s="165">
        <v>1370</v>
      </c>
      <c r="AH393" s="165">
        <f t="shared" si="98"/>
        <v>-334</v>
      </c>
      <c r="AI393" s="165">
        <f t="shared" si="99"/>
        <v>-24.379562043795623</v>
      </c>
      <c r="AJ393" s="237" t="s">
        <v>5372</v>
      </c>
      <c r="AK393" s="165">
        <v>100</v>
      </c>
      <c r="AL393" s="165">
        <v>100</v>
      </c>
      <c r="AM393" s="165">
        <f t="shared" si="100"/>
        <v>0</v>
      </c>
      <c r="AN393" s="165">
        <f t="shared" si="101"/>
        <v>0</v>
      </c>
      <c r="AO393" s="237" t="s">
        <v>6286</v>
      </c>
      <c r="AP393" s="165">
        <v>66</v>
      </c>
      <c r="AQ393" s="165">
        <v>66</v>
      </c>
      <c r="AR393" s="165">
        <f t="shared" si="102"/>
        <v>0</v>
      </c>
      <c r="AS393" s="255">
        <f t="shared" si="103"/>
        <v>0</v>
      </c>
      <c r="AT393" s="7" t="s">
        <v>6480</v>
      </c>
    </row>
    <row r="394" spans="2:46" ht="50" customHeight="1">
      <c r="B394" s="34" t="s">
        <v>786</v>
      </c>
      <c r="C394" s="35" t="s">
        <v>5292</v>
      </c>
      <c r="D394" s="36" t="s">
        <v>787</v>
      </c>
      <c r="E394" s="240">
        <v>8817.7090000000007</v>
      </c>
      <c r="F394" s="235">
        <v>9475.5190000000002</v>
      </c>
      <c r="G394" s="234">
        <f t="shared" si="104"/>
        <v>-657.80999999999949</v>
      </c>
      <c r="H394" s="105">
        <f t="shared" si="105"/>
        <v>-6.9422054876360804</v>
      </c>
      <c r="I394" s="240">
        <v>1402.2570000000001</v>
      </c>
      <c r="J394" s="235">
        <v>1403.6569999999999</v>
      </c>
      <c r="K394" s="234">
        <f t="shared" si="106"/>
        <v>-1.3999999999998636</v>
      </c>
      <c r="L394" s="312">
        <f t="shared" si="107"/>
        <v>-9.9739466265609311E-2</v>
      </c>
      <c r="M394" s="240">
        <v>414.96300000000002</v>
      </c>
      <c r="N394" s="235">
        <v>814.95299999999997</v>
      </c>
      <c r="O394" s="234">
        <f t="shared" si="90"/>
        <v>-399.98999999999995</v>
      </c>
      <c r="P394" s="105">
        <f t="shared" si="91"/>
        <v>-49.081358066047976</v>
      </c>
      <c r="Q394" s="240">
        <v>7000.4889999999996</v>
      </c>
      <c r="R394" s="235">
        <v>7256.9089999999997</v>
      </c>
      <c r="S394" s="234">
        <f t="shared" si="92"/>
        <v>-256.42000000000007</v>
      </c>
      <c r="T394" s="105">
        <f t="shared" si="93"/>
        <v>-3.533460320365049</v>
      </c>
      <c r="U394" s="180" t="s">
        <v>5338</v>
      </c>
      <c r="V394" s="165">
        <v>2497</v>
      </c>
      <c r="W394" s="165">
        <v>2493</v>
      </c>
      <c r="X394" s="165">
        <f t="shared" si="94"/>
        <v>4</v>
      </c>
      <c r="Y394" s="255">
        <f t="shared" si="95"/>
        <v>0.16044925792218209</v>
      </c>
      <c r="Z394" s="237" t="s">
        <v>5728</v>
      </c>
      <c r="AA394" s="165">
        <v>1653</v>
      </c>
      <c r="AB394" s="165">
        <v>1727</v>
      </c>
      <c r="AC394" s="165">
        <f t="shared" si="96"/>
        <v>-74</v>
      </c>
      <c r="AD394" s="165">
        <f t="shared" si="97"/>
        <v>-4.2848870874348588</v>
      </c>
      <c r="AE394" s="237" t="s">
        <v>6482</v>
      </c>
      <c r="AF394" s="165">
        <v>1164</v>
      </c>
      <c r="AG394" s="165">
        <v>1037</v>
      </c>
      <c r="AH394" s="165">
        <f t="shared" si="98"/>
        <v>127</v>
      </c>
      <c r="AI394" s="165">
        <f t="shared" si="99"/>
        <v>12.246865959498553</v>
      </c>
      <c r="AJ394" s="237" t="s">
        <v>5774</v>
      </c>
      <c r="AK394" s="165">
        <v>667</v>
      </c>
      <c r="AL394" s="165">
        <v>663</v>
      </c>
      <c r="AM394" s="165">
        <f t="shared" si="100"/>
        <v>4</v>
      </c>
      <c r="AN394" s="165">
        <f t="shared" si="101"/>
        <v>0.60331825037707398</v>
      </c>
      <c r="AO394" s="237" t="s">
        <v>6483</v>
      </c>
      <c r="AP394" s="165">
        <v>291</v>
      </c>
      <c r="AQ394" s="165">
        <v>291</v>
      </c>
      <c r="AR394" s="165">
        <f t="shared" si="102"/>
        <v>0</v>
      </c>
      <c r="AS394" s="255">
        <f t="shared" si="103"/>
        <v>0</v>
      </c>
      <c r="AT394" s="7" t="s">
        <v>6480</v>
      </c>
    </row>
    <row r="395" spans="2:46" ht="50" customHeight="1">
      <c r="B395" s="34" t="s">
        <v>788</v>
      </c>
      <c r="C395" s="35" t="s">
        <v>5292</v>
      </c>
      <c r="D395" s="36" t="s">
        <v>789</v>
      </c>
      <c r="E395" s="240">
        <v>2578.5790000000002</v>
      </c>
      <c r="F395" s="235">
        <v>2157.8620000000001</v>
      </c>
      <c r="G395" s="234">
        <f t="shared" si="104"/>
        <v>420.7170000000001</v>
      </c>
      <c r="H395" s="105">
        <f t="shared" si="105"/>
        <v>19.496937246218714</v>
      </c>
      <c r="I395" s="240">
        <v>1346.133</v>
      </c>
      <c r="J395" s="235">
        <v>994.50900000000001</v>
      </c>
      <c r="K395" s="234">
        <f t="shared" si="106"/>
        <v>351.62400000000002</v>
      </c>
      <c r="L395" s="312">
        <f t="shared" si="107"/>
        <v>35.356542776385133</v>
      </c>
      <c r="M395" s="240">
        <v>0.56699999999999995</v>
      </c>
      <c r="N395" s="235">
        <v>0.56699999999999995</v>
      </c>
      <c r="O395" s="234">
        <f t="shared" si="90"/>
        <v>0</v>
      </c>
      <c r="P395" s="105">
        <f t="shared" si="91"/>
        <v>0</v>
      </c>
      <c r="Q395" s="240">
        <v>1231.8789999999999</v>
      </c>
      <c r="R395" s="235">
        <v>1162.7860000000001</v>
      </c>
      <c r="S395" s="234">
        <f t="shared" si="92"/>
        <v>69.092999999999847</v>
      </c>
      <c r="T395" s="105">
        <f t="shared" si="93"/>
        <v>5.9420220057688899</v>
      </c>
      <c r="U395" s="180" t="s">
        <v>5338</v>
      </c>
      <c r="V395" s="165">
        <v>1017</v>
      </c>
      <c r="W395" s="165">
        <v>1023</v>
      </c>
      <c r="X395" s="165">
        <f t="shared" si="94"/>
        <v>-6</v>
      </c>
      <c r="Y395" s="255">
        <f t="shared" si="95"/>
        <v>-0.5865102639296188</v>
      </c>
      <c r="Z395" s="237" t="s">
        <v>6272</v>
      </c>
      <c r="AA395" s="165">
        <v>203</v>
      </c>
      <c r="AB395" s="165">
        <v>117</v>
      </c>
      <c r="AC395" s="165">
        <f t="shared" si="96"/>
        <v>86</v>
      </c>
      <c r="AD395" s="165">
        <f t="shared" si="97"/>
        <v>73.504273504273513</v>
      </c>
      <c r="AE395" s="237" t="s">
        <v>5558</v>
      </c>
      <c r="AF395" s="165">
        <v>7</v>
      </c>
      <c r="AG395" s="165">
        <v>0</v>
      </c>
      <c r="AH395" s="165">
        <f t="shared" si="98"/>
        <v>7</v>
      </c>
      <c r="AI395" s="165" t="s">
        <v>12165</v>
      </c>
      <c r="AJ395" s="237" t="s">
        <v>5536</v>
      </c>
      <c r="AK395" s="165">
        <v>3</v>
      </c>
      <c r="AL395" s="165">
        <v>3</v>
      </c>
      <c r="AM395" s="165">
        <f t="shared" si="100"/>
        <v>0</v>
      </c>
      <c r="AN395" s="165">
        <f t="shared" si="101"/>
        <v>0</v>
      </c>
      <c r="AO395" s="237" t="s">
        <v>6484</v>
      </c>
      <c r="AP395" s="165">
        <v>2</v>
      </c>
      <c r="AQ395" s="165">
        <v>9</v>
      </c>
      <c r="AR395" s="165">
        <f t="shared" si="102"/>
        <v>-7</v>
      </c>
      <c r="AS395" s="255">
        <f t="shared" si="103"/>
        <v>-77.777777777777786</v>
      </c>
      <c r="AT395" s="7" t="s">
        <v>6480</v>
      </c>
    </row>
    <row r="396" spans="2:46" ht="50" customHeight="1">
      <c r="B396" s="34" t="s">
        <v>790</v>
      </c>
      <c r="C396" s="35" t="s">
        <v>5292</v>
      </c>
      <c r="D396" s="36" t="s">
        <v>791</v>
      </c>
      <c r="E396" s="240">
        <v>9553.9770000000008</v>
      </c>
      <c r="F396" s="235">
        <v>9374.6200000000008</v>
      </c>
      <c r="G396" s="234">
        <f t="shared" si="104"/>
        <v>179.35699999999997</v>
      </c>
      <c r="H396" s="105">
        <f t="shared" si="105"/>
        <v>1.9132188824720355</v>
      </c>
      <c r="I396" s="240">
        <v>4935.4780000000001</v>
      </c>
      <c r="J396" s="235">
        <v>4984.5079999999998</v>
      </c>
      <c r="K396" s="234">
        <f t="shared" si="106"/>
        <v>-49.029999999999745</v>
      </c>
      <c r="L396" s="312">
        <f t="shared" si="107"/>
        <v>-0.98364773413945272</v>
      </c>
      <c r="M396" s="240">
        <v>2040.7080000000001</v>
      </c>
      <c r="N396" s="235">
        <v>1890.5360000000001</v>
      </c>
      <c r="O396" s="234">
        <f t="shared" si="90"/>
        <v>150.17200000000003</v>
      </c>
      <c r="P396" s="105">
        <f t="shared" si="91"/>
        <v>7.9433557467300284</v>
      </c>
      <c r="Q396" s="240">
        <v>2577.7910000000002</v>
      </c>
      <c r="R396" s="235">
        <v>2499.576</v>
      </c>
      <c r="S396" s="234">
        <f t="shared" si="92"/>
        <v>78.215000000000146</v>
      </c>
      <c r="T396" s="105">
        <f t="shared" si="93"/>
        <v>3.1291307005668219</v>
      </c>
      <c r="U396" s="180" t="s">
        <v>5901</v>
      </c>
      <c r="V396" s="165">
        <v>1615</v>
      </c>
      <c r="W396" s="165">
        <v>1864</v>
      </c>
      <c r="X396" s="165">
        <f t="shared" si="94"/>
        <v>-249</v>
      </c>
      <c r="Y396" s="255">
        <f t="shared" si="95"/>
        <v>-13.358369098712448</v>
      </c>
      <c r="Z396" s="237" t="s">
        <v>6485</v>
      </c>
      <c r="AA396" s="165">
        <v>501</v>
      </c>
      <c r="AB396" s="165">
        <v>334</v>
      </c>
      <c r="AC396" s="165">
        <f t="shared" si="96"/>
        <v>167</v>
      </c>
      <c r="AD396" s="165">
        <f t="shared" si="97"/>
        <v>50</v>
      </c>
      <c r="AE396" s="237" t="s">
        <v>6486</v>
      </c>
      <c r="AF396" s="165">
        <v>420</v>
      </c>
      <c r="AG396" s="165">
        <v>263</v>
      </c>
      <c r="AH396" s="165">
        <f t="shared" si="98"/>
        <v>157</v>
      </c>
      <c r="AI396" s="165">
        <f t="shared" si="99"/>
        <v>59.695817490494299</v>
      </c>
      <c r="AJ396" s="237" t="s">
        <v>6487</v>
      </c>
      <c r="AK396" s="165">
        <v>36</v>
      </c>
      <c r="AL396" s="165">
        <v>38</v>
      </c>
      <c r="AM396" s="165">
        <f t="shared" si="100"/>
        <v>-2</v>
      </c>
      <c r="AN396" s="165">
        <f t="shared" si="101"/>
        <v>-5.2631578947368416</v>
      </c>
      <c r="AO396" s="237" t="s">
        <v>6488</v>
      </c>
      <c r="AP396" s="165">
        <v>5</v>
      </c>
      <c r="AQ396" s="165" t="s">
        <v>5412</v>
      </c>
      <c r="AR396" s="165" t="s">
        <v>5412</v>
      </c>
      <c r="AS396" s="165" t="s">
        <v>5412</v>
      </c>
      <c r="AT396" s="7" t="s">
        <v>6480</v>
      </c>
    </row>
    <row r="397" spans="2:46" ht="50" customHeight="1">
      <c r="B397" s="37" t="s">
        <v>792</v>
      </c>
      <c r="C397" s="38" t="s">
        <v>5292</v>
      </c>
      <c r="D397" s="39" t="s">
        <v>793</v>
      </c>
      <c r="E397" s="240">
        <v>5399.0810000000001</v>
      </c>
      <c r="F397" s="235">
        <v>5566.7479999999996</v>
      </c>
      <c r="G397" s="234">
        <f t="shared" si="104"/>
        <v>-167.66699999999946</v>
      </c>
      <c r="H397" s="105">
        <f t="shared" si="105"/>
        <v>-3.0119380291689057</v>
      </c>
      <c r="I397" s="240">
        <v>2436.7049999999999</v>
      </c>
      <c r="J397" s="235">
        <v>2229.6350000000002</v>
      </c>
      <c r="K397" s="234">
        <f t="shared" si="106"/>
        <v>207.06999999999971</v>
      </c>
      <c r="L397" s="312">
        <f t="shared" si="107"/>
        <v>9.2871703215997101</v>
      </c>
      <c r="M397" s="240">
        <v>152.404</v>
      </c>
      <c r="N397" s="235">
        <v>152.386</v>
      </c>
      <c r="O397" s="234">
        <f t="shared" si="90"/>
        <v>1.8000000000000682E-2</v>
      </c>
      <c r="P397" s="105">
        <f t="shared" si="91"/>
        <v>1.1812108723898969E-2</v>
      </c>
      <c r="Q397" s="240">
        <v>2809.9720000000002</v>
      </c>
      <c r="R397" s="235">
        <v>3184.7269999999999</v>
      </c>
      <c r="S397" s="234">
        <f t="shared" si="92"/>
        <v>-374.75499999999965</v>
      </c>
      <c r="T397" s="105">
        <f t="shared" si="93"/>
        <v>-11.767256659675999</v>
      </c>
      <c r="U397" s="180" t="s">
        <v>6005</v>
      </c>
      <c r="V397" s="165">
        <v>1431</v>
      </c>
      <c r="W397" s="165">
        <v>1608</v>
      </c>
      <c r="X397" s="165">
        <f t="shared" si="94"/>
        <v>-177</v>
      </c>
      <c r="Y397" s="165">
        <f t="shared" si="95"/>
        <v>-11.007462686567164</v>
      </c>
      <c r="Z397" s="237" t="s">
        <v>5404</v>
      </c>
      <c r="AA397" s="165">
        <v>369</v>
      </c>
      <c r="AB397" s="165">
        <v>389</v>
      </c>
      <c r="AC397" s="165">
        <f t="shared" si="96"/>
        <v>-20</v>
      </c>
      <c r="AD397" s="165">
        <f t="shared" si="97"/>
        <v>-5.1413881748071981</v>
      </c>
      <c r="AE397" s="293" t="s">
        <v>5415</v>
      </c>
      <c r="AF397" s="165">
        <v>337</v>
      </c>
      <c r="AG397" s="165">
        <v>337</v>
      </c>
      <c r="AH397" s="165">
        <f t="shared" si="98"/>
        <v>0</v>
      </c>
      <c r="AI397" s="165">
        <f t="shared" si="99"/>
        <v>0</v>
      </c>
      <c r="AJ397" s="237" t="s">
        <v>6489</v>
      </c>
      <c r="AK397" s="165">
        <v>232</v>
      </c>
      <c r="AL397" s="165">
        <v>545</v>
      </c>
      <c r="AM397" s="165">
        <f t="shared" si="100"/>
        <v>-313</v>
      </c>
      <c r="AN397" s="165">
        <f t="shared" si="101"/>
        <v>-57.431192660550458</v>
      </c>
      <c r="AO397" s="235" t="s">
        <v>6490</v>
      </c>
      <c r="AP397" s="165">
        <v>208</v>
      </c>
      <c r="AQ397" s="165">
        <v>90</v>
      </c>
      <c r="AR397" s="165">
        <f t="shared" si="102"/>
        <v>118</v>
      </c>
      <c r="AS397" s="255">
        <f t="shared" si="103"/>
        <v>131.11111111111111</v>
      </c>
      <c r="AT397" s="7" t="s">
        <v>6480</v>
      </c>
    </row>
    <row r="398" spans="2:46" ht="50" customHeight="1">
      <c r="B398" s="37" t="s">
        <v>794</v>
      </c>
      <c r="C398" s="38" t="s">
        <v>5292</v>
      </c>
      <c r="D398" s="39" t="s">
        <v>795</v>
      </c>
      <c r="E398" s="240">
        <v>13450.444</v>
      </c>
      <c r="F398" s="235">
        <v>13000.892</v>
      </c>
      <c r="G398" s="234">
        <f t="shared" si="104"/>
        <v>449.55199999999968</v>
      </c>
      <c r="H398" s="105">
        <f t="shared" si="105"/>
        <v>3.457855045638405</v>
      </c>
      <c r="I398" s="240">
        <v>2872.482</v>
      </c>
      <c r="J398" s="235">
        <v>2845.43</v>
      </c>
      <c r="K398" s="234">
        <f t="shared" si="106"/>
        <v>27.052000000000135</v>
      </c>
      <c r="L398" s="312">
        <f t="shared" si="107"/>
        <v>0.95071746625290854</v>
      </c>
      <c r="M398" s="240">
        <v>329.79700000000003</v>
      </c>
      <c r="N398" s="235">
        <v>29.71</v>
      </c>
      <c r="O398" s="234">
        <f t="shared" si="90"/>
        <v>300.08700000000005</v>
      </c>
      <c r="P398" s="105">
        <f t="shared" si="91"/>
        <v>1010.0538539212387</v>
      </c>
      <c r="Q398" s="240">
        <v>10248.165000000001</v>
      </c>
      <c r="R398" s="235">
        <v>10125.752</v>
      </c>
      <c r="S398" s="234">
        <f t="shared" si="92"/>
        <v>122.41300000000047</v>
      </c>
      <c r="T398" s="105">
        <f t="shared" si="93"/>
        <v>1.2089274949653168</v>
      </c>
      <c r="U398" s="180" t="s">
        <v>5534</v>
      </c>
      <c r="V398" s="165">
        <v>3454</v>
      </c>
      <c r="W398" s="165">
        <v>3223</v>
      </c>
      <c r="X398" s="165">
        <f t="shared" si="94"/>
        <v>231</v>
      </c>
      <c r="Y398" s="165">
        <f t="shared" si="95"/>
        <v>7.1672354948805461</v>
      </c>
      <c r="Z398" s="235" t="s">
        <v>6491</v>
      </c>
      <c r="AA398" s="165">
        <v>2472</v>
      </c>
      <c r="AB398" s="165">
        <v>2478</v>
      </c>
      <c r="AC398" s="165">
        <f t="shared" si="96"/>
        <v>-6</v>
      </c>
      <c r="AD398" s="165">
        <f t="shared" si="97"/>
        <v>-0.24213075060532688</v>
      </c>
      <c r="AE398" s="235" t="s">
        <v>6492</v>
      </c>
      <c r="AF398" s="165">
        <v>1950</v>
      </c>
      <c r="AG398" s="165">
        <v>2042</v>
      </c>
      <c r="AH398" s="165">
        <f t="shared" si="98"/>
        <v>-92</v>
      </c>
      <c r="AI398" s="165">
        <f t="shared" si="99"/>
        <v>-4.5053868756121451</v>
      </c>
      <c r="AJ398" s="235" t="s">
        <v>6493</v>
      </c>
      <c r="AK398" s="165">
        <v>1237</v>
      </c>
      <c r="AL398" s="165">
        <v>1365</v>
      </c>
      <c r="AM398" s="165">
        <f t="shared" si="100"/>
        <v>-128</v>
      </c>
      <c r="AN398" s="165">
        <f t="shared" si="101"/>
        <v>-9.3772893772893777</v>
      </c>
      <c r="AO398" s="235" t="s">
        <v>6494</v>
      </c>
      <c r="AP398" s="165">
        <v>249</v>
      </c>
      <c r="AQ398" s="165">
        <v>426</v>
      </c>
      <c r="AR398" s="165">
        <f t="shared" si="102"/>
        <v>-177</v>
      </c>
      <c r="AS398" s="255">
        <f t="shared" si="103"/>
        <v>-41.549295774647888</v>
      </c>
      <c r="AT398" s="7" t="s">
        <v>6480</v>
      </c>
    </row>
    <row r="399" spans="2:46" ht="50" customHeight="1">
      <c r="B399" s="34" t="s">
        <v>796</v>
      </c>
      <c r="C399" s="35" t="s">
        <v>5292</v>
      </c>
      <c r="D399" s="36" t="s">
        <v>797</v>
      </c>
      <c r="E399" s="240">
        <v>2656.4180000000001</v>
      </c>
      <c r="F399" s="235">
        <v>3232.2130000000002</v>
      </c>
      <c r="G399" s="234">
        <f t="shared" si="104"/>
        <v>-575.79500000000007</v>
      </c>
      <c r="H399" s="105">
        <f t="shared" si="105"/>
        <v>-17.814265334617492</v>
      </c>
      <c r="I399" s="240">
        <v>1578.0329999999999</v>
      </c>
      <c r="J399" s="235">
        <v>1985.2929999999999</v>
      </c>
      <c r="K399" s="234">
        <f t="shared" si="106"/>
        <v>-407.26</v>
      </c>
      <c r="L399" s="312">
        <f t="shared" si="107"/>
        <v>-20.513848585574017</v>
      </c>
      <c r="M399" s="240" t="s">
        <v>5423</v>
      </c>
      <c r="N399" s="235" t="s">
        <v>5423</v>
      </c>
      <c r="O399" s="234" t="s">
        <v>6150</v>
      </c>
      <c r="P399" s="105" t="s">
        <v>6150</v>
      </c>
      <c r="Q399" s="240">
        <v>1078.183</v>
      </c>
      <c r="R399" s="235">
        <v>1246.7190000000001</v>
      </c>
      <c r="S399" s="234">
        <f t="shared" si="92"/>
        <v>-168.53600000000006</v>
      </c>
      <c r="T399" s="105">
        <f t="shared" si="93"/>
        <v>-13.518362999200306</v>
      </c>
      <c r="U399" s="180" t="s">
        <v>6495</v>
      </c>
      <c r="V399" s="165">
        <v>1011</v>
      </c>
      <c r="W399" s="165">
        <v>1191</v>
      </c>
      <c r="X399" s="165">
        <f t="shared" si="94"/>
        <v>-180</v>
      </c>
      <c r="Y399" s="165">
        <f t="shared" si="95"/>
        <v>-15.113350125944585</v>
      </c>
      <c r="Z399" s="235" t="s">
        <v>6496</v>
      </c>
      <c r="AA399" s="165">
        <v>66</v>
      </c>
      <c r="AB399" s="165">
        <v>56</v>
      </c>
      <c r="AC399" s="165">
        <f t="shared" si="96"/>
        <v>10</v>
      </c>
      <c r="AD399" s="165">
        <f t="shared" si="97"/>
        <v>17.857142857142858</v>
      </c>
      <c r="AE399" s="235" t="s">
        <v>6497</v>
      </c>
      <c r="AF399" s="165">
        <v>1</v>
      </c>
      <c r="AG399" s="165" t="s">
        <v>5412</v>
      </c>
      <c r="AH399" s="165" t="s">
        <v>5412</v>
      </c>
      <c r="AI399" s="165" t="s">
        <v>5412</v>
      </c>
      <c r="AJ399" s="241" t="s">
        <v>12158</v>
      </c>
      <c r="AK399" s="241" t="s">
        <v>12158</v>
      </c>
      <c r="AL399" s="241" t="s">
        <v>12158</v>
      </c>
      <c r="AM399" s="241" t="s">
        <v>12158</v>
      </c>
      <c r="AN399" s="241" t="s">
        <v>12158</v>
      </c>
      <c r="AO399" s="241" t="s">
        <v>12158</v>
      </c>
      <c r="AP399" s="165" t="s">
        <v>12158</v>
      </c>
      <c r="AQ399" s="241" t="s">
        <v>12158</v>
      </c>
      <c r="AR399" s="241" t="s">
        <v>12158</v>
      </c>
      <c r="AS399" s="241" t="s">
        <v>12158</v>
      </c>
      <c r="AT399" s="7" t="s">
        <v>6480</v>
      </c>
    </row>
    <row r="400" spans="2:46" ht="50" customHeight="1">
      <c r="B400" s="34" t="s">
        <v>798</v>
      </c>
      <c r="C400" s="35" t="s">
        <v>5292</v>
      </c>
      <c r="D400" s="36" t="s">
        <v>799</v>
      </c>
      <c r="E400" s="240">
        <v>7911.7049999999999</v>
      </c>
      <c r="F400" s="235">
        <v>7565.9380000000001</v>
      </c>
      <c r="G400" s="234">
        <f t="shared" si="104"/>
        <v>345.76699999999983</v>
      </c>
      <c r="H400" s="105">
        <f t="shared" si="105"/>
        <v>4.5700480231268061</v>
      </c>
      <c r="I400" s="240">
        <v>3308.9690000000001</v>
      </c>
      <c r="J400" s="235">
        <v>3108.6320000000001</v>
      </c>
      <c r="K400" s="234">
        <f t="shared" si="106"/>
        <v>200.33699999999999</v>
      </c>
      <c r="L400" s="312">
        <f t="shared" si="107"/>
        <v>6.4445389483219619</v>
      </c>
      <c r="M400" s="240">
        <v>54.755000000000003</v>
      </c>
      <c r="N400" s="235">
        <v>54.75</v>
      </c>
      <c r="O400" s="234">
        <f t="shared" si="90"/>
        <v>5.000000000002558E-3</v>
      </c>
      <c r="P400" s="105">
        <f t="shared" si="91"/>
        <v>9.132420091328872E-3</v>
      </c>
      <c r="Q400" s="240">
        <v>4547.9809999999998</v>
      </c>
      <c r="R400" s="235">
        <v>4402.5559999999996</v>
      </c>
      <c r="S400" s="234">
        <f t="shared" si="92"/>
        <v>145.42500000000018</v>
      </c>
      <c r="T400" s="105">
        <f t="shared" si="93"/>
        <v>3.3031947804866126</v>
      </c>
      <c r="U400" s="180" t="s">
        <v>5338</v>
      </c>
      <c r="V400" s="165">
        <v>3129</v>
      </c>
      <c r="W400" s="165">
        <v>3304</v>
      </c>
      <c r="X400" s="165">
        <f t="shared" si="94"/>
        <v>-175</v>
      </c>
      <c r="Y400" s="255">
        <f t="shared" si="95"/>
        <v>-5.2966101694915251</v>
      </c>
      <c r="Z400" s="237" t="s">
        <v>6498</v>
      </c>
      <c r="AA400" s="165">
        <v>521</v>
      </c>
      <c r="AB400" s="165">
        <v>515</v>
      </c>
      <c r="AC400" s="165">
        <f t="shared" si="96"/>
        <v>6</v>
      </c>
      <c r="AD400" s="165">
        <f t="shared" si="97"/>
        <v>1.1650485436893203</v>
      </c>
      <c r="AE400" s="237" t="s">
        <v>5460</v>
      </c>
      <c r="AF400" s="165">
        <v>286</v>
      </c>
      <c r="AG400" s="165">
        <v>150</v>
      </c>
      <c r="AH400" s="165">
        <f t="shared" si="98"/>
        <v>136</v>
      </c>
      <c r="AI400" s="165">
        <f t="shared" si="99"/>
        <v>90.666666666666657</v>
      </c>
      <c r="AJ400" s="237" t="s">
        <v>6499</v>
      </c>
      <c r="AK400" s="165">
        <v>206</v>
      </c>
      <c r="AL400" s="165">
        <v>214</v>
      </c>
      <c r="AM400" s="165">
        <f t="shared" si="100"/>
        <v>-8</v>
      </c>
      <c r="AN400" s="165">
        <f t="shared" si="101"/>
        <v>-3.7383177570093453</v>
      </c>
      <c r="AO400" s="235" t="s">
        <v>5373</v>
      </c>
      <c r="AP400" s="165">
        <v>165</v>
      </c>
      <c r="AQ400" s="165">
        <v>16</v>
      </c>
      <c r="AR400" s="165">
        <f t="shared" si="102"/>
        <v>149</v>
      </c>
      <c r="AS400" s="255">
        <f t="shared" si="103"/>
        <v>931.25</v>
      </c>
      <c r="AT400" s="7" t="s">
        <v>6480</v>
      </c>
    </row>
    <row r="401" spans="2:46" ht="50" customHeight="1">
      <c r="B401" s="34" t="s">
        <v>800</v>
      </c>
      <c r="C401" s="35" t="s">
        <v>5292</v>
      </c>
      <c r="D401" s="36" t="s">
        <v>801</v>
      </c>
      <c r="E401" s="240">
        <v>10030.955</v>
      </c>
      <c r="F401" s="235">
        <v>11002.073</v>
      </c>
      <c r="G401" s="234">
        <f t="shared" si="104"/>
        <v>-971.11800000000039</v>
      </c>
      <c r="H401" s="105">
        <f t="shared" si="105"/>
        <v>-8.8266820261963392</v>
      </c>
      <c r="I401" s="240">
        <v>5311.1549999999997</v>
      </c>
      <c r="J401" s="235">
        <v>5979.8119999999999</v>
      </c>
      <c r="K401" s="234">
        <f t="shared" si="106"/>
        <v>-668.65700000000015</v>
      </c>
      <c r="L401" s="312">
        <f t="shared" si="107"/>
        <v>-11.181906722151135</v>
      </c>
      <c r="M401" s="240">
        <v>1545.865</v>
      </c>
      <c r="N401" s="235">
        <v>1943.58</v>
      </c>
      <c r="O401" s="234">
        <f t="shared" si="90"/>
        <v>-397.71499999999992</v>
      </c>
      <c r="P401" s="105">
        <f t="shared" si="91"/>
        <v>-20.463011555994605</v>
      </c>
      <c r="Q401" s="240">
        <v>3173.9349999999999</v>
      </c>
      <c r="R401" s="235">
        <v>3078.681</v>
      </c>
      <c r="S401" s="234">
        <f t="shared" si="92"/>
        <v>95.253999999999905</v>
      </c>
      <c r="T401" s="105">
        <f t="shared" si="93"/>
        <v>3.0939873276900043</v>
      </c>
      <c r="U401" s="180" t="s">
        <v>5338</v>
      </c>
      <c r="V401" s="165">
        <v>2448.424</v>
      </c>
      <c r="W401" s="165">
        <v>2447.8330000000001</v>
      </c>
      <c r="X401" s="165">
        <f t="shared" si="94"/>
        <v>0.5909999999998945</v>
      </c>
      <c r="Y401" s="165">
        <f t="shared" si="95"/>
        <v>2.4143803927796321E-2</v>
      </c>
      <c r="Z401" s="235" t="s">
        <v>5373</v>
      </c>
      <c r="AA401" s="165">
        <v>552.779</v>
      </c>
      <c r="AB401" s="165">
        <v>552.64599999999996</v>
      </c>
      <c r="AC401" s="165">
        <f t="shared" si="96"/>
        <v>0.1330000000000382</v>
      </c>
      <c r="AD401" s="165">
        <f t="shared" si="97"/>
        <v>2.4066038657664799E-2</v>
      </c>
      <c r="AE401" s="235" t="s">
        <v>6500</v>
      </c>
      <c r="AF401" s="165">
        <v>117.83</v>
      </c>
      <c r="AG401" s="165">
        <v>25.02</v>
      </c>
      <c r="AH401" s="165">
        <f t="shared" si="98"/>
        <v>92.81</v>
      </c>
      <c r="AI401" s="165">
        <f t="shared" si="99"/>
        <v>370.94324540367711</v>
      </c>
      <c r="AJ401" s="235" t="s">
        <v>6501</v>
      </c>
      <c r="AK401" s="165">
        <v>26.736999999999998</v>
      </c>
      <c r="AL401" s="165" t="s">
        <v>5412</v>
      </c>
      <c r="AM401" s="165" t="s">
        <v>12157</v>
      </c>
      <c r="AN401" s="165" t="s">
        <v>12157</v>
      </c>
      <c r="AO401" s="235" t="s">
        <v>5524</v>
      </c>
      <c r="AP401" s="165">
        <v>21.763000000000002</v>
      </c>
      <c r="AQ401" s="165">
        <v>21.757999999999999</v>
      </c>
      <c r="AR401" s="165">
        <f t="shared" si="102"/>
        <v>5.000000000002558E-3</v>
      </c>
      <c r="AS401" s="255">
        <f t="shared" si="103"/>
        <v>2.2980053313735444E-2</v>
      </c>
      <c r="AT401" s="7" t="s">
        <v>6480</v>
      </c>
    </row>
    <row r="402" spans="2:46" ht="50" customHeight="1">
      <c r="B402" s="34" t="s">
        <v>802</v>
      </c>
      <c r="C402" s="35" t="s">
        <v>5292</v>
      </c>
      <c r="D402" s="36" t="s">
        <v>803</v>
      </c>
      <c r="E402" s="240">
        <v>4524.6289999999999</v>
      </c>
      <c r="F402" s="235">
        <v>4732.53</v>
      </c>
      <c r="G402" s="234">
        <f t="shared" si="104"/>
        <v>-207.90099999999984</v>
      </c>
      <c r="H402" s="105">
        <f t="shared" si="105"/>
        <v>-4.3930202238548901</v>
      </c>
      <c r="I402" s="240">
        <v>1880.2249999999999</v>
      </c>
      <c r="J402" s="235">
        <v>2284.3649999999998</v>
      </c>
      <c r="K402" s="234">
        <f t="shared" si="106"/>
        <v>-404.13999999999987</v>
      </c>
      <c r="L402" s="312">
        <f t="shared" si="107"/>
        <v>-17.691568554062066</v>
      </c>
      <c r="M402" s="240" t="s">
        <v>5423</v>
      </c>
      <c r="N402" s="235" t="s">
        <v>5423</v>
      </c>
      <c r="O402" s="234" t="s">
        <v>12157</v>
      </c>
      <c r="P402" s="105" t="s">
        <v>12157</v>
      </c>
      <c r="Q402" s="240">
        <v>2644.404</v>
      </c>
      <c r="R402" s="235">
        <v>2448.165</v>
      </c>
      <c r="S402" s="234">
        <f t="shared" si="92"/>
        <v>196.23900000000003</v>
      </c>
      <c r="T402" s="105">
        <f t="shared" si="93"/>
        <v>8.0157587417514762</v>
      </c>
      <c r="U402" s="180" t="s">
        <v>5338</v>
      </c>
      <c r="V402" s="165">
        <v>1549</v>
      </c>
      <c r="W402" s="165">
        <v>1567</v>
      </c>
      <c r="X402" s="165">
        <f t="shared" si="94"/>
        <v>-18</v>
      </c>
      <c r="Y402" s="165">
        <f t="shared" si="95"/>
        <v>-1.1486917677089981</v>
      </c>
      <c r="Z402" s="235" t="s">
        <v>6502</v>
      </c>
      <c r="AA402" s="165">
        <v>300</v>
      </c>
      <c r="AB402" s="165">
        <v>250</v>
      </c>
      <c r="AC402" s="165">
        <f t="shared" si="96"/>
        <v>50</v>
      </c>
      <c r="AD402" s="165">
        <f t="shared" si="97"/>
        <v>20</v>
      </c>
      <c r="AE402" s="235" t="s">
        <v>6503</v>
      </c>
      <c r="AF402" s="165">
        <v>292</v>
      </c>
      <c r="AG402" s="165">
        <v>72</v>
      </c>
      <c r="AH402" s="165">
        <f t="shared" si="98"/>
        <v>220</v>
      </c>
      <c r="AI402" s="165">
        <f t="shared" si="99"/>
        <v>305.55555555555554</v>
      </c>
      <c r="AJ402" s="235" t="s">
        <v>6504</v>
      </c>
      <c r="AK402" s="165">
        <v>190</v>
      </c>
      <c r="AL402" s="165">
        <v>190</v>
      </c>
      <c r="AM402" s="165">
        <f t="shared" si="100"/>
        <v>0</v>
      </c>
      <c r="AN402" s="165">
        <f t="shared" si="101"/>
        <v>0</v>
      </c>
      <c r="AO402" s="235" t="s">
        <v>6505</v>
      </c>
      <c r="AP402" s="165">
        <v>182</v>
      </c>
      <c r="AQ402" s="165">
        <v>182</v>
      </c>
      <c r="AR402" s="165">
        <f t="shared" si="102"/>
        <v>0</v>
      </c>
      <c r="AS402" s="255">
        <f t="shared" si="103"/>
        <v>0</v>
      </c>
      <c r="AT402" s="9" t="s">
        <v>6480</v>
      </c>
    </row>
    <row r="403" spans="2:46" ht="50" customHeight="1">
      <c r="B403" s="34" t="s">
        <v>804</v>
      </c>
      <c r="C403" s="35" t="s">
        <v>5292</v>
      </c>
      <c r="D403" s="36" t="s">
        <v>805</v>
      </c>
      <c r="E403" s="240">
        <v>2887.154</v>
      </c>
      <c r="F403" s="235">
        <v>2917.721</v>
      </c>
      <c r="G403" s="234">
        <f t="shared" si="104"/>
        <v>-30.567000000000007</v>
      </c>
      <c r="H403" s="105">
        <f t="shared" si="105"/>
        <v>-1.0476327243077734</v>
      </c>
      <c r="I403" s="240">
        <v>1039.078</v>
      </c>
      <c r="J403" s="235">
        <v>1181.328</v>
      </c>
      <c r="K403" s="234">
        <f t="shared" si="106"/>
        <v>-142.25</v>
      </c>
      <c r="L403" s="312">
        <f t="shared" si="107"/>
        <v>-12.04153291888451</v>
      </c>
      <c r="M403" s="240">
        <v>1.05</v>
      </c>
      <c r="N403" s="235">
        <v>1.05</v>
      </c>
      <c r="O403" s="234">
        <f t="shared" si="90"/>
        <v>0</v>
      </c>
      <c r="P403" s="105">
        <f t="shared" si="91"/>
        <v>0</v>
      </c>
      <c r="Q403" s="240">
        <v>1847.0260000000001</v>
      </c>
      <c r="R403" s="235">
        <v>1735.3430000000001</v>
      </c>
      <c r="S403" s="234">
        <f t="shared" si="92"/>
        <v>111.68299999999999</v>
      </c>
      <c r="T403" s="105">
        <f t="shared" si="93"/>
        <v>6.4357881986443015</v>
      </c>
      <c r="U403" s="180" t="s">
        <v>6506</v>
      </c>
      <c r="V403" s="165">
        <v>1054</v>
      </c>
      <c r="W403" s="165">
        <v>1240</v>
      </c>
      <c r="X403" s="165">
        <f t="shared" si="94"/>
        <v>-186</v>
      </c>
      <c r="Y403" s="255">
        <f t="shared" si="95"/>
        <v>-15</v>
      </c>
      <c r="Z403" s="235" t="s">
        <v>6507</v>
      </c>
      <c r="AA403" s="165">
        <v>491</v>
      </c>
      <c r="AB403" s="165">
        <v>205</v>
      </c>
      <c r="AC403" s="165">
        <f t="shared" si="96"/>
        <v>286</v>
      </c>
      <c r="AD403" s="165">
        <f t="shared" si="97"/>
        <v>139.51219512195121</v>
      </c>
      <c r="AE403" s="235" t="s">
        <v>6508</v>
      </c>
      <c r="AF403" s="165">
        <v>130</v>
      </c>
      <c r="AG403" s="165">
        <v>130</v>
      </c>
      <c r="AH403" s="165">
        <f t="shared" si="98"/>
        <v>0</v>
      </c>
      <c r="AI403" s="165">
        <f t="shared" si="99"/>
        <v>0</v>
      </c>
      <c r="AJ403" s="235" t="s">
        <v>6509</v>
      </c>
      <c r="AK403" s="165">
        <v>44</v>
      </c>
      <c r="AL403" s="165">
        <v>50</v>
      </c>
      <c r="AM403" s="165">
        <f t="shared" si="100"/>
        <v>-6</v>
      </c>
      <c r="AN403" s="165">
        <f t="shared" si="101"/>
        <v>-12</v>
      </c>
      <c r="AO403" s="235" t="s">
        <v>6510</v>
      </c>
      <c r="AP403" s="165">
        <v>21</v>
      </c>
      <c r="AQ403" s="165">
        <v>0</v>
      </c>
      <c r="AR403" s="165">
        <f t="shared" si="102"/>
        <v>21</v>
      </c>
      <c r="AS403" s="255" t="s">
        <v>12157</v>
      </c>
      <c r="AT403" s="9" t="s">
        <v>6480</v>
      </c>
    </row>
    <row r="404" spans="2:46" ht="50" customHeight="1">
      <c r="B404" s="34" t="s">
        <v>806</v>
      </c>
      <c r="C404" s="35" t="s">
        <v>5292</v>
      </c>
      <c r="D404" s="36" t="s">
        <v>807</v>
      </c>
      <c r="E404" s="240">
        <v>1751.3630000000001</v>
      </c>
      <c r="F404" s="235">
        <v>1715.86</v>
      </c>
      <c r="G404" s="234">
        <f t="shared" si="104"/>
        <v>35.503000000000156</v>
      </c>
      <c r="H404" s="105">
        <f t="shared" si="105"/>
        <v>2.0691082023008964</v>
      </c>
      <c r="I404" s="240">
        <v>1041.9780000000001</v>
      </c>
      <c r="J404" s="235">
        <v>1019.276</v>
      </c>
      <c r="K404" s="234">
        <f t="shared" si="106"/>
        <v>22.702000000000112</v>
      </c>
      <c r="L404" s="312">
        <f t="shared" si="107"/>
        <v>2.2272671975009826</v>
      </c>
      <c r="M404" s="240">
        <v>430.86900000000003</v>
      </c>
      <c r="N404" s="235">
        <v>421.904</v>
      </c>
      <c r="O404" s="234">
        <f t="shared" si="90"/>
        <v>8.9650000000000318</v>
      </c>
      <c r="P404" s="105">
        <f t="shared" si="91"/>
        <v>2.1248909704577419</v>
      </c>
      <c r="Q404" s="240">
        <v>278.51600000000002</v>
      </c>
      <c r="R404" s="235">
        <v>274.68</v>
      </c>
      <c r="S404" s="234">
        <f t="shared" si="92"/>
        <v>3.8360000000000127</v>
      </c>
      <c r="T404" s="105">
        <f t="shared" si="93"/>
        <v>1.3965341488277314</v>
      </c>
      <c r="U404" s="180" t="s">
        <v>6511</v>
      </c>
      <c r="V404" s="165">
        <v>88</v>
      </c>
      <c r="W404" s="165">
        <v>88</v>
      </c>
      <c r="X404" s="165">
        <f t="shared" si="94"/>
        <v>0</v>
      </c>
      <c r="Y404" s="165">
        <f t="shared" si="95"/>
        <v>0</v>
      </c>
      <c r="Z404" s="235" t="s">
        <v>6512</v>
      </c>
      <c r="AA404" s="165">
        <v>76</v>
      </c>
      <c r="AB404" s="165">
        <v>69</v>
      </c>
      <c r="AC404" s="165">
        <f t="shared" si="96"/>
        <v>7</v>
      </c>
      <c r="AD404" s="165">
        <f t="shared" si="97"/>
        <v>10.144927536231885</v>
      </c>
      <c r="AE404" s="235" t="s">
        <v>6513</v>
      </c>
      <c r="AF404" s="165">
        <v>50</v>
      </c>
      <c r="AG404" s="165">
        <v>50</v>
      </c>
      <c r="AH404" s="165">
        <f t="shared" si="98"/>
        <v>0</v>
      </c>
      <c r="AI404" s="165">
        <f t="shared" si="99"/>
        <v>0</v>
      </c>
      <c r="AJ404" s="235" t="s">
        <v>6514</v>
      </c>
      <c r="AK404" s="165">
        <v>36</v>
      </c>
      <c r="AL404" s="165">
        <v>43</v>
      </c>
      <c r="AM404" s="165">
        <f t="shared" si="100"/>
        <v>-7</v>
      </c>
      <c r="AN404" s="165">
        <f t="shared" si="101"/>
        <v>-16.279069767441861</v>
      </c>
      <c r="AO404" s="235" t="s">
        <v>6515</v>
      </c>
      <c r="AP404" s="165">
        <v>13</v>
      </c>
      <c r="AQ404" s="165">
        <v>12</v>
      </c>
      <c r="AR404" s="165">
        <f t="shared" si="102"/>
        <v>1</v>
      </c>
      <c r="AS404" s="255">
        <f t="shared" si="103"/>
        <v>8.3333333333333321</v>
      </c>
      <c r="AT404" s="9" t="s">
        <v>6480</v>
      </c>
    </row>
    <row r="405" spans="2:46" ht="50" customHeight="1">
      <c r="B405" s="34" t="s">
        <v>808</v>
      </c>
      <c r="C405" s="35" t="s">
        <v>5292</v>
      </c>
      <c r="D405" s="36" t="s">
        <v>809</v>
      </c>
      <c r="E405" s="240">
        <v>4251.5190000000002</v>
      </c>
      <c r="F405" s="235">
        <v>4131.5709999999999</v>
      </c>
      <c r="G405" s="234">
        <f t="shared" si="104"/>
        <v>119.94800000000032</v>
      </c>
      <c r="H405" s="105">
        <f t="shared" si="105"/>
        <v>2.903205584510113</v>
      </c>
      <c r="I405" s="240">
        <v>3152.1260000000002</v>
      </c>
      <c r="J405" s="235">
        <v>3170.7350000000001</v>
      </c>
      <c r="K405" s="234">
        <f t="shared" si="106"/>
        <v>-18.608999999999924</v>
      </c>
      <c r="L405" s="312">
        <f t="shared" si="107"/>
        <v>-0.58689862129758308</v>
      </c>
      <c r="M405" s="240">
        <v>354.94400000000002</v>
      </c>
      <c r="N405" s="235">
        <v>354.90800000000002</v>
      </c>
      <c r="O405" s="234">
        <f t="shared" si="90"/>
        <v>3.6000000000001364E-2</v>
      </c>
      <c r="P405" s="105">
        <f t="shared" si="91"/>
        <v>1.0143473801661661E-2</v>
      </c>
      <c r="Q405" s="240">
        <v>744.44899999999996</v>
      </c>
      <c r="R405" s="235">
        <v>605.928</v>
      </c>
      <c r="S405" s="234">
        <f t="shared" si="92"/>
        <v>138.52099999999996</v>
      </c>
      <c r="T405" s="105">
        <f t="shared" si="93"/>
        <v>22.860966979575124</v>
      </c>
      <c r="U405" s="180" t="s">
        <v>5338</v>
      </c>
      <c r="V405" s="165">
        <v>452</v>
      </c>
      <c r="W405" s="165">
        <v>324</v>
      </c>
      <c r="X405" s="165">
        <f t="shared" si="94"/>
        <v>128</v>
      </c>
      <c r="Y405" s="255">
        <f t="shared" si="95"/>
        <v>39.506172839506171</v>
      </c>
      <c r="Z405" s="235" t="s">
        <v>5373</v>
      </c>
      <c r="AA405" s="165">
        <v>129</v>
      </c>
      <c r="AB405" s="165">
        <v>129</v>
      </c>
      <c r="AC405" s="165">
        <f t="shared" si="96"/>
        <v>0</v>
      </c>
      <c r="AD405" s="165">
        <f t="shared" si="97"/>
        <v>0</v>
      </c>
      <c r="AE405" s="235" t="s">
        <v>5526</v>
      </c>
      <c r="AF405" s="165">
        <v>127</v>
      </c>
      <c r="AG405" s="165">
        <v>130</v>
      </c>
      <c r="AH405" s="165">
        <f t="shared" si="98"/>
        <v>-3</v>
      </c>
      <c r="AI405" s="165">
        <f t="shared" si="99"/>
        <v>-2.3076923076923079</v>
      </c>
      <c r="AJ405" s="235" t="s">
        <v>6516</v>
      </c>
      <c r="AK405" s="165">
        <v>23</v>
      </c>
      <c r="AL405" s="165">
        <v>16</v>
      </c>
      <c r="AM405" s="165">
        <f t="shared" si="100"/>
        <v>7</v>
      </c>
      <c r="AN405" s="165">
        <f t="shared" si="101"/>
        <v>43.75</v>
      </c>
      <c r="AO405" s="235" t="s">
        <v>6517</v>
      </c>
      <c r="AP405" s="165">
        <v>7</v>
      </c>
      <c r="AQ405" s="165">
        <v>8</v>
      </c>
      <c r="AR405" s="165">
        <f t="shared" si="102"/>
        <v>-1</v>
      </c>
      <c r="AS405" s="255">
        <f t="shared" si="103"/>
        <v>-12.5</v>
      </c>
      <c r="AT405" s="9" t="s">
        <v>6480</v>
      </c>
    </row>
    <row r="406" spans="2:46" ht="50" customHeight="1">
      <c r="B406" s="37" t="s">
        <v>810</v>
      </c>
      <c r="C406" s="38" t="s">
        <v>5292</v>
      </c>
      <c r="D406" s="39" t="s">
        <v>811</v>
      </c>
      <c r="E406" s="240">
        <v>1041.1659999999999</v>
      </c>
      <c r="F406" s="235">
        <v>1013.025</v>
      </c>
      <c r="G406" s="234">
        <f t="shared" si="104"/>
        <v>28.140999999999963</v>
      </c>
      <c r="H406" s="105">
        <f t="shared" si="105"/>
        <v>2.7779176229609304</v>
      </c>
      <c r="I406" s="240">
        <v>408.79700000000003</v>
      </c>
      <c r="J406" s="235">
        <v>363.83199999999999</v>
      </c>
      <c r="K406" s="234">
        <f t="shared" si="106"/>
        <v>44.965000000000032</v>
      </c>
      <c r="L406" s="312">
        <f t="shared" si="107"/>
        <v>12.358726005409098</v>
      </c>
      <c r="M406" s="240">
        <v>413.13900000000001</v>
      </c>
      <c r="N406" s="235">
        <v>393.10700000000003</v>
      </c>
      <c r="O406" s="234">
        <f t="shared" si="90"/>
        <v>20.031999999999982</v>
      </c>
      <c r="P406" s="105">
        <f t="shared" si="91"/>
        <v>5.0958136079998528</v>
      </c>
      <c r="Q406" s="240">
        <v>219.23</v>
      </c>
      <c r="R406" s="235">
        <v>256.08600000000001</v>
      </c>
      <c r="S406" s="234">
        <f t="shared" si="92"/>
        <v>-36.856000000000023</v>
      </c>
      <c r="T406" s="105">
        <f t="shared" si="93"/>
        <v>-14.392040174004054</v>
      </c>
      <c r="U406" s="180" t="s">
        <v>6518</v>
      </c>
      <c r="V406" s="165">
        <v>45</v>
      </c>
      <c r="W406" s="165">
        <v>32</v>
      </c>
      <c r="X406" s="165">
        <f t="shared" si="94"/>
        <v>13</v>
      </c>
      <c r="Y406" s="165">
        <f t="shared" si="95"/>
        <v>40.625</v>
      </c>
      <c r="Z406" s="235" t="s">
        <v>6519</v>
      </c>
      <c r="AA406" s="165">
        <v>42</v>
      </c>
      <c r="AB406" s="165">
        <v>59</v>
      </c>
      <c r="AC406" s="165">
        <f t="shared" si="96"/>
        <v>-17</v>
      </c>
      <c r="AD406" s="165">
        <f t="shared" si="97"/>
        <v>-28.8135593220339</v>
      </c>
      <c r="AE406" s="235" t="s">
        <v>5373</v>
      </c>
      <c r="AF406" s="165">
        <v>35</v>
      </c>
      <c r="AG406" s="165">
        <v>72</v>
      </c>
      <c r="AH406" s="165">
        <f t="shared" si="98"/>
        <v>-37</v>
      </c>
      <c r="AI406" s="165">
        <f t="shared" si="99"/>
        <v>-51.388888888888886</v>
      </c>
      <c r="AJ406" s="235" t="s">
        <v>6520</v>
      </c>
      <c r="AK406" s="165">
        <v>34</v>
      </c>
      <c r="AL406" s="165">
        <v>38</v>
      </c>
      <c r="AM406" s="165">
        <f t="shared" si="100"/>
        <v>-4</v>
      </c>
      <c r="AN406" s="165">
        <f t="shared" si="101"/>
        <v>-10.526315789473683</v>
      </c>
      <c r="AO406" s="235" t="s">
        <v>6521</v>
      </c>
      <c r="AP406" s="165">
        <v>28</v>
      </c>
      <c r="AQ406" s="165">
        <v>34</v>
      </c>
      <c r="AR406" s="165">
        <f t="shared" si="102"/>
        <v>-6</v>
      </c>
      <c r="AS406" s="255">
        <f t="shared" si="103"/>
        <v>-17.647058823529413</v>
      </c>
      <c r="AT406" s="11" t="s">
        <v>6480</v>
      </c>
    </row>
    <row r="407" spans="2:46" ht="50" customHeight="1">
      <c r="B407" s="34" t="s">
        <v>812</v>
      </c>
      <c r="C407" s="35" t="s">
        <v>5292</v>
      </c>
      <c r="D407" s="36" t="s">
        <v>813</v>
      </c>
      <c r="E407" s="240">
        <v>6058.0780000000004</v>
      </c>
      <c r="F407" s="235">
        <v>5905.7209999999995</v>
      </c>
      <c r="G407" s="234">
        <f t="shared" si="104"/>
        <v>152.35700000000088</v>
      </c>
      <c r="H407" s="105">
        <f t="shared" si="105"/>
        <v>2.5798204825456685</v>
      </c>
      <c r="I407" s="240">
        <v>3943.4070000000002</v>
      </c>
      <c r="J407" s="235">
        <v>3817.652</v>
      </c>
      <c r="K407" s="234">
        <f t="shared" si="106"/>
        <v>125.75500000000011</v>
      </c>
      <c r="L407" s="312">
        <f t="shared" si="107"/>
        <v>3.2940404206564686</v>
      </c>
      <c r="M407" s="240">
        <v>502.75700000000001</v>
      </c>
      <c r="N407" s="235">
        <v>569.13800000000003</v>
      </c>
      <c r="O407" s="234">
        <f t="shared" si="90"/>
        <v>-66.381000000000029</v>
      </c>
      <c r="P407" s="105">
        <f t="shared" si="91"/>
        <v>-11.66342785053889</v>
      </c>
      <c r="Q407" s="240">
        <v>1611.914</v>
      </c>
      <c r="R407" s="235">
        <v>1518.931</v>
      </c>
      <c r="S407" s="234">
        <f t="shared" si="92"/>
        <v>92.982999999999947</v>
      </c>
      <c r="T407" s="105">
        <f t="shared" si="93"/>
        <v>6.1216078939727971</v>
      </c>
      <c r="U407" s="180" t="s">
        <v>5508</v>
      </c>
      <c r="V407" s="165">
        <v>1493</v>
      </c>
      <c r="W407" s="165">
        <v>1444</v>
      </c>
      <c r="X407" s="165">
        <f t="shared" si="94"/>
        <v>49</v>
      </c>
      <c r="Y407" s="255">
        <f t="shared" si="95"/>
        <v>3.3933518005540169</v>
      </c>
      <c r="Z407" s="235" t="s">
        <v>6522</v>
      </c>
      <c r="AA407" s="165">
        <v>112</v>
      </c>
      <c r="AB407" s="165">
        <v>75</v>
      </c>
      <c r="AC407" s="165">
        <f t="shared" si="96"/>
        <v>37</v>
      </c>
      <c r="AD407" s="165">
        <f t="shared" si="97"/>
        <v>49.333333333333336</v>
      </c>
      <c r="AE407" s="235" t="s">
        <v>6298</v>
      </c>
      <c r="AF407" s="165">
        <v>7</v>
      </c>
      <c r="AG407" s="165" t="s">
        <v>5412</v>
      </c>
      <c r="AH407" s="165" t="s">
        <v>12157</v>
      </c>
      <c r="AI407" s="165" t="s">
        <v>12157</v>
      </c>
      <c r="AJ407" s="235" t="s">
        <v>12157</v>
      </c>
      <c r="AK407" s="165" t="s">
        <v>12157</v>
      </c>
      <c r="AL407" s="165" t="s">
        <v>12157</v>
      </c>
      <c r="AM407" s="165" t="s">
        <v>12157</v>
      </c>
      <c r="AN407" s="165" t="s">
        <v>12157</v>
      </c>
      <c r="AO407" s="235" t="s">
        <v>12157</v>
      </c>
      <c r="AP407" s="165" t="s">
        <v>12157</v>
      </c>
      <c r="AQ407" s="165" t="s">
        <v>12157</v>
      </c>
      <c r="AR407" s="165" t="s">
        <v>12157</v>
      </c>
      <c r="AS407" s="255" t="s">
        <v>12157</v>
      </c>
      <c r="AT407" s="9" t="s">
        <v>6480</v>
      </c>
    </row>
    <row r="408" spans="2:46" ht="50" customHeight="1">
      <c r="B408" s="34" t="s">
        <v>814</v>
      </c>
      <c r="C408" s="35" t="s">
        <v>5292</v>
      </c>
      <c r="D408" s="36" t="s">
        <v>815</v>
      </c>
      <c r="E408" s="240">
        <v>4254.0439999999999</v>
      </c>
      <c r="F408" s="235">
        <v>4384.8819999999996</v>
      </c>
      <c r="G408" s="234">
        <f t="shared" si="104"/>
        <v>-130.83799999999974</v>
      </c>
      <c r="H408" s="105">
        <f t="shared" si="105"/>
        <v>-2.9838431228023867</v>
      </c>
      <c r="I408" s="240">
        <v>2948.402</v>
      </c>
      <c r="J408" s="235">
        <v>3087.0569999999998</v>
      </c>
      <c r="K408" s="234">
        <f t="shared" si="106"/>
        <v>-138.65499999999975</v>
      </c>
      <c r="L408" s="312">
        <f t="shared" si="107"/>
        <v>-4.4914946500825792</v>
      </c>
      <c r="M408" s="240">
        <v>51.396000000000001</v>
      </c>
      <c r="N408" s="235">
        <v>51.384999999999998</v>
      </c>
      <c r="O408" s="234">
        <f t="shared" si="90"/>
        <v>1.1000000000002785E-2</v>
      </c>
      <c r="P408" s="105">
        <f t="shared" si="91"/>
        <v>2.1407025396521916E-2</v>
      </c>
      <c r="Q408" s="240">
        <v>1254.2460000000001</v>
      </c>
      <c r="R408" s="235">
        <v>1246.44</v>
      </c>
      <c r="S408" s="234">
        <f t="shared" si="92"/>
        <v>7.80600000000004</v>
      </c>
      <c r="T408" s="105">
        <f t="shared" si="93"/>
        <v>0.6262635987291838</v>
      </c>
      <c r="U408" s="180" t="s">
        <v>6523</v>
      </c>
      <c r="V408" s="165">
        <v>1063.364</v>
      </c>
      <c r="W408" s="165">
        <v>1062.403</v>
      </c>
      <c r="X408" s="165">
        <f t="shared" si="94"/>
        <v>0.96100000000001273</v>
      </c>
      <c r="Y408" s="255">
        <f t="shared" si="95"/>
        <v>9.045531686187E-2</v>
      </c>
      <c r="Z408" s="235" t="s">
        <v>5373</v>
      </c>
      <c r="AA408" s="165">
        <v>113.51600000000001</v>
      </c>
      <c r="AB408" s="165">
        <v>113.372</v>
      </c>
      <c r="AC408" s="165">
        <f t="shared" si="96"/>
        <v>0.14400000000000546</v>
      </c>
      <c r="AD408" s="165">
        <f t="shared" si="97"/>
        <v>0.12701548883322641</v>
      </c>
      <c r="AE408" s="235" t="s">
        <v>5460</v>
      </c>
      <c r="AF408" s="165">
        <v>32.154000000000003</v>
      </c>
      <c r="AG408" s="165">
        <v>26.23</v>
      </c>
      <c r="AH408" s="165">
        <f t="shared" si="98"/>
        <v>5.924000000000003</v>
      </c>
      <c r="AI408" s="165">
        <f t="shared" si="99"/>
        <v>22.58482653450249</v>
      </c>
      <c r="AJ408" s="235" t="s">
        <v>5340</v>
      </c>
      <c r="AK408" s="165">
        <v>21.463000000000001</v>
      </c>
      <c r="AL408" s="165">
        <v>21.46</v>
      </c>
      <c r="AM408" s="165">
        <f t="shared" si="100"/>
        <v>3.0000000000001137E-3</v>
      </c>
      <c r="AN408" s="165">
        <f t="shared" si="101"/>
        <v>1.3979496738117958E-2</v>
      </c>
      <c r="AO408" s="235" t="s">
        <v>6524</v>
      </c>
      <c r="AP408" s="165">
        <v>16.600000000000001</v>
      </c>
      <c r="AQ408" s="165">
        <v>19.135000000000002</v>
      </c>
      <c r="AR408" s="165">
        <f t="shared" si="102"/>
        <v>-2.5350000000000001</v>
      </c>
      <c r="AS408" s="255">
        <f t="shared" si="103"/>
        <v>-13.247974915077085</v>
      </c>
      <c r="AT408" s="9" t="s">
        <v>6480</v>
      </c>
    </row>
    <row r="409" spans="2:46" ht="50" customHeight="1">
      <c r="B409" s="34" t="s">
        <v>816</v>
      </c>
      <c r="C409" s="35" t="s">
        <v>5292</v>
      </c>
      <c r="D409" s="36" t="s">
        <v>817</v>
      </c>
      <c r="E409" s="240">
        <v>1747</v>
      </c>
      <c r="F409" s="235">
        <v>1576.7249999999999</v>
      </c>
      <c r="G409" s="234">
        <f t="shared" si="104"/>
        <v>170.27500000000009</v>
      </c>
      <c r="H409" s="105">
        <f t="shared" si="105"/>
        <v>10.799283324612732</v>
      </c>
      <c r="I409" s="240">
        <v>935.41700000000003</v>
      </c>
      <c r="J409" s="235">
        <v>885.81899999999996</v>
      </c>
      <c r="K409" s="234">
        <f t="shared" si="106"/>
        <v>49.59800000000007</v>
      </c>
      <c r="L409" s="312">
        <f t="shared" si="107"/>
        <v>5.5991122339891186</v>
      </c>
      <c r="M409" s="240">
        <v>1.681</v>
      </c>
      <c r="N409" s="235">
        <v>1.68</v>
      </c>
      <c r="O409" s="234">
        <f t="shared" si="90"/>
        <v>1.0000000000001119E-3</v>
      </c>
      <c r="P409" s="105">
        <f t="shared" si="91"/>
        <v>5.9523809523816189E-2</v>
      </c>
      <c r="Q409" s="240">
        <v>809.90200000000004</v>
      </c>
      <c r="R409" s="235">
        <v>689.226</v>
      </c>
      <c r="S409" s="234">
        <f t="shared" si="92"/>
        <v>120.67600000000004</v>
      </c>
      <c r="T409" s="105">
        <f t="shared" si="93"/>
        <v>17.508915798301288</v>
      </c>
      <c r="U409" s="180" t="s">
        <v>5536</v>
      </c>
      <c r="V409" s="165">
        <v>610</v>
      </c>
      <c r="W409" s="165">
        <v>560</v>
      </c>
      <c r="X409" s="165">
        <f t="shared" si="94"/>
        <v>50</v>
      </c>
      <c r="Y409" s="165">
        <f t="shared" si="95"/>
        <v>8.9285714285714288</v>
      </c>
      <c r="Z409" s="235" t="s">
        <v>6525</v>
      </c>
      <c r="AA409" s="165">
        <v>101</v>
      </c>
      <c r="AB409" s="165">
        <v>101</v>
      </c>
      <c r="AC409" s="165">
        <f t="shared" si="96"/>
        <v>0</v>
      </c>
      <c r="AD409" s="165">
        <f t="shared" si="97"/>
        <v>0</v>
      </c>
      <c r="AE409" s="235" t="s">
        <v>6304</v>
      </c>
      <c r="AF409" s="165">
        <v>50</v>
      </c>
      <c r="AG409" s="165">
        <v>0</v>
      </c>
      <c r="AH409" s="165">
        <f t="shared" si="98"/>
        <v>50</v>
      </c>
      <c r="AI409" s="165" t="s">
        <v>12166</v>
      </c>
      <c r="AJ409" s="235" t="s">
        <v>6526</v>
      </c>
      <c r="AK409" s="165">
        <v>30</v>
      </c>
      <c r="AL409" s="165">
        <v>23</v>
      </c>
      <c r="AM409" s="165">
        <f t="shared" si="100"/>
        <v>7</v>
      </c>
      <c r="AN409" s="165">
        <f t="shared" si="101"/>
        <v>30.434782608695656</v>
      </c>
      <c r="AO409" s="235" t="s">
        <v>5558</v>
      </c>
      <c r="AP409" s="165">
        <v>14</v>
      </c>
      <c r="AQ409" s="165">
        <v>0</v>
      </c>
      <c r="AR409" s="165">
        <f t="shared" si="102"/>
        <v>14</v>
      </c>
      <c r="AS409" s="255" t="s">
        <v>12165</v>
      </c>
      <c r="AT409" s="9" t="s">
        <v>6480</v>
      </c>
    </row>
    <row r="410" spans="2:46" ht="50" customHeight="1">
      <c r="B410" s="34" t="s">
        <v>818</v>
      </c>
      <c r="C410" s="35" t="s">
        <v>5292</v>
      </c>
      <c r="D410" s="36" t="s">
        <v>819</v>
      </c>
      <c r="E410" s="240">
        <v>2813.3389999999999</v>
      </c>
      <c r="F410" s="235">
        <v>2990.1350000000002</v>
      </c>
      <c r="G410" s="234">
        <f t="shared" si="104"/>
        <v>-176.79600000000028</v>
      </c>
      <c r="H410" s="105">
        <f t="shared" si="105"/>
        <v>-5.9126427402107353</v>
      </c>
      <c r="I410" s="240">
        <v>2493.953</v>
      </c>
      <c r="J410" s="235">
        <v>2683.9119999999998</v>
      </c>
      <c r="K410" s="234">
        <f t="shared" si="106"/>
        <v>-189.95899999999983</v>
      </c>
      <c r="L410" s="312">
        <f t="shared" si="107"/>
        <v>-7.0776910718384158</v>
      </c>
      <c r="M410" s="240">
        <v>169.42699999999999</v>
      </c>
      <c r="N410" s="235">
        <v>169.393</v>
      </c>
      <c r="O410" s="234">
        <f t="shared" si="90"/>
        <v>3.3999999999991815E-2</v>
      </c>
      <c r="P410" s="105">
        <f t="shared" si="91"/>
        <v>2.0071667660406165E-2</v>
      </c>
      <c r="Q410" s="240">
        <v>149.959</v>
      </c>
      <c r="R410" s="235">
        <v>136.83000000000001</v>
      </c>
      <c r="S410" s="234">
        <f t="shared" si="92"/>
        <v>13.128999999999991</v>
      </c>
      <c r="T410" s="105">
        <f t="shared" si="93"/>
        <v>9.5951180296718483</v>
      </c>
      <c r="U410" s="180" t="s">
        <v>5373</v>
      </c>
      <c r="V410" s="165">
        <v>70</v>
      </c>
      <c r="W410" s="165">
        <v>70</v>
      </c>
      <c r="X410" s="165">
        <f t="shared" si="94"/>
        <v>0</v>
      </c>
      <c r="Y410" s="165">
        <f t="shared" si="95"/>
        <v>0</v>
      </c>
      <c r="Z410" s="235" t="s">
        <v>6527</v>
      </c>
      <c r="AA410" s="165">
        <v>50</v>
      </c>
      <c r="AB410" s="165">
        <v>50</v>
      </c>
      <c r="AC410" s="165">
        <f t="shared" si="96"/>
        <v>0</v>
      </c>
      <c r="AD410" s="165">
        <f t="shared" si="97"/>
        <v>0</v>
      </c>
      <c r="AE410" s="235" t="s">
        <v>6528</v>
      </c>
      <c r="AF410" s="165">
        <v>20</v>
      </c>
      <c r="AG410" s="165">
        <v>8</v>
      </c>
      <c r="AH410" s="165">
        <f t="shared" si="98"/>
        <v>12</v>
      </c>
      <c r="AI410" s="165">
        <f t="shared" si="99"/>
        <v>150</v>
      </c>
      <c r="AJ410" s="235" t="s">
        <v>6529</v>
      </c>
      <c r="AK410" s="165">
        <v>5</v>
      </c>
      <c r="AL410" s="165">
        <v>5</v>
      </c>
      <c r="AM410" s="165">
        <f t="shared" si="100"/>
        <v>0</v>
      </c>
      <c r="AN410" s="165">
        <f t="shared" si="101"/>
        <v>0</v>
      </c>
      <c r="AO410" s="235" t="s">
        <v>6530</v>
      </c>
      <c r="AP410" s="165">
        <v>4</v>
      </c>
      <c r="AQ410" s="165">
        <v>4</v>
      </c>
      <c r="AR410" s="165">
        <f t="shared" si="102"/>
        <v>0</v>
      </c>
      <c r="AS410" s="255">
        <f t="shared" si="103"/>
        <v>0</v>
      </c>
      <c r="AT410" s="9" t="s">
        <v>6480</v>
      </c>
    </row>
    <row r="411" spans="2:46" ht="50" customHeight="1">
      <c r="B411" s="34" t="s">
        <v>820</v>
      </c>
      <c r="C411" s="35" t="s">
        <v>5292</v>
      </c>
      <c r="D411" s="36" t="s">
        <v>821</v>
      </c>
      <c r="E411" s="240">
        <v>2339.6750000000002</v>
      </c>
      <c r="F411" s="235">
        <v>2188.4250000000002</v>
      </c>
      <c r="G411" s="234">
        <f t="shared" si="104"/>
        <v>151.25</v>
      </c>
      <c r="H411" s="105">
        <f t="shared" si="105"/>
        <v>6.9113631949918322</v>
      </c>
      <c r="I411" s="240">
        <v>561</v>
      </c>
      <c r="J411" s="235">
        <v>511</v>
      </c>
      <c r="K411" s="234">
        <f t="shared" si="106"/>
        <v>50</v>
      </c>
      <c r="L411" s="312">
        <f t="shared" si="107"/>
        <v>9.7847358121330714</v>
      </c>
      <c r="M411" s="240">
        <v>571</v>
      </c>
      <c r="N411" s="235">
        <v>568</v>
      </c>
      <c r="O411" s="234">
        <f t="shared" si="90"/>
        <v>3</v>
      </c>
      <c r="P411" s="105">
        <f t="shared" si="91"/>
        <v>0.528169014084507</v>
      </c>
      <c r="Q411" s="240">
        <v>1207.675</v>
      </c>
      <c r="R411" s="235">
        <v>1109.425</v>
      </c>
      <c r="S411" s="234">
        <f t="shared" si="92"/>
        <v>98.25</v>
      </c>
      <c r="T411" s="105">
        <f t="shared" si="93"/>
        <v>8.85593888726142</v>
      </c>
      <c r="U411" s="180" t="s">
        <v>6531</v>
      </c>
      <c r="V411" s="165">
        <v>315</v>
      </c>
      <c r="W411" s="165">
        <v>325</v>
      </c>
      <c r="X411" s="165">
        <f t="shared" si="94"/>
        <v>-10</v>
      </c>
      <c r="Y411" s="165">
        <f t="shared" si="95"/>
        <v>-3.0769230769230771</v>
      </c>
      <c r="Z411" s="235" t="s">
        <v>6532</v>
      </c>
      <c r="AA411" s="165">
        <v>235</v>
      </c>
      <c r="AB411" s="165">
        <v>188</v>
      </c>
      <c r="AC411" s="165">
        <f t="shared" si="96"/>
        <v>47</v>
      </c>
      <c r="AD411" s="165">
        <f t="shared" si="97"/>
        <v>25</v>
      </c>
      <c r="AE411" s="235" t="s">
        <v>6533</v>
      </c>
      <c r="AF411" s="165">
        <v>191</v>
      </c>
      <c r="AG411" s="165">
        <v>141</v>
      </c>
      <c r="AH411" s="165">
        <f t="shared" si="98"/>
        <v>50</v>
      </c>
      <c r="AI411" s="165">
        <f t="shared" si="99"/>
        <v>35.460992907801419</v>
      </c>
      <c r="AJ411" s="235" t="s">
        <v>5445</v>
      </c>
      <c r="AK411" s="165">
        <v>127</v>
      </c>
      <c r="AL411" s="165">
        <v>126</v>
      </c>
      <c r="AM411" s="165">
        <f t="shared" si="100"/>
        <v>1</v>
      </c>
      <c r="AN411" s="165">
        <f t="shared" si="101"/>
        <v>0.79365079365079361</v>
      </c>
      <c r="AO411" s="235" t="s">
        <v>6534</v>
      </c>
      <c r="AP411" s="165">
        <v>118</v>
      </c>
      <c r="AQ411" s="165">
        <v>110</v>
      </c>
      <c r="AR411" s="165">
        <f t="shared" si="102"/>
        <v>8</v>
      </c>
      <c r="AS411" s="255">
        <f t="shared" si="103"/>
        <v>7.2727272727272725</v>
      </c>
      <c r="AT411" s="9" t="s">
        <v>6480</v>
      </c>
    </row>
    <row r="412" spans="2:46" ht="50" customHeight="1">
      <c r="B412" s="34" t="s">
        <v>822</v>
      </c>
      <c r="C412" s="35" t="s">
        <v>5292</v>
      </c>
      <c r="D412" s="36" t="s">
        <v>823</v>
      </c>
      <c r="E412" s="240">
        <v>802.15099999999995</v>
      </c>
      <c r="F412" s="235">
        <v>729.29399999999998</v>
      </c>
      <c r="G412" s="234">
        <f t="shared" si="104"/>
        <v>72.856999999999971</v>
      </c>
      <c r="H412" s="105">
        <f t="shared" si="105"/>
        <v>9.990072590752149</v>
      </c>
      <c r="I412" s="240">
        <v>265</v>
      </c>
      <c r="J412" s="235">
        <v>395</v>
      </c>
      <c r="K412" s="234">
        <f t="shared" si="106"/>
        <v>-130</v>
      </c>
      <c r="L412" s="312">
        <f t="shared" si="107"/>
        <v>-32.911392405063289</v>
      </c>
      <c r="M412" s="240">
        <v>100</v>
      </c>
      <c r="N412" s="235">
        <v>38</v>
      </c>
      <c r="O412" s="234">
        <f t="shared" si="90"/>
        <v>62</v>
      </c>
      <c r="P412" s="105">
        <f t="shared" si="91"/>
        <v>163.15789473684211</v>
      </c>
      <c r="Q412" s="240">
        <v>437.15100000000001</v>
      </c>
      <c r="R412" s="235">
        <v>296.29399999999998</v>
      </c>
      <c r="S412" s="234">
        <f t="shared" si="92"/>
        <v>140.85700000000003</v>
      </c>
      <c r="T412" s="105">
        <f t="shared" si="93"/>
        <v>47.539605931945985</v>
      </c>
      <c r="U412" s="180" t="s">
        <v>6535</v>
      </c>
      <c r="V412" s="165">
        <v>126</v>
      </c>
      <c r="W412" s="165">
        <v>75</v>
      </c>
      <c r="X412" s="165">
        <f t="shared" si="94"/>
        <v>51</v>
      </c>
      <c r="Y412" s="165">
        <f t="shared" si="95"/>
        <v>68</v>
      </c>
      <c r="Z412" s="235" t="s">
        <v>5577</v>
      </c>
      <c r="AA412" s="165">
        <v>112</v>
      </c>
      <c r="AB412" s="165">
        <v>35</v>
      </c>
      <c r="AC412" s="165">
        <f t="shared" si="96"/>
        <v>77</v>
      </c>
      <c r="AD412" s="165">
        <f t="shared" si="97"/>
        <v>220.00000000000003</v>
      </c>
      <c r="AE412" s="235" t="s">
        <v>6536</v>
      </c>
      <c r="AF412" s="165">
        <v>104</v>
      </c>
      <c r="AG412" s="165">
        <v>103</v>
      </c>
      <c r="AH412" s="165">
        <f t="shared" si="98"/>
        <v>1</v>
      </c>
      <c r="AI412" s="165">
        <f t="shared" si="99"/>
        <v>0.97087378640776689</v>
      </c>
      <c r="AJ412" s="235" t="s">
        <v>6537</v>
      </c>
      <c r="AK412" s="165">
        <v>65</v>
      </c>
      <c r="AL412" s="165">
        <v>64</v>
      </c>
      <c r="AM412" s="165">
        <f t="shared" si="100"/>
        <v>1</v>
      </c>
      <c r="AN412" s="165">
        <f t="shared" si="101"/>
        <v>1.5625</v>
      </c>
      <c r="AO412" s="235" t="s">
        <v>6538</v>
      </c>
      <c r="AP412" s="165">
        <v>27</v>
      </c>
      <c r="AQ412" s="165">
        <v>19</v>
      </c>
      <c r="AR412" s="165">
        <f t="shared" si="102"/>
        <v>8</v>
      </c>
      <c r="AS412" s="255">
        <f t="shared" si="103"/>
        <v>42.105263157894733</v>
      </c>
      <c r="AT412" s="9" t="s">
        <v>6480</v>
      </c>
    </row>
    <row r="413" spans="2:46" ht="50" customHeight="1">
      <c r="B413" s="34" t="s">
        <v>824</v>
      </c>
      <c r="C413" s="35" t="s">
        <v>5292</v>
      </c>
      <c r="D413" s="36" t="s">
        <v>825</v>
      </c>
      <c r="E413" s="240">
        <v>5437.5690000000004</v>
      </c>
      <c r="F413" s="235">
        <v>5594.5439999999999</v>
      </c>
      <c r="G413" s="234">
        <f t="shared" si="104"/>
        <v>-156.97499999999945</v>
      </c>
      <c r="H413" s="105">
        <f t="shared" si="105"/>
        <v>-2.805858708055553</v>
      </c>
      <c r="I413" s="240">
        <v>2075.8510000000001</v>
      </c>
      <c r="J413" s="235">
        <v>2074.4949999999999</v>
      </c>
      <c r="K413" s="234">
        <f t="shared" si="106"/>
        <v>1.3560000000002219</v>
      </c>
      <c r="L413" s="312">
        <f t="shared" si="107"/>
        <v>6.536530577322297E-2</v>
      </c>
      <c r="M413" s="240">
        <v>615.36800000000005</v>
      </c>
      <c r="N413" s="235">
        <v>682.26300000000003</v>
      </c>
      <c r="O413" s="234">
        <f t="shared" si="90"/>
        <v>-66.894999999999982</v>
      </c>
      <c r="P413" s="105">
        <f t="shared" si="91"/>
        <v>-9.8048699694985633</v>
      </c>
      <c r="Q413" s="240">
        <v>2746.35</v>
      </c>
      <c r="R413" s="235">
        <v>2837.7860000000001</v>
      </c>
      <c r="S413" s="234">
        <f t="shared" si="92"/>
        <v>-91.436000000000149</v>
      </c>
      <c r="T413" s="105">
        <f t="shared" si="93"/>
        <v>-3.2220893330222982</v>
      </c>
      <c r="U413" s="180" t="s">
        <v>5804</v>
      </c>
      <c r="V413" s="165">
        <v>1317</v>
      </c>
      <c r="W413" s="165">
        <v>1317</v>
      </c>
      <c r="X413" s="165">
        <f t="shared" si="94"/>
        <v>0</v>
      </c>
      <c r="Y413" s="165">
        <f t="shared" si="95"/>
        <v>0</v>
      </c>
      <c r="Z413" s="235" t="s">
        <v>5395</v>
      </c>
      <c r="AA413" s="165">
        <v>963</v>
      </c>
      <c r="AB413" s="165">
        <v>1058</v>
      </c>
      <c r="AC413" s="165">
        <f t="shared" si="96"/>
        <v>-95</v>
      </c>
      <c r="AD413" s="165">
        <f t="shared" si="97"/>
        <v>-8.9792060491493384</v>
      </c>
      <c r="AE413" s="235" t="s">
        <v>5373</v>
      </c>
      <c r="AF413" s="165">
        <v>338</v>
      </c>
      <c r="AG413" s="165">
        <v>338</v>
      </c>
      <c r="AH413" s="165">
        <f t="shared" si="98"/>
        <v>0</v>
      </c>
      <c r="AI413" s="165">
        <f t="shared" si="99"/>
        <v>0</v>
      </c>
      <c r="AJ413" s="235" t="s">
        <v>6539</v>
      </c>
      <c r="AK413" s="165">
        <v>37</v>
      </c>
      <c r="AL413" s="165">
        <v>37</v>
      </c>
      <c r="AM413" s="165">
        <f t="shared" si="100"/>
        <v>0</v>
      </c>
      <c r="AN413" s="165">
        <f t="shared" si="101"/>
        <v>0</v>
      </c>
      <c r="AO413" s="235" t="s">
        <v>6540</v>
      </c>
      <c r="AP413" s="165">
        <v>30</v>
      </c>
      <c r="AQ413" s="165">
        <v>30</v>
      </c>
      <c r="AR413" s="165">
        <f t="shared" si="102"/>
        <v>0</v>
      </c>
      <c r="AS413" s="255">
        <f t="shared" si="103"/>
        <v>0</v>
      </c>
      <c r="AT413" s="9" t="s">
        <v>6480</v>
      </c>
    </row>
    <row r="414" spans="2:46" ht="50" customHeight="1">
      <c r="B414" s="37" t="s">
        <v>826</v>
      </c>
      <c r="C414" s="38" t="s">
        <v>5292</v>
      </c>
      <c r="D414" s="39" t="s">
        <v>827</v>
      </c>
      <c r="E414" s="240">
        <v>2437.9360000000001</v>
      </c>
      <c r="F414" s="235">
        <v>2416.732</v>
      </c>
      <c r="G414" s="234">
        <f t="shared" si="104"/>
        <v>21.204000000000178</v>
      </c>
      <c r="H414" s="105">
        <f t="shared" si="105"/>
        <v>0.87738317695136159</v>
      </c>
      <c r="I414" s="240">
        <v>1489.9069999999999</v>
      </c>
      <c r="J414" s="235">
        <v>1567.5319999999999</v>
      </c>
      <c r="K414" s="234">
        <f t="shared" si="106"/>
        <v>-77.625</v>
      </c>
      <c r="L414" s="312">
        <f t="shared" si="107"/>
        <v>-4.9520520155250418</v>
      </c>
      <c r="M414" s="240">
        <v>123.616</v>
      </c>
      <c r="N414" s="235">
        <v>123.59099999999999</v>
      </c>
      <c r="O414" s="234">
        <f t="shared" si="90"/>
        <v>2.5000000000005684E-2</v>
      </c>
      <c r="P414" s="105">
        <f t="shared" si="91"/>
        <v>2.0228010130192074E-2</v>
      </c>
      <c r="Q414" s="240">
        <v>824.41300000000001</v>
      </c>
      <c r="R414" s="235">
        <v>725.60900000000004</v>
      </c>
      <c r="S414" s="234">
        <f t="shared" si="92"/>
        <v>98.803999999999974</v>
      </c>
      <c r="T414" s="105">
        <f t="shared" si="93"/>
        <v>13.616699903115862</v>
      </c>
      <c r="U414" s="180" t="s">
        <v>5513</v>
      </c>
      <c r="V414" s="165">
        <v>223</v>
      </c>
      <c r="W414" s="165">
        <v>223</v>
      </c>
      <c r="X414" s="165">
        <f t="shared" si="94"/>
        <v>0</v>
      </c>
      <c r="Y414" s="165">
        <f t="shared" si="95"/>
        <v>0</v>
      </c>
      <c r="Z414" s="235" t="s">
        <v>5386</v>
      </c>
      <c r="AA414" s="165">
        <v>160</v>
      </c>
      <c r="AB414" s="165">
        <v>160</v>
      </c>
      <c r="AC414" s="165">
        <f t="shared" si="96"/>
        <v>0</v>
      </c>
      <c r="AD414" s="165">
        <f t="shared" si="97"/>
        <v>0</v>
      </c>
      <c r="AE414" s="235" t="s">
        <v>6541</v>
      </c>
      <c r="AF414" s="165">
        <v>193</v>
      </c>
      <c r="AG414" s="165">
        <v>140</v>
      </c>
      <c r="AH414" s="165">
        <f t="shared" si="98"/>
        <v>53</v>
      </c>
      <c r="AI414" s="165">
        <f t="shared" si="99"/>
        <v>37.857142857142854</v>
      </c>
      <c r="AJ414" s="235" t="s">
        <v>5694</v>
      </c>
      <c r="AK414" s="165">
        <v>67</v>
      </c>
      <c r="AL414" s="165">
        <v>34</v>
      </c>
      <c r="AM414" s="165">
        <f t="shared" si="100"/>
        <v>33</v>
      </c>
      <c r="AN414" s="165">
        <f t="shared" si="101"/>
        <v>97.058823529411768</v>
      </c>
      <c r="AO414" s="235" t="s">
        <v>6542</v>
      </c>
      <c r="AP414" s="165">
        <v>58</v>
      </c>
      <c r="AQ414" s="165">
        <v>57</v>
      </c>
      <c r="AR414" s="165">
        <f t="shared" si="102"/>
        <v>1</v>
      </c>
      <c r="AS414" s="255">
        <f t="shared" si="103"/>
        <v>1.7543859649122806</v>
      </c>
      <c r="AT414" s="11" t="s">
        <v>6480</v>
      </c>
    </row>
    <row r="415" spans="2:46" ht="50" customHeight="1">
      <c r="B415" s="37" t="s">
        <v>828</v>
      </c>
      <c r="C415" s="38" t="s">
        <v>5292</v>
      </c>
      <c r="D415" s="39" t="s">
        <v>829</v>
      </c>
      <c r="E415" s="240">
        <v>1569.03</v>
      </c>
      <c r="F415" s="235">
        <v>1646.2180000000001</v>
      </c>
      <c r="G415" s="234">
        <f t="shared" si="104"/>
        <v>-77.188000000000102</v>
      </c>
      <c r="H415" s="105">
        <f t="shared" si="105"/>
        <v>-4.6888079221585537</v>
      </c>
      <c r="I415" s="240">
        <v>1288</v>
      </c>
      <c r="J415" s="235">
        <v>1376</v>
      </c>
      <c r="K415" s="234">
        <f t="shared" si="106"/>
        <v>-88</v>
      </c>
      <c r="L415" s="312">
        <f t="shared" si="107"/>
        <v>-6.395348837209303</v>
      </c>
      <c r="M415" s="240">
        <v>165</v>
      </c>
      <c r="N415" s="235">
        <v>164</v>
      </c>
      <c r="O415" s="234">
        <f t="shared" si="90"/>
        <v>1</v>
      </c>
      <c r="P415" s="105">
        <f t="shared" si="91"/>
        <v>0.6097560975609756</v>
      </c>
      <c r="Q415" s="240">
        <v>116.03</v>
      </c>
      <c r="R415" s="235">
        <v>106.218</v>
      </c>
      <c r="S415" s="234">
        <f t="shared" si="92"/>
        <v>9.8119999999999976</v>
      </c>
      <c r="T415" s="105">
        <f t="shared" si="93"/>
        <v>9.2376056788868155</v>
      </c>
      <c r="U415" s="180" t="s">
        <v>5373</v>
      </c>
      <c r="V415" s="165">
        <v>79</v>
      </c>
      <c r="W415" s="165">
        <v>78</v>
      </c>
      <c r="X415" s="165">
        <f t="shared" si="94"/>
        <v>1</v>
      </c>
      <c r="Y415" s="165">
        <f t="shared" si="95"/>
        <v>1.2820512820512819</v>
      </c>
      <c r="Z415" s="235" t="s">
        <v>6543</v>
      </c>
      <c r="AA415" s="165">
        <v>24.989000000000001</v>
      </c>
      <c r="AB415" s="165">
        <v>18.218</v>
      </c>
      <c r="AC415" s="165">
        <f t="shared" si="96"/>
        <v>6.7710000000000008</v>
      </c>
      <c r="AD415" s="165">
        <f t="shared" si="97"/>
        <v>37.16653858820947</v>
      </c>
      <c r="AE415" s="235" t="s">
        <v>6286</v>
      </c>
      <c r="AF415" s="165">
        <v>10</v>
      </c>
      <c r="AG415" s="165">
        <v>10</v>
      </c>
      <c r="AH415" s="165">
        <f t="shared" si="98"/>
        <v>0</v>
      </c>
      <c r="AI415" s="165">
        <f t="shared" si="99"/>
        <v>0</v>
      </c>
      <c r="AJ415" s="235" t="s">
        <v>5558</v>
      </c>
      <c r="AK415" s="165">
        <v>2.0409999999999999</v>
      </c>
      <c r="AL415" s="165">
        <v>0</v>
      </c>
      <c r="AM415" s="165">
        <f t="shared" si="100"/>
        <v>2.0409999999999999</v>
      </c>
      <c r="AN415" s="165" t="s">
        <v>12157</v>
      </c>
      <c r="AO415" s="235" t="s">
        <v>12157</v>
      </c>
      <c r="AP415" s="165" t="s">
        <v>12157</v>
      </c>
      <c r="AQ415" s="165" t="s">
        <v>12157</v>
      </c>
      <c r="AR415" s="165" t="s">
        <v>12157</v>
      </c>
      <c r="AS415" s="255" t="s">
        <v>12157</v>
      </c>
      <c r="AT415" s="11" t="s">
        <v>6480</v>
      </c>
    </row>
    <row r="416" spans="2:46" ht="50" customHeight="1">
      <c r="B416" s="34" t="s">
        <v>830</v>
      </c>
      <c r="C416" s="35" t="s">
        <v>5292</v>
      </c>
      <c r="D416" s="36" t="s">
        <v>831</v>
      </c>
      <c r="E416" s="240">
        <v>14083.634</v>
      </c>
      <c r="F416" s="235">
        <v>14367.460999999999</v>
      </c>
      <c r="G416" s="234">
        <f t="shared" si="104"/>
        <v>-283.82699999999932</v>
      </c>
      <c r="H416" s="105">
        <f t="shared" si="105"/>
        <v>-1.9754847429201257</v>
      </c>
      <c r="I416" s="240" t="s">
        <v>5423</v>
      </c>
      <c r="J416" s="235" t="s">
        <v>5423</v>
      </c>
      <c r="K416" s="234" t="s">
        <v>12157</v>
      </c>
      <c r="L416" s="312" t="s">
        <v>12157</v>
      </c>
      <c r="M416" s="240" t="s">
        <v>5423</v>
      </c>
      <c r="N416" s="235" t="s">
        <v>5423</v>
      </c>
      <c r="O416" s="234" t="s">
        <v>12157</v>
      </c>
      <c r="P416" s="105" t="s">
        <v>12157</v>
      </c>
      <c r="Q416" s="240">
        <v>14083.634</v>
      </c>
      <c r="R416" s="235">
        <v>14367.460999999999</v>
      </c>
      <c r="S416" s="234">
        <f t="shared" si="92"/>
        <v>-283.82699999999932</v>
      </c>
      <c r="T416" s="105">
        <f t="shared" si="93"/>
        <v>-1.9754847429201257</v>
      </c>
      <c r="U416" s="180" t="s">
        <v>6109</v>
      </c>
      <c r="V416" s="165">
        <v>13752.362999999999</v>
      </c>
      <c r="W416" s="165">
        <v>14045.493</v>
      </c>
      <c r="X416" s="165">
        <f t="shared" si="94"/>
        <v>-293.13000000000102</v>
      </c>
      <c r="Y416" s="165">
        <f t="shared" si="95"/>
        <v>-2.0870039948046042</v>
      </c>
      <c r="Z416" s="235" t="s">
        <v>6544</v>
      </c>
      <c r="AA416" s="165">
        <v>241.999</v>
      </c>
      <c r="AB416" s="165">
        <v>234.27099999999999</v>
      </c>
      <c r="AC416" s="165">
        <f t="shared" si="96"/>
        <v>7.7280000000000086</v>
      </c>
      <c r="AD416" s="165">
        <f t="shared" si="97"/>
        <v>3.29874376256558</v>
      </c>
      <c r="AE416" s="235" t="s">
        <v>6545</v>
      </c>
      <c r="AF416" s="165">
        <v>61.259</v>
      </c>
      <c r="AG416" s="165">
        <v>59.688000000000002</v>
      </c>
      <c r="AH416" s="165">
        <f t="shared" si="98"/>
        <v>1.570999999999998</v>
      </c>
      <c r="AI416" s="165">
        <f t="shared" si="99"/>
        <v>2.6320198364830416</v>
      </c>
      <c r="AJ416" s="235" t="s">
        <v>6546</v>
      </c>
      <c r="AK416" s="165">
        <v>28.012</v>
      </c>
      <c r="AL416" s="165">
        <v>28.007999999999999</v>
      </c>
      <c r="AM416" s="165">
        <f t="shared" si="100"/>
        <v>4.0000000000013358E-3</v>
      </c>
      <c r="AN416" s="165">
        <f t="shared" si="101"/>
        <v>1.4281633818913654E-2</v>
      </c>
      <c r="AO416" s="235" t="s">
        <v>12157</v>
      </c>
      <c r="AP416" s="165" t="s">
        <v>12157</v>
      </c>
      <c r="AQ416" s="165" t="s">
        <v>12157</v>
      </c>
      <c r="AR416" s="165" t="s">
        <v>12157</v>
      </c>
      <c r="AS416" s="255" t="s">
        <v>12157</v>
      </c>
      <c r="AT416" s="5"/>
    </row>
    <row r="417" spans="2:48" ht="50" customHeight="1">
      <c r="B417" s="34" t="s">
        <v>832</v>
      </c>
      <c r="C417" s="35" t="s">
        <v>5292</v>
      </c>
      <c r="D417" s="36" t="s">
        <v>833</v>
      </c>
      <c r="E417" s="240">
        <v>139.078</v>
      </c>
      <c r="F417" s="235">
        <v>119.867</v>
      </c>
      <c r="G417" s="234">
        <f t="shared" si="104"/>
        <v>19.210999999999999</v>
      </c>
      <c r="H417" s="105">
        <f t="shared" si="105"/>
        <v>16.026929847247366</v>
      </c>
      <c r="I417" s="240">
        <v>139.078</v>
      </c>
      <c r="J417" s="235">
        <v>119.867</v>
      </c>
      <c r="K417" s="234">
        <f t="shared" si="106"/>
        <v>19.210999999999999</v>
      </c>
      <c r="L417" s="312">
        <f t="shared" si="107"/>
        <v>16.026929847247366</v>
      </c>
      <c r="M417" s="240" t="s">
        <v>5423</v>
      </c>
      <c r="N417" s="235" t="s">
        <v>5423</v>
      </c>
      <c r="O417" s="234" t="s">
        <v>12157</v>
      </c>
      <c r="P417" s="105" t="s">
        <v>12157</v>
      </c>
      <c r="Q417" s="240" t="s">
        <v>5423</v>
      </c>
      <c r="R417" s="235" t="s">
        <v>5423</v>
      </c>
      <c r="S417" s="234" t="s">
        <v>12157</v>
      </c>
      <c r="T417" s="105" t="s">
        <v>12157</v>
      </c>
      <c r="U417" s="180" t="s">
        <v>12157</v>
      </c>
      <c r="V417" s="165" t="s">
        <v>12157</v>
      </c>
      <c r="W417" s="165" t="s">
        <v>12157</v>
      </c>
      <c r="X417" s="165" t="s">
        <v>12157</v>
      </c>
      <c r="Y417" s="165" t="s">
        <v>12157</v>
      </c>
      <c r="Z417" s="235" t="s">
        <v>12157</v>
      </c>
      <c r="AA417" s="165" t="s">
        <v>12157</v>
      </c>
      <c r="AB417" s="165" t="s">
        <v>12157</v>
      </c>
      <c r="AC417" s="165" t="s">
        <v>12157</v>
      </c>
      <c r="AD417" s="165" t="s">
        <v>12157</v>
      </c>
      <c r="AE417" s="235" t="s">
        <v>12157</v>
      </c>
      <c r="AF417" s="165" t="s">
        <v>12157</v>
      </c>
      <c r="AG417" s="165" t="s">
        <v>12157</v>
      </c>
      <c r="AH417" s="165" t="s">
        <v>12157</v>
      </c>
      <c r="AI417" s="165" t="s">
        <v>12157</v>
      </c>
      <c r="AJ417" s="235" t="s">
        <v>12157</v>
      </c>
      <c r="AK417" s="165" t="s">
        <v>12157</v>
      </c>
      <c r="AL417" s="165" t="s">
        <v>12157</v>
      </c>
      <c r="AM417" s="165" t="s">
        <v>12157</v>
      </c>
      <c r="AN417" s="165" t="s">
        <v>12157</v>
      </c>
      <c r="AO417" s="235" t="s">
        <v>12157</v>
      </c>
      <c r="AP417" s="165" t="s">
        <v>12157</v>
      </c>
      <c r="AQ417" s="165" t="s">
        <v>12157</v>
      </c>
      <c r="AR417" s="165" t="s">
        <v>12157</v>
      </c>
      <c r="AS417" s="255" t="s">
        <v>12157</v>
      </c>
      <c r="AT417" s="5"/>
    </row>
    <row r="418" spans="2:48" ht="50" customHeight="1">
      <c r="B418" s="34" t="s">
        <v>834</v>
      </c>
      <c r="C418" s="35" t="s">
        <v>5292</v>
      </c>
      <c r="D418" s="36" t="s">
        <v>835</v>
      </c>
      <c r="E418" s="240">
        <v>40.860999999999997</v>
      </c>
      <c r="F418" s="235">
        <v>39.850999999999999</v>
      </c>
      <c r="G418" s="234">
        <f t="shared" si="104"/>
        <v>1.009999999999998</v>
      </c>
      <c r="H418" s="105">
        <f t="shared" si="105"/>
        <v>2.5344407919500092</v>
      </c>
      <c r="I418" s="240">
        <v>40.860999999999997</v>
      </c>
      <c r="J418" s="235">
        <v>39.850999999999999</v>
      </c>
      <c r="K418" s="234">
        <f t="shared" si="106"/>
        <v>1.009999999999998</v>
      </c>
      <c r="L418" s="312">
        <f t="shared" si="107"/>
        <v>2.5344407919500092</v>
      </c>
      <c r="M418" s="240" t="s">
        <v>5423</v>
      </c>
      <c r="N418" s="235" t="s">
        <v>5423</v>
      </c>
      <c r="O418" s="234" t="s">
        <v>12157</v>
      </c>
      <c r="P418" s="105" t="s">
        <v>12157</v>
      </c>
      <c r="Q418" s="240" t="s">
        <v>5423</v>
      </c>
      <c r="R418" s="235" t="s">
        <v>5423</v>
      </c>
      <c r="S418" s="234" t="s">
        <v>12157</v>
      </c>
      <c r="T418" s="105" t="s">
        <v>12157</v>
      </c>
      <c r="U418" s="180" t="s">
        <v>12157</v>
      </c>
      <c r="V418" s="165" t="s">
        <v>12157</v>
      </c>
      <c r="W418" s="165" t="s">
        <v>12157</v>
      </c>
      <c r="X418" s="165" t="s">
        <v>12157</v>
      </c>
      <c r="Y418" s="165" t="s">
        <v>12157</v>
      </c>
      <c r="Z418" s="235" t="s">
        <v>12157</v>
      </c>
      <c r="AA418" s="165" t="s">
        <v>12157</v>
      </c>
      <c r="AB418" s="165" t="s">
        <v>12157</v>
      </c>
      <c r="AC418" s="165" t="s">
        <v>12157</v>
      </c>
      <c r="AD418" s="165" t="s">
        <v>12157</v>
      </c>
      <c r="AE418" s="235" t="s">
        <v>12157</v>
      </c>
      <c r="AF418" s="165" t="s">
        <v>12157</v>
      </c>
      <c r="AG418" s="165" t="s">
        <v>12157</v>
      </c>
      <c r="AH418" s="165" t="s">
        <v>12157</v>
      </c>
      <c r="AI418" s="165" t="s">
        <v>12157</v>
      </c>
      <c r="AJ418" s="235" t="s">
        <v>12157</v>
      </c>
      <c r="AK418" s="165" t="s">
        <v>12157</v>
      </c>
      <c r="AL418" s="165" t="s">
        <v>12157</v>
      </c>
      <c r="AM418" s="165" t="s">
        <v>12157</v>
      </c>
      <c r="AN418" s="165" t="s">
        <v>12157</v>
      </c>
      <c r="AO418" s="235" t="s">
        <v>12157</v>
      </c>
      <c r="AP418" s="165" t="s">
        <v>12157</v>
      </c>
      <c r="AQ418" s="165" t="s">
        <v>12157</v>
      </c>
      <c r="AR418" s="165" t="s">
        <v>12157</v>
      </c>
      <c r="AS418" s="255" t="s">
        <v>12157</v>
      </c>
      <c r="AT418" s="5"/>
    </row>
    <row r="419" spans="2:48" ht="50" customHeight="1">
      <c r="B419" s="34" t="s">
        <v>836</v>
      </c>
      <c r="C419" s="35" t="s">
        <v>5292</v>
      </c>
      <c r="D419" s="36" t="s">
        <v>837</v>
      </c>
      <c r="E419" s="240">
        <v>426.74799999999999</v>
      </c>
      <c r="F419" s="235">
        <v>743.82899999999995</v>
      </c>
      <c r="G419" s="234">
        <f t="shared" si="104"/>
        <v>-317.08099999999996</v>
      </c>
      <c r="H419" s="105">
        <f t="shared" si="105"/>
        <v>-42.628211591642703</v>
      </c>
      <c r="I419" s="240" t="s">
        <v>5423</v>
      </c>
      <c r="J419" s="235" t="s">
        <v>5423</v>
      </c>
      <c r="K419" s="234" t="s">
        <v>12157</v>
      </c>
      <c r="L419" s="312" t="s">
        <v>12157</v>
      </c>
      <c r="M419" s="240" t="s">
        <v>5423</v>
      </c>
      <c r="N419" s="235" t="s">
        <v>5423</v>
      </c>
      <c r="O419" s="234" t="s">
        <v>12157</v>
      </c>
      <c r="P419" s="105" t="s">
        <v>12157</v>
      </c>
      <c r="Q419" s="240">
        <v>426.74799999999999</v>
      </c>
      <c r="R419" s="235">
        <v>743.82899999999995</v>
      </c>
      <c r="S419" s="234">
        <f t="shared" si="92"/>
        <v>-317.08099999999996</v>
      </c>
      <c r="T419" s="105">
        <f t="shared" si="93"/>
        <v>-42.628211591642703</v>
      </c>
      <c r="U419" s="180" t="s">
        <v>6547</v>
      </c>
      <c r="V419" s="165">
        <v>427</v>
      </c>
      <c r="W419" s="165">
        <v>744</v>
      </c>
      <c r="X419" s="165">
        <f t="shared" si="94"/>
        <v>-317</v>
      </c>
      <c r="Y419" s="165">
        <f t="shared" si="95"/>
        <v>-42.607526881720432</v>
      </c>
      <c r="Z419" s="235" t="s">
        <v>12157</v>
      </c>
      <c r="AA419" s="165" t="s">
        <v>12157</v>
      </c>
      <c r="AB419" s="165" t="s">
        <v>12157</v>
      </c>
      <c r="AC419" s="165" t="s">
        <v>12157</v>
      </c>
      <c r="AD419" s="165" t="s">
        <v>12157</v>
      </c>
      <c r="AE419" s="235" t="s">
        <v>12157</v>
      </c>
      <c r="AF419" s="165" t="s">
        <v>12157</v>
      </c>
      <c r="AG419" s="165" t="s">
        <v>12157</v>
      </c>
      <c r="AH419" s="165" t="s">
        <v>12157</v>
      </c>
      <c r="AI419" s="165" t="s">
        <v>12157</v>
      </c>
      <c r="AJ419" s="235" t="s">
        <v>12157</v>
      </c>
      <c r="AK419" s="165" t="s">
        <v>12157</v>
      </c>
      <c r="AL419" s="165" t="s">
        <v>12157</v>
      </c>
      <c r="AM419" s="165" t="s">
        <v>12157</v>
      </c>
      <c r="AN419" s="165" t="s">
        <v>12157</v>
      </c>
      <c r="AO419" s="235" t="s">
        <v>12157</v>
      </c>
      <c r="AP419" s="165" t="s">
        <v>12157</v>
      </c>
      <c r="AQ419" s="165" t="s">
        <v>12157</v>
      </c>
      <c r="AR419" s="165" t="s">
        <v>12157</v>
      </c>
      <c r="AS419" s="255" t="s">
        <v>12157</v>
      </c>
      <c r="AT419" s="5"/>
    </row>
    <row r="420" spans="2:48" ht="50" customHeight="1">
      <c r="B420" s="34" t="s">
        <v>838</v>
      </c>
      <c r="C420" s="35" t="s">
        <v>5292</v>
      </c>
      <c r="D420" s="36" t="s">
        <v>839</v>
      </c>
      <c r="E420" s="240">
        <v>574.72199999999998</v>
      </c>
      <c r="F420" s="235">
        <v>606.72199999999998</v>
      </c>
      <c r="G420" s="234">
        <f t="shared" si="104"/>
        <v>-32</v>
      </c>
      <c r="H420" s="105">
        <f t="shared" si="105"/>
        <v>-5.2742442172856761</v>
      </c>
      <c r="I420" s="240" t="s">
        <v>5423</v>
      </c>
      <c r="J420" s="235" t="s">
        <v>5423</v>
      </c>
      <c r="K420" s="234" t="s">
        <v>12157</v>
      </c>
      <c r="L420" s="312" t="s">
        <v>12157</v>
      </c>
      <c r="M420" s="240" t="s">
        <v>5423</v>
      </c>
      <c r="N420" s="235" t="s">
        <v>5423</v>
      </c>
      <c r="O420" s="234" t="s">
        <v>12157</v>
      </c>
      <c r="P420" s="105" t="s">
        <v>12157</v>
      </c>
      <c r="Q420" s="240">
        <v>574.72199999999998</v>
      </c>
      <c r="R420" s="235">
        <v>606.72199999999998</v>
      </c>
      <c r="S420" s="234">
        <f t="shared" si="92"/>
        <v>-32</v>
      </c>
      <c r="T420" s="105">
        <f t="shared" si="93"/>
        <v>-5.2742442172856761</v>
      </c>
      <c r="U420" s="180" t="s">
        <v>6548</v>
      </c>
      <c r="V420" s="165">
        <v>574.72199999999998</v>
      </c>
      <c r="W420" s="165">
        <v>606.72199999999998</v>
      </c>
      <c r="X420" s="165">
        <f t="shared" si="94"/>
        <v>-32</v>
      </c>
      <c r="Y420" s="165">
        <f t="shared" si="95"/>
        <v>-5.2742442172856761</v>
      </c>
      <c r="Z420" s="235" t="s">
        <v>12157</v>
      </c>
      <c r="AA420" s="165" t="s">
        <v>12157</v>
      </c>
      <c r="AB420" s="165" t="s">
        <v>12157</v>
      </c>
      <c r="AC420" s="165" t="s">
        <v>12157</v>
      </c>
      <c r="AD420" s="165" t="s">
        <v>12157</v>
      </c>
      <c r="AE420" s="235" t="s">
        <v>12157</v>
      </c>
      <c r="AF420" s="165" t="s">
        <v>12157</v>
      </c>
      <c r="AG420" s="165" t="s">
        <v>12157</v>
      </c>
      <c r="AH420" s="165" t="s">
        <v>12157</v>
      </c>
      <c r="AI420" s="165" t="s">
        <v>12157</v>
      </c>
      <c r="AJ420" s="235" t="s">
        <v>12157</v>
      </c>
      <c r="AK420" s="165" t="s">
        <v>12157</v>
      </c>
      <c r="AL420" s="165" t="s">
        <v>12157</v>
      </c>
      <c r="AM420" s="165" t="s">
        <v>12157</v>
      </c>
      <c r="AN420" s="165" t="s">
        <v>12157</v>
      </c>
      <c r="AO420" s="235" t="s">
        <v>12157</v>
      </c>
      <c r="AP420" s="165" t="s">
        <v>12157</v>
      </c>
      <c r="AQ420" s="165" t="s">
        <v>12157</v>
      </c>
      <c r="AR420" s="165" t="s">
        <v>12157</v>
      </c>
      <c r="AS420" s="255" t="s">
        <v>12157</v>
      </c>
      <c r="AT420" s="5"/>
    </row>
    <row r="421" spans="2:48" ht="50" customHeight="1">
      <c r="B421" s="34" t="s">
        <v>840</v>
      </c>
      <c r="C421" s="35" t="s">
        <v>5292</v>
      </c>
      <c r="D421" s="36" t="s">
        <v>841</v>
      </c>
      <c r="E421" s="240">
        <v>73</v>
      </c>
      <c r="F421" s="235">
        <v>73</v>
      </c>
      <c r="G421" s="234">
        <f t="shared" si="104"/>
        <v>0</v>
      </c>
      <c r="H421" s="105">
        <f t="shared" si="105"/>
        <v>0</v>
      </c>
      <c r="I421" s="240" t="s">
        <v>5423</v>
      </c>
      <c r="J421" s="235" t="s">
        <v>5423</v>
      </c>
      <c r="K421" s="234" t="s">
        <v>12157</v>
      </c>
      <c r="L421" s="312" t="s">
        <v>12157</v>
      </c>
      <c r="M421" s="240" t="s">
        <v>5423</v>
      </c>
      <c r="N421" s="235" t="s">
        <v>5423</v>
      </c>
      <c r="O421" s="234" t="s">
        <v>12157</v>
      </c>
      <c r="P421" s="105" t="s">
        <v>12157</v>
      </c>
      <c r="Q421" s="240">
        <v>73</v>
      </c>
      <c r="R421" s="235">
        <v>73</v>
      </c>
      <c r="S421" s="234">
        <f t="shared" si="92"/>
        <v>0</v>
      </c>
      <c r="T421" s="105">
        <f t="shared" si="93"/>
        <v>0</v>
      </c>
      <c r="U421" s="180" t="s">
        <v>6549</v>
      </c>
      <c r="V421" s="165">
        <v>73</v>
      </c>
      <c r="W421" s="165">
        <v>73</v>
      </c>
      <c r="X421" s="165">
        <f t="shared" si="94"/>
        <v>0</v>
      </c>
      <c r="Y421" s="165">
        <f t="shared" si="95"/>
        <v>0</v>
      </c>
      <c r="Z421" s="235" t="s">
        <v>12157</v>
      </c>
      <c r="AA421" s="165" t="s">
        <v>12157</v>
      </c>
      <c r="AB421" s="165" t="s">
        <v>12157</v>
      </c>
      <c r="AC421" s="165" t="s">
        <v>12157</v>
      </c>
      <c r="AD421" s="165" t="s">
        <v>12157</v>
      </c>
      <c r="AE421" s="235" t="s">
        <v>12157</v>
      </c>
      <c r="AF421" s="165" t="s">
        <v>12157</v>
      </c>
      <c r="AG421" s="165" t="s">
        <v>12157</v>
      </c>
      <c r="AH421" s="165" t="s">
        <v>12157</v>
      </c>
      <c r="AI421" s="165" t="s">
        <v>12157</v>
      </c>
      <c r="AJ421" s="235" t="s">
        <v>12157</v>
      </c>
      <c r="AK421" s="165" t="s">
        <v>12157</v>
      </c>
      <c r="AL421" s="165" t="s">
        <v>12157</v>
      </c>
      <c r="AM421" s="165" t="s">
        <v>12157</v>
      </c>
      <c r="AN421" s="165" t="s">
        <v>12157</v>
      </c>
      <c r="AO421" s="235" t="s">
        <v>12157</v>
      </c>
      <c r="AP421" s="165" t="s">
        <v>12157</v>
      </c>
      <c r="AQ421" s="165" t="s">
        <v>12157</v>
      </c>
      <c r="AR421" s="165" t="s">
        <v>12157</v>
      </c>
      <c r="AS421" s="255" t="s">
        <v>12157</v>
      </c>
      <c r="AT421" s="5"/>
    </row>
    <row r="422" spans="2:48" ht="50" customHeight="1">
      <c r="B422" s="34" t="s">
        <v>842</v>
      </c>
      <c r="C422" s="35" t="s">
        <v>5292</v>
      </c>
      <c r="D422" s="36" t="s">
        <v>843</v>
      </c>
      <c r="E422" s="240">
        <v>184</v>
      </c>
      <c r="F422" s="235">
        <v>144.965</v>
      </c>
      <c r="G422" s="234">
        <f t="shared" si="104"/>
        <v>39.034999999999997</v>
      </c>
      <c r="H422" s="105">
        <f t="shared" si="105"/>
        <v>26.927189321560373</v>
      </c>
      <c r="I422" s="240">
        <v>184</v>
      </c>
      <c r="J422" s="235">
        <v>144.965</v>
      </c>
      <c r="K422" s="234">
        <f t="shared" si="106"/>
        <v>39.034999999999997</v>
      </c>
      <c r="L422" s="312">
        <f t="shared" si="107"/>
        <v>26.927189321560373</v>
      </c>
      <c r="M422" s="240" t="s">
        <v>5423</v>
      </c>
      <c r="N422" s="235" t="s">
        <v>5423</v>
      </c>
      <c r="O422" s="234" t="s">
        <v>12157</v>
      </c>
      <c r="P422" s="105" t="s">
        <v>12157</v>
      </c>
      <c r="Q422" s="240" t="s">
        <v>5423</v>
      </c>
      <c r="R422" s="235" t="s">
        <v>5423</v>
      </c>
      <c r="S422" s="234" t="s">
        <v>12157</v>
      </c>
      <c r="T422" s="105" t="s">
        <v>12157</v>
      </c>
      <c r="U422" s="180" t="s">
        <v>12157</v>
      </c>
      <c r="V422" s="165" t="s">
        <v>12157</v>
      </c>
      <c r="W422" s="165" t="s">
        <v>12157</v>
      </c>
      <c r="X422" s="165" t="s">
        <v>12157</v>
      </c>
      <c r="Y422" s="165" t="s">
        <v>12157</v>
      </c>
      <c r="Z422" s="235" t="s">
        <v>12157</v>
      </c>
      <c r="AA422" s="165" t="s">
        <v>12157</v>
      </c>
      <c r="AB422" s="165" t="s">
        <v>12157</v>
      </c>
      <c r="AC422" s="165" t="s">
        <v>12157</v>
      </c>
      <c r="AD422" s="165" t="s">
        <v>12157</v>
      </c>
      <c r="AE422" s="235" t="s">
        <v>12157</v>
      </c>
      <c r="AF422" s="165" t="s">
        <v>12157</v>
      </c>
      <c r="AG422" s="165" t="s">
        <v>12157</v>
      </c>
      <c r="AH422" s="165" t="s">
        <v>12157</v>
      </c>
      <c r="AI422" s="165" t="s">
        <v>12157</v>
      </c>
      <c r="AJ422" s="235" t="s">
        <v>12157</v>
      </c>
      <c r="AK422" s="165" t="s">
        <v>12157</v>
      </c>
      <c r="AL422" s="165" t="s">
        <v>12157</v>
      </c>
      <c r="AM422" s="165" t="s">
        <v>12157</v>
      </c>
      <c r="AN422" s="165" t="s">
        <v>12157</v>
      </c>
      <c r="AO422" s="235" t="s">
        <v>12157</v>
      </c>
      <c r="AP422" s="165" t="s">
        <v>12157</v>
      </c>
      <c r="AQ422" s="165" t="s">
        <v>12157</v>
      </c>
      <c r="AR422" s="165" t="s">
        <v>12157</v>
      </c>
      <c r="AS422" s="255" t="s">
        <v>12157</v>
      </c>
      <c r="AT422" s="5"/>
    </row>
    <row r="423" spans="2:48" ht="50" customHeight="1">
      <c r="B423" s="34" t="s">
        <v>844</v>
      </c>
      <c r="C423" s="35" t="s">
        <v>5292</v>
      </c>
      <c r="D423" s="36" t="s">
        <v>845</v>
      </c>
      <c r="E423" s="240">
        <v>122.375</v>
      </c>
      <c r="F423" s="235">
        <v>122.375</v>
      </c>
      <c r="G423" s="234">
        <f t="shared" si="104"/>
        <v>0</v>
      </c>
      <c r="H423" s="105">
        <f t="shared" si="105"/>
        <v>0</v>
      </c>
      <c r="I423" s="240" t="s">
        <v>5423</v>
      </c>
      <c r="J423" s="235" t="s">
        <v>5423</v>
      </c>
      <c r="K423" s="234" t="s">
        <v>12157</v>
      </c>
      <c r="L423" s="312" t="s">
        <v>12157</v>
      </c>
      <c r="M423" s="240" t="s">
        <v>5423</v>
      </c>
      <c r="N423" s="235" t="s">
        <v>5423</v>
      </c>
      <c r="O423" s="234" t="s">
        <v>12157</v>
      </c>
      <c r="P423" s="105" t="s">
        <v>12157</v>
      </c>
      <c r="Q423" s="240">
        <v>122.375</v>
      </c>
      <c r="R423" s="235">
        <v>122.375</v>
      </c>
      <c r="S423" s="234">
        <f t="shared" si="92"/>
        <v>0</v>
      </c>
      <c r="T423" s="105">
        <f t="shared" si="93"/>
        <v>0</v>
      </c>
      <c r="U423" s="180" t="s">
        <v>6550</v>
      </c>
      <c r="V423" s="165">
        <v>122</v>
      </c>
      <c r="W423" s="165">
        <v>122</v>
      </c>
      <c r="X423" s="165">
        <f t="shared" si="94"/>
        <v>0</v>
      </c>
      <c r="Y423" s="165">
        <f t="shared" si="95"/>
        <v>0</v>
      </c>
      <c r="Z423" s="235" t="s">
        <v>12157</v>
      </c>
      <c r="AA423" s="165" t="s">
        <v>12157</v>
      </c>
      <c r="AB423" s="165" t="s">
        <v>12157</v>
      </c>
      <c r="AC423" s="165" t="s">
        <v>12157</v>
      </c>
      <c r="AD423" s="165" t="s">
        <v>12157</v>
      </c>
      <c r="AE423" s="235" t="s">
        <v>12157</v>
      </c>
      <c r="AF423" s="165" t="s">
        <v>12157</v>
      </c>
      <c r="AG423" s="165" t="s">
        <v>12157</v>
      </c>
      <c r="AH423" s="165" t="s">
        <v>12157</v>
      </c>
      <c r="AI423" s="165" t="s">
        <v>12157</v>
      </c>
      <c r="AJ423" s="235" t="s">
        <v>12157</v>
      </c>
      <c r="AK423" s="165" t="s">
        <v>12157</v>
      </c>
      <c r="AL423" s="165" t="s">
        <v>12157</v>
      </c>
      <c r="AM423" s="165" t="s">
        <v>12157</v>
      </c>
      <c r="AN423" s="165" t="s">
        <v>12157</v>
      </c>
      <c r="AO423" s="235" t="s">
        <v>12157</v>
      </c>
      <c r="AP423" s="165" t="s">
        <v>12157</v>
      </c>
      <c r="AQ423" s="165" t="s">
        <v>12157</v>
      </c>
      <c r="AR423" s="165" t="s">
        <v>12157</v>
      </c>
      <c r="AS423" s="255" t="s">
        <v>12157</v>
      </c>
      <c r="AT423" s="5"/>
    </row>
    <row r="424" spans="2:48" ht="50" customHeight="1">
      <c r="B424" s="34" t="s">
        <v>846</v>
      </c>
      <c r="C424" s="35" t="s">
        <v>5292</v>
      </c>
      <c r="D424" s="36" t="s">
        <v>847</v>
      </c>
      <c r="E424" s="240">
        <v>70.293000000000006</v>
      </c>
      <c r="F424" s="235">
        <v>70.155000000000001</v>
      </c>
      <c r="G424" s="234">
        <f t="shared" si="104"/>
        <v>0.13800000000000523</v>
      </c>
      <c r="H424" s="105">
        <f t="shared" si="105"/>
        <v>0.19670729099851075</v>
      </c>
      <c r="I424" s="240">
        <v>70.293000000000006</v>
      </c>
      <c r="J424" s="235">
        <v>70.155000000000001</v>
      </c>
      <c r="K424" s="234">
        <f t="shared" si="106"/>
        <v>0.13800000000000523</v>
      </c>
      <c r="L424" s="312">
        <f t="shared" si="107"/>
        <v>0.19670729099851075</v>
      </c>
      <c r="M424" s="240" t="s">
        <v>5423</v>
      </c>
      <c r="N424" s="235" t="s">
        <v>5423</v>
      </c>
      <c r="O424" s="234" t="s">
        <v>12157</v>
      </c>
      <c r="P424" s="105" t="s">
        <v>12157</v>
      </c>
      <c r="Q424" s="240" t="s">
        <v>5423</v>
      </c>
      <c r="R424" s="235" t="s">
        <v>5423</v>
      </c>
      <c r="S424" s="234" t="s">
        <v>12157</v>
      </c>
      <c r="T424" s="105" t="s">
        <v>12157</v>
      </c>
      <c r="U424" s="180" t="s">
        <v>12157</v>
      </c>
      <c r="V424" s="165" t="s">
        <v>12157</v>
      </c>
      <c r="W424" s="165" t="s">
        <v>12157</v>
      </c>
      <c r="X424" s="165" t="s">
        <v>12157</v>
      </c>
      <c r="Y424" s="165" t="s">
        <v>12157</v>
      </c>
      <c r="Z424" s="235" t="s">
        <v>12157</v>
      </c>
      <c r="AA424" s="165" t="s">
        <v>12157</v>
      </c>
      <c r="AB424" s="165" t="s">
        <v>12157</v>
      </c>
      <c r="AC424" s="165" t="s">
        <v>12157</v>
      </c>
      <c r="AD424" s="165" t="s">
        <v>12157</v>
      </c>
      <c r="AE424" s="235" t="s">
        <v>12157</v>
      </c>
      <c r="AF424" s="165" t="s">
        <v>12157</v>
      </c>
      <c r="AG424" s="165" t="s">
        <v>12157</v>
      </c>
      <c r="AH424" s="165" t="s">
        <v>12157</v>
      </c>
      <c r="AI424" s="165" t="s">
        <v>12157</v>
      </c>
      <c r="AJ424" s="235" t="s">
        <v>12157</v>
      </c>
      <c r="AK424" s="165" t="s">
        <v>12157</v>
      </c>
      <c r="AL424" s="165" t="s">
        <v>12157</v>
      </c>
      <c r="AM424" s="165" t="s">
        <v>12157</v>
      </c>
      <c r="AN424" s="165" t="s">
        <v>12157</v>
      </c>
      <c r="AO424" s="235" t="s">
        <v>12157</v>
      </c>
      <c r="AP424" s="165" t="s">
        <v>12157</v>
      </c>
      <c r="AQ424" s="165" t="s">
        <v>12157</v>
      </c>
      <c r="AR424" s="165" t="s">
        <v>12157</v>
      </c>
      <c r="AS424" s="255" t="s">
        <v>12157</v>
      </c>
      <c r="AT424" s="5"/>
    </row>
    <row r="425" spans="2:48" ht="50" customHeight="1">
      <c r="B425" s="56" t="s">
        <v>848</v>
      </c>
      <c r="C425" s="57" t="s">
        <v>5292</v>
      </c>
      <c r="D425" s="58" t="s">
        <v>849</v>
      </c>
      <c r="E425" s="240">
        <v>21.722999999999999</v>
      </c>
      <c r="F425" s="235">
        <v>7.0369999999999999</v>
      </c>
      <c r="G425" s="234">
        <f t="shared" si="104"/>
        <v>14.686</v>
      </c>
      <c r="H425" s="105">
        <f t="shared" si="105"/>
        <v>208.69688787835727</v>
      </c>
      <c r="I425" s="240">
        <v>21.722999999999999</v>
      </c>
      <c r="J425" s="235">
        <v>7.0369999999999999</v>
      </c>
      <c r="K425" s="234">
        <f t="shared" si="106"/>
        <v>14.686</v>
      </c>
      <c r="L425" s="312">
        <f t="shared" si="107"/>
        <v>208.69688787835727</v>
      </c>
      <c r="M425" s="240" t="s">
        <v>5423</v>
      </c>
      <c r="N425" s="235" t="s">
        <v>5423</v>
      </c>
      <c r="O425" s="234" t="s">
        <v>12157</v>
      </c>
      <c r="P425" s="105" t="s">
        <v>12157</v>
      </c>
      <c r="Q425" s="240" t="s">
        <v>5423</v>
      </c>
      <c r="R425" s="235" t="s">
        <v>5423</v>
      </c>
      <c r="S425" s="234" t="s">
        <v>12157</v>
      </c>
      <c r="T425" s="105" t="s">
        <v>12157</v>
      </c>
      <c r="U425" s="180" t="s">
        <v>12157</v>
      </c>
      <c r="V425" s="165" t="s">
        <v>12157</v>
      </c>
      <c r="W425" s="165" t="s">
        <v>12157</v>
      </c>
      <c r="X425" s="165" t="s">
        <v>12157</v>
      </c>
      <c r="Y425" s="255" t="s">
        <v>12157</v>
      </c>
      <c r="Z425" s="235" t="s">
        <v>12157</v>
      </c>
      <c r="AA425" s="165" t="s">
        <v>12157</v>
      </c>
      <c r="AB425" s="165" t="s">
        <v>12157</v>
      </c>
      <c r="AC425" s="165" t="s">
        <v>12157</v>
      </c>
      <c r="AD425" s="165" t="s">
        <v>12157</v>
      </c>
      <c r="AE425" s="235" t="s">
        <v>12157</v>
      </c>
      <c r="AF425" s="165" t="s">
        <v>12157</v>
      </c>
      <c r="AG425" s="165" t="s">
        <v>12157</v>
      </c>
      <c r="AH425" s="165" t="s">
        <v>12157</v>
      </c>
      <c r="AI425" s="165" t="s">
        <v>12157</v>
      </c>
      <c r="AJ425" s="235" t="s">
        <v>12157</v>
      </c>
      <c r="AK425" s="165" t="s">
        <v>12157</v>
      </c>
      <c r="AL425" s="165" t="s">
        <v>12157</v>
      </c>
      <c r="AM425" s="165" t="s">
        <v>12157</v>
      </c>
      <c r="AN425" s="165" t="s">
        <v>12157</v>
      </c>
      <c r="AO425" s="235" t="s">
        <v>12157</v>
      </c>
      <c r="AP425" s="165" t="s">
        <v>12157</v>
      </c>
      <c r="AQ425" s="165" t="s">
        <v>12157</v>
      </c>
      <c r="AR425" s="165" t="s">
        <v>12157</v>
      </c>
      <c r="AS425" s="255" t="s">
        <v>12157</v>
      </c>
      <c r="AT425" s="16"/>
      <c r="AV425"/>
    </row>
    <row r="426" spans="2:48" ht="50" customHeight="1">
      <c r="B426" s="34" t="s">
        <v>850</v>
      </c>
      <c r="C426" s="35" t="s">
        <v>5292</v>
      </c>
      <c r="D426" s="36" t="s">
        <v>851</v>
      </c>
      <c r="E426" s="240">
        <v>307.57600000000002</v>
      </c>
      <c r="F426" s="235">
        <v>306.565</v>
      </c>
      <c r="G426" s="234">
        <f t="shared" si="104"/>
        <v>1.0110000000000241</v>
      </c>
      <c r="H426" s="105">
        <f t="shared" si="105"/>
        <v>0.32978324335786019</v>
      </c>
      <c r="I426" s="240">
        <v>37.206000000000003</v>
      </c>
      <c r="J426" s="235">
        <v>37.203000000000003</v>
      </c>
      <c r="K426" s="234">
        <f t="shared" si="106"/>
        <v>3.0000000000001137E-3</v>
      </c>
      <c r="L426" s="312">
        <f t="shared" si="107"/>
        <v>8.0638658172731068E-3</v>
      </c>
      <c r="M426" s="240" t="s">
        <v>5423</v>
      </c>
      <c r="N426" s="235" t="s">
        <v>5423</v>
      </c>
      <c r="O426" s="234" t="s">
        <v>12157</v>
      </c>
      <c r="P426" s="105" t="s">
        <v>12157</v>
      </c>
      <c r="Q426" s="240">
        <v>270.37</v>
      </c>
      <c r="R426" s="235">
        <v>269.36200000000002</v>
      </c>
      <c r="S426" s="234">
        <f t="shared" si="92"/>
        <v>1.0079999999999814</v>
      </c>
      <c r="T426" s="105">
        <f t="shared" si="93"/>
        <v>0.37421759565194096</v>
      </c>
      <c r="U426" s="180" t="s">
        <v>6551</v>
      </c>
      <c r="V426" s="165">
        <v>270</v>
      </c>
      <c r="W426" s="165">
        <v>269</v>
      </c>
      <c r="X426" s="165">
        <f t="shared" si="94"/>
        <v>1</v>
      </c>
      <c r="Y426" s="255">
        <f t="shared" si="95"/>
        <v>0.37174721189591076</v>
      </c>
      <c r="Z426" s="235" t="s">
        <v>12157</v>
      </c>
      <c r="AA426" s="165" t="s">
        <v>12157</v>
      </c>
      <c r="AB426" s="165" t="s">
        <v>12157</v>
      </c>
      <c r="AC426" s="165" t="s">
        <v>12157</v>
      </c>
      <c r="AD426" s="165" t="s">
        <v>12157</v>
      </c>
      <c r="AE426" s="235" t="s">
        <v>12157</v>
      </c>
      <c r="AF426" s="165" t="s">
        <v>12157</v>
      </c>
      <c r="AG426" s="165" t="s">
        <v>12157</v>
      </c>
      <c r="AH426" s="165" t="s">
        <v>12157</v>
      </c>
      <c r="AI426" s="165" t="s">
        <v>12157</v>
      </c>
      <c r="AJ426" s="235" t="s">
        <v>12157</v>
      </c>
      <c r="AK426" s="165" t="s">
        <v>12157</v>
      </c>
      <c r="AL426" s="165" t="s">
        <v>12157</v>
      </c>
      <c r="AM426" s="165" t="s">
        <v>12157</v>
      </c>
      <c r="AN426" s="165" t="s">
        <v>12157</v>
      </c>
      <c r="AO426" s="235" t="s">
        <v>12157</v>
      </c>
      <c r="AP426" s="165" t="s">
        <v>12157</v>
      </c>
      <c r="AQ426" s="165" t="s">
        <v>12157</v>
      </c>
      <c r="AR426" s="165" t="s">
        <v>12157</v>
      </c>
      <c r="AS426" s="255" t="s">
        <v>12157</v>
      </c>
      <c r="AT426" s="16"/>
    </row>
    <row r="427" spans="2:48" ht="50" customHeight="1">
      <c r="B427" s="34" t="s">
        <v>852</v>
      </c>
      <c r="C427" s="35" t="s">
        <v>5292</v>
      </c>
      <c r="D427" s="36" t="s">
        <v>853</v>
      </c>
      <c r="E427" s="240">
        <v>40.584000000000003</v>
      </c>
      <c r="F427" s="235">
        <v>32.384</v>
      </c>
      <c r="G427" s="234">
        <f t="shared" si="104"/>
        <v>8.2000000000000028</v>
      </c>
      <c r="H427" s="105">
        <f t="shared" si="105"/>
        <v>25.321146245059296</v>
      </c>
      <c r="I427" s="240">
        <v>40.584000000000003</v>
      </c>
      <c r="J427" s="235">
        <v>32.384</v>
      </c>
      <c r="K427" s="234">
        <f t="shared" si="106"/>
        <v>8.2000000000000028</v>
      </c>
      <c r="L427" s="312">
        <f t="shared" si="107"/>
        <v>25.321146245059296</v>
      </c>
      <c r="M427" s="240" t="s">
        <v>5423</v>
      </c>
      <c r="N427" s="235" t="s">
        <v>5423</v>
      </c>
      <c r="O427" s="234" t="s">
        <v>12157</v>
      </c>
      <c r="P427" s="105" t="s">
        <v>12157</v>
      </c>
      <c r="Q427" s="240" t="s">
        <v>5423</v>
      </c>
      <c r="R427" s="235" t="s">
        <v>5423</v>
      </c>
      <c r="S427" s="235" t="s">
        <v>5423</v>
      </c>
      <c r="T427" s="235" t="s">
        <v>5423</v>
      </c>
      <c r="U427" s="180" t="s">
        <v>12157</v>
      </c>
      <c r="V427" s="165" t="s">
        <v>12157</v>
      </c>
      <c r="W427" s="165" t="s">
        <v>12157</v>
      </c>
      <c r="X427" s="165" t="s">
        <v>12157</v>
      </c>
      <c r="Y427" s="255" t="s">
        <v>12157</v>
      </c>
      <c r="Z427" s="235" t="s">
        <v>12157</v>
      </c>
      <c r="AA427" s="165" t="s">
        <v>12157</v>
      </c>
      <c r="AB427" s="165" t="s">
        <v>12157</v>
      </c>
      <c r="AC427" s="165" t="s">
        <v>12157</v>
      </c>
      <c r="AD427" s="165" t="s">
        <v>12157</v>
      </c>
      <c r="AE427" s="235" t="s">
        <v>12157</v>
      </c>
      <c r="AF427" s="165" t="s">
        <v>12157</v>
      </c>
      <c r="AG427" s="165" t="s">
        <v>12157</v>
      </c>
      <c r="AH427" s="165" t="s">
        <v>12157</v>
      </c>
      <c r="AI427" s="165" t="s">
        <v>12157</v>
      </c>
      <c r="AJ427" s="235" t="s">
        <v>12157</v>
      </c>
      <c r="AK427" s="165" t="s">
        <v>12157</v>
      </c>
      <c r="AL427" s="165" t="s">
        <v>12157</v>
      </c>
      <c r="AM427" s="165" t="s">
        <v>12157</v>
      </c>
      <c r="AN427" s="165" t="s">
        <v>12157</v>
      </c>
      <c r="AO427" s="235" t="s">
        <v>12157</v>
      </c>
      <c r="AP427" s="165" t="s">
        <v>12157</v>
      </c>
      <c r="AQ427" s="165" t="s">
        <v>12157</v>
      </c>
      <c r="AR427" s="165" t="s">
        <v>12157</v>
      </c>
      <c r="AS427" s="255" t="s">
        <v>12157</v>
      </c>
      <c r="AT427" s="16"/>
    </row>
    <row r="428" spans="2:48" ht="50" customHeight="1">
      <c r="B428" s="34" t="s">
        <v>854</v>
      </c>
      <c r="C428" s="35" t="s">
        <v>5292</v>
      </c>
      <c r="D428" s="36" t="s">
        <v>855</v>
      </c>
      <c r="E428" s="240">
        <v>35.353999999999999</v>
      </c>
      <c r="F428" s="235">
        <v>25.024999999999999</v>
      </c>
      <c r="G428" s="234">
        <f t="shared" si="104"/>
        <v>10.329000000000001</v>
      </c>
      <c r="H428" s="105">
        <f t="shared" si="105"/>
        <v>41.274725274725277</v>
      </c>
      <c r="I428" s="240">
        <v>35.353999999999999</v>
      </c>
      <c r="J428" s="235">
        <v>25.024999999999999</v>
      </c>
      <c r="K428" s="234">
        <f t="shared" si="106"/>
        <v>10.329000000000001</v>
      </c>
      <c r="L428" s="312">
        <f t="shared" si="107"/>
        <v>41.274725274725277</v>
      </c>
      <c r="M428" s="240" t="s">
        <v>5423</v>
      </c>
      <c r="N428" s="235" t="s">
        <v>5423</v>
      </c>
      <c r="O428" s="234" t="s">
        <v>12157</v>
      </c>
      <c r="P428" s="105" t="s">
        <v>12157</v>
      </c>
      <c r="Q428" s="240" t="s">
        <v>5423</v>
      </c>
      <c r="R428" s="235" t="s">
        <v>5423</v>
      </c>
      <c r="S428" s="235" t="s">
        <v>5423</v>
      </c>
      <c r="T428" s="235" t="s">
        <v>5423</v>
      </c>
      <c r="U428" s="180" t="s">
        <v>12157</v>
      </c>
      <c r="V428" s="165" t="s">
        <v>12157</v>
      </c>
      <c r="W428" s="165" t="s">
        <v>12157</v>
      </c>
      <c r="X428" s="165" t="s">
        <v>12157</v>
      </c>
      <c r="Y428" s="255" t="s">
        <v>12157</v>
      </c>
      <c r="Z428" s="235" t="s">
        <v>12157</v>
      </c>
      <c r="AA428" s="165" t="s">
        <v>12157</v>
      </c>
      <c r="AB428" s="165" t="s">
        <v>12157</v>
      </c>
      <c r="AC428" s="165" t="s">
        <v>12157</v>
      </c>
      <c r="AD428" s="165" t="s">
        <v>12157</v>
      </c>
      <c r="AE428" s="235" t="s">
        <v>12157</v>
      </c>
      <c r="AF428" s="165" t="s">
        <v>12157</v>
      </c>
      <c r="AG428" s="165" t="s">
        <v>12157</v>
      </c>
      <c r="AH428" s="165" t="s">
        <v>12157</v>
      </c>
      <c r="AI428" s="165" t="s">
        <v>12157</v>
      </c>
      <c r="AJ428" s="235" t="s">
        <v>12157</v>
      </c>
      <c r="AK428" s="165" t="s">
        <v>12157</v>
      </c>
      <c r="AL428" s="165" t="s">
        <v>12157</v>
      </c>
      <c r="AM428" s="165" t="s">
        <v>12157</v>
      </c>
      <c r="AN428" s="165" t="s">
        <v>12157</v>
      </c>
      <c r="AO428" s="235" t="s">
        <v>12157</v>
      </c>
      <c r="AP428" s="165" t="s">
        <v>12157</v>
      </c>
      <c r="AQ428" s="165" t="s">
        <v>12157</v>
      </c>
      <c r="AR428" s="165" t="s">
        <v>12157</v>
      </c>
      <c r="AS428" s="255" t="s">
        <v>12157</v>
      </c>
      <c r="AT428" s="16"/>
    </row>
    <row r="429" spans="2:48" ht="50" customHeight="1">
      <c r="B429" s="34" t="s">
        <v>856</v>
      </c>
      <c r="C429" s="35" t="s">
        <v>5293</v>
      </c>
      <c r="D429" s="36" t="s">
        <v>857</v>
      </c>
      <c r="E429" s="240">
        <v>5772.009</v>
      </c>
      <c r="F429" s="235">
        <v>6148.4350000000004</v>
      </c>
      <c r="G429" s="234">
        <v>-376.42600000000039</v>
      </c>
      <c r="H429" s="105">
        <v>-6.1223059201243952</v>
      </c>
      <c r="I429" s="240">
        <v>3472.402</v>
      </c>
      <c r="J429" s="235">
        <v>3472.6060000000002</v>
      </c>
      <c r="K429" s="234">
        <v>-0.20400000000017826</v>
      </c>
      <c r="L429" s="312">
        <v>-5.8745506976656224E-3</v>
      </c>
      <c r="M429" s="240">
        <v>52.677999999999997</v>
      </c>
      <c r="N429" s="235">
        <v>304.54199999999997</v>
      </c>
      <c r="O429" s="234">
        <v>-251.86399999999998</v>
      </c>
      <c r="P429" s="105">
        <v>-82.702550058776779</v>
      </c>
      <c r="Q429" s="240">
        <v>2246.9290000000001</v>
      </c>
      <c r="R429" s="235">
        <v>2371.2869999999998</v>
      </c>
      <c r="S429" s="234">
        <v>-124.35799999999972</v>
      </c>
      <c r="T429" s="105">
        <v>-5.2443251280844416</v>
      </c>
      <c r="U429" s="180" t="s">
        <v>6552</v>
      </c>
      <c r="V429" s="165">
        <v>661</v>
      </c>
      <c r="W429" s="165">
        <v>661</v>
      </c>
      <c r="X429" s="165">
        <v>0</v>
      </c>
      <c r="Y429" s="255">
        <v>0</v>
      </c>
      <c r="Z429" s="237" t="s">
        <v>6553</v>
      </c>
      <c r="AA429" s="165">
        <v>353</v>
      </c>
      <c r="AB429" s="165">
        <v>368</v>
      </c>
      <c r="AC429" s="165">
        <v>-15</v>
      </c>
      <c r="AD429" s="165">
        <v>-4.0760869565217392</v>
      </c>
      <c r="AE429" s="237" t="s">
        <v>5373</v>
      </c>
      <c r="AF429" s="165">
        <v>330</v>
      </c>
      <c r="AG429" s="165">
        <v>365</v>
      </c>
      <c r="AH429" s="165">
        <v>-35</v>
      </c>
      <c r="AI429" s="165">
        <v>-9.5890410958904102</v>
      </c>
      <c r="AJ429" s="237" t="s">
        <v>6109</v>
      </c>
      <c r="AK429" s="165">
        <v>313</v>
      </c>
      <c r="AL429" s="165">
        <v>387</v>
      </c>
      <c r="AM429" s="165">
        <v>-74</v>
      </c>
      <c r="AN429" s="165">
        <v>-19.12144702842377</v>
      </c>
      <c r="AO429" s="237" t="s">
        <v>6554</v>
      </c>
      <c r="AP429" s="165">
        <v>132</v>
      </c>
      <c r="AQ429" s="165">
        <v>132</v>
      </c>
      <c r="AR429" s="165">
        <v>0</v>
      </c>
      <c r="AS429" s="255">
        <v>0</v>
      </c>
      <c r="AT429" s="154" t="s">
        <v>6555</v>
      </c>
    </row>
    <row r="430" spans="2:48" ht="50" customHeight="1">
      <c r="B430" s="34" t="s">
        <v>858</v>
      </c>
      <c r="C430" s="35" t="s">
        <v>5293</v>
      </c>
      <c r="D430" s="36" t="s">
        <v>859</v>
      </c>
      <c r="E430" s="240">
        <v>5740.9009999999998</v>
      </c>
      <c r="F430" s="235">
        <v>5981.5050000000001</v>
      </c>
      <c r="G430" s="234">
        <v>-240.60400000000027</v>
      </c>
      <c r="H430" s="105">
        <v>-4.0224659178584696</v>
      </c>
      <c r="I430" s="240">
        <v>1857.384</v>
      </c>
      <c r="J430" s="235">
        <v>1776.7670000000001</v>
      </c>
      <c r="K430" s="234">
        <v>80.616999999999962</v>
      </c>
      <c r="L430" s="312">
        <v>4.5372859806603767</v>
      </c>
      <c r="M430" s="240">
        <v>64.183999999999997</v>
      </c>
      <c r="N430" s="235">
        <v>65.674000000000007</v>
      </c>
      <c r="O430" s="234">
        <v>-1.4900000000000091</v>
      </c>
      <c r="P430" s="105">
        <v>-2.2687821664585819</v>
      </c>
      <c r="Q430" s="240">
        <v>3819.3330000000001</v>
      </c>
      <c r="R430" s="235">
        <v>4139.0640000000003</v>
      </c>
      <c r="S430" s="234">
        <v>-319.73100000000022</v>
      </c>
      <c r="T430" s="105">
        <v>-7.7247174723560743</v>
      </c>
      <c r="U430" s="180" t="s">
        <v>5440</v>
      </c>
      <c r="V430" s="165">
        <v>1162</v>
      </c>
      <c r="W430" s="165">
        <v>1428</v>
      </c>
      <c r="X430" s="165">
        <v>-266</v>
      </c>
      <c r="Y430" s="255">
        <v>-18.627450980392158</v>
      </c>
      <c r="Z430" s="237" t="s">
        <v>6252</v>
      </c>
      <c r="AA430" s="165">
        <v>1035</v>
      </c>
      <c r="AB430" s="165">
        <v>1145</v>
      </c>
      <c r="AC430" s="165">
        <v>-110</v>
      </c>
      <c r="AD430" s="165">
        <v>-9.606986899563319</v>
      </c>
      <c r="AE430" s="237" t="s">
        <v>5460</v>
      </c>
      <c r="AF430" s="165">
        <v>980</v>
      </c>
      <c r="AG430" s="165">
        <v>923</v>
      </c>
      <c r="AH430" s="165">
        <v>57</v>
      </c>
      <c r="AI430" s="165">
        <v>6.1755146262188516</v>
      </c>
      <c r="AJ430" s="237" t="s">
        <v>6109</v>
      </c>
      <c r="AK430" s="165">
        <v>285</v>
      </c>
      <c r="AL430" s="165">
        <v>222</v>
      </c>
      <c r="AM430" s="165">
        <v>63</v>
      </c>
      <c r="AN430" s="165">
        <v>28.378378378378379</v>
      </c>
      <c r="AO430" s="237" t="s">
        <v>6556</v>
      </c>
      <c r="AP430" s="165">
        <v>139</v>
      </c>
      <c r="AQ430" s="165">
        <v>153</v>
      </c>
      <c r="AR430" s="165">
        <v>-14</v>
      </c>
      <c r="AS430" s="255">
        <v>-9.1503267973856204</v>
      </c>
      <c r="AT430" s="154" t="s">
        <v>6557</v>
      </c>
    </row>
    <row r="431" spans="2:48" ht="50" customHeight="1">
      <c r="B431" s="37" t="s">
        <v>860</v>
      </c>
      <c r="C431" s="38" t="s">
        <v>5293</v>
      </c>
      <c r="D431" s="39" t="s">
        <v>861</v>
      </c>
      <c r="E431" s="240">
        <v>17260.419000000002</v>
      </c>
      <c r="F431" s="235">
        <v>18046.932000000001</v>
      </c>
      <c r="G431" s="234">
        <v>-786.51299999999901</v>
      </c>
      <c r="H431" s="105">
        <v>-4.3581535077541105</v>
      </c>
      <c r="I431" s="240">
        <v>4466.857</v>
      </c>
      <c r="J431" s="235">
        <v>4575.57</v>
      </c>
      <c r="K431" s="234">
        <v>-108.71299999999974</v>
      </c>
      <c r="L431" s="312">
        <v>-2.3759444178539448</v>
      </c>
      <c r="M431" s="240">
        <v>4065.491</v>
      </c>
      <c r="N431" s="235">
        <v>4539.4889999999996</v>
      </c>
      <c r="O431" s="234">
        <v>-473.99799999999959</v>
      </c>
      <c r="P431" s="105">
        <v>-10.441659843211418</v>
      </c>
      <c r="Q431" s="240">
        <v>8728.0709999999999</v>
      </c>
      <c r="R431" s="235">
        <v>8931.8729999999996</v>
      </c>
      <c r="S431" s="234">
        <v>-203.80199999999968</v>
      </c>
      <c r="T431" s="105">
        <v>-2.281738667802371</v>
      </c>
      <c r="U431" s="180" t="s">
        <v>5338</v>
      </c>
      <c r="V431" s="165">
        <v>3300</v>
      </c>
      <c r="W431" s="165">
        <v>3300</v>
      </c>
      <c r="X431" s="165">
        <v>0</v>
      </c>
      <c r="Y431" s="255">
        <v>0</v>
      </c>
      <c r="Z431" s="237" t="s">
        <v>5395</v>
      </c>
      <c r="AA431" s="165">
        <v>2850</v>
      </c>
      <c r="AB431" s="165">
        <v>3112</v>
      </c>
      <c r="AC431" s="165">
        <v>-262</v>
      </c>
      <c r="AD431" s="165">
        <v>-8.4190231362467873</v>
      </c>
      <c r="AE431" s="237" t="s">
        <v>6558</v>
      </c>
      <c r="AF431" s="165">
        <v>1381</v>
      </c>
      <c r="AG431" s="165">
        <v>1256</v>
      </c>
      <c r="AH431" s="165">
        <v>125</v>
      </c>
      <c r="AI431" s="165">
        <v>9.9522292993630579</v>
      </c>
      <c r="AJ431" s="237" t="s">
        <v>6559</v>
      </c>
      <c r="AK431" s="165">
        <v>481</v>
      </c>
      <c r="AL431" s="165">
        <v>493</v>
      </c>
      <c r="AM431" s="165">
        <v>-12</v>
      </c>
      <c r="AN431" s="165">
        <v>-2.4340770791075048</v>
      </c>
      <c r="AO431" s="237" t="s">
        <v>6560</v>
      </c>
      <c r="AP431" s="165">
        <v>143</v>
      </c>
      <c r="AQ431" s="165">
        <v>171</v>
      </c>
      <c r="AR431" s="165">
        <v>-28</v>
      </c>
      <c r="AS431" s="255">
        <v>-16.374269005847953</v>
      </c>
      <c r="AT431" s="154" t="s">
        <v>6561</v>
      </c>
    </row>
    <row r="432" spans="2:48" ht="50" customHeight="1">
      <c r="B432" s="37" t="s">
        <v>862</v>
      </c>
      <c r="C432" s="38" t="s">
        <v>5293</v>
      </c>
      <c r="D432" s="39" t="s">
        <v>863</v>
      </c>
      <c r="E432" s="240">
        <v>8608.5939999999991</v>
      </c>
      <c r="F432" s="235">
        <v>9717.49</v>
      </c>
      <c r="G432" s="234">
        <v>-1108.8960000000006</v>
      </c>
      <c r="H432" s="105">
        <v>-11.411341817691612</v>
      </c>
      <c r="I432" s="240">
        <v>3232.893</v>
      </c>
      <c r="J432" s="235">
        <v>3029.808</v>
      </c>
      <c r="K432" s="234">
        <v>203.08500000000004</v>
      </c>
      <c r="L432" s="312">
        <v>6.7028999857416709</v>
      </c>
      <c r="M432" s="240">
        <v>579.03</v>
      </c>
      <c r="N432" s="235">
        <v>1529.4870000000001</v>
      </c>
      <c r="O432" s="234">
        <v>-950.45700000000011</v>
      </c>
      <c r="P432" s="105">
        <v>-62.142208465975848</v>
      </c>
      <c r="Q432" s="240">
        <v>4796.6710000000003</v>
      </c>
      <c r="R432" s="235">
        <v>5158.1949999999997</v>
      </c>
      <c r="S432" s="234">
        <v>-361.52399999999943</v>
      </c>
      <c r="T432" s="105">
        <v>-7.0087307672548143</v>
      </c>
      <c r="U432" s="180" t="s">
        <v>6562</v>
      </c>
      <c r="V432" s="165">
        <v>3064</v>
      </c>
      <c r="W432" s="165">
        <v>3060</v>
      </c>
      <c r="X432" s="165">
        <v>4</v>
      </c>
      <c r="Y432" s="255">
        <v>0.13071895424836599</v>
      </c>
      <c r="Z432" s="237" t="s">
        <v>6563</v>
      </c>
      <c r="AA432" s="165">
        <v>484</v>
      </c>
      <c r="AB432" s="165">
        <v>243</v>
      </c>
      <c r="AC432" s="165">
        <v>241</v>
      </c>
      <c r="AD432" s="165">
        <v>99.176954732510296</v>
      </c>
      <c r="AE432" s="237" t="s">
        <v>5478</v>
      </c>
      <c r="AF432" s="165">
        <v>304</v>
      </c>
      <c r="AG432" s="165" t="s">
        <v>5412</v>
      </c>
      <c r="AH432" s="165" t="s">
        <v>12166</v>
      </c>
      <c r="AI432" s="165" t="s">
        <v>12166</v>
      </c>
      <c r="AJ432" s="237" t="s">
        <v>6564</v>
      </c>
      <c r="AK432" s="165">
        <v>172</v>
      </c>
      <c r="AL432" s="165">
        <v>160</v>
      </c>
      <c r="AM432" s="165">
        <v>12</v>
      </c>
      <c r="AN432" s="165">
        <v>7.5</v>
      </c>
      <c r="AO432" s="237" t="s">
        <v>6565</v>
      </c>
      <c r="AP432" s="165">
        <v>134</v>
      </c>
      <c r="AQ432" s="165">
        <v>145</v>
      </c>
      <c r="AR432" s="165">
        <v>-11</v>
      </c>
      <c r="AS432" s="255">
        <v>-7.5862068965517242</v>
      </c>
      <c r="AT432" s="154" t="s">
        <v>6566</v>
      </c>
    </row>
    <row r="433" spans="2:46" ht="50" customHeight="1">
      <c r="B433" s="34" t="s">
        <v>864</v>
      </c>
      <c r="C433" s="35" t="s">
        <v>5293</v>
      </c>
      <c r="D433" s="36" t="s">
        <v>865</v>
      </c>
      <c r="E433" s="240">
        <v>3965.2089999999998</v>
      </c>
      <c r="F433" s="235">
        <v>3477.9940000000001</v>
      </c>
      <c r="G433" s="234">
        <v>487.21499999999969</v>
      </c>
      <c r="H433" s="105">
        <v>14.008506052626879</v>
      </c>
      <c r="I433" s="240">
        <v>2139.0230000000001</v>
      </c>
      <c r="J433" s="235">
        <v>2102.819</v>
      </c>
      <c r="K433" s="234">
        <v>36.204000000000178</v>
      </c>
      <c r="L433" s="312">
        <v>1.7216888376983555</v>
      </c>
      <c r="M433" s="240">
        <v>30.741</v>
      </c>
      <c r="N433" s="235">
        <v>16.396999999999998</v>
      </c>
      <c r="O433" s="234">
        <v>14.344000000000001</v>
      </c>
      <c r="P433" s="105">
        <v>87.479416966518286</v>
      </c>
      <c r="Q433" s="240">
        <v>1795.4449999999999</v>
      </c>
      <c r="R433" s="235">
        <v>1358.778</v>
      </c>
      <c r="S433" s="234">
        <v>436.66699999999992</v>
      </c>
      <c r="T433" s="105">
        <v>32.136743456252596</v>
      </c>
      <c r="U433" s="180" t="s">
        <v>6567</v>
      </c>
      <c r="V433" s="165">
        <v>1250</v>
      </c>
      <c r="W433" s="165">
        <v>890</v>
      </c>
      <c r="X433" s="165">
        <v>360</v>
      </c>
      <c r="Y433" s="255">
        <v>40.449438202247187</v>
      </c>
      <c r="Z433" s="237" t="s">
        <v>6568</v>
      </c>
      <c r="AA433" s="165">
        <v>390</v>
      </c>
      <c r="AB433" s="165">
        <v>333</v>
      </c>
      <c r="AC433" s="165">
        <v>57</v>
      </c>
      <c r="AD433" s="165">
        <v>17.117117117117118</v>
      </c>
      <c r="AE433" s="237" t="s">
        <v>5386</v>
      </c>
      <c r="AF433" s="165">
        <v>120</v>
      </c>
      <c r="AG433" s="165">
        <v>100</v>
      </c>
      <c r="AH433" s="165">
        <v>20</v>
      </c>
      <c r="AI433" s="165">
        <v>20</v>
      </c>
      <c r="AJ433" s="237" t="s">
        <v>6569</v>
      </c>
      <c r="AK433" s="165">
        <v>23</v>
      </c>
      <c r="AL433" s="165">
        <v>13</v>
      </c>
      <c r="AM433" s="165">
        <v>10</v>
      </c>
      <c r="AN433" s="165">
        <v>76.923076923076934</v>
      </c>
      <c r="AO433" s="237" t="s">
        <v>6570</v>
      </c>
      <c r="AP433" s="165">
        <v>11</v>
      </c>
      <c r="AQ433" s="165">
        <v>11</v>
      </c>
      <c r="AR433" s="165">
        <v>0</v>
      </c>
      <c r="AS433" s="255">
        <v>0</v>
      </c>
      <c r="AT433" s="166" t="s">
        <v>11751</v>
      </c>
    </row>
    <row r="434" spans="2:46" ht="50" customHeight="1">
      <c r="B434" s="34" t="s">
        <v>866</v>
      </c>
      <c r="C434" s="35" t="s">
        <v>5293</v>
      </c>
      <c r="D434" s="36" t="s">
        <v>867</v>
      </c>
      <c r="E434" s="240">
        <v>5880.0479999999998</v>
      </c>
      <c r="F434" s="235">
        <v>4336.8649999999998</v>
      </c>
      <c r="G434" s="234">
        <v>1543.183</v>
      </c>
      <c r="H434" s="105">
        <v>35.582915308638846</v>
      </c>
      <c r="I434" s="240">
        <v>1353.278</v>
      </c>
      <c r="J434" s="235">
        <v>1340.61</v>
      </c>
      <c r="K434" s="234">
        <v>12.66800000000012</v>
      </c>
      <c r="L434" s="312">
        <v>0.94494297372092717</v>
      </c>
      <c r="M434" s="240">
        <v>175.00399999999999</v>
      </c>
      <c r="N434" s="235">
        <v>174.97800000000001</v>
      </c>
      <c r="O434" s="234">
        <v>2.5999999999982037E-2</v>
      </c>
      <c r="P434" s="105">
        <v>1.4859010847067651E-2</v>
      </c>
      <c r="Q434" s="240">
        <v>4351.7659999999996</v>
      </c>
      <c r="R434" s="235">
        <v>2821.277</v>
      </c>
      <c r="S434" s="234">
        <v>1530.4889999999996</v>
      </c>
      <c r="T434" s="105">
        <v>54.24809403684926</v>
      </c>
      <c r="U434" s="180" t="s">
        <v>5524</v>
      </c>
      <c r="V434" s="165">
        <v>3720</v>
      </c>
      <c r="W434" s="165">
        <v>2298</v>
      </c>
      <c r="X434" s="165">
        <v>1422</v>
      </c>
      <c r="Y434" s="255">
        <v>61.879895561357699</v>
      </c>
      <c r="Z434" s="237" t="s">
        <v>6571</v>
      </c>
      <c r="AA434" s="165">
        <v>592</v>
      </c>
      <c r="AB434" s="165">
        <v>492</v>
      </c>
      <c r="AC434" s="165">
        <v>100</v>
      </c>
      <c r="AD434" s="165">
        <v>20.325203252032519</v>
      </c>
      <c r="AE434" s="237" t="s">
        <v>5399</v>
      </c>
      <c r="AF434" s="165">
        <v>12</v>
      </c>
      <c r="AG434" s="165">
        <v>5</v>
      </c>
      <c r="AH434" s="165">
        <v>7</v>
      </c>
      <c r="AI434" s="165">
        <v>140</v>
      </c>
      <c r="AJ434" s="237" t="s">
        <v>6572</v>
      </c>
      <c r="AK434" s="165">
        <v>10</v>
      </c>
      <c r="AL434" s="165">
        <v>10</v>
      </c>
      <c r="AM434" s="165">
        <v>0</v>
      </c>
      <c r="AN434" s="165">
        <v>0</v>
      </c>
      <c r="AO434" s="237" t="s">
        <v>6573</v>
      </c>
      <c r="AP434" s="165">
        <v>5</v>
      </c>
      <c r="AQ434" s="165">
        <v>7</v>
      </c>
      <c r="AR434" s="165">
        <v>-2</v>
      </c>
      <c r="AS434" s="255">
        <v>-28.571428571428569</v>
      </c>
      <c r="AT434" s="154" t="s">
        <v>6574</v>
      </c>
    </row>
    <row r="435" spans="2:46" ht="50" customHeight="1">
      <c r="B435" s="34" t="s">
        <v>868</v>
      </c>
      <c r="C435" s="35" t="s">
        <v>5293</v>
      </c>
      <c r="D435" s="36" t="s">
        <v>869</v>
      </c>
      <c r="E435" s="240">
        <v>2583.4659999999999</v>
      </c>
      <c r="F435" s="235">
        <v>1818.3019999999999</v>
      </c>
      <c r="G435" s="234">
        <v>765.16399999999999</v>
      </c>
      <c r="H435" s="105">
        <v>42.08123843013977</v>
      </c>
      <c r="I435" s="240">
        <v>1461.904</v>
      </c>
      <c r="J435" s="235">
        <v>1091.6769999999999</v>
      </c>
      <c r="K435" s="234">
        <v>370.22700000000009</v>
      </c>
      <c r="L435" s="312">
        <v>33.913602649868061</v>
      </c>
      <c r="M435" s="240">
        <v>370.13200000000001</v>
      </c>
      <c r="N435" s="235">
        <v>126.092</v>
      </c>
      <c r="O435" s="234">
        <v>244.04000000000002</v>
      </c>
      <c r="P435" s="105">
        <v>193.54122386828666</v>
      </c>
      <c r="Q435" s="240">
        <v>751.43</v>
      </c>
      <c r="R435" s="235">
        <v>600.53300000000002</v>
      </c>
      <c r="S435" s="234">
        <v>150.89699999999993</v>
      </c>
      <c r="T435" s="105">
        <v>25.127178689597397</v>
      </c>
      <c r="U435" s="180" t="s">
        <v>5557</v>
      </c>
      <c r="V435" s="165">
        <v>601</v>
      </c>
      <c r="W435" s="165">
        <v>501</v>
      </c>
      <c r="X435" s="165">
        <v>100</v>
      </c>
      <c r="Y435" s="255">
        <v>19.960079840319363</v>
      </c>
      <c r="Z435" s="237" t="s">
        <v>6575</v>
      </c>
      <c r="AA435" s="165">
        <v>96</v>
      </c>
      <c r="AB435" s="165">
        <v>96</v>
      </c>
      <c r="AC435" s="165">
        <v>0</v>
      </c>
      <c r="AD435" s="165">
        <v>0</v>
      </c>
      <c r="AE435" s="237" t="s">
        <v>6576</v>
      </c>
      <c r="AF435" s="165">
        <v>50</v>
      </c>
      <c r="AG435" s="165" t="s">
        <v>5412</v>
      </c>
      <c r="AH435" s="165" t="e">
        <v>#VALUE!</v>
      </c>
      <c r="AI435" s="165" t="e">
        <v>#VALUE!</v>
      </c>
      <c r="AJ435" s="237" t="s">
        <v>6577</v>
      </c>
      <c r="AK435" s="165">
        <v>2</v>
      </c>
      <c r="AL435" s="165">
        <v>2</v>
      </c>
      <c r="AM435" s="165">
        <v>0</v>
      </c>
      <c r="AN435" s="165">
        <v>0</v>
      </c>
      <c r="AO435" s="237" t="s">
        <v>5558</v>
      </c>
      <c r="AP435" s="165">
        <v>1</v>
      </c>
      <c r="AQ435" s="165" t="s">
        <v>5412</v>
      </c>
      <c r="AR435" s="165" t="s">
        <v>5412</v>
      </c>
      <c r="AS435" s="165" t="s">
        <v>5412</v>
      </c>
      <c r="AT435" s="154" t="s">
        <v>6578</v>
      </c>
    </row>
    <row r="436" spans="2:46" ht="50" customHeight="1">
      <c r="B436" s="34" t="s">
        <v>870</v>
      </c>
      <c r="C436" s="35" t="s">
        <v>5293</v>
      </c>
      <c r="D436" s="36" t="s">
        <v>871</v>
      </c>
      <c r="E436" s="240">
        <v>1522.577</v>
      </c>
      <c r="F436" s="235">
        <v>1693.4649999999999</v>
      </c>
      <c r="G436" s="234">
        <v>-170.88799999999992</v>
      </c>
      <c r="H436" s="105">
        <v>-10.091026386727799</v>
      </c>
      <c r="I436" s="240">
        <v>749.952</v>
      </c>
      <c r="J436" s="235">
        <v>879.81600000000003</v>
      </c>
      <c r="K436" s="234">
        <v>-129.86400000000003</v>
      </c>
      <c r="L436" s="312">
        <v>-14.760358984151233</v>
      </c>
      <c r="M436" s="240">
        <v>100.56699999999999</v>
      </c>
      <c r="N436" s="235">
        <v>89.421999999999997</v>
      </c>
      <c r="O436" s="234">
        <v>11.144999999999996</v>
      </c>
      <c r="P436" s="105">
        <v>12.463375903021625</v>
      </c>
      <c r="Q436" s="240">
        <v>672.05799999999999</v>
      </c>
      <c r="R436" s="235">
        <v>724.22699999999998</v>
      </c>
      <c r="S436" s="234">
        <v>-52.168999999999983</v>
      </c>
      <c r="T436" s="105">
        <v>-7.2034044574422085</v>
      </c>
      <c r="U436" s="180" t="s">
        <v>5580</v>
      </c>
      <c r="V436" s="165">
        <v>430</v>
      </c>
      <c r="W436" s="165">
        <v>404</v>
      </c>
      <c r="X436" s="165">
        <v>26</v>
      </c>
      <c r="Y436" s="255">
        <v>6.435643564356436</v>
      </c>
      <c r="Z436" s="237" t="s">
        <v>5440</v>
      </c>
      <c r="AA436" s="165">
        <v>104</v>
      </c>
      <c r="AB436" s="165">
        <v>187</v>
      </c>
      <c r="AC436" s="165">
        <v>-83</v>
      </c>
      <c r="AD436" s="165">
        <v>-44.385026737967912</v>
      </c>
      <c r="AE436" s="237" t="s">
        <v>6579</v>
      </c>
      <c r="AF436" s="165">
        <v>67</v>
      </c>
      <c r="AG436" s="165">
        <v>63</v>
      </c>
      <c r="AH436" s="165">
        <v>4</v>
      </c>
      <c r="AI436" s="165">
        <v>6.3492063492063489</v>
      </c>
      <c r="AJ436" s="237" t="s">
        <v>6580</v>
      </c>
      <c r="AK436" s="165">
        <v>30</v>
      </c>
      <c r="AL436" s="165">
        <v>30</v>
      </c>
      <c r="AM436" s="165">
        <v>0</v>
      </c>
      <c r="AN436" s="165">
        <v>0</v>
      </c>
      <c r="AO436" s="237" t="s">
        <v>6581</v>
      </c>
      <c r="AP436" s="165">
        <v>30</v>
      </c>
      <c r="AQ436" s="165">
        <v>31</v>
      </c>
      <c r="AR436" s="165">
        <v>-1</v>
      </c>
      <c r="AS436" s="255">
        <v>-3.225806451612903</v>
      </c>
      <c r="AT436" s="154" t="s">
        <v>6582</v>
      </c>
    </row>
    <row r="437" spans="2:46" ht="50" customHeight="1">
      <c r="B437" s="34" t="s">
        <v>872</v>
      </c>
      <c r="C437" s="35" t="s">
        <v>5293</v>
      </c>
      <c r="D437" s="36" t="s">
        <v>873</v>
      </c>
      <c r="E437" s="240">
        <v>1105.7639999999999</v>
      </c>
      <c r="F437" s="235">
        <v>1280.4179999999999</v>
      </c>
      <c r="G437" s="234">
        <v>-174.654</v>
      </c>
      <c r="H437" s="105">
        <v>-13.640389310365835</v>
      </c>
      <c r="I437" s="240">
        <v>368.25200000000001</v>
      </c>
      <c r="J437" s="235">
        <v>508.19200000000001</v>
      </c>
      <c r="K437" s="234">
        <v>-139.94</v>
      </c>
      <c r="L437" s="312">
        <v>-27.536836471254954</v>
      </c>
      <c r="M437" s="240">
        <v>27.756</v>
      </c>
      <c r="N437" s="235">
        <v>37.487000000000002</v>
      </c>
      <c r="O437" s="234">
        <v>-9.7310000000000016</v>
      </c>
      <c r="P437" s="105">
        <v>-25.958332221836905</v>
      </c>
      <c r="Q437" s="240">
        <v>709.75599999999997</v>
      </c>
      <c r="R437" s="235">
        <v>734.73900000000003</v>
      </c>
      <c r="S437" s="234">
        <v>-24.983000000000061</v>
      </c>
      <c r="T437" s="105">
        <v>-3.4002550565575067</v>
      </c>
      <c r="U437" s="180" t="s">
        <v>5395</v>
      </c>
      <c r="V437" s="165">
        <v>269</v>
      </c>
      <c r="W437" s="165">
        <v>419</v>
      </c>
      <c r="X437" s="165">
        <v>-150</v>
      </c>
      <c r="Y437" s="255">
        <v>-35.799522673031028</v>
      </c>
      <c r="Z437" s="237" t="s">
        <v>5570</v>
      </c>
      <c r="AA437" s="165">
        <v>224</v>
      </c>
      <c r="AB437" s="165">
        <v>98</v>
      </c>
      <c r="AC437" s="165">
        <v>126</v>
      </c>
      <c r="AD437" s="165">
        <v>128.57142857142858</v>
      </c>
      <c r="AE437" s="237" t="s">
        <v>6583</v>
      </c>
      <c r="AF437" s="165">
        <v>74</v>
      </c>
      <c r="AG437" s="165">
        <v>77</v>
      </c>
      <c r="AH437" s="165">
        <v>-3</v>
      </c>
      <c r="AI437" s="165">
        <v>-3.8961038961038961</v>
      </c>
      <c r="AJ437" s="237" t="s">
        <v>6584</v>
      </c>
      <c r="AK437" s="165">
        <v>61</v>
      </c>
      <c r="AL437" s="165">
        <v>45</v>
      </c>
      <c r="AM437" s="165">
        <v>16</v>
      </c>
      <c r="AN437" s="165">
        <v>35.555555555555557</v>
      </c>
      <c r="AO437" s="237" t="s">
        <v>6585</v>
      </c>
      <c r="AP437" s="165">
        <v>37</v>
      </c>
      <c r="AQ437" s="165">
        <v>37</v>
      </c>
      <c r="AR437" s="165">
        <v>0</v>
      </c>
      <c r="AS437" s="255">
        <v>0</v>
      </c>
      <c r="AT437" s="154" t="s">
        <v>6586</v>
      </c>
    </row>
    <row r="438" spans="2:46" ht="50" customHeight="1">
      <c r="B438" s="34" t="s">
        <v>874</v>
      </c>
      <c r="C438" s="35" t="s">
        <v>5293</v>
      </c>
      <c r="D438" s="36" t="s">
        <v>875</v>
      </c>
      <c r="E438" s="240">
        <v>6665.2860000000001</v>
      </c>
      <c r="F438" s="235">
        <v>6024.79</v>
      </c>
      <c r="G438" s="234">
        <v>640.49600000000009</v>
      </c>
      <c r="H438" s="105">
        <v>10.631009545560925</v>
      </c>
      <c r="I438" s="240">
        <v>4518.4949999999999</v>
      </c>
      <c r="J438" s="235">
        <v>3783.7350000000001</v>
      </c>
      <c r="K438" s="234">
        <v>734.75999999999976</v>
      </c>
      <c r="L438" s="312">
        <v>19.418907508057508</v>
      </c>
      <c r="M438" s="240">
        <v>614.97</v>
      </c>
      <c r="N438" s="235">
        <v>614.96400000000006</v>
      </c>
      <c r="O438" s="234">
        <v>5.9999999999718057E-3</v>
      </c>
      <c r="P438" s="105">
        <v>9.7566686829990131E-4</v>
      </c>
      <c r="Q438" s="240">
        <v>1531.8209999999999</v>
      </c>
      <c r="R438" s="235">
        <v>1626.0909999999999</v>
      </c>
      <c r="S438" s="234">
        <v>-94.269999999999982</v>
      </c>
      <c r="T438" s="105">
        <v>-5.7973385253346823</v>
      </c>
      <c r="U438" s="180" t="s">
        <v>6567</v>
      </c>
      <c r="V438" s="165">
        <v>747.48500000000001</v>
      </c>
      <c r="W438" s="165">
        <v>947.47699999999998</v>
      </c>
      <c r="X438" s="165">
        <v>-199.99199999999996</v>
      </c>
      <c r="Y438" s="255">
        <v>-21.10784747281464</v>
      </c>
      <c r="Z438" s="237" t="s">
        <v>6587</v>
      </c>
      <c r="AA438" s="165">
        <v>500.10599999999999</v>
      </c>
      <c r="AB438" s="165">
        <v>400.07</v>
      </c>
      <c r="AC438" s="165">
        <v>100.036</v>
      </c>
      <c r="AD438" s="165">
        <v>25.004624190766616</v>
      </c>
      <c r="AE438" s="237" t="s">
        <v>6588</v>
      </c>
      <c r="AF438" s="165">
        <v>112.777</v>
      </c>
      <c r="AG438" s="165">
        <v>85.433000000000007</v>
      </c>
      <c r="AH438" s="165">
        <v>27.343999999999994</v>
      </c>
      <c r="AI438" s="165">
        <v>32.006367562885522</v>
      </c>
      <c r="AJ438" s="237" t="s">
        <v>5488</v>
      </c>
      <c r="AK438" s="165">
        <v>62.64</v>
      </c>
      <c r="AL438" s="165">
        <v>48.051000000000002</v>
      </c>
      <c r="AM438" s="165">
        <v>14.588999999999999</v>
      </c>
      <c r="AN438" s="165">
        <v>30.36149091590185</v>
      </c>
      <c r="AO438" s="237" t="s">
        <v>6172</v>
      </c>
      <c r="AP438" s="165">
        <v>61.052999999999997</v>
      </c>
      <c r="AQ438" s="165">
        <v>66.075000000000003</v>
      </c>
      <c r="AR438" s="165">
        <v>-5.0220000000000056</v>
      </c>
      <c r="AS438" s="255">
        <v>-7.6004540295119254</v>
      </c>
      <c r="AT438" s="154" t="s">
        <v>6589</v>
      </c>
    </row>
    <row r="439" spans="2:46" ht="50" customHeight="1">
      <c r="B439" s="34" t="s">
        <v>876</v>
      </c>
      <c r="C439" s="35" t="s">
        <v>5293</v>
      </c>
      <c r="D439" s="36" t="s">
        <v>877</v>
      </c>
      <c r="E439" s="240">
        <v>5675.1149999999998</v>
      </c>
      <c r="F439" s="235">
        <v>5663.1850000000004</v>
      </c>
      <c r="G439" s="234">
        <v>11.929999999999382</v>
      </c>
      <c r="H439" s="105">
        <v>0.21065884303619575</v>
      </c>
      <c r="I439" s="240">
        <v>2523.66</v>
      </c>
      <c r="J439" s="235">
        <v>2522.4589999999998</v>
      </c>
      <c r="K439" s="234">
        <v>1.2010000000000218</v>
      </c>
      <c r="L439" s="312">
        <v>4.7612270407567457E-2</v>
      </c>
      <c r="M439" s="240">
        <v>602.548</v>
      </c>
      <c r="N439" s="235">
        <v>691.58600000000001</v>
      </c>
      <c r="O439" s="234">
        <v>-89.038000000000011</v>
      </c>
      <c r="P439" s="105">
        <v>-12.874465359333476</v>
      </c>
      <c r="Q439" s="240">
        <v>2548.9070000000002</v>
      </c>
      <c r="R439" s="235">
        <v>2449.14</v>
      </c>
      <c r="S439" s="234">
        <v>99.76700000000028</v>
      </c>
      <c r="T439" s="105">
        <v>4.0735523489878194</v>
      </c>
      <c r="U439" s="180" t="s">
        <v>5580</v>
      </c>
      <c r="V439" s="165">
        <v>1388</v>
      </c>
      <c r="W439" s="165">
        <v>1301</v>
      </c>
      <c r="X439" s="165">
        <v>87</v>
      </c>
      <c r="Y439" s="255">
        <v>6.6871637202152199</v>
      </c>
      <c r="Z439" s="237" t="s">
        <v>6590</v>
      </c>
      <c r="AA439" s="165">
        <v>1004</v>
      </c>
      <c r="AB439" s="165">
        <v>1004</v>
      </c>
      <c r="AC439" s="165">
        <v>0</v>
      </c>
      <c r="AD439" s="165">
        <v>0</v>
      </c>
      <c r="AE439" s="237" t="s">
        <v>6591</v>
      </c>
      <c r="AF439" s="165">
        <v>74</v>
      </c>
      <c r="AG439" s="165">
        <v>74</v>
      </c>
      <c r="AH439" s="165">
        <v>0</v>
      </c>
      <c r="AI439" s="165">
        <v>0</v>
      </c>
      <c r="AJ439" s="237" t="s">
        <v>6592</v>
      </c>
      <c r="AK439" s="165">
        <v>41</v>
      </c>
      <c r="AL439" s="165">
        <v>32</v>
      </c>
      <c r="AM439" s="165">
        <v>9</v>
      </c>
      <c r="AN439" s="165">
        <v>28.125</v>
      </c>
      <c r="AO439" s="237" t="s">
        <v>5338</v>
      </c>
      <c r="AP439" s="165">
        <v>29</v>
      </c>
      <c r="AQ439" s="165">
        <v>28</v>
      </c>
      <c r="AR439" s="165">
        <v>1</v>
      </c>
      <c r="AS439" s="255">
        <v>3.5714285714285712</v>
      </c>
      <c r="AT439" s="154" t="s">
        <v>6593</v>
      </c>
    </row>
    <row r="440" spans="2:46" ht="50" customHeight="1">
      <c r="B440" s="37" t="s">
        <v>878</v>
      </c>
      <c r="C440" s="38" t="s">
        <v>5293</v>
      </c>
      <c r="D440" s="39" t="s">
        <v>879</v>
      </c>
      <c r="E440" s="240">
        <v>2333.0790000000002</v>
      </c>
      <c r="F440" s="235">
        <v>2407.27</v>
      </c>
      <c r="G440" s="234">
        <v>-74.190999999999804</v>
      </c>
      <c r="H440" s="105">
        <v>-3.0819559085603112</v>
      </c>
      <c r="I440" s="240">
        <v>871.03</v>
      </c>
      <c r="J440" s="235">
        <v>814.50199999999995</v>
      </c>
      <c r="K440" s="234">
        <v>56.52800000000002</v>
      </c>
      <c r="L440" s="312">
        <v>6.9401916754041144</v>
      </c>
      <c r="M440" s="240">
        <v>165.786</v>
      </c>
      <c r="N440" s="235">
        <v>165.77199999999999</v>
      </c>
      <c r="O440" s="234">
        <v>1.4000000000010004E-2</v>
      </c>
      <c r="P440" s="105">
        <v>8.4453345559020853E-3</v>
      </c>
      <c r="Q440" s="240">
        <v>1296.2629999999999</v>
      </c>
      <c r="R440" s="235">
        <v>1426.9960000000001</v>
      </c>
      <c r="S440" s="234">
        <v>-130.73300000000017</v>
      </c>
      <c r="T440" s="105">
        <v>-9.1614132064841218</v>
      </c>
      <c r="U440" s="180" t="s">
        <v>6594</v>
      </c>
      <c r="V440" s="165">
        <v>489</v>
      </c>
      <c r="W440" s="165">
        <v>471</v>
      </c>
      <c r="X440" s="165">
        <v>18</v>
      </c>
      <c r="Y440" s="255">
        <v>3.8216560509554141</v>
      </c>
      <c r="Z440" s="237" t="s">
        <v>5534</v>
      </c>
      <c r="AA440" s="165">
        <v>470</v>
      </c>
      <c r="AB440" s="165">
        <v>635</v>
      </c>
      <c r="AC440" s="165">
        <v>-165</v>
      </c>
      <c r="AD440" s="165">
        <v>-25.984251968503933</v>
      </c>
      <c r="AE440" s="237" t="s">
        <v>5339</v>
      </c>
      <c r="AF440" s="165">
        <v>221</v>
      </c>
      <c r="AG440" s="165">
        <v>208</v>
      </c>
      <c r="AH440" s="165">
        <v>13</v>
      </c>
      <c r="AI440" s="165">
        <v>6.25</v>
      </c>
      <c r="AJ440" s="237" t="s">
        <v>5399</v>
      </c>
      <c r="AK440" s="165">
        <v>44</v>
      </c>
      <c r="AL440" s="165">
        <v>46</v>
      </c>
      <c r="AM440" s="165">
        <v>-2</v>
      </c>
      <c r="AN440" s="165">
        <v>-4.3478260869565215</v>
      </c>
      <c r="AO440" s="237" t="s">
        <v>5373</v>
      </c>
      <c r="AP440" s="165">
        <v>24</v>
      </c>
      <c r="AQ440" s="165">
        <v>23</v>
      </c>
      <c r="AR440" s="165">
        <v>1</v>
      </c>
      <c r="AS440" s="255">
        <v>4.3478260869565215</v>
      </c>
      <c r="AT440" s="166" t="s">
        <v>11752</v>
      </c>
    </row>
    <row r="441" spans="2:46" ht="50" customHeight="1">
      <c r="B441" s="34" t="s">
        <v>880</v>
      </c>
      <c r="C441" s="35" t="s">
        <v>5293</v>
      </c>
      <c r="D441" s="36" t="s">
        <v>881</v>
      </c>
      <c r="E441" s="240">
        <v>2102.826</v>
      </c>
      <c r="F441" s="235">
        <v>1949.684</v>
      </c>
      <c r="G441" s="234">
        <v>153.14200000000005</v>
      </c>
      <c r="H441" s="105">
        <v>7.8547087630610939</v>
      </c>
      <c r="I441" s="240">
        <v>776.11599999999999</v>
      </c>
      <c r="J441" s="235">
        <v>1013.05</v>
      </c>
      <c r="K441" s="234">
        <v>-236.93399999999997</v>
      </c>
      <c r="L441" s="312">
        <v>-23.388184196239077</v>
      </c>
      <c r="M441" s="240">
        <v>110.758</v>
      </c>
      <c r="N441" s="235">
        <v>110.663</v>
      </c>
      <c r="O441" s="234">
        <v>9.4999999999998863E-2</v>
      </c>
      <c r="P441" s="105">
        <v>8.5846217796371749E-2</v>
      </c>
      <c r="Q441" s="240">
        <v>1215.952</v>
      </c>
      <c r="R441" s="235">
        <v>825.971</v>
      </c>
      <c r="S441" s="234">
        <v>389.98099999999999</v>
      </c>
      <c r="T441" s="105">
        <v>47.21485379026624</v>
      </c>
      <c r="U441" s="180" t="s">
        <v>5901</v>
      </c>
      <c r="V441" s="165">
        <v>558</v>
      </c>
      <c r="W441" s="165">
        <v>263</v>
      </c>
      <c r="X441" s="165">
        <v>295</v>
      </c>
      <c r="Y441" s="255">
        <v>112.16730038022813</v>
      </c>
      <c r="Z441" s="237" t="s">
        <v>6595</v>
      </c>
      <c r="AA441" s="165">
        <v>359</v>
      </c>
      <c r="AB441" s="165">
        <v>268</v>
      </c>
      <c r="AC441" s="165">
        <v>91</v>
      </c>
      <c r="AD441" s="165">
        <v>33.955223880597011</v>
      </c>
      <c r="AE441" s="237" t="s">
        <v>6596</v>
      </c>
      <c r="AF441" s="165">
        <v>60</v>
      </c>
      <c r="AG441" s="165">
        <v>60</v>
      </c>
      <c r="AH441" s="165">
        <v>0</v>
      </c>
      <c r="AI441" s="165">
        <v>0</v>
      </c>
      <c r="AJ441" s="237" t="s">
        <v>6597</v>
      </c>
      <c r="AK441" s="165">
        <v>50</v>
      </c>
      <c r="AL441" s="165">
        <v>50</v>
      </c>
      <c r="AM441" s="165">
        <v>0</v>
      </c>
      <c r="AN441" s="165">
        <v>0</v>
      </c>
      <c r="AO441" s="237" t="s">
        <v>5399</v>
      </c>
      <c r="AP441" s="165">
        <v>49</v>
      </c>
      <c r="AQ441" s="165">
        <v>49</v>
      </c>
      <c r="AR441" s="165">
        <v>0</v>
      </c>
      <c r="AS441" s="255">
        <v>0</v>
      </c>
      <c r="AT441" s="154" t="s">
        <v>6598</v>
      </c>
    </row>
    <row r="442" spans="2:46" ht="50" customHeight="1">
      <c r="B442" s="34" t="s">
        <v>882</v>
      </c>
      <c r="C442" s="35" t="s">
        <v>5293</v>
      </c>
      <c r="D442" s="36" t="s">
        <v>883</v>
      </c>
      <c r="E442" s="240">
        <v>1707.653</v>
      </c>
      <c r="F442" s="235">
        <v>1579.098</v>
      </c>
      <c r="G442" s="234">
        <v>128.55500000000006</v>
      </c>
      <c r="H442" s="105">
        <v>8.1410400114495776</v>
      </c>
      <c r="I442" s="240">
        <v>580.33699999999999</v>
      </c>
      <c r="J442" s="235">
        <v>647.78700000000003</v>
      </c>
      <c r="K442" s="234">
        <v>-67.450000000000045</v>
      </c>
      <c r="L442" s="312">
        <v>-10.412373202920103</v>
      </c>
      <c r="M442" s="240">
        <v>150.453</v>
      </c>
      <c r="N442" s="235">
        <v>150.386</v>
      </c>
      <c r="O442" s="234">
        <v>6.7000000000007276E-2</v>
      </c>
      <c r="P442" s="105">
        <v>4.4552019469902303E-2</v>
      </c>
      <c r="Q442" s="240">
        <v>976.86300000000006</v>
      </c>
      <c r="R442" s="235">
        <v>780.92499999999995</v>
      </c>
      <c r="S442" s="234">
        <v>195.9380000000001</v>
      </c>
      <c r="T442" s="105">
        <v>25.090501648685869</v>
      </c>
      <c r="U442" s="180" t="s">
        <v>5615</v>
      </c>
      <c r="V442" s="165">
        <v>524</v>
      </c>
      <c r="W442" s="165">
        <v>524</v>
      </c>
      <c r="X442" s="165">
        <v>0</v>
      </c>
      <c r="Y442" s="255">
        <v>0</v>
      </c>
      <c r="Z442" s="237" t="s">
        <v>6599</v>
      </c>
      <c r="AA442" s="165">
        <v>150</v>
      </c>
      <c r="AB442" s="165" t="s">
        <v>5412</v>
      </c>
      <c r="AC442" s="165">
        <v>150</v>
      </c>
      <c r="AD442" s="165" t="s">
        <v>12165</v>
      </c>
      <c r="AE442" s="237" t="s">
        <v>5577</v>
      </c>
      <c r="AF442" s="165">
        <v>149</v>
      </c>
      <c r="AG442" s="165">
        <v>112</v>
      </c>
      <c r="AH442" s="165">
        <v>37</v>
      </c>
      <c r="AI442" s="165">
        <v>33.035714285714285</v>
      </c>
      <c r="AJ442" s="237" t="s">
        <v>6600</v>
      </c>
      <c r="AK442" s="165">
        <v>101</v>
      </c>
      <c r="AL442" s="165">
        <v>93</v>
      </c>
      <c r="AM442" s="165">
        <v>8</v>
      </c>
      <c r="AN442" s="165">
        <v>8.6021505376344098</v>
      </c>
      <c r="AO442" s="237" t="s">
        <v>5386</v>
      </c>
      <c r="AP442" s="165">
        <v>40</v>
      </c>
      <c r="AQ442" s="165">
        <v>41</v>
      </c>
      <c r="AR442" s="165">
        <v>-1</v>
      </c>
      <c r="AS442" s="255">
        <v>-2.4390243902439024</v>
      </c>
      <c r="AT442" s="154" t="s">
        <v>6601</v>
      </c>
    </row>
    <row r="443" spans="2:46" ht="50" customHeight="1">
      <c r="B443" s="34" t="s">
        <v>884</v>
      </c>
      <c r="C443" s="35" t="s">
        <v>5293</v>
      </c>
      <c r="D443" s="36" t="s">
        <v>885</v>
      </c>
      <c r="E443" s="240">
        <v>1640.3879999999999</v>
      </c>
      <c r="F443" s="235">
        <v>1723.2650000000001</v>
      </c>
      <c r="G443" s="234">
        <v>-82.87700000000018</v>
      </c>
      <c r="H443" s="105">
        <v>-4.8093009490705247</v>
      </c>
      <c r="I443" s="240">
        <v>852.51499999999999</v>
      </c>
      <c r="J443" s="235">
        <v>885.428</v>
      </c>
      <c r="K443" s="234">
        <v>-32.913000000000011</v>
      </c>
      <c r="L443" s="312">
        <v>-3.7171853612038488</v>
      </c>
      <c r="M443" s="240">
        <v>193.77699999999999</v>
      </c>
      <c r="N443" s="235">
        <v>252.517</v>
      </c>
      <c r="O443" s="234">
        <v>-58.740000000000009</v>
      </c>
      <c r="P443" s="105">
        <v>-23.261800195630396</v>
      </c>
      <c r="Q443" s="240">
        <v>594.096</v>
      </c>
      <c r="R443" s="235">
        <v>585.32000000000005</v>
      </c>
      <c r="S443" s="234">
        <v>8.7759999999999536</v>
      </c>
      <c r="T443" s="105">
        <v>1.4993507824779528</v>
      </c>
      <c r="U443" s="180" t="s">
        <v>6602</v>
      </c>
      <c r="V443" s="165">
        <v>169</v>
      </c>
      <c r="W443" s="165">
        <v>169</v>
      </c>
      <c r="X443" s="165">
        <v>0</v>
      </c>
      <c r="Y443" s="255">
        <v>0</v>
      </c>
      <c r="Z443" s="237" t="s">
        <v>5460</v>
      </c>
      <c r="AA443" s="165">
        <v>142</v>
      </c>
      <c r="AB443" s="165">
        <v>59</v>
      </c>
      <c r="AC443" s="165">
        <v>83</v>
      </c>
      <c r="AD443" s="165">
        <v>140.67796610169492</v>
      </c>
      <c r="AE443" s="237" t="s">
        <v>6603</v>
      </c>
      <c r="AF443" s="165">
        <v>139</v>
      </c>
      <c r="AG443" s="165">
        <v>139</v>
      </c>
      <c r="AH443" s="165">
        <v>0</v>
      </c>
      <c r="AI443" s="165">
        <v>0</v>
      </c>
      <c r="AJ443" s="237" t="s">
        <v>5373</v>
      </c>
      <c r="AK443" s="165">
        <v>66</v>
      </c>
      <c r="AL443" s="165">
        <v>92</v>
      </c>
      <c r="AM443" s="165">
        <v>-26</v>
      </c>
      <c r="AN443" s="165">
        <v>-28.260869565217391</v>
      </c>
      <c r="AO443" s="237" t="s">
        <v>6604</v>
      </c>
      <c r="AP443" s="165">
        <v>59</v>
      </c>
      <c r="AQ443" s="165">
        <v>108</v>
      </c>
      <c r="AR443" s="165">
        <v>-49</v>
      </c>
      <c r="AS443" s="255">
        <v>-45.370370370370374</v>
      </c>
      <c r="AT443" s="154" t="s">
        <v>6605</v>
      </c>
    </row>
    <row r="444" spans="2:46" ht="50" customHeight="1">
      <c r="B444" s="34" t="s">
        <v>886</v>
      </c>
      <c r="C444" s="35" t="s">
        <v>5293</v>
      </c>
      <c r="D444" s="36" t="s">
        <v>887</v>
      </c>
      <c r="E444" s="240">
        <v>2659.9850000000001</v>
      </c>
      <c r="F444" s="235">
        <v>2640.4789999999998</v>
      </c>
      <c r="G444" s="234">
        <v>19.506000000000313</v>
      </c>
      <c r="H444" s="105">
        <v>0.73872960171242841</v>
      </c>
      <c r="I444" s="240">
        <v>546.28800000000001</v>
      </c>
      <c r="J444" s="235">
        <v>582.23599999999999</v>
      </c>
      <c r="K444" s="234">
        <v>-35.947999999999979</v>
      </c>
      <c r="L444" s="312">
        <v>-6.1741287038245627</v>
      </c>
      <c r="M444" s="240">
        <v>8.7739999999999991</v>
      </c>
      <c r="N444" s="235">
        <v>9.6929999999999996</v>
      </c>
      <c r="O444" s="234">
        <v>-0.91900000000000048</v>
      </c>
      <c r="P444" s="105">
        <v>-9.481068812545141</v>
      </c>
      <c r="Q444" s="240">
        <v>2104.9229999999998</v>
      </c>
      <c r="R444" s="235">
        <v>2048.5500000000002</v>
      </c>
      <c r="S444" s="234">
        <v>56.372999999999593</v>
      </c>
      <c r="T444" s="105">
        <v>2.7518488687119955</v>
      </c>
      <c r="U444" s="180" t="s">
        <v>5577</v>
      </c>
      <c r="V444" s="165">
        <v>1281</v>
      </c>
      <c r="W444" s="165">
        <v>1242</v>
      </c>
      <c r="X444" s="165">
        <v>39</v>
      </c>
      <c r="Y444" s="255">
        <v>3.1400966183574881</v>
      </c>
      <c r="Z444" s="237" t="s">
        <v>5422</v>
      </c>
      <c r="AA444" s="165">
        <v>751</v>
      </c>
      <c r="AB444" s="165">
        <v>733</v>
      </c>
      <c r="AC444" s="165">
        <v>18</v>
      </c>
      <c r="AD444" s="165">
        <v>2.4556616643929061</v>
      </c>
      <c r="AE444" s="237" t="s">
        <v>6221</v>
      </c>
      <c r="AF444" s="165">
        <v>29</v>
      </c>
      <c r="AG444" s="165">
        <v>33</v>
      </c>
      <c r="AH444" s="165">
        <v>-4</v>
      </c>
      <c r="AI444" s="165">
        <v>-12.121212121212121</v>
      </c>
      <c r="AJ444" s="237" t="s">
        <v>6172</v>
      </c>
      <c r="AK444" s="165">
        <v>26</v>
      </c>
      <c r="AL444" s="165">
        <v>26</v>
      </c>
      <c r="AM444" s="165">
        <v>0</v>
      </c>
      <c r="AN444" s="165">
        <v>0</v>
      </c>
      <c r="AO444" s="237" t="s">
        <v>6606</v>
      </c>
      <c r="AP444" s="165">
        <v>13</v>
      </c>
      <c r="AQ444" s="165">
        <v>9</v>
      </c>
      <c r="AR444" s="165">
        <v>4</v>
      </c>
      <c r="AS444" s="255">
        <v>44.444444444444443</v>
      </c>
      <c r="AT444" s="154" t="s">
        <v>6607</v>
      </c>
    </row>
    <row r="445" spans="2:46" ht="50" customHeight="1">
      <c r="B445" s="34" t="s">
        <v>888</v>
      </c>
      <c r="C445" s="35" t="s">
        <v>5293</v>
      </c>
      <c r="D445" s="36" t="s">
        <v>889</v>
      </c>
      <c r="E445" s="240">
        <v>2757.9029999999998</v>
      </c>
      <c r="F445" s="235">
        <v>2816.6909999999998</v>
      </c>
      <c r="G445" s="234">
        <v>-58.788000000000011</v>
      </c>
      <c r="H445" s="105">
        <v>-2.0871298981677442</v>
      </c>
      <c r="I445" s="240">
        <v>1327.9870000000001</v>
      </c>
      <c r="J445" s="235">
        <v>1327.597</v>
      </c>
      <c r="K445" s="234">
        <v>0.39000000000010004</v>
      </c>
      <c r="L445" s="312">
        <v>2.937638455043963E-2</v>
      </c>
      <c r="M445" s="240">
        <v>868.63</v>
      </c>
      <c r="N445" s="235">
        <v>860.69899999999996</v>
      </c>
      <c r="O445" s="234">
        <v>7.93100000000004</v>
      </c>
      <c r="P445" s="105">
        <v>0.92146034792651554</v>
      </c>
      <c r="Q445" s="240">
        <v>561.28599999999994</v>
      </c>
      <c r="R445" s="235">
        <v>628.39499999999998</v>
      </c>
      <c r="S445" s="234">
        <v>-67.109000000000037</v>
      </c>
      <c r="T445" s="105">
        <v>-10.679429339826072</v>
      </c>
      <c r="U445" s="180" t="s">
        <v>6608</v>
      </c>
      <c r="V445" s="165">
        <v>361</v>
      </c>
      <c r="W445" s="165">
        <v>379</v>
      </c>
      <c r="X445" s="165">
        <v>-18</v>
      </c>
      <c r="Y445" s="255">
        <v>-4.7493403693931393</v>
      </c>
      <c r="Z445" s="237" t="s">
        <v>6609</v>
      </c>
      <c r="AA445" s="165">
        <v>112</v>
      </c>
      <c r="AB445" s="165">
        <v>147</v>
      </c>
      <c r="AC445" s="165">
        <v>-35</v>
      </c>
      <c r="AD445" s="165">
        <v>-23.809523809523807</v>
      </c>
      <c r="AE445" s="237" t="s">
        <v>5373</v>
      </c>
      <c r="AF445" s="165">
        <v>42</v>
      </c>
      <c r="AG445" s="165">
        <v>72</v>
      </c>
      <c r="AH445" s="165">
        <v>-30</v>
      </c>
      <c r="AI445" s="165">
        <v>-41.666666666666671</v>
      </c>
      <c r="AJ445" s="237" t="s">
        <v>6610</v>
      </c>
      <c r="AK445" s="165">
        <v>35</v>
      </c>
      <c r="AL445" s="165">
        <v>27</v>
      </c>
      <c r="AM445" s="165">
        <v>8</v>
      </c>
      <c r="AN445" s="165">
        <v>29.629629629629626</v>
      </c>
      <c r="AO445" s="237" t="s">
        <v>5558</v>
      </c>
      <c r="AP445" s="165">
        <v>7</v>
      </c>
      <c r="AQ445" s="165" t="s">
        <v>5412</v>
      </c>
      <c r="AR445" s="165" t="s">
        <v>5412</v>
      </c>
      <c r="AS445" s="165" t="s">
        <v>5412</v>
      </c>
      <c r="AT445" s="154" t="s">
        <v>6611</v>
      </c>
    </row>
    <row r="446" spans="2:46" ht="50" customHeight="1">
      <c r="B446" s="34" t="s">
        <v>890</v>
      </c>
      <c r="C446" s="35" t="s">
        <v>5293</v>
      </c>
      <c r="D446" s="36" t="s">
        <v>891</v>
      </c>
      <c r="E446" s="240">
        <v>3020.79</v>
      </c>
      <c r="F446" s="235">
        <v>3153.328</v>
      </c>
      <c r="G446" s="234">
        <v>-132.53800000000001</v>
      </c>
      <c r="H446" s="105">
        <v>-4.2031149312726113</v>
      </c>
      <c r="I446" s="240">
        <v>1009.2670000000001</v>
      </c>
      <c r="J446" s="235">
        <v>1089.021</v>
      </c>
      <c r="K446" s="234">
        <v>-79.753999999999905</v>
      </c>
      <c r="L446" s="312">
        <v>-7.3234584089746573</v>
      </c>
      <c r="M446" s="240">
        <v>104.68899999999999</v>
      </c>
      <c r="N446" s="235">
        <v>162.536</v>
      </c>
      <c r="O446" s="234">
        <v>-57.847000000000008</v>
      </c>
      <c r="P446" s="105">
        <v>-35.590269232662308</v>
      </c>
      <c r="Q446" s="240">
        <v>1906.8340000000001</v>
      </c>
      <c r="R446" s="235">
        <v>1901.771</v>
      </c>
      <c r="S446" s="234">
        <v>5.0630000000001019</v>
      </c>
      <c r="T446" s="105">
        <v>0.26622553398911342</v>
      </c>
      <c r="U446" s="180" t="s">
        <v>6612</v>
      </c>
      <c r="V446" s="165">
        <v>1310</v>
      </c>
      <c r="W446" s="165">
        <v>1350</v>
      </c>
      <c r="X446" s="165">
        <v>-40</v>
      </c>
      <c r="Y446" s="255">
        <v>-2.9629629629629632</v>
      </c>
      <c r="Z446" s="237" t="s">
        <v>6613</v>
      </c>
      <c r="AA446" s="165">
        <v>201</v>
      </c>
      <c r="AB446" s="165">
        <v>154</v>
      </c>
      <c r="AC446" s="165">
        <v>47</v>
      </c>
      <c r="AD446" s="165">
        <v>30.519480519480517</v>
      </c>
      <c r="AE446" s="237" t="s">
        <v>6614</v>
      </c>
      <c r="AF446" s="165">
        <v>115</v>
      </c>
      <c r="AG446" s="165">
        <v>115</v>
      </c>
      <c r="AH446" s="165">
        <v>0</v>
      </c>
      <c r="AI446" s="165">
        <v>0</v>
      </c>
      <c r="AJ446" s="237" t="s">
        <v>5342</v>
      </c>
      <c r="AK446" s="165">
        <v>101</v>
      </c>
      <c r="AL446" s="165">
        <v>101</v>
      </c>
      <c r="AM446" s="165">
        <v>0</v>
      </c>
      <c r="AN446" s="165">
        <v>0</v>
      </c>
      <c r="AO446" s="237" t="s">
        <v>6615</v>
      </c>
      <c r="AP446" s="165">
        <v>58</v>
      </c>
      <c r="AQ446" s="165">
        <v>58</v>
      </c>
      <c r="AR446" s="165">
        <v>0</v>
      </c>
      <c r="AS446" s="255">
        <v>0</v>
      </c>
      <c r="AT446" s="154" t="s">
        <v>6616</v>
      </c>
    </row>
    <row r="447" spans="2:46" ht="50" customHeight="1">
      <c r="B447" s="34" t="s">
        <v>892</v>
      </c>
      <c r="C447" s="35" t="s">
        <v>5293</v>
      </c>
      <c r="D447" s="36" t="s">
        <v>893</v>
      </c>
      <c r="E447" s="240">
        <v>1769.9929999999999</v>
      </c>
      <c r="F447" s="235">
        <v>1546.1420000000001</v>
      </c>
      <c r="G447" s="234">
        <v>223.85099999999989</v>
      </c>
      <c r="H447" s="105">
        <v>14.478036299382586</v>
      </c>
      <c r="I447" s="240">
        <v>837.6</v>
      </c>
      <c r="J447" s="235">
        <v>745.23800000000006</v>
      </c>
      <c r="K447" s="234">
        <v>92.361999999999966</v>
      </c>
      <c r="L447" s="312">
        <v>12.39362458704467</v>
      </c>
      <c r="M447" s="240">
        <v>136.07499999999999</v>
      </c>
      <c r="N447" s="235">
        <v>127.69</v>
      </c>
      <c r="O447" s="234">
        <v>8.3849999999999909</v>
      </c>
      <c r="P447" s="105">
        <v>6.5666849400892717</v>
      </c>
      <c r="Q447" s="240">
        <v>796.31799999999998</v>
      </c>
      <c r="R447" s="235">
        <v>673.21400000000006</v>
      </c>
      <c r="S447" s="234">
        <v>123.10399999999993</v>
      </c>
      <c r="T447" s="105">
        <v>18.286013065681924</v>
      </c>
      <c r="U447" s="180" t="s">
        <v>6040</v>
      </c>
      <c r="V447" s="165">
        <v>455</v>
      </c>
      <c r="W447" s="165">
        <v>415</v>
      </c>
      <c r="X447" s="165">
        <v>40</v>
      </c>
      <c r="Y447" s="255">
        <v>9.6385542168674707</v>
      </c>
      <c r="Z447" s="237" t="s">
        <v>6617</v>
      </c>
      <c r="AA447" s="165">
        <v>192</v>
      </c>
      <c r="AB447" s="165">
        <v>97</v>
      </c>
      <c r="AC447" s="165">
        <v>95</v>
      </c>
      <c r="AD447" s="165">
        <v>97.9381443298969</v>
      </c>
      <c r="AE447" s="237" t="s">
        <v>6618</v>
      </c>
      <c r="AF447" s="165">
        <v>50</v>
      </c>
      <c r="AG447" s="165">
        <v>50</v>
      </c>
      <c r="AH447" s="165">
        <v>0</v>
      </c>
      <c r="AI447" s="165">
        <v>0</v>
      </c>
      <c r="AJ447" s="237" t="s">
        <v>6619</v>
      </c>
      <c r="AK447" s="165">
        <v>30</v>
      </c>
      <c r="AL447" s="165">
        <v>30</v>
      </c>
      <c r="AM447" s="165">
        <v>0</v>
      </c>
      <c r="AN447" s="165">
        <v>0</v>
      </c>
      <c r="AO447" s="237" t="s">
        <v>6620</v>
      </c>
      <c r="AP447" s="165">
        <v>27</v>
      </c>
      <c r="AQ447" s="165">
        <v>27</v>
      </c>
      <c r="AR447" s="165">
        <v>0</v>
      </c>
      <c r="AS447" s="255">
        <v>0</v>
      </c>
      <c r="AT447" s="154" t="s">
        <v>6621</v>
      </c>
    </row>
    <row r="448" spans="2:46" ht="50" customHeight="1">
      <c r="B448" s="34" t="s">
        <v>894</v>
      </c>
      <c r="C448" s="35" t="s">
        <v>5293</v>
      </c>
      <c r="D448" s="36" t="s">
        <v>895</v>
      </c>
      <c r="E448" s="240">
        <v>1482.8150000000001</v>
      </c>
      <c r="F448" s="235">
        <v>1398.56</v>
      </c>
      <c r="G448" s="234">
        <v>84.255000000000109</v>
      </c>
      <c r="H448" s="105">
        <v>6.0244108225603563</v>
      </c>
      <c r="I448" s="240">
        <v>598.63400000000001</v>
      </c>
      <c r="J448" s="235">
        <v>547.62199999999996</v>
      </c>
      <c r="K448" s="234">
        <v>51.012000000000057</v>
      </c>
      <c r="L448" s="312">
        <v>9.3151845616136786</v>
      </c>
      <c r="M448" s="240">
        <v>51.057000000000002</v>
      </c>
      <c r="N448" s="235">
        <v>51.046999999999997</v>
      </c>
      <c r="O448" s="234">
        <v>1.0000000000005116E-2</v>
      </c>
      <c r="P448" s="105">
        <v>1.9589789801565453E-2</v>
      </c>
      <c r="Q448" s="240">
        <v>833.12400000000002</v>
      </c>
      <c r="R448" s="235">
        <v>799.89099999999996</v>
      </c>
      <c r="S448" s="234">
        <v>33.233000000000061</v>
      </c>
      <c r="T448" s="105">
        <v>4.1546910766592022</v>
      </c>
      <c r="U448" s="180" t="s">
        <v>6622</v>
      </c>
      <c r="V448" s="165">
        <v>360</v>
      </c>
      <c r="W448" s="165">
        <v>303</v>
      </c>
      <c r="X448" s="165">
        <v>57</v>
      </c>
      <c r="Y448" s="255">
        <v>18.811881188118811</v>
      </c>
      <c r="Z448" s="237" t="s">
        <v>5395</v>
      </c>
      <c r="AA448" s="165">
        <v>244</v>
      </c>
      <c r="AB448" s="165">
        <v>267</v>
      </c>
      <c r="AC448" s="165">
        <v>-23</v>
      </c>
      <c r="AD448" s="165">
        <v>-8.6142322097378283</v>
      </c>
      <c r="AE448" s="237" t="s">
        <v>6623</v>
      </c>
      <c r="AF448" s="165">
        <v>153</v>
      </c>
      <c r="AG448" s="165">
        <v>153</v>
      </c>
      <c r="AH448" s="165">
        <v>0</v>
      </c>
      <c r="AI448" s="165">
        <v>0</v>
      </c>
      <c r="AJ448" s="237" t="s">
        <v>6624</v>
      </c>
      <c r="AK448" s="165">
        <v>38</v>
      </c>
      <c r="AL448" s="165">
        <v>40</v>
      </c>
      <c r="AM448" s="165">
        <v>-2</v>
      </c>
      <c r="AN448" s="165">
        <v>-5</v>
      </c>
      <c r="AO448" s="237" t="s">
        <v>5338</v>
      </c>
      <c r="AP448" s="165">
        <v>27</v>
      </c>
      <c r="AQ448" s="165">
        <v>27</v>
      </c>
      <c r="AR448" s="165">
        <v>0</v>
      </c>
      <c r="AS448" s="255">
        <v>0</v>
      </c>
      <c r="AT448" s="154" t="s">
        <v>6625</v>
      </c>
    </row>
    <row r="449" spans="2:46" ht="50" customHeight="1">
      <c r="B449" s="37" t="s">
        <v>896</v>
      </c>
      <c r="C449" s="38" t="s">
        <v>5293</v>
      </c>
      <c r="D449" s="39" t="s">
        <v>897</v>
      </c>
      <c r="E449" s="240">
        <v>1137.056</v>
      </c>
      <c r="F449" s="235">
        <v>1035.444</v>
      </c>
      <c r="G449" s="234">
        <v>101.61200000000008</v>
      </c>
      <c r="H449" s="105">
        <v>9.8133747455198037</v>
      </c>
      <c r="I449" s="240">
        <v>705.74199999999996</v>
      </c>
      <c r="J449" s="235">
        <v>701.04899999999998</v>
      </c>
      <c r="K449" s="234">
        <v>4.6929999999999836</v>
      </c>
      <c r="L449" s="312">
        <v>0.66942538966605525</v>
      </c>
      <c r="M449" s="240">
        <v>229.95599999999999</v>
      </c>
      <c r="N449" s="235">
        <v>99.888000000000005</v>
      </c>
      <c r="O449" s="234">
        <v>130.06799999999998</v>
      </c>
      <c r="P449" s="105">
        <v>130.21383950024023</v>
      </c>
      <c r="Q449" s="240">
        <v>201.358</v>
      </c>
      <c r="R449" s="235">
        <v>234.50700000000001</v>
      </c>
      <c r="S449" s="234">
        <v>-33.149000000000001</v>
      </c>
      <c r="T449" s="105">
        <v>-14.135612156566754</v>
      </c>
      <c r="U449" s="180" t="s">
        <v>6626</v>
      </c>
      <c r="V449" s="165">
        <v>156</v>
      </c>
      <c r="W449" s="165">
        <v>128</v>
      </c>
      <c r="X449" s="165">
        <v>28</v>
      </c>
      <c r="Y449" s="255">
        <v>21.875</v>
      </c>
      <c r="Z449" s="237" t="s">
        <v>6627</v>
      </c>
      <c r="AA449" s="165">
        <v>21</v>
      </c>
      <c r="AB449" s="165">
        <v>87</v>
      </c>
      <c r="AC449" s="165">
        <v>-66</v>
      </c>
      <c r="AD449" s="165">
        <v>-75.862068965517238</v>
      </c>
      <c r="AE449" s="237" t="s">
        <v>6628</v>
      </c>
      <c r="AF449" s="165">
        <v>10</v>
      </c>
      <c r="AG449" s="165">
        <v>4</v>
      </c>
      <c r="AH449" s="165">
        <v>6</v>
      </c>
      <c r="AI449" s="165">
        <v>150</v>
      </c>
      <c r="AJ449" s="237" t="s">
        <v>6629</v>
      </c>
      <c r="AK449" s="165">
        <v>7</v>
      </c>
      <c r="AL449" s="165">
        <v>8</v>
      </c>
      <c r="AM449" s="165">
        <v>-1</v>
      </c>
      <c r="AN449" s="165">
        <v>-12.5</v>
      </c>
      <c r="AO449" s="237" t="s">
        <v>6630</v>
      </c>
      <c r="AP449" s="165">
        <v>7</v>
      </c>
      <c r="AQ449" s="165">
        <v>7</v>
      </c>
      <c r="AR449" s="165">
        <v>0</v>
      </c>
      <c r="AS449" s="255">
        <v>0</v>
      </c>
      <c r="AT449" s="156" t="s">
        <v>11753</v>
      </c>
    </row>
    <row r="450" spans="2:46" ht="50" customHeight="1">
      <c r="B450" s="37" t="s">
        <v>898</v>
      </c>
      <c r="C450" s="38" t="s">
        <v>5293</v>
      </c>
      <c r="D450" s="39" t="s">
        <v>899</v>
      </c>
      <c r="E450" s="240">
        <v>1193.3119999999999</v>
      </c>
      <c r="F450" s="235">
        <v>1065.913</v>
      </c>
      <c r="G450" s="234">
        <v>127.39899999999989</v>
      </c>
      <c r="H450" s="105">
        <v>11.952101156473361</v>
      </c>
      <c r="I450" s="240">
        <v>910</v>
      </c>
      <c r="J450" s="235">
        <v>666</v>
      </c>
      <c r="K450" s="234">
        <v>244</v>
      </c>
      <c r="L450" s="312">
        <v>36.636636636636638</v>
      </c>
      <c r="M450" s="240">
        <v>104</v>
      </c>
      <c r="N450" s="235">
        <v>106</v>
      </c>
      <c r="O450" s="234">
        <v>-2</v>
      </c>
      <c r="P450" s="105">
        <v>-1.8867924528301887</v>
      </c>
      <c r="Q450" s="240">
        <v>179.31200000000001</v>
      </c>
      <c r="R450" s="235">
        <v>293.91300000000001</v>
      </c>
      <c r="S450" s="234">
        <v>-114.601</v>
      </c>
      <c r="T450" s="105">
        <v>-38.991470265010392</v>
      </c>
      <c r="U450" s="180" t="s">
        <v>6631</v>
      </c>
      <c r="V450" s="165">
        <v>86</v>
      </c>
      <c r="W450" s="165">
        <v>185</v>
      </c>
      <c r="X450" s="165">
        <v>-99</v>
      </c>
      <c r="Y450" s="255">
        <v>-53.513513513513509</v>
      </c>
      <c r="Z450" s="237" t="s">
        <v>6632</v>
      </c>
      <c r="AA450" s="165">
        <v>17</v>
      </c>
      <c r="AB450" s="165">
        <v>15</v>
      </c>
      <c r="AC450" s="165">
        <v>2</v>
      </c>
      <c r="AD450" s="165">
        <v>13.333333333333334</v>
      </c>
      <c r="AE450" s="237" t="s">
        <v>5417</v>
      </c>
      <c r="AF450" s="165">
        <v>15</v>
      </c>
      <c r="AG450" s="165">
        <v>7</v>
      </c>
      <c r="AH450" s="165">
        <v>8</v>
      </c>
      <c r="AI450" s="165">
        <v>114.28571428571428</v>
      </c>
      <c r="AJ450" s="237" t="s">
        <v>5415</v>
      </c>
      <c r="AK450" s="165">
        <v>14</v>
      </c>
      <c r="AL450" s="165">
        <v>23</v>
      </c>
      <c r="AM450" s="165">
        <v>-9</v>
      </c>
      <c r="AN450" s="165">
        <v>-39.130434782608695</v>
      </c>
      <c r="AO450" s="237" t="s">
        <v>6633</v>
      </c>
      <c r="AP450" s="165">
        <v>13</v>
      </c>
      <c r="AQ450" s="165">
        <v>30</v>
      </c>
      <c r="AR450" s="165">
        <v>-17</v>
      </c>
      <c r="AS450" s="255">
        <v>-56.666666666666664</v>
      </c>
      <c r="AT450" s="154" t="s">
        <v>6634</v>
      </c>
    </row>
    <row r="451" spans="2:46" ht="50" customHeight="1">
      <c r="B451" s="34" t="s">
        <v>900</v>
      </c>
      <c r="C451" s="35" t="s">
        <v>5293</v>
      </c>
      <c r="D451" s="36" t="s">
        <v>901</v>
      </c>
      <c r="E451" s="240">
        <v>1666.604</v>
      </c>
      <c r="F451" s="235">
        <v>1784.4349999999999</v>
      </c>
      <c r="G451" s="234">
        <v>-117.8309999999999</v>
      </c>
      <c r="H451" s="105">
        <v>-6.6032665801780341</v>
      </c>
      <c r="I451" s="240">
        <v>479.90100000000001</v>
      </c>
      <c r="J451" s="235">
        <v>490.2</v>
      </c>
      <c r="K451" s="234">
        <v>-10.298999999999978</v>
      </c>
      <c r="L451" s="312">
        <v>-2.100979192166458</v>
      </c>
      <c r="M451" s="240">
        <v>45.802</v>
      </c>
      <c r="N451" s="235">
        <v>45.792999999999999</v>
      </c>
      <c r="O451" s="234">
        <v>9.0000000000003411E-3</v>
      </c>
      <c r="P451" s="105">
        <v>1.9653658856157802E-2</v>
      </c>
      <c r="Q451" s="240">
        <v>1140.9010000000001</v>
      </c>
      <c r="R451" s="235">
        <v>1248.442</v>
      </c>
      <c r="S451" s="234">
        <v>-107.54099999999994</v>
      </c>
      <c r="T451" s="105">
        <v>-8.6140165101782813</v>
      </c>
      <c r="U451" s="180" t="s">
        <v>6031</v>
      </c>
      <c r="V451" s="165">
        <v>715</v>
      </c>
      <c r="W451" s="165">
        <v>751</v>
      </c>
      <c r="X451" s="165">
        <v>-36</v>
      </c>
      <c r="Y451" s="255">
        <v>-4.7936085219707056</v>
      </c>
      <c r="Z451" s="237" t="s">
        <v>6635</v>
      </c>
      <c r="AA451" s="165">
        <v>393</v>
      </c>
      <c r="AB451" s="165">
        <v>466</v>
      </c>
      <c r="AC451" s="165">
        <v>-73</v>
      </c>
      <c r="AD451" s="165">
        <v>-15.665236051502147</v>
      </c>
      <c r="AE451" s="237" t="s">
        <v>5399</v>
      </c>
      <c r="AF451" s="165">
        <v>20</v>
      </c>
      <c r="AG451" s="165">
        <v>20</v>
      </c>
      <c r="AH451" s="165">
        <v>0</v>
      </c>
      <c r="AI451" s="165">
        <v>0</v>
      </c>
      <c r="AJ451" s="237" t="s">
        <v>6636</v>
      </c>
      <c r="AK451" s="165">
        <v>9</v>
      </c>
      <c r="AL451" s="165">
        <v>9</v>
      </c>
      <c r="AM451" s="165">
        <v>0</v>
      </c>
      <c r="AN451" s="165">
        <v>0</v>
      </c>
      <c r="AO451" s="237" t="s">
        <v>6637</v>
      </c>
      <c r="AP451" s="165">
        <v>2</v>
      </c>
      <c r="AQ451" s="165" t="s">
        <v>5412</v>
      </c>
      <c r="AR451" s="165" t="s">
        <v>12157</v>
      </c>
      <c r="AS451" s="255" t="s">
        <v>12157</v>
      </c>
      <c r="AT451" s="154" t="s">
        <v>6638</v>
      </c>
    </row>
    <row r="452" spans="2:46" ht="50" customHeight="1">
      <c r="B452" s="34" t="s">
        <v>902</v>
      </c>
      <c r="C452" s="35" t="s">
        <v>5293</v>
      </c>
      <c r="D452" s="36" t="s">
        <v>903</v>
      </c>
      <c r="E452" s="240">
        <v>1999.731</v>
      </c>
      <c r="F452" s="235">
        <v>2082.451</v>
      </c>
      <c r="G452" s="234">
        <v>-82.720000000000027</v>
      </c>
      <c r="H452" s="105">
        <v>-3.9722423240690912</v>
      </c>
      <c r="I452" s="240">
        <v>937.51700000000005</v>
      </c>
      <c r="J452" s="235">
        <v>937.50900000000001</v>
      </c>
      <c r="K452" s="234">
        <v>8.0000000000381988E-3</v>
      </c>
      <c r="L452" s="312">
        <v>8.5332514141605025E-4</v>
      </c>
      <c r="M452" s="240">
        <v>148.00200000000001</v>
      </c>
      <c r="N452" s="235">
        <v>147.994</v>
      </c>
      <c r="O452" s="234">
        <v>8.0000000000097771E-3</v>
      </c>
      <c r="P452" s="105">
        <v>5.4056245523533232E-3</v>
      </c>
      <c r="Q452" s="240">
        <v>914.21199999999999</v>
      </c>
      <c r="R452" s="235">
        <v>996.94799999999998</v>
      </c>
      <c r="S452" s="234">
        <v>-82.73599999999999</v>
      </c>
      <c r="T452" s="105">
        <v>-8.2989283292609031</v>
      </c>
      <c r="U452" s="180" t="s">
        <v>6040</v>
      </c>
      <c r="V452" s="165">
        <v>892</v>
      </c>
      <c r="W452" s="165">
        <v>987</v>
      </c>
      <c r="X452" s="165">
        <v>-95</v>
      </c>
      <c r="Y452" s="255">
        <v>-9.6251266464032419</v>
      </c>
      <c r="Z452" s="237" t="s">
        <v>6639</v>
      </c>
      <c r="AA452" s="165">
        <v>10</v>
      </c>
      <c r="AB452" s="165">
        <v>10</v>
      </c>
      <c r="AC452" s="165">
        <v>0</v>
      </c>
      <c r="AD452" s="165">
        <v>0</v>
      </c>
      <c r="AE452" s="237" t="s">
        <v>5558</v>
      </c>
      <c r="AF452" s="165">
        <v>12</v>
      </c>
      <c r="AG452" s="165" t="s">
        <v>5412</v>
      </c>
      <c r="AH452" s="165" t="s">
        <v>12157</v>
      </c>
      <c r="AI452" s="165" t="s">
        <v>12157</v>
      </c>
      <c r="AJ452" s="237" t="s">
        <v>12157</v>
      </c>
      <c r="AK452" s="165" t="s">
        <v>12157</v>
      </c>
      <c r="AL452" s="165" t="s">
        <v>12157</v>
      </c>
      <c r="AM452" s="165" t="s">
        <v>12157</v>
      </c>
      <c r="AN452" s="165" t="s">
        <v>12157</v>
      </c>
      <c r="AO452" s="237" t="s">
        <v>12157</v>
      </c>
      <c r="AP452" s="165" t="s">
        <v>12157</v>
      </c>
      <c r="AQ452" s="165" t="s">
        <v>12157</v>
      </c>
      <c r="AR452" s="165" t="s">
        <v>12157</v>
      </c>
      <c r="AS452" s="255" t="s">
        <v>12157</v>
      </c>
      <c r="AT452" s="154" t="s">
        <v>6640</v>
      </c>
    </row>
    <row r="453" spans="2:46" ht="50" customHeight="1">
      <c r="B453" s="34" t="s">
        <v>904</v>
      </c>
      <c r="C453" s="35" t="s">
        <v>5293</v>
      </c>
      <c r="D453" s="36" t="s">
        <v>905</v>
      </c>
      <c r="E453" s="240">
        <v>3196.518</v>
      </c>
      <c r="F453" s="235">
        <v>3080.3380000000002</v>
      </c>
      <c r="G453" s="234">
        <v>116.17999999999984</v>
      </c>
      <c r="H453" s="105">
        <v>3.7716640186888526</v>
      </c>
      <c r="I453" s="240">
        <v>787.60500000000002</v>
      </c>
      <c r="J453" s="235">
        <v>787.53099999999995</v>
      </c>
      <c r="K453" s="234">
        <v>7.4000000000069122E-2</v>
      </c>
      <c r="L453" s="312">
        <v>9.3964555046174847E-3</v>
      </c>
      <c r="M453" s="240">
        <v>370.80599999999998</v>
      </c>
      <c r="N453" s="235">
        <v>320.28399999999999</v>
      </c>
      <c r="O453" s="234">
        <v>50.521999999999991</v>
      </c>
      <c r="P453" s="105">
        <v>15.774125463651007</v>
      </c>
      <c r="Q453" s="240">
        <v>2038.107</v>
      </c>
      <c r="R453" s="235">
        <v>1972.5229999999999</v>
      </c>
      <c r="S453" s="234">
        <v>65.58400000000006</v>
      </c>
      <c r="T453" s="105">
        <v>3.3248788480539928</v>
      </c>
      <c r="U453" s="180" t="s">
        <v>6641</v>
      </c>
      <c r="V453" s="165">
        <v>1448</v>
      </c>
      <c r="W453" s="165">
        <v>1361</v>
      </c>
      <c r="X453" s="165">
        <v>87</v>
      </c>
      <c r="Y453" s="255">
        <v>6.3923585598824397</v>
      </c>
      <c r="Z453" s="237" t="s">
        <v>5386</v>
      </c>
      <c r="AA453" s="165">
        <v>129</v>
      </c>
      <c r="AB453" s="165">
        <v>129</v>
      </c>
      <c r="AC453" s="165">
        <v>0</v>
      </c>
      <c r="AD453" s="165">
        <v>0</v>
      </c>
      <c r="AE453" s="237" t="s">
        <v>6642</v>
      </c>
      <c r="AF453" s="165">
        <v>100</v>
      </c>
      <c r="AG453" s="165">
        <v>100</v>
      </c>
      <c r="AH453" s="165">
        <v>0</v>
      </c>
      <c r="AI453" s="165">
        <v>0</v>
      </c>
      <c r="AJ453" s="237" t="s">
        <v>6643</v>
      </c>
      <c r="AK453" s="165">
        <v>92</v>
      </c>
      <c r="AL453" s="165">
        <v>114</v>
      </c>
      <c r="AM453" s="165">
        <v>-22</v>
      </c>
      <c r="AN453" s="165">
        <v>-19.298245614035086</v>
      </c>
      <c r="AO453" s="237" t="s">
        <v>6644</v>
      </c>
      <c r="AP453" s="165">
        <v>80</v>
      </c>
      <c r="AQ453" s="165">
        <v>80</v>
      </c>
      <c r="AR453" s="165">
        <v>0</v>
      </c>
      <c r="AS453" s="255">
        <v>0</v>
      </c>
      <c r="AT453" s="154" t="s">
        <v>6645</v>
      </c>
    </row>
    <row r="454" spans="2:46" ht="50" customHeight="1">
      <c r="B454" s="34" t="s">
        <v>906</v>
      </c>
      <c r="C454" s="35" t="s">
        <v>5293</v>
      </c>
      <c r="D454" s="36" t="s">
        <v>907</v>
      </c>
      <c r="E454" s="240">
        <v>1618.6030000000001</v>
      </c>
      <c r="F454" s="235">
        <v>1336.04</v>
      </c>
      <c r="G454" s="234">
        <v>282.5630000000001</v>
      </c>
      <c r="H454" s="105">
        <v>21.149291937367153</v>
      </c>
      <c r="I454" s="240">
        <v>950.36900000000003</v>
      </c>
      <c r="J454" s="235">
        <v>740.28</v>
      </c>
      <c r="K454" s="234">
        <v>210.08900000000006</v>
      </c>
      <c r="L454" s="312">
        <v>28.379667152969155</v>
      </c>
      <c r="M454" s="240">
        <v>204.62100000000001</v>
      </c>
      <c r="N454" s="235">
        <v>204.59399999999999</v>
      </c>
      <c r="O454" s="234">
        <v>2.7000000000015234E-2</v>
      </c>
      <c r="P454" s="105">
        <v>1.3196867943348893E-2</v>
      </c>
      <c r="Q454" s="240">
        <v>463.613</v>
      </c>
      <c r="R454" s="235">
        <v>391.166</v>
      </c>
      <c r="S454" s="234">
        <v>72.447000000000003</v>
      </c>
      <c r="T454" s="105">
        <v>18.52078145851122</v>
      </c>
      <c r="U454" s="180" t="s">
        <v>5460</v>
      </c>
      <c r="V454" s="165">
        <v>456</v>
      </c>
      <c r="W454" s="165">
        <v>386</v>
      </c>
      <c r="X454" s="165">
        <v>70</v>
      </c>
      <c r="Y454" s="255">
        <v>18.134715025906736</v>
      </c>
      <c r="Z454" s="237" t="s">
        <v>5373</v>
      </c>
      <c r="AA454" s="165">
        <v>3</v>
      </c>
      <c r="AB454" s="165">
        <v>3</v>
      </c>
      <c r="AC454" s="165">
        <v>0</v>
      </c>
      <c r="AD454" s="165">
        <v>0</v>
      </c>
      <c r="AE454" s="363" t="s">
        <v>6646</v>
      </c>
      <c r="AF454" s="165">
        <v>2</v>
      </c>
      <c r="AG454" s="165" t="s">
        <v>5423</v>
      </c>
      <c r="AH454" s="165" t="s">
        <v>5423</v>
      </c>
      <c r="AI454" s="165" t="s">
        <v>5423</v>
      </c>
      <c r="AJ454" s="237" t="s">
        <v>5580</v>
      </c>
      <c r="AK454" s="165">
        <v>1</v>
      </c>
      <c r="AL454" s="165">
        <v>1</v>
      </c>
      <c r="AM454" s="165">
        <v>0</v>
      </c>
      <c r="AN454" s="165">
        <v>0</v>
      </c>
      <c r="AO454" s="237" t="s">
        <v>6647</v>
      </c>
      <c r="AP454" s="165">
        <v>0</v>
      </c>
      <c r="AQ454" s="165">
        <v>0</v>
      </c>
      <c r="AR454" s="165">
        <v>0</v>
      </c>
      <c r="AS454" s="255" t="s">
        <v>12157</v>
      </c>
      <c r="AT454" s="154" t="s">
        <v>6648</v>
      </c>
    </row>
    <row r="455" spans="2:46" ht="50" customHeight="1">
      <c r="B455" s="34" t="s">
        <v>908</v>
      </c>
      <c r="C455" s="35" t="s">
        <v>5293</v>
      </c>
      <c r="D455" s="36" t="s">
        <v>909</v>
      </c>
      <c r="E455" s="240">
        <v>1261.9110000000001</v>
      </c>
      <c r="F455" s="235">
        <v>1481.624</v>
      </c>
      <c r="G455" s="234">
        <v>-219.71299999999997</v>
      </c>
      <c r="H455" s="105">
        <v>-14.829200930870448</v>
      </c>
      <c r="I455" s="240">
        <v>759.05399999999997</v>
      </c>
      <c r="J455" s="235">
        <v>959.24699999999996</v>
      </c>
      <c r="K455" s="234">
        <v>-200.19299999999998</v>
      </c>
      <c r="L455" s="312">
        <v>-20.869807255065691</v>
      </c>
      <c r="M455" s="240">
        <v>69.126999999999995</v>
      </c>
      <c r="N455" s="235">
        <v>67.513999999999996</v>
      </c>
      <c r="O455" s="234">
        <v>1.6129999999999995</v>
      </c>
      <c r="P455" s="105">
        <v>2.3891341055188549</v>
      </c>
      <c r="Q455" s="240">
        <v>433.73</v>
      </c>
      <c r="R455" s="235">
        <v>454.863</v>
      </c>
      <c r="S455" s="234">
        <v>-21.132999999999981</v>
      </c>
      <c r="T455" s="105">
        <v>-4.6460142944139182</v>
      </c>
      <c r="U455" s="180" t="s">
        <v>6649</v>
      </c>
      <c r="V455" s="165">
        <v>163</v>
      </c>
      <c r="W455" s="165">
        <v>178</v>
      </c>
      <c r="X455" s="165">
        <v>-15</v>
      </c>
      <c r="Y455" s="255">
        <v>-8.4269662921348321</v>
      </c>
      <c r="Z455" s="237" t="s">
        <v>6650</v>
      </c>
      <c r="AA455" s="165">
        <v>80</v>
      </c>
      <c r="AB455" s="165">
        <v>80</v>
      </c>
      <c r="AC455" s="165">
        <v>0</v>
      </c>
      <c r="AD455" s="165">
        <v>0</v>
      </c>
      <c r="AE455" s="237" t="s">
        <v>6651</v>
      </c>
      <c r="AF455" s="165">
        <v>74</v>
      </c>
      <c r="AG455" s="165">
        <v>74</v>
      </c>
      <c r="AH455" s="165">
        <v>0</v>
      </c>
      <c r="AI455" s="165">
        <v>0</v>
      </c>
      <c r="AJ455" s="237" t="s">
        <v>5460</v>
      </c>
      <c r="AK455" s="165">
        <v>51</v>
      </c>
      <c r="AL455" s="165">
        <v>55</v>
      </c>
      <c r="AM455" s="165">
        <v>-4</v>
      </c>
      <c r="AN455" s="165">
        <v>-7.2727272727272725</v>
      </c>
      <c r="AO455" s="237" t="s">
        <v>5338</v>
      </c>
      <c r="AP455" s="165">
        <v>26</v>
      </c>
      <c r="AQ455" s="165">
        <v>26</v>
      </c>
      <c r="AR455" s="165">
        <v>0</v>
      </c>
      <c r="AS455" s="255">
        <v>0</v>
      </c>
      <c r="AT455" s="154" t="s">
        <v>6652</v>
      </c>
    </row>
    <row r="456" spans="2:46" ht="50" customHeight="1">
      <c r="B456" s="34" t="s">
        <v>910</v>
      </c>
      <c r="C456" s="35" t="s">
        <v>5293</v>
      </c>
      <c r="D456" s="36" t="s">
        <v>911</v>
      </c>
      <c r="E456" s="240">
        <v>1595.597</v>
      </c>
      <c r="F456" s="235">
        <v>1548.2850000000001</v>
      </c>
      <c r="G456" s="234">
        <v>47.311999999999898</v>
      </c>
      <c r="H456" s="105">
        <v>3.0557681563794712</v>
      </c>
      <c r="I456" s="240">
        <v>514.94899999999996</v>
      </c>
      <c r="J456" s="235">
        <v>542.62199999999996</v>
      </c>
      <c r="K456" s="234">
        <v>-27.673000000000002</v>
      </c>
      <c r="L456" s="312">
        <v>-5.0998669423650353</v>
      </c>
      <c r="M456" s="240">
        <v>412.56</v>
      </c>
      <c r="N456" s="235">
        <v>415.495</v>
      </c>
      <c r="O456" s="234">
        <v>-2.9350000000000023</v>
      </c>
      <c r="P456" s="105">
        <v>-0.70638635843993358</v>
      </c>
      <c r="Q456" s="240">
        <v>668.08799999999997</v>
      </c>
      <c r="R456" s="235">
        <v>590.16800000000001</v>
      </c>
      <c r="S456" s="234">
        <v>77.919999999999959</v>
      </c>
      <c r="T456" s="105">
        <v>13.203020156972245</v>
      </c>
      <c r="U456" s="180" t="s">
        <v>5440</v>
      </c>
      <c r="V456" s="165">
        <v>542</v>
      </c>
      <c r="W456" s="165">
        <v>462</v>
      </c>
      <c r="X456" s="165">
        <v>80</v>
      </c>
      <c r="Y456" s="255">
        <v>17.316017316017316</v>
      </c>
      <c r="Z456" s="237" t="s">
        <v>5373</v>
      </c>
      <c r="AA456" s="165">
        <v>67</v>
      </c>
      <c r="AB456" s="165">
        <v>67</v>
      </c>
      <c r="AC456" s="165">
        <v>0</v>
      </c>
      <c r="AD456" s="165">
        <v>0</v>
      </c>
      <c r="AE456" s="237" t="s">
        <v>5399</v>
      </c>
      <c r="AF456" s="165">
        <v>20</v>
      </c>
      <c r="AG456" s="165">
        <v>22</v>
      </c>
      <c r="AH456" s="165">
        <v>-2</v>
      </c>
      <c r="AI456" s="165">
        <v>-9.0909090909090917</v>
      </c>
      <c r="AJ456" s="237" t="s">
        <v>6653</v>
      </c>
      <c r="AK456" s="165">
        <v>13</v>
      </c>
      <c r="AL456" s="165">
        <v>15</v>
      </c>
      <c r="AM456" s="165">
        <v>-2</v>
      </c>
      <c r="AN456" s="165">
        <v>-13.333333333333334</v>
      </c>
      <c r="AO456" s="237" t="s">
        <v>6529</v>
      </c>
      <c r="AP456" s="165">
        <v>11</v>
      </c>
      <c r="AQ456" s="165">
        <v>11</v>
      </c>
      <c r="AR456" s="165">
        <v>0</v>
      </c>
      <c r="AS456" s="255">
        <v>0</v>
      </c>
      <c r="AT456" s="154" t="s">
        <v>6654</v>
      </c>
    </row>
    <row r="457" spans="2:46" ht="50" customHeight="1">
      <c r="B457" s="34" t="s">
        <v>912</v>
      </c>
      <c r="C457" s="35" t="s">
        <v>5293</v>
      </c>
      <c r="D457" s="36" t="s">
        <v>913</v>
      </c>
      <c r="E457" s="240">
        <v>929.00199999999995</v>
      </c>
      <c r="F457" s="235">
        <v>1207.5409999999999</v>
      </c>
      <c r="G457" s="234">
        <v>-278.53899999999999</v>
      </c>
      <c r="H457" s="105">
        <v>-23.066628793556493</v>
      </c>
      <c r="I457" s="240">
        <v>221.667</v>
      </c>
      <c r="J457" s="235">
        <v>359.96199999999999</v>
      </c>
      <c r="K457" s="234">
        <v>-138.29499999999999</v>
      </c>
      <c r="L457" s="312">
        <v>-38.419333151832689</v>
      </c>
      <c r="M457" s="240">
        <v>13.691000000000001</v>
      </c>
      <c r="N457" s="235">
        <v>9.8940000000000001</v>
      </c>
      <c r="O457" s="234">
        <v>3.7970000000000006</v>
      </c>
      <c r="P457" s="105">
        <v>38.376794016575708</v>
      </c>
      <c r="Q457" s="240">
        <v>693.64400000000001</v>
      </c>
      <c r="R457" s="235">
        <v>837.68499999999995</v>
      </c>
      <c r="S457" s="234">
        <v>-144.04099999999994</v>
      </c>
      <c r="T457" s="105">
        <v>-17.195127046562842</v>
      </c>
      <c r="U457" s="180" t="s">
        <v>5534</v>
      </c>
      <c r="V457" s="165">
        <v>397</v>
      </c>
      <c r="W457" s="165">
        <v>445</v>
      </c>
      <c r="X457" s="165">
        <v>-48</v>
      </c>
      <c r="Y457" s="255">
        <v>-10.786516853932584</v>
      </c>
      <c r="Z457" s="237" t="s">
        <v>6619</v>
      </c>
      <c r="AA457" s="165">
        <v>78</v>
      </c>
      <c r="AB457" s="165">
        <v>84</v>
      </c>
      <c r="AC457" s="165">
        <v>-6</v>
      </c>
      <c r="AD457" s="165">
        <v>-7.1428571428571423</v>
      </c>
      <c r="AE457" s="237" t="s">
        <v>6655</v>
      </c>
      <c r="AF457" s="165">
        <v>65</v>
      </c>
      <c r="AG457" s="165">
        <v>96</v>
      </c>
      <c r="AH457" s="165">
        <v>-31</v>
      </c>
      <c r="AI457" s="165">
        <v>-32.291666666666671</v>
      </c>
      <c r="AJ457" s="237" t="s">
        <v>6656</v>
      </c>
      <c r="AK457" s="165">
        <v>49</v>
      </c>
      <c r="AL457" s="165">
        <v>50</v>
      </c>
      <c r="AM457" s="165">
        <v>-1</v>
      </c>
      <c r="AN457" s="165">
        <v>-2</v>
      </c>
      <c r="AO457" s="237" t="s">
        <v>5580</v>
      </c>
      <c r="AP457" s="165">
        <v>43</v>
      </c>
      <c r="AQ457" s="165">
        <v>63</v>
      </c>
      <c r="AR457" s="165">
        <v>-20</v>
      </c>
      <c r="AS457" s="255">
        <v>-31.746031746031743</v>
      </c>
      <c r="AT457" s="154" t="s">
        <v>6657</v>
      </c>
    </row>
    <row r="458" spans="2:46" ht="50" customHeight="1">
      <c r="B458" s="34" t="s">
        <v>914</v>
      </c>
      <c r="C458" s="35" t="s">
        <v>5293</v>
      </c>
      <c r="D458" s="36" t="s">
        <v>915</v>
      </c>
      <c r="E458" s="240">
        <v>1196.252</v>
      </c>
      <c r="F458" s="235">
        <v>1362.971</v>
      </c>
      <c r="G458" s="234">
        <v>-166.71900000000005</v>
      </c>
      <c r="H458" s="105">
        <v>-12.23202841439767</v>
      </c>
      <c r="I458" s="240">
        <v>599.24800000000005</v>
      </c>
      <c r="J458" s="235">
        <v>740.50800000000004</v>
      </c>
      <c r="K458" s="234">
        <v>-141.26</v>
      </c>
      <c r="L458" s="312">
        <v>-19.076093708643256</v>
      </c>
      <c r="M458" s="240">
        <v>79.602000000000004</v>
      </c>
      <c r="N458" s="235">
        <v>73.700999999999993</v>
      </c>
      <c r="O458" s="234">
        <v>5.9010000000000105</v>
      </c>
      <c r="P458" s="105">
        <v>8.0066756217690553</v>
      </c>
      <c r="Q458" s="240">
        <v>517.40200000000004</v>
      </c>
      <c r="R458" s="235">
        <v>548.76199999999994</v>
      </c>
      <c r="S458" s="234">
        <v>-31.3599999999999</v>
      </c>
      <c r="T458" s="105">
        <v>-5.7146814101559338</v>
      </c>
      <c r="U458" s="180" t="s">
        <v>6658</v>
      </c>
      <c r="V458" s="165">
        <v>309</v>
      </c>
      <c r="W458" s="165">
        <v>335</v>
      </c>
      <c r="X458" s="165">
        <v>-26</v>
      </c>
      <c r="Y458" s="255">
        <v>-7.7611940298507456</v>
      </c>
      <c r="Z458" s="237" t="s">
        <v>6659</v>
      </c>
      <c r="AA458" s="165">
        <v>51</v>
      </c>
      <c r="AB458" s="165" t="s">
        <v>5412</v>
      </c>
      <c r="AC458" s="165">
        <v>51</v>
      </c>
      <c r="AD458" s="165" t="s">
        <v>12165</v>
      </c>
      <c r="AE458" s="237" t="s">
        <v>5362</v>
      </c>
      <c r="AF458" s="165">
        <v>39</v>
      </c>
      <c r="AG458" s="165">
        <v>39</v>
      </c>
      <c r="AH458" s="165">
        <v>0</v>
      </c>
      <c r="AI458" s="165">
        <v>0</v>
      </c>
      <c r="AJ458" s="237" t="s">
        <v>6660</v>
      </c>
      <c r="AK458" s="165">
        <v>33</v>
      </c>
      <c r="AL458" s="165">
        <v>47</v>
      </c>
      <c r="AM458" s="165">
        <v>-14</v>
      </c>
      <c r="AN458" s="165">
        <v>-29.787234042553191</v>
      </c>
      <c r="AO458" s="237" t="s">
        <v>6287</v>
      </c>
      <c r="AP458" s="165">
        <v>30</v>
      </c>
      <c r="AQ458" s="165">
        <v>32</v>
      </c>
      <c r="AR458" s="165">
        <v>-2</v>
      </c>
      <c r="AS458" s="255">
        <v>-6.25</v>
      </c>
      <c r="AT458" s="154" t="s">
        <v>6661</v>
      </c>
    </row>
    <row r="459" spans="2:46" ht="50" customHeight="1">
      <c r="B459" s="34" t="s">
        <v>916</v>
      </c>
      <c r="C459" s="35" t="s">
        <v>5293</v>
      </c>
      <c r="D459" s="36" t="s">
        <v>917</v>
      </c>
      <c r="E459" s="240">
        <v>2429.1979999999999</v>
      </c>
      <c r="F459" s="235">
        <v>2498.7890000000002</v>
      </c>
      <c r="G459" s="234">
        <v>-69.591000000000349</v>
      </c>
      <c r="H459" s="105">
        <v>-2.7849890486952016</v>
      </c>
      <c r="I459" s="240">
        <v>954.74400000000003</v>
      </c>
      <c r="J459" s="235">
        <v>905.42200000000003</v>
      </c>
      <c r="K459" s="234">
        <v>49.322000000000003</v>
      </c>
      <c r="L459" s="312">
        <v>5.4474046356284695</v>
      </c>
      <c r="M459" s="240">
        <v>556.75</v>
      </c>
      <c r="N459" s="235">
        <v>406.47899999999998</v>
      </c>
      <c r="O459" s="234">
        <v>150.27100000000002</v>
      </c>
      <c r="P459" s="105">
        <v>36.968945505179853</v>
      </c>
      <c r="Q459" s="240">
        <v>917.70399999999995</v>
      </c>
      <c r="R459" s="235">
        <v>1186.8879999999999</v>
      </c>
      <c r="S459" s="234">
        <v>-269.18399999999997</v>
      </c>
      <c r="T459" s="105">
        <v>-22.679814776120409</v>
      </c>
      <c r="U459" s="180" t="s">
        <v>5395</v>
      </c>
      <c r="V459" s="165">
        <v>493</v>
      </c>
      <c r="W459" s="165">
        <v>800</v>
      </c>
      <c r="X459" s="165">
        <v>-307</v>
      </c>
      <c r="Y459" s="255">
        <v>-38.375</v>
      </c>
      <c r="Z459" s="237" t="s">
        <v>5860</v>
      </c>
      <c r="AA459" s="165">
        <v>124</v>
      </c>
      <c r="AB459" s="165">
        <v>105</v>
      </c>
      <c r="AC459" s="165">
        <v>19</v>
      </c>
      <c r="AD459" s="165">
        <v>18.095238095238095</v>
      </c>
      <c r="AE459" s="237" t="s">
        <v>6662</v>
      </c>
      <c r="AF459" s="165">
        <v>110</v>
      </c>
      <c r="AG459" s="165">
        <v>110</v>
      </c>
      <c r="AH459" s="165">
        <v>0</v>
      </c>
      <c r="AI459" s="165">
        <v>0</v>
      </c>
      <c r="AJ459" s="237" t="s">
        <v>5460</v>
      </c>
      <c r="AK459" s="165">
        <v>73</v>
      </c>
      <c r="AL459" s="165">
        <v>54</v>
      </c>
      <c r="AM459" s="165">
        <v>19</v>
      </c>
      <c r="AN459" s="165">
        <v>35.185185185185183</v>
      </c>
      <c r="AO459" s="237" t="s">
        <v>5399</v>
      </c>
      <c r="AP459" s="165">
        <v>60</v>
      </c>
      <c r="AQ459" s="165">
        <v>60</v>
      </c>
      <c r="AR459" s="165">
        <v>0</v>
      </c>
      <c r="AS459" s="255">
        <v>0</v>
      </c>
      <c r="AT459" s="154" t="s">
        <v>6663</v>
      </c>
    </row>
    <row r="460" spans="2:46" ht="50" customHeight="1">
      <c r="B460" s="34" t="s">
        <v>918</v>
      </c>
      <c r="C460" s="35" t="s">
        <v>5293</v>
      </c>
      <c r="D460" s="36" t="s">
        <v>919</v>
      </c>
      <c r="E460" s="240">
        <v>1450.1420000000001</v>
      </c>
      <c r="F460" s="235">
        <v>2074.7139999999999</v>
      </c>
      <c r="G460" s="234">
        <v>-624.57199999999989</v>
      </c>
      <c r="H460" s="105">
        <v>-30.104004696550941</v>
      </c>
      <c r="I460" s="240">
        <v>443.077</v>
      </c>
      <c r="J460" s="235">
        <v>815.83600000000001</v>
      </c>
      <c r="K460" s="234">
        <v>-372.75900000000001</v>
      </c>
      <c r="L460" s="312">
        <v>-45.690432881118262</v>
      </c>
      <c r="M460" s="240">
        <v>279.40499999999997</v>
      </c>
      <c r="N460" s="235">
        <v>366.45400000000001</v>
      </c>
      <c r="O460" s="234">
        <v>-87.049000000000035</v>
      </c>
      <c r="P460" s="105">
        <v>-23.754413923712125</v>
      </c>
      <c r="Q460" s="240">
        <v>727.66</v>
      </c>
      <c r="R460" s="235">
        <v>892.42399999999998</v>
      </c>
      <c r="S460" s="234">
        <v>-164.76400000000001</v>
      </c>
      <c r="T460" s="105">
        <v>-18.462524539904802</v>
      </c>
      <c r="U460" s="180" t="s">
        <v>6664</v>
      </c>
      <c r="V460" s="165">
        <v>429</v>
      </c>
      <c r="W460" s="165">
        <v>506</v>
      </c>
      <c r="X460" s="165">
        <v>-77</v>
      </c>
      <c r="Y460" s="165">
        <v>-15.217391304347828</v>
      </c>
      <c r="Z460" s="235" t="s">
        <v>6665</v>
      </c>
      <c r="AA460" s="165">
        <v>168</v>
      </c>
      <c r="AB460" s="165">
        <v>238</v>
      </c>
      <c r="AC460" s="165">
        <v>-70</v>
      </c>
      <c r="AD460" s="165">
        <v>-29.411764705882355</v>
      </c>
      <c r="AE460" s="235" t="s">
        <v>5901</v>
      </c>
      <c r="AF460" s="165">
        <v>58</v>
      </c>
      <c r="AG460" s="165">
        <v>65</v>
      </c>
      <c r="AH460" s="165">
        <v>-7</v>
      </c>
      <c r="AI460" s="165">
        <v>-10.76923076923077</v>
      </c>
      <c r="AJ460" s="235" t="s">
        <v>5399</v>
      </c>
      <c r="AK460" s="165">
        <v>44</v>
      </c>
      <c r="AL460" s="165">
        <v>47</v>
      </c>
      <c r="AM460" s="165">
        <v>-3</v>
      </c>
      <c r="AN460" s="165">
        <v>-6.3829787234042552</v>
      </c>
      <c r="AO460" s="241" t="s">
        <v>6666</v>
      </c>
      <c r="AP460" s="165">
        <v>20</v>
      </c>
      <c r="AQ460" s="165">
        <v>30</v>
      </c>
      <c r="AR460" s="165">
        <v>-10</v>
      </c>
      <c r="AS460" s="255">
        <v>-33.333333333333329</v>
      </c>
      <c r="AT460" s="155" t="s">
        <v>6667</v>
      </c>
    </row>
    <row r="461" spans="2:46" ht="50" customHeight="1">
      <c r="B461" s="34" t="s">
        <v>920</v>
      </c>
      <c r="C461" s="35" t="s">
        <v>5293</v>
      </c>
      <c r="D461" s="36" t="s">
        <v>921</v>
      </c>
      <c r="E461" s="240">
        <v>1500.84</v>
      </c>
      <c r="F461" s="235">
        <v>1442.25</v>
      </c>
      <c r="G461" s="234">
        <v>58.589999999999918</v>
      </c>
      <c r="H461" s="105">
        <v>4.0624024960998382</v>
      </c>
      <c r="I461" s="240">
        <v>535.84400000000005</v>
      </c>
      <c r="J461" s="235">
        <v>595.38199999999995</v>
      </c>
      <c r="K461" s="234">
        <v>-59.537999999999897</v>
      </c>
      <c r="L461" s="312">
        <v>-9.999966408121157</v>
      </c>
      <c r="M461" s="240">
        <v>67.760000000000005</v>
      </c>
      <c r="N461" s="235">
        <v>62.348999999999997</v>
      </c>
      <c r="O461" s="234">
        <v>5.4110000000000085</v>
      </c>
      <c r="P461" s="105">
        <v>8.6785674188840378</v>
      </c>
      <c r="Q461" s="240">
        <v>897.23599999999999</v>
      </c>
      <c r="R461" s="235">
        <v>784.51900000000001</v>
      </c>
      <c r="S461" s="234">
        <v>112.71699999999998</v>
      </c>
      <c r="T461" s="105">
        <v>14.367657124938974</v>
      </c>
      <c r="U461" s="180" t="s">
        <v>5774</v>
      </c>
      <c r="V461" s="165">
        <v>681</v>
      </c>
      <c r="W461" s="165">
        <v>501</v>
      </c>
      <c r="X461" s="165">
        <v>180</v>
      </c>
      <c r="Y461" s="255">
        <v>35.928143712574851</v>
      </c>
      <c r="Z461" s="235" t="s">
        <v>5536</v>
      </c>
      <c r="AA461" s="165">
        <v>136</v>
      </c>
      <c r="AB461" s="165">
        <v>156</v>
      </c>
      <c r="AC461" s="165">
        <v>-20</v>
      </c>
      <c r="AD461" s="255">
        <v>-12.820512820512819</v>
      </c>
      <c r="AE461" s="235" t="s">
        <v>6668</v>
      </c>
      <c r="AF461" s="165">
        <v>65</v>
      </c>
      <c r="AG461" s="165">
        <v>110</v>
      </c>
      <c r="AH461" s="165">
        <v>-45</v>
      </c>
      <c r="AI461" s="165">
        <v>-40.909090909090914</v>
      </c>
      <c r="AJ461" s="235" t="s">
        <v>5492</v>
      </c>
      <c r="AK461" s="165">
        <v>12</v>
      </c>
      <c r="AL461" s="165">
        <v>14</v>
      </c>
      <c r="AM461" s="165">
        <v>-2</v>
      </c>
      <c r="AN461" s="165">
        <v>-14.285714285714285</v>
      </c>
      <c r="AO461" s="241" t="s">
        <v>6669</v>
      </c>
      <c r="AP461" s="165">
        <v>3</v>
      </c>
      <c r="AQ461" s="165">
        <v>4</v>
      </c>
      <c r="AR461" s="165">
        <v>-1</v>
      </c>
      <c r="AS461" s="255">
        <v>-25</v>
      </c>
      <c r="AT461" s="155" t="s">
        <v>6670</v>
      </c>
    </row>
    <row r="462" spans="2:46" ht="50" customHeight="1">
      <c r="B462" s="34" t="s">
        <v>922</v>
      </c>
      <c r="C462" s="35" t="s">
        <v>5293</v>
      </c>
      <c r="D462" s="36" t="s">
        <v>923</v>
      </c>
      <c r="E462" s="240">
        <v>4672.5510000000004</v>
      </c>
      <c r="F462" s="235">
        <v>4964.45</v>
      </c>
      <c r="G462" s="234">
        <v>-291.89899999999943</v>
      </c>
      <c r="H462" s="105">
        <v>-5.8797852732931029</v>
      </c>
      <c r="I462" s="240">
        <v>1244.914</v>
      </c>
      <c r="J462" s="235">
        <v>1214.258</v>
      </c>
      <c r="K462" s="234">
        <v>30.655999999999949</v>
      </c>
      <c r="L462" s="312">
        <v>2.5246693865718774</v>
      </c>
      <c r="M462" s="240">
        <v>1352.4760000000001</v>
      </c>
      <c r="N462" s="235">
        <v>1718.6849999999999</v>
      </c>
      <c r="O462" s="234">
        <v>-366.20899999999983</v>
      </c>
      <c r="P462" s="105">
        <v>-21.307511265880592</v>
      </c>
      <c r="Q462" s="240">
        <v>2075.1610000000001</v>
      </c>
      <c r="R462" s="235">
        <v>2031.5070000000001</v>
      </c>
      <c r="S462" s="234">
        <v>43.653999999999996</v>
      </c>
      <c r="T462" s="105">
        <v>2.148848121123875</v>
      </c>
      <c r="U462" s="180" t="s">
        <v>5338</v>
      </c>
      <c r="V462" s="165">
        <v>1269</v>
      </c>
      <c r="W462" s="165">
        <v>1251</v>
      </c>
      <c r="X462" s="165">
        <v>18</v>
      </c>
      <c r="Y462" s="255">
        <v>1.4388489208633095</v>
      </c>
      <c r="Z462" s="235" t="s">
        <v>5536</v>
      </c>
      <c r="AA462" s="165">
        <v>299</v>
      </c>
      <c r="AB462" s="165">
        <v>318</v>
      </c>
      <c r="AC462" s="165">
        <v>-19</v>
      </c>
      <c r="AD462" s="255">
        <v>-5.9748427672955975</v>
      </c>
      <c r="AE462" s="241" t="s">
        <v>6671</v>
      </c>
      <c r="AF462" s="165">
        <v>117</v>
      </c>
      <c r="AG462" s="165">
        <v>78</v>
      </c>
      <c r="AH462" s="165">
        <v>39</v>
      </c>
      <c r="AI462" s="165">
        <v>50</v>
      </c>
      <c r="AJ462" s="241" t="s">
        <v>6672</v>
      </c>
      <c r="AK462" s="165">
        <v>103</v>
      </c>
      <c r="AL462" s="165">
        <v>103</v>
      </c>
      <c r="AM462" s="165">
        <v>0</v>
      </c>
      <c r="AN462" s="165">
        <v>0</v>
      </c>
      <c r="AO462" s="241" t="s">
        <v>6673</v>
      </c>
      <c r="AP462" s="165">
        <v>93</v>
      </c>
      <c r="AQ462" s="165">
        <v>97</v>
      </c>
      <c r="AR462" s="165">
        <v>-4</v>
      </c>
      <c r="AS462" s="255">
        <v>-4.1237113402061851</v>
      </c>
      <c r="AT462" s="155" t="s">
        <v>6674</v>
      </c>
    </row>
    <row r="463" spans="2:46" ht="50" customHeight="1">
      <c r="B463" s="34" t="s">
        <v>924</v>
      </c>
      <c r="C463" s="35" t="s">
        <v>5293</v>
      </c>
      <c r="D463" s="36" t="s">
        <v>925</v>
      </c>
      <c r="E463" s="240">
        <v>2757.6709999999998</v>
      </c>
      <c r="F463" s="235">
        <v>2806.002</v>
      </c>
      <c r="G463" s="234">
        <v>-48.331000000000131</v>
      </c>
      <c r="H463" s="105">
        <v>-1.7224150232252198</v>
      </c>
      <c r="I463" s="240">
        <v>1244.9449999999999</v>
      </c>
      <c r="J463" s="235">
        <v>1266.5509999999999</v>
      </c>
      <c r="K463" s="234">
        <v>-21.605999999999995</v>
      </c>
      <c r="L463" s="312">
        <v>-1.7058926170363446</v>
      </c>
      <c r="M463" s="240">
        <v>255.19800000000001</v>
      </c>
      <c r="N463" s="235">
        <v>293.75</v>
      </c>
      <c r="O463" s="234">
        <v>-38.551999999999992</v>
      </c>
      <c r="P463" s="105">
        <v>-13.124085106382976</v>
      </c>
      <c r="Q463" s="240">
        <v>1257.528</v>
      </c>
      <c r="R463" s="235">
        <v>1245.701</v>
      </c>
      <c r="S463" s="234">
        <v>11.826999999999998</v>
      </c>
      <c r="T463" s="105">
        <v>0.94942526336576727</v>
      </c>
      <c r="U463" s="180" t="s">
        <v>6675</v>
      </c>
      <c r="V463" s="165">
        <v>511.39800000000002</v>
      </c>
      <c r="W463" s="165">
        <v>601.82299999999998</v>
      </c>
      <c r="X463" s="165">
        <v>-90.424999999999955</v>
      </c>
      <c r="Y463" s="255">
        <v>-15.025181822562441</v>
      </c>
      <c r="Z463" s="241" t="s">
        <v>5895</v>
      </c>
      <c r="AA463" s="165">
        <v>271.53100000000001</v>
      </c>
      <c r="AB463" s="165">
        <v>222.34</v>
      </c>
      <c r="AC463" s="165">
        <v>49.191000000000003</v>
      </c>
      <c r="AD463" s="255">
        <v>22.124224161194565</v>
      </c>
      <c r="AE463" s="235" t="s">
        <v>6676</v>
      </c>
      <c r="AF463" s="165">
        <v>196.95599999999999</v>
      </c>
      <c r="AG463" s="165">
        <v>199.81100000000001</v>
      </c>
      <c r="AH463" s="165">
        <v>-2.8550000000000182</v>
      </c>
      <c r="AI463" s="165">
        <v>-1.4288502634990157</v>
      </c>
      <c r="AJ463" s="235" t="s">
        <v>5774</v>
      </c>
      <c r="AK463" s="165">
        <v>86.44</v>
      </c>
      <c r="AL463" s="165">
        <v>74.44</v>
      </c>
      <c r="AM463" s="165">
        <v>12</v>
      </c>
      <c r="AN463" s="165">
        <v>16.120365394948951</v>
      </c>
      <c r="AO463" s="241" t="s">
        <v>6035</v>
      </c>
      <c r="AP463" s="165">
        <v>58.271000000000001</v>
      </c>
      <c r="AQ463" s="165">
        <v>69.552999999999997</v>
      </c>
      <c r="AR463" s="165">
        <v>-11.281999999999996</v>
      </c>
      <c r="AS463" s="255">
        <v>-16.220723764611154</v>
      </c>
      <c r="AT463" s="155" t="s">
        <v>6677</v>
      </c>
    </row>
    <row r="464" spans="2:46" ht="50" customHeight="1">
      <c r="B464" s="34" t="s">
        <v>926</v>
      </c>
      <c r="C464" s="35" t="s">
        <v>5293</v>
      </c>
      <c r="D464" s="36" t="s">
        <v>927</v>
      </c>
      <c r="E464" s="240">
        <v>198.28200000000001</v>
      </c>
      <c r="F464" s="235">
        <v>197.13499999999999</v>
      </c>
      <c r="G464" s="234">
        <v>1.1470000000000198</v>
      </c>
      <c r="H464" s="105">
        <v>0.58183478327035776</v>
      </c>
      <c r="I464" s="240">
        <v>198.28200000000001</v>
      </c>
      <c r="J464" s="235">
        <v>197.13499999999999</v>
      </c>
      <c r="K464" s="234">
        <v>1.1470000000000198</v>
      </c>
      <c r="L464" s="312">
        <v>0.58183478327035776</v>
      </c>
      <c r="M464" s="240" t="s">
        <v>12157</v>
      </c>
      <c r="N464" s="235" t="s">
        <v>12157</v>
      </c>
      <c r="O464" s="234" t="s">
        <v>12157</v>
      </c>
      <c r="P464" s="105" t="s">
        <v>12157</v>
      </c>
      <c r="Q464" s="240" t="s">
        <v>12157</v>
      </c>
      <c r="R464" s="235" t="s">
        <v>12157</v>
      </c>
      <c r="S464" s="234" t="s">
        <v>12157</v>
      </c>
      <c r="T464" s="105" t="s">
        <v>12157</v>
      </c>
      <c r="U464" s="180" t="s">
        <v>12157</v>
      </c>
      <c r="V464" s="165" t="s">
        <v>12157</v>
      </c>
      <c r="W464" s="165" t="s">
        <v>12157</v>
      </c>
      <c r="X464" s="165" t="s">
        <v>12157</v>
      </c>
      <c r="Y464" s="165" t="s">
        <v>12157</v>
      </c>
      <c r="Z464" s="235" t="s">
        <v>12157</v>
      </c>
      <c r="AA464" s="165" t="s">
        <v>12157</v>
      </c>
      <c r="AB464" s="165" t="s">
        <v>12157</v>
      </c>
      <c r="AC464" s="165" t="s">
        <v>12157</v>
      </c>
      <c r="AD464" s="165" t="s">
        <v>12157</v>
      </c>
      <c r="AE464" s="235" t="s">
        <v>12157</v>
      </c>
      <c r="AF464" s="165" t="s">
        <v>12157</v>
      </c>
      <c r="AG464" s="165" t="s">
        <v>12157</v>
      </c>
      <c r="AH464" s="165" t="s">
        <v>12157</v>
      </c>
      <c r="AI464" s="165" t="s">
        <v>12157</v>
      </c>
      <c r="AJ464" s="235" t="s">
        <v>12157</v>
      </c>
      <c r="AK464" s="165" t="s">
        <v>12157</v>
      </c>
      <c r="AL464" s="165" t="s">
        <v>12157</v>
      </c>
      <c r="AM464" s="165" t="s">
        <v>12157</v>
      </c>
      <c r="AN464" s="165" t="s">
        <v>12157</v>
      </c>
      <c r="AO464" s="241" t="s">
        <v>12157</v>
      </c>
      <c r="AP464" s="165" t="s">
        <v>12157</v>
      </c>
      <c r="AQ464" s="165" t="s">
        <v>12157</v>
      </c>
      <c r="AR464" s="165" t="s">
        <v>12157</v>
      </c>
      <c r="AS464" s="255" t="s">
        <v>12157</v>
      </c>
      <c r="AT464" s="153"/>
    </row>
    <row r="465" spans="2:46" ht="50" customHeight="1">
      <c r="B465" s="34" t="s">
        <v>928</v>
      </c>
      <c r="C465" s="35" t="s">
        <v>5293</v>
      </c>
      <c r="D465" s="36" t="s">
        <v>929</v>
      </c>
      <c r="E465" s="240">
        <v>64.299000000000007</v>
      </c>
      <c r="F465" s="235">
        <v>51.99</v>
      </c>
      <c r="G465" s="234">
        <v>12.309000000000005</v>
      </c>
      <c r="H465" s="105">
        <v>23.675706866705141</v>
      </c>
      <c r="I465" s="240">
        <v>35.298999999999999</v>
      </c>
      <c r="J465" s="235">
        <v>22.99</v>
      </c>
      <c r="K465" s="234">
        <v>12.309000000000001</v>
      </c>
      <c r="L465" s="312">
        <v>53.540669856459331</v>
      </c>
      <c r="M465" s="240" t="s">
        <v>12157</v>
      </c>
      <c r="N465" s="235" t="s">
        <v>12157</v>
      </c>
      <c r="O465" s="234" t="s">
        <v>12157</v>
      </c>
      <c r="P465" s="105" t="s">
        <v>12157</v>
      </c>
      <c r="Q465" s="240">
        <v>29</v>
      </c>
      <c r="R465" s="235">
        <v>29</v>
      </c>
      <c r="S465" s="234">
        <v>0</v>
      </c>
      <c r="T465" s="105">
        <v>0</v>
      </c>
      <c r="U465" s="180" t="s">
        <v>6678</v>
      </c>
      <c r="V465" s="165">
        <v>29</v>
      </c>
      <c r="W465" s="165">
        <v>29</v>
      </c>
      <c r="X465" s="165">
        <v>0</v>
      </c>
      <c r="Y465" s="165">
        <v>0</v>
      </c>
      <c r="Z465" s="235" t="s">
        <v>12157</v>
      </c>
      <c r="AA465" s="165" t="s">
        <v>12157</v>
      </c>
      <c r="AB465" s="165" t="s">
        <v>12157</v>
      </c>
      <c r="AC465" s="165" t="s">
        <v>12157</v>
      </c>
      <c r="AD465" s="165" t="s">
        <v>12157</v>
      </c>
      <c r="AE465" s="235" t="s">
        <v>12157</v>
      </c>
      <c r="AF465" s="165" t="s">
        <v>12157</v>
      </c>
      <c r="AG465" s="165" t="s">
        <v>12157</v>
      </c>
      <c r="AH465" s="165" t="s">
        <v>12157</v>
      </c>
      <c r="AI465" s="165" t="s">
        <v>12157</v>
      </c>
      <c r="AJ465" s="235" t="s">
        <v>12157</v>
      </c>
      <c r="AK465" s="165" t="s">
        <v>12157</v>
      </c>
      <c r="AL465" s="165" t="s">
        <v>12157</v>
      </c>
      <c r="AM465" s="165" t="s">
        <v>12157</v>
      </c>
      <c r="AN465" s="165" t="s">
        <v>12157</v>
      </c>
      <c r="AO465" s="241" t="s">
        <v>12157</v>
      </c>
      <c r="AP465" s="165" t="s">
        <v>12157</v>
      </c>
      <c r="AQ465" s="165" t="s">
        <v>12157</v>
      </c>
      <c r="AR465" s="165" t="s">
        <v>12157</v>
      </c>
      <c r="AS465" s="255" t="s">
        <v>12157</v>
      </c>
      <c r="AT465" s="153"/>
    </row>
    <row r="466" spans="2:46" ht="50" customHeight="1">
      <c r="B466" s="37" t="s">
        <v>930</v>
      </c>
      <c r="C466" s="38" t="s">
        <v>5293</v>
      </c>
      <c r="D466" s="39" t="s">
        <v>931</v>
      </c>
      <c r="E466" s="240">
        <v>10400</v>
      </c>
      <c r="F466" s="235">
        <v>9073</v>
      </c>
      <c r="G466" s="234">
        <v>1327</v>
      </c>
      <c r="H466" s="105">
        <v>14.625812851317093</v>
      </c>
      <c r="I466" s="240" t="s">
        <v>12157</v>
      </c>
      <c r="J466" s="235" t="s">
        <v>12157</v>
      </c>
      <c r="K466" s="234" t="s">
        <v>12157</v>
      </c>
      <c r="L466" s="312" t="s">
        <v>12157</v>
      </c>
      <c r="M466" s="240" t="s">
        <v>12157</v>
      </c>
      <c r="N466" s="235" t="s">
        <v>12157</v>
      </c>
      <c r="O466" s="234" t="s">
        <v>12157</v>
      </c>
      <c r="P466" s="105" t="s">
        <v>12157</v>
      </c>
      <c r="Q466" s="240">
        <v>10400</v>
      </c>
      <c r="R466" s="235">
        <v>9073</v>
      </c>
      <c r="S466" s="234">
        <v>1327</v>
      </c>
      <c r="T466" s="105">
        <v>14.625812851317093</v>
      </c>
      <c r="U466" s="180" t="s">
        <v>6081</v>
      </c>
      <c r="V466" s="165">
        <v>10400</v>
      </c>
      <c r="W466" s="165">
        <v>9073</v>
      </c>
      <c r="X466" s="165">
        <v>1327</v>
      </c>
      <c r="Y466" s="255">
        <v>14.625812851317093</v>
      </c>
      <c r="Z466" s="235" t="s">
        <v>12157</v>
      </c>
      <c r="AA466" s="165" t="s">
        <v>12157</v>
      </c>
      <c r="AB466" s="165" t="s">
        <v>12157</v>
      </c>
      <c r="AC466" s="165" t="s">
        <v>12157</v>
      </c>
      <c r="AD466" s="165" t="s">
        <v>12157</v>
      </c>
      <c r="AE466" s="235" t="s">
        <v>12157</v>
      </c>
      <c r="AF466" s="165" t="s">
        <v>12157</v>
      </c>
      <c r="AG466" s="165" t="s">
        <v>12157</v>
      </c>
      <c r="AH466" s="165" t="s">
        <v>12157</v>
      </c>
      <c r="AI466" s="165" t="s">
        <v>12157</v>
      </c>
      <c r="AJ466" s="235" t="s">
        <v>12157</v>
      </c>
      <c r="AK466" s="165" t="s">
        <v>12157</v>
      </c>
      <c r="AL466" s="165" t="s">
        <v>12157</v>
      </c>
      <c r="AM466" s="165" t="s">
        <v>12157</v>
      </c>
      <c r="AN466" s="165" t="s">
        <v>12157</v>
      </c>
      <c r="AO466" s="241" t="s">
        <v>12157</v>
      </c>
      <c r="AP466" s="165" t="s">
        <v>12157</v>
      </c>
      <c r="AQ466" s="165" t="s">
        <v>12157</v>
      </c>
      <c r="AR466" s="165" t="s">
        <v>12157</v>
      </c>
      <c r="AS466" s="255" t="s">
        <v>12157</v>
      </c>
      <c r="AT466" s="153"/>
    </row>
    <row r="467" spans="2:46" ht="50" customHeight="1">
      <c r="B467" s="37" t="s">
        <v>932</v>
      </c>
      <c r="C467" s="38" t="s">
        <v>5293</v>
      </c>
      <c r="D467" s="39" t="s">
        <v>933</v>
      </c>
      <c r="E467" s="240">
        <v>319.62</v>
      </c>
      <c r="F467" s="235">
        <v>303.92599999999999</v>
      </c>
      <c r="G467" s="234">
        <v>15.694000000000017</v>
      </c>
      <c r="H467" s="105">
        <v>5.1637569671564849</v>
      </c>
      <c r="I467" s="240" t="s">
        <v>12157</v>
      </c>
      <c r="J467" s="235" t="s">
        <v>12157</v>
      </c>
      <c r="K467" s="234" t="s">
        <v>12157</v>
      </c>
      <c r="L467" s="312" t="s">
        <v>12157</v>
      </c>
      <c r="M467" s="240">
        <v>9.5429999999999993</v>
      </c>
      <c r="N467" s="235">
        <v>9.5380000000000003</v>
      </c>
      <c r="O467" s="234">
        <v>4.9999999999990052E-3</v>
      </c>
      <c r="P467" s="105">
        <v>5.2421891381830628E-2</v>
      </c>
      <c r="Q467" s="240">
        <v>310.077</v>
      </c>
      <c r="R467" s="235">
        <v>294.38799999999998</v>
      </c>
      <c r="S467" s="234">
        <v>15.689000000000021</v>
      </c>
      <c r="T467" s="105">
        <v>5.3293612511379616</v>
      </c>
      <c r="U467" s="180" t="s">
        <v>6074</v>
      </c>
      <c r="V467" s="165">
        <v>310.077</v>
      </c>
      <c r="W467" s="165">
        <v>294.38799999999998</v>
      </c>
      <c r="X467" s="165">
        <v>15.689000000000021</v>
      </c>
      <c r="Y467" s="255">
        <v>5.3293612511379616</v>
      </c>
      <c r="Z467" s="235" t="s">
        <v>12157</v>
      </c>
      <c r="AA467" s="165" t="s">
        <v>12157</v>
      </c>
      <c r="AB467" s="165" t="s">
        <v>12157</v>
      </c>
      <c r="AC467" s="165" t="s">
        <v>12157</v>
      </c>
      <c r="AD467" s="165" t="s">
        <v>12157</v>
      </c>
      <c r="AE467" s="235" t="s">
        <v>12157</v>
      </c>
      <c r="AF467" s="165" t="s">
        <v>12157</v>
      </c>
      <c r="AG467" s="165" t="s">
        <v>12157</v>
      </c>
      <c r="AH467" s="165" t="s">
        <v>12157</v>
      </c>
      <c r="AI467" s="165" t="s">
        <v>12157</v>
      </c>
      <c r="AJ467" s="235" t="s">
        <v>12157</v>
      </c>
      <c r="AK467" s="165" t="s">
        <v>12157</v>
      </c>
      <c r="AL467" s="165" t="s">
        <v>12157</v>
      </c>
      <c r="AM467" s="165" t="s">
        <v>12157</v>
      </c>
      <c r="AN467" s="165" t="s">
        <v>12157</v>
      </c>
      <c r="AO467" s="241" t="s">
        <v>12157</v>
      </c>
      <c r="AP467" s="165" t="s">
        <v>12157</v>
      </c>
      <c r="AQ467" s="165" t="s">
        <v>12157</v>
      </c>
      <c r="AR467" s="165" t="s">
        <v>12157</v>
      </c>
      <c r="AS467" s="255" t="s">
        <v>12157</v>
      </c>
      <c r="AT467" s="153"/>
    </row>
    <row r="468" spans="2:46" ht="50" customHeight="1">
      <c r="B468" s="34" t="s">
        <v>934</v>
      </c>
      <c r="C468" s="35" t="s">
        <v>5293</v>
      </c>
      <c r="D468" s="36" t="s">
        <v>935</v>
      </c>
      <c r="E468" s="240">
        <v>420.87400000000002</v>
      </c>
      <c r="F468" s="235">
        <v>522.86400000000003</v>
      </c>
      <c r="G468" s="234">
        <v>-101.99000000000001</v>
      </c>
      <c r="H468" s="105">
        <v>-19.506028336240398</v>
      </c>
      <c r="I468" s="240" t="s">
        <v>12157</v>
      </c>
      <c r="J468" s="235" t="s">
        <v>12157</v>
      </c>
      <c r="K468" s="234" t="s">
        <v>12157</v>
      </c>
      <c r="L468" s="312" t="s">
        <v>12157</v>
      </c>
      <c r="M468" s="240" t="s">
        <v>12157</v>
      </c>
      <c r="N468" s="235" t="s">
        <v>12157</v>
      </c>
      <c r="O468" s="234" t="s">
        <v>12157</v>
      </c>
      <c r="P468" s="105" t="s">
        <v>12157</v>
      </c>
      <c r="Q468" s="240">
        <v>420.87400000000002</v>
      </c>
      <c r="R468" s="235">
        <v>522.86400000000003</v>
      </c>
      <c r="S468" s="234">
        <v>-101.99000000000001</v>
      </c>
      <c r="T468" s="105">
        <v>-19.506028336240398</v>
      </c>
      <c r="U468" s="180" t="s">
        <v>6679</v>
      </c>
      <c r="V468" s="165">
        <v>421</v>
      </c>
      <c r="W468" s="165">
        <v>523</v>
      </c>
      <c r="X468" s="165">
        <v>-102</v>
      </c>
      <c r="Y468" s="255">
        <v>-19.502868068833649</v>
      </c>
      <c r="Z468" s="235" t="s">
        <v>12157</v>
      </c>
      <c r="AA468" s="165" t="s">
        <v>12157</v>
      </c>
      <c r="AB468" s="165" t="s">
        <v>12157</v>
      </c>
      <c r="AC468" s="165" t="s">
        <v>12157</v>
      </c>
      <c r="AD468" s="165" t="s">
        <v>12157</v>
      </c>
      <c r="AE468" s="235" t="s">
        <v>12157</v>
      </c>
      <c r="AF468" s="165" t="s">
        <v>12157</v>
      </c>
      <c r="AG468" s="165" t="s">
        <v>12157</v>
      </c>
      <c r="AH468" s="165" t="s">
        <v>12157</v>
      </c>
      <c r="AI468" s="165" t="s">
        <v>12157</v>
      </c>
      <c r="AJ468" s="235" t="s">
        <v>12157</v>
      </c>
      <c r="AK468" s="165" t="s">
        <v>12157</v>
      </c>
      <c r="AL468" s="165" t="s">
        <v>12157</v>
      </c>
      <c r="AM468" s="165" t="s">
        <v>12157</v>
      </c>
      <c r="AN468" s="165" t="s">
        <v>12157</v>
      </c>
      <c r="AO468" s="241" t="s">
        <v>12157</v>
      </c>
      <c r="AP468" s="165" t="s">
        <v>12157</v>
      </c>
      <c r="AQ468" s="165" t="s">
        <v>12157</v>
      </c>
      <c r="AR468" s="165" t="s">
        <v>12157</v>
      </c>
      <c r="AS468" s="255" t="s">
        <v>12157</v>
      </c>
      <c r="AT468" s="153"/>
    </row>
    <row r="469" spans="2:46" ht="50" customHeight="1">
      <c r="B469" s="34" t="s">
        <v>936</v>
      </c>
      <c r="C469" s="35" t="s">
        <v>5293</v>
      </c>
      <c r="D469" s="36" t="s">
        <v>937</v>
      </c>
      <c r="E469" s="240">
        <v>1171.873</v>
      </c>
      <c r="F469" s="235">
        <v>1139.3979999999999</v>
      </c>
      <c r="G469" s="234">
        <v>32.475000000000136</v>
      </c>
      <c r="H469" s="105">
        <v>2.8501893104955545</v>
      </c>
      <c r="I469" s="240">
        <v>50.173000000000002</v>
      </c>
      <c r="J469" s="235">
        <v>50.165999999999997</v>
      </c>
      <c r="K469" s="234">
        <v>7.0000000000050022E-3</v>
      </c>
      <c r="L469" s="312">
        <v>1.3953673802984099E-2</v>
      </c>
      <c r="M469" s="240" t="s">
        <v>12157</v>
      </c>
      <c r="N469" s="235" t="s">
        <v>12157</v>
      </c>
      <c r="O469" s="234" t="s">
        <v>12157</v>
      </c>
      <c r="P469" s="105" t="s">
        <v>12157</v>
      </c>
      <c r="Q469" s="240">
        <v>1121.7</v>
      </c>
      <c r="R469" s="235">
        <v>1089.232</v>
      </c>
      <c r="S469" s="234">
        <v>32.468000000000075</v>
      </c>
      <c r="T469" s="105">
        <v>2.9808158408860623</v>
      </c>
      <c r="U469" s="180" t="s">
        <v>6680</v>
      </c>
      <c r="V469" s="165">
        <v>1005</v>
      </c>
      <c r="W469" s="165">
        <v>1005</v>
      </c>
      <c r="X469" s="165">
        <v>0</v>
      </c>
      <c r="Y469" s="255">
        <v>0</v>
      </c>
      <c r="Z469" s="235" t="s">
        <v>6094</v>
      </c>
      <c r="AA469" s="165">
        <v>100</v>
      </c>
      <c r="AB469" s="165">
        <v>67</v>
      </c>
      <c r="AC469" s="165">
        <v>33</v>
      </c>
      <c r="AD469" s="255">
        <v>49.253731343283583</v>
      </c>
      <c r="AE469" s="235" t="s">
        <v>5338</v>
      </c>
      <c r="AF469" s="165">
        <v>17</v>
      </c>
      <c r="AG469" s="165">
        <v>17</v>
      </c>
      <c r="AH469" s="165">
        <v>0</v>
      </c>
      <c r="AI469" s="165">
        <v>0</v>
      </c>
      <c r="AJ469" s="235" t="s">
        <v>12157</v>
      </c>
      <c r="AK469" s="165" t="s">
        <v>12157</v>
      </c>
      <c r="AL469" s="165" t="s">
        <v>12157</v>
      </c>
      <c r="AM469" s="165" t="s">
        <v>12157</v>
      </c>
      <c r="AN469" s="165" t="s">
        <v>12157</v>
      </c>
      <c r="AO469" s="241" t="s">
        <v>12157</v>
      </c>
      <c r="AP469" s="165" t="s">
        <v>12157</v>
      </c>
      <c r="AQ469" s="165" t="s">
        <v>12157</v>
      </c>
      <c r="AR469" s="165" t="s">
        <v>12157</v>
      </c>
      <c r="AS469" s="255" t="s">
        <v>12157</v>
      </c>
      <c r="AT469" s="153"/>
    </row>
    <row r="470" spans="2:46" ht="50" customHeight="1">
      <c r="B470" s="34" t="s">
        <v>938</v>
      </c>
      <c r="C470" s="35" t="s">
        <v>5293</v>
      </c>
      <c r="D470" s="36" t="s">
        <v>939</v>
      </c>
      <c r="E470" s="240">
        <v>511.28399999999999</v>
      </c>
      <c r="F470" s="235">
        <v>725.99199999999996</v>
      </c>
      <c r="G470" s="234">
        <v>-214.70799999999997</v>
      </c>
      <c r="H470" s="105">
        <v>-29.574430572237709</v>
      </c>
      <c r="I470" s="240" t="s">
        <v>12157</v>
      </c>
      <c r="J470" s="235" t="s">
        <v>12157</v>
      </c>
      <c r="K470" s="234" t="s">
        <v>12157</v>
      </c>
      <c r="L470" s="312" t="s">
        <v>12157</v>
      </c>
      <c r="M470" s="240" t="s">
        <v>12157</v>
      </c>
      <c r="N470" s="235" t="s">
        <v>12157</v>
      </c>
      <c r="O470" s="234" t="s">
        <v>12157</v>
      </c>
      <c r="P470" s="105" t="s">
        <v>12157</v>
      </c>
      <c r="Q470" s="240">
        <v>511.28399999999999</v>
      </c>
      <c r="R470" s="235">
        <v>725.99199999999996</v>
      </c>
      <c r="S470" s="234">
        <v>-214.70799999999997</v>
      </c>
      <c r="T470" s="105">
        <v>-29.574430572237709</v>
      </c>
      <c r="U470" s="180" t="s">
        <v>6681</v>
      </c>
      <c r="V470" s="165">
        <v>446</v>
      </c>
      <c r="W470" s="165">
        <v>660</v>
      </c>
      <c r="X470" s="165">
        <v>-214</v>
      </c>
      <c r="Y470" s="255">
        <v>-32.424242424242422</v>
      </c>
      <c r="Z470" s="237" t="s">
        <v>6682</v>
      </c>
      <c r="AA470" s="165">
        <v>31</v>
      </c>
      <c r="AB470" s="165">
        <v>31</v>
      </c>
      <c r="AC470" s="165">
        <v>0</v>
      </c>
      <c r="AD470" s="255">
        <v>0</v>
      </c>
      <c r="AE470" s="241" t="s">
        <v>6683</v>
      </c>
      <c r="AF470" s="165">
        <v>30</v>
      </c>
      <c r="AG470" s="165">
        <v>30</v>
      </c>
      <c r="AH470" s="165">
        <v>0</v>
      </c>
      <c r="AI470" s="165">
        <v>0</v>
      </c>
      <c r="AJ470" s="235" t="s">
        <v>6684</v>
      </c>
      <c r="AK470" s="165">
        <v>4</v>
      </c>
      <c r="AL470" s="165">
        <v>5</v>
      </c>
      <c r="AM470" s="165">
        <v>-1</v>
      </c>
      <c r="AN470" s="165">
        <v>-20</v>
      </c>
      <c r="AO470" s="241" t="s">
        <v>12157</v>
      </c>
      <c r="AP470" s="165" t="s">
        <v>12157</v>
      </c>
      <c r="AQ470" s="165" t="s">
        <v>12157</v>
      </c>
      <c r="AR470" s="165" t="s">
        <v>12157</v>
      </c>
      <c r="AS470" s="255" t="s">
        <v>12157</v>
      </c>
      <c r="AT470" s="153"/>
    </row>
    <row r="471" spans="2:46" ht="50" customHeight="1">
      <c r="B471" s="34" t="s">
        <v>940</v>
      </c>
      <c r="C471" s="35" t="s">
        <v>5293</v>
      </c>
      <c r="D471" s="36" t="s">
        <v>941</v>
      </c>
      <c r="E471" s="240">
        <v>470.49099999999999</v>
      </c>
      <c r="F471" s="235">
        <v>416.61399999999998</v>
      </c>
      <c r="G471" s="234">
        <v>53.87700000000001</v>
      </c>
      <c r="H471" s="105">
        <v>12.932114619287882</v>
      </c>
      <c r="I471" s="240">
        <v>107.06100000000001</v>
      </c>
      <c r="J471" s="235">
        <v>96.046000000000006</v>
      </c>
      <c r="K471" s="234">
        <v>11.015000000000001</v>
      </c>
      <c r="L471" s="312">
        <v>11.468463028132353</v>
      </c>
      <c r="M471" s="240" t="s">
        <v>12157</v>
      </c>
      <c r="N471" s="235" t="s">
        <v>12157</v>
      </c>
      <c r="O471" s="234" t="s">
        <v>12157</v>
      </c>
      <c r="P471" s="105" t="s">
        <v>12157</v>
      </c>
      <c r="Q471" s="240">
        <v>363.43</v>
      </c>
      <c r="R471" s="235">
        <v>320.56799999999998</v>
      </c>
      <c r="S471" s="234">
        <v>42.862000000000023</v>
      </c>
      <c r="T471" s="105">
        <v>13.370642110254307</v>
      </c>
      <c r="U471" s="180" t="s">
        <v>6685</v>
      </c>
      <c r="V471" s="165">
        <v>357.61599999999999</v>
      </c>
      <c r="W471" s="165">
        <v>320.56700000000001</v>
      </c>
      <c r="X471" s="165">
        <v>37.048999999999978</v>
      </c>
      <c r="Y471" s="255">
        <v>11.557334348201772</v>
      </c>
      <c r="Z471" s="241" t="s">
        <v>6686</v>
      </c>
      <c r="AA471" s="165">
        <v>5.8140000000000001</v>
      </c>
      <c r="AB471" s="165" t="s">
        <v>5412</v>
      </c>
      <c r="AC471" s="165" t="s">
        <v>12157</v>
      </c>
      <c r="AD471" s="165" t="s">
        <v>12157</v>
      </c>
      <c r="AE471" s="235" t="s">
        <v>12157</v>
      </c>
      <c r="AF471" s="165" t="s">
        <v>12157</v>
      </c>
      <c r="AG471" s="165" t="s">
        <v>12157</v>
      </c>
      <c r="AH471" s="165" t="s">
        <v>12157</v>
      </c>
      <c r="AI471" s="165" t="s">
        <v>12157</v>
      </c>
      <c r="AJ471" s="235" t="s">
        <v>12157</v>
      </c>
      <c r="AK471" s="165" t="s">
        <v>12157</v>
      </c>
      <c r="AL471" s="165" t="s">
        <v>12157</v>
      </c>
      <c r="AM471" s="165" t="s">
        <v>12157</v>
      </c>
      <c r="AN471" s="165" t="s">
        <v>12157</v>
      </c>
      <c r="AO471" s="241" t="s">
        <v>12157</v>
      </c>
      <c r="AP471" s="165" t="s">
        <v>12157</v>
      </c>
      <c r="AQ471" s="165" t="s">
        <v>12157</v>
      </c>
      <c r="AR471" s="165" t="s">
        <v>12157</v>
      </c>
      <c r="AS471" s="255" t="s">
        <v>12157</v>
      </c>
      <c r="AT471" s="153"/>
    </row>
    <row r="472" spans="2:46" ht="50" customHeight="1">
      <c r="B472" s="34" t="s">
        <v>942</v>
      </c>
      <c r="C472" s="35" t="s">
        <v>5293</v>
      </c>
      <c r="D472" s="36" t="s">
        <v>943</v>
      </c>
      <c r="E472" s="240">
        <v>20.975000000000001</v>
      </c>
      <c r="F472" s="235">
        <v>22.305</v>
      </c>
      <c r="G472" s="234">
        <v>-1.3299999999999983</v>
      </c>
      <c r="H472" s="105">
        <v>-5.9627886124187324</v>
      </c>
      <c r="I472" s="240">
        <v>0</v>
      </c>
      <c r="J472" s="235">
        <v>0</v>
      </c>
      <c r="K472" s="234">
        <v>0</v>
      </c>
      <c r="L472" s="312" t="s">
        <v>12165</v>
      </c>
      <c r="M472" s="240" t="s">
        <v>12157</v>
      </c>
      <c r="N472" s="235" t="s">
        <v>12157</v>
      </c>
      <c r="O472" s="234" t="s">
        <v>12157</v>
      </c>
      <c r="P472" s="105" t="s">
        <v>12157</v>
      </c>
      <c r="Q472" s="240">
        <v>20.975000000000001</v>
      </c>
      <c r="R472" s="235">
        <v>22.305</v>
      </c>
      <c r="S472" s="234">
        <v>-1.3299999999999983</v>
      </c>
      <c r="T472" s="105">
        <v>-5.9627886124187324</v>
      </c>
      <c r="U472" s="180" t="s">
        <v>6687</v>
      </c>
      <c r="V472" s="165">
        <v>20.975000000000001</v>
      </c>
      <c r="W472" s="165">
        <v>22.305</v>
      </c>
      <c r="X472" s="165">
        <v>-1.3299999999999983</v>
      </c>
      <c r="Y472" s="255">
        <v>-5.9627886124187324</v>
      </c>
      <c r="Z472" s="237" t="s">
        <v>12157</v>
      </c>
      <c r="AA472" s="165" t="s">
        <v>12157</v>
      </c>
      <c r="AB472" s="165" t="s">
        <v>5412</v>
      </c>
      <c r="AC472" s="165" t="s">
        <v>12157</v>
      </c>
      <c r="AD472" s="165" t="s">
        <v>12157</v>
      </c>
      <c r="AE472" s="235" t="s">
        <v>12157</v>
      </c>
      <c r="AF472" s="165" t="s">
        <v>12157</v>
      </c>
      <c r="AG472" s="165" t="s">
        <v>12157</v>
      </c>
      <c r="AH472" s="165" t="s">
        <v>12157</v>
      </c>
      <c r="AI472" s="165" t="s">
        <v>12157</v>
      </c>
      <c r="AJ472" s="235" t="s">
        <v>12157</v>
      </c>
      <c r="AK472" s="165" t="s">
        <v>12157</v>
      </c>
      <c r="AL472" s="165" t="s">
        <v>12157</v>
      </c>
      <c r="AM472" s="165" t="s">
        <v>12157</v>
      </c>
      <c r="AN472" s="165" t="s">
        <v>12157</v>
      </c>
      <c r="AO472" s="241" t="s">
        <v>12157</v>
      </c>
      <c r="AP472" s="165" t="s">
        <v>12157</v>
      </c>
      <c r="AQ472" s="165" t="s">
        <v>12157</v>
      </c>
      <c r="AR472" s="165" t="s">
        <v>12157</v>
      </c>
      <c r="AS472" s="255" t="s">
        <v>12157</v>
      </c>
      <c r="AT472" s="153"/>
    </row>
    <row r="473" spans="2:46" ht="50" customHeight="1">
      <c r="B473" s="34" t="s">
        <v>944</v>
      </c>
      <c r="C473" s="35" t="s">
        <v>5293</v>
      </c>
      <c r="D473" s="36" t="s">
        <v>945</v>
      </c>
      <c r="E473" s="240">
        <v>1.35</v>
      </c>
      <c r="F473" s="235">
        <v>1.349</v>
      </c>
      <c r="G473" s="234">
        <v>1.0000000000001119E-3</v>
      </c>
      <c r="H473" s="105">
        <v>7.4128984432921569E-2</v>
      </c>
      <c r="I473" s="240">
        <v>0</v>
      </c>
      <c r="J473" s="235">
        <v>0</v>
      </c>
      <c r="K473" s="234">
        <v>0</v>
      </c>
      <c r="L473" s="312" t="s">
        <v>12165</v>
      </c>
      <c r="M473" s="240" t="s">
        <v>12157</v>
      </c>
      <c r="N473" s="235" t="s">
        <v>12157</v>
      </c>
      <c r="O473" s="234" t="s">
        <v>12157</v>
      </c>
      <c r="P473" s="105" t="s">
        <v>12157</v>
      </c>
      <c r="Q473" s="240">
        <v>1.35</v>
      </c>
      <c r="R473" s="235">
        <v>1.349</v>
      </c>
      <c r="S473" s="234">
        <v>1.0000000000001119E-3</v>
      </c>
      <c r="T473" s="105">
        <v>7.4128984432921569E-2</v>
      </c>
      <c r="U473" s="180" t="s">
        <v>6688</v>
      </c>
      <c r="V473" s="165">
        <v>1.35</v>
      </c>
      <c r="W473" s="165">
        <v>1.35</v>
      </c>
      <c r="X473" s="165">
        <v>0</v>
      </c>
      <c r="Y473" s="255">
        <v>0</v>
      </c>
      <c r="Z473" s="237" t="s">
        <v>12157</v>
      </c>
      <c r="AA473" s="165" t="s">
        <v>12157</v>
      </c>
      <c r="AB473" s="165" t="s">
        <v>5412</v>
      </c>
      <c r="AC473" s="165" t="s">
        <v>12157</v>
      </c>
      <c r="AD473" s="165" t="s">
        <v>12157</v>
      </c>
      <c r="AE473" s="235" t="s">
        <v>12157</v>
      </c>
      <c r="AF473" s="165" t="s">
        <v>12157</v>
      </c>
      <c r="AG473" s="165" t="s">
        <v>12157</v>
      </c>
      <c r="AH473" s="165" t="s">
        <v>12157</v>
      </c>
      <c r="AI473" s="165" t="s">
        <v>12157</v>
      </c>
      <c r="AJ473" s="235" t="s">
        <v>12157</v>
      </c>
      <c r="AK473" s="165" t="s">
        <v>12157</v>
      </c>
      <c r="AL473" s="165" t="s">
        <v>12157</v>
      </c>
      <c r="AM473" s="165" t="s">
        <v>12157</v>
      </c>
      <c r="AN473" s="165" t="s">
        <v>12157</v>
      </c>
      <c r="AO473" s="241" t="s">
        <v>12157</v>
      </c>
      <c r="AP473" s="165" t="s">
        <v>12157</v>
      </c>
      <c r="AQ473" s="165" t="s">
        <v>12157</v>
      </c>
      <c r="AR473" s="165" t="s">
        <v>12157</v>
      </c>
      <c r="AS473" s="255" t="s">
        <v>12157</v>
      </c>
      <c r="AT473" s="153"/>
    </row>
    <row r="474" spans="2:46" ht="50" customHeight="1">
      <c r="B474" s="34" t="s">
        <v>946</v>
      </c>
      <c r="C474" s="35" t="s">
        <v>5293</v>
      </c>
      <c r="D474" s="36" t="s">
        <v>947</v>
      </c>
      <c r="E474" s="240">
        <v>19.434999999999999</v>
      </c>
      <c r="F474" s="235">
        <v>19.433</v>
      </c>
      <c r="G474" s="234">
        <v>1.9999999999988916E-3</v>
      </c>
      <c r="H474" s="105">
        <v>1.0291771728497358E-2</v>
      </c>
      <c r="I474" s="240">
        <v>19.434999999999999</v>
      </c>
      <c r="J474" s="235">
        <v>19.433</v>
      </c>
      <c r="K474" s="234">
        <v>1.9999999999988916E-3</v>
      </c>
      <c r="L474" s="312">
        <v>1.0291771728497358E-2</v>
      </c>
      <c r="M474" s="240" t="s">
        <v>12157</v>
      </c>
      <c r="N474" s="235" t="s">
        <v>12157</v>
      </c>
      <c r="O474" s="234" t="s">
        <v>12157</v>
      </c>
      <c r="P474" s="105" t="s">
        <v>12157</v>
      </c>
      <c r="Q474" s="240" t="s">
        <v>12157</v>
      </c>
      <c r="R474" s="235" t="s">
        <v>6150</v>
      </c>
      <c r="S474" s="235" t="s">
        <v>6150</v>
      </c>
      <c r="T474" s="235" t="s">
        <v>6150</v>
      </c>
      <c r="U474" s="180" t="s">
        <v>12157</v>
      </c>
      <c r="V474" s="165" t="s">
        <v>12157</v>
      </c>
      <c r="W474" s="165" t="s">
        <v>12157</v>
      </c>
      <c r="X474" s="165" t="s">
        <v>12157</v>
      </c>
      <c r="Y474" s="255" t="s">
        <v>12157</v>
      </c>
      <c r="Z474" s="237" t="s">
        <v>12157</v>
      </c>
      <c r="AA474" s="165" t="s">
        <v>12157</v>
      </c>
      <c r="AB474" s="165" t="s">
        <v>5412</v>
      </c>
      <c r="AC474" s="165" t="s">
        <v>12157</v>
      </c>
      <c r="AD474" s="165" t="s">
        <v>12157</v>
      </c>
      <c r="AE474" s="235" t="s">
        <v>12157</v>
      </c>
      <c r="AF474" s="165" t="s">
        <v>12157</v>
      </c>
      <c r="AG474" s="165" t="s">
        <v>12157</v>
      </c>
      <c r="AH474" s="165" t="s">
        <v>12157</v>
      </c>
      <c r="AI474" s="165" t="s">
        <v>12157</v>
      </c>
      <c r="AJ474" s="235" t="s">
        <v>12157</v>
      </c>
      <c r="AK474" s="165" t="s">
        <v>12157</v>
      </c>
      <c r="AL474" s="165" t="s">
        <v>12157</v>
      </c>
      <c r="AM474" s="165" t="s">
        <v>12157</v>
      </c>
      <c r="AN474" s="165" t="s">
        <v>12157</v>
      </c>
      <c r="AO474" s="241" t="s">
        <v>12157</v>
      </c>
      <c r="AP474" s="165" t="s">
        <v>12157</v>
      </c>
      <c r="AQ474" s="165" t="s">
        <v>12157</v>
      </c>
      <c r="AR474" s="165" t="s">
        <v>12157</v>
      </c>
      <c r="AS474" s="255" t="s">
        <v>12157</v>
      </c>
      <c r="AT474" s="153"/>
    </row>
    <row r="475" spans="2:46" ht="50" customHeight="1">
      <c r="B475" s="37" t="s">
        <v>948</v>
      </c>
      <c r="C475" s="38" t="s">
        <v>5293</v>
      </c>
      <c r="D475" s="39" t="s">
        <v>5254</v>
      </c>
      <c r="E475" s="240">
        <v>20.192</v>
      </c>
      <c r="F475" s="235">
        <v>18.989999999999998</v>
      </c>
      <c r="G475" s="234">
        <v>1.2020000000000017</v>
      </c>
      <c r="H475" s="105">
        <v>6.3296471827277614</v>
      </c>
      <c r="I475" s="240">
        <v>20.192</v>
      </c>
      <c r="J475" s="235">
        <v>18.989999999999998</v>
      </c>
      <c r="K475" s="234">
        <v>1.2020000000000017</v>
      </c>
      <c r="L475" s="312">
        <v>6.3296471827277614</v>
      </c>
      <c r="M475" s="240" t="s">
        <v>12157</v>
      </c>
      <c r="N475" s="235" t="s">
        <v>12157</v>
      </c>
      <c r="O475" s="234" t="s">
        <v>12157</v>
      </c>
      <c r="P475" s="105" t="s">
        <v>12157</v>
      </c>
      <c r="Q475" s="240" t="s">
        <v>12157</v>
      </c>
      <c r="R475" s="235" t="s">
        <v>6150</v>
      </c>
      <c r="S475" s="235" t="s">
        <v>6150</v>
      </c>
      <c r="T475" s="235" t="s">
        <v>6150</v>
      </c>
      <c r="U475" s="180" t="s">
        <v>12157</v>
      </c>
      <c r="V475" s="165" t="s">
        <v>12157</v>
      </c>
      <c r="W475" s="165" t="s">
        <v>12157</v>
      </c>
      <c r="X475" s="165" t="s">
        <v>12157</v>
      </c>
      <c r="Y475" s="255" t="s">
        <v>12157</v>
      </c>
      <c r="Z475" s="237" t="s">
        <v>12157</v>
      </c>
      <c r="AA475" s="165" t="s">
        <v>12157</v>
      </c>
      <c r="AB475" s="165" t="s">
        <v>5412</v>
      </c>
      <c r="AC475" s="165" t="s">
        <v>12157</v>
      </c>
      <c r="AD475" s="165" t="s">
        <v>12157</v>
      </c>
      <c r="AE475" s="235" t="s">
        <v>12157</v>
      </c>
      <c r="AF475" s="165" t="s">
        <v>12157</v>
      </c>
      <c r="AG475" s="165" t="s">
        <v>12157</v>
      </c>
      <c r="AH475" s="165" t="s">
        <v>12157</v>
      </c>
      <c r="AI475" s="165" t="s">
        <v>12157</v>
      </c>
      <c r="AJ475" s="235" t="s">
        <v>12157</v>
      </c>
      <c r="AK475" s="165" t="s">
        <v>12157</v>
      </c>
      <c r="AL475" s="165" t="s">
        <v>12157</v>
      </c>
      <c r="AM475" s="165" t="s">
        <v>12157</v>
      </c>
      <c r="AN475" s="165" t="s">
        <v>12157</v>
      </c>
      <c r="AO475" s="241" t="s">
        <v>12157</v>
      </c>
      <c r="AP475" s="165" t="s">
        <v>12157</v>
      </c>
      <c r="AQ475" s="165" t="s">
        <v>12157</v>
      </c>
      <c r="AR475" s="165" t="s">
        <v>12157</v>
      </c>
      <c r="AS475" s="255" t="s">
        <v>12157</v>
      </c>
      <c r="AT475" s="153"/>
    </row>
    <row r="476" spans="2:46" ht="50" customHeight="1">
      <c r="B476" s="34" t="s">
        <v>949</v>
      </c>
      <c r="C476" s="35" t="s">
        <v>5294</v>
      </c>
      <c r="D476" s="36" t="s">
        <v>950</v>
      </c>
      <c r="E476" s="240">
        <v>20160.648000000001</v>
      </c>
      <c r="F476" s="235">
        <v>21492.095000000001</v>
      </c>
      <c r="G476" s="234">
        <v>-1331.4470000000001</v>
      </c>
      <c r="H476" s="105">
        <v>-6.1950545072502239</v>
      </c>
      <c r="I476" s="240">
        <v>6560.8450000000003</v>
      </c>
      <c r="J476" s="235">
        <v>7011.7979999999998</v>
      </c>
      <c r="K476" s="234">
        <v>-450.95299999999952</v>
      </c>
      <c r="L476" s="312">
        <v>-6.4313461397490279</v>
      </c>
      <c r="M476" s="240">
        <v>2756.25</v>
      </c>
      <c r="N476" s="235">
        <v>2755.88</v>
      </c>
      <c r="O476" s="234">
        <v>0.36999999999989086</v>
      </c>
      <c r="P476" s="105">
        <v>1.3425838570615951E-2</v>
      </c>
      <c r="Q476" s="240">
        <v>10843.553</v>
      </c>
      <c r="R476" s="235">
        <v>11724.416999999999</v>
      </c>
      <c r="S476" s="234">
        <v>-880.86399999999958</v>
      </c>
      <c r="T476" s="105">
        <v>-7.5130729314728359</v>
      </c>
      <c r="U476" s="180" t="s">
        <v>5427</v>
      </c>
      <c r="V476" s="165">
        <v>4316</v>
      </c>
      <c r="W476" s="165">
        <v>4314</v>
      </c>
      <c r="X476" s="165">
        <v>2</v>
      </c>
      <c r="Y476" s="165">
        <v>4.636068613815484E-2</v>
      </c>
      <c r="Z476" s="241" t="s">
        <v>5751</v>
      </c>
      <c r="AA476" s="165">
        <v>1568</v>
      </c>
      <c r="AB476" s="165">
        <v>1539</v>
      </c>
      <c r="AC476" s="165">
        <v>29</v>
      </c>
      <c r="AD476" s="165">
        <v>1.8843404808317088</v>
      </c>
      <c r="AE476" s="241" t="s">
        <v>6689</v>
      </c>
      <c r="AF476" s="165">
        <v>1444</v>
      </c>
      <c r="AG476" s="165">
        <v>1434</v>
      </c>
      <c r="AH476" s="165">
        <v>10</v>
      </c>
      <c r="AI476" s="165">
        <v>0.69735006973500702</v>
      </c>
      <c r="AJ476" s="241" t="s">
        <v>6577</v>
      </c>
      <c r="AK476" s="165">
        <v>740</v>
      </c>
      <c r="AL476" s="165">
        <v>741</v>
      </c>
      <c r="AM476" s="165">
        <v>-1</v>
      </c>
      <c r="AN476" s="165">
        <v>-0.1349527665317139</v>
      </c>
      <c r="AO476" s="241" t="s">
        <v>5399</v>
      </c>
      <c r="AP476" s="165">
        <v>670</v>
      </c>
      <c r="AQ476" s="165">
        <v>925</v>
      </c>
      <c r="AR476" s="165">
        <v>-255</v>
      </c>
      <c r="AS476" s="255">
        <v>-27.567567567567568</v>
      </c>
      <c r="AT476" s="230" t="s">
        <v>12145</v>
      </c>
    </row>
    <row r="477" spans="2:46" ht="50" customHeight="1">
      <c r="B477" s="34" t="s">
        <v>951</v>
      </c>
      <c r="C477" s="35" t="s">
        <v>5294</v>
      </c>
      <c r="D477" s="36" t="s">
        <v>952</v>
      </c>
      <c r="E477" s="240">
        <v>9646.0169999999998</v>
      </c>
      <c r="F477" s="235">
        <v>9315.0400000000009</v>
      </c>
      <c r="G477" s="234">
        <v>330.97699999999895</v>
      </c>
      <c r="H477" s="105">
        <v>3.5531463096239948</v>
      </c>
      <c r="I477" s="240">
        <v>2739.172</v>
      </c>
      <c r="J477" s="235">
        <v>3096.8420000000001</v>
      </c>
      <c r="K477" s="234">
        <v>-357.67000000000007</v>
      </c>
      <c r="L477" s="312">
        <v>-11.549507530574697</v>
      </c>
      <c r="M477" s="240">
        <v>606.63699999999994</v>
      </c>
      <c r="N477" s="235">
        <v>6.6360000000000001</v>
      </c>
      <c r="O477" s="234">
        <v>600.00099999999998</v>
      </c>
      <c r="P477" s="105">
        <v>9041.6063893911996</v>
      </c>
      <c r="Q477" s="240">
        <v>6300.2079999999996</v>
      </c>
      <c r="R477" s="235">
        <v>6211.5619999999999</v>
      </c>
      <c r="S477" s="234">
        <v>88.645999999999731</v>
      </c>
      <c r="T477" s="105">
        <v>1.427112858247245</v>
      </c>
      <c r="U477" s="180" t="s">
        <v>5427</v>
      </c>
      <c r="V477" s="165">
        <v>4193</v>
      </c>
      <c r="W477" s="165">
        <v>4199</v>
      </c>
      <c r="X477" s="165">
        <v>-6</v>
      </c>
      <c r="Y477" s="165">
        <v>-0.1428911645629912</v>
      </c>
      <c r="Z477" s="241" t="s">
        <v>6690</v>
      </c>
      <c r="AA477" s="165">
        <v>1128</v>
      </c>
      <c r="AB477" s="165">
        <v>1153</v>
      </c>
      <c r="AC477" s="165">
        <v>-25</v>
      </c>
      <c r="AD477" s="165">
        <v>-2.1682567215958368</v>
      </c>
      <c r="AE477" s="241" t="s">
        <v>6691</v>
      </c>
      <c r="AF477" s="165">
        <v>586</v>
      </c>
      <c r="AG477" s="165">
        <v>437</v>
      </c>
      <c r="AH477" s="165">
        <v>149</v>
      </c>
      <c r="AI477" s="165">
        <v>34.096109839816933</v>
      </c>
      <c r="AJ477" s="241" t="s">
        <v>6692</v>
      </c>
      <c r="AK477" s="165">
        <v>196</v>
      </c>
      <c r="AL477" s="165">
        <v>248</v>
      </c>
      <c r="AM477" s="165">
        <v>-52</v>
      </c>
      <c r="AN477" s="92">
        <v>-20.967741935483872</v>
      </c>
      <c r="AO477" s="241" t="s">
        <v>5494</v>
      </c>
      <c r="AP477" s="165">
        <v>59</v>
      </c>
      <c r="AQ477" s="165">
        <v>55</v>
      </c>
      <c r="AR477" s="165">
        <v>4</v>
      </c>
      <c r="AS477" s="255">
        <v>7.2727272727272725</v>
      </c>
      <c r="AT477" s="239" t="s">
        <v>6693</v>
      </c>
    </row>
    <row r="478" spans="2:46" ht="50" customHeight="1">
      <c r="B478" s="34" t="s">
        <v>953</v>
      </c>
      <c r="C478" s="35" t="s">
        <v>5294</v>
      </c>
      <c r="D478" s="36" t="s">
        <v>954</v>
      </c>
      <c r="E478" s="240">
        <v>21090.303</v>
      </c>
      <c r="F478" s="235">
        <v>25156.338</v>
      </c>
      <c r="G478" s="234">
        <v>-4066.0349999999999</v>
      </c>
      <c r="H478" s="105">
        <v>-16.163063956288074</v>
      </c>
      <c r="I478" s="240">
        <v>10930.648999999999</v>
      </c>
      <c r="J478" s="235">
        <v>13520.558000000001</v>
      </c>
      <c r="K478" s="234">
        <v>-2589.9090000000015</v>
      </c>
      <c r="L478" s="312">
        <v>-19.155341073940892</v>
      </c>
      <c r="M478" s="240">
        <v>0.34</v>
      </c>
      <c r="N478" s="235">
        <v>0.34</v>
      </c>
      <c r="O478" s="234">
        <v>0</v>
      </c>
      <c r="P478" s="105">
        <v>0</v>
      </c>
      <c r="Q478" s="240">
        <v>10159.314</v>
      </c>
      <c r="R478" s="235">
        <v>11635.44</v>
      </c>
      <c r="S478" s="234">
        <v>-1476.1260000000002</v>
      </c>
      <c r="T478" s="105">
        <v>-12.686464800643552</v>
      </c>
      <c r="U478" s="180" t="s">
        <v>6694</v>
      </c>
      <c r="V478" s="165">
        <v>1944</v>
      </c>
      <c r="W478" s="165">
        <v>1947</v>
      </c>
      <c r="X478" s="165">
        <v>-3</v>
      </c>
      <c r="Y478" s="165">
        <v>-0.15408320493066258</v>
      </c>
      <c r="Z478" s="237" t="s">
        <v>6695</v>
      </c>
      <c r="AA478" s="165">
        <v>1450</v>
      </c>
      <c r="AB478" s="165">
        <v>1910</v>
      </c>
      <c r="AC478" s="165">
        <v>-460</v>
      </c>
      <c r="AD478" s="165">
        <v>-24.083769633507853</v>
      </c>
      <c r="AE478" s="237" t="s">
        <v>5362</v>
      </c>
      <c r="AF478" s="165">
        <v>1370</v>
      </c>
      <c r="AG478" s="165">
        <v>1370</v>
      </c>
      <c r="AH478" s="165">
        <v>0</v>
      </c>
      <c r="AI478" s="165">
        <v>0</v>
      </c>
      <c r="AJ478" s="237" t="s">
        <v>6696</v>
      </c>
      <c r="AK478" s="165">
        <v>838</v>
      </c>
      <c r="AL478" s="165">
        <v>828</v>
      </c>
      <c r="AM478" s="165">
        <v>10</v>
      </c>
      <c r="AN478" s="165">
        <v>1.2077294685990339</v>
      </c>
      <c r="AO478" s="237" t="s">
        <v>6697</v>
      </c>
      <c r="AP478" s="165">
        <v>833</v>
      </c>
      <c r="AQ478" s="165">
        <v>832</v>
      </c>
      <c r="AR478" s="165">
        <v>1</v>
      </c>
      <c r="AS478" s="255">
        <v>0.1201923076923077</v>
      </c>
      <c r="AT478" s="239" t="s">
        <v>6698</v>
      </c>
    </row>
    <row r="479" spans="2:46" ht="50" customHeight="1">
      <c r="B479" s="34" t="s">
        <v>955</v>
      </c>
      <c r="C479" s="35" t="s">
        <v>5294</v>
      </c>
      <c r="D479" s="36" t="s">
        <v>956</v>
      </c>
      <c r="E479" s="240">
        <v>44698.385000000002</v>
      </c>
      <c r="F479" s="235">
        <v>56202.555</v>
      </c>
      <c r="G479" s="234">
        <v>-11504.169999999998</v>
      </c>
      <c r="H479" s="105">
        <v>-20.469122800555951</v>
      </c>
      <c r="I479" s="240">
        <v>7690.1729999999998</v>
      </c>
      <c r="J479" s="235">
        <v>9896.0480000000007</v>
      </c>
      <c r="K479" s="234">
        <v>-2205.8750000000009</v>
      </c>
      <c r="L479" s="312">
        <v>-22.290463829601482</v>
      </c>
      <c r="M479" s="240">
        <v>8019.5929999999998</v>
      </c>
      <c r="N479" s="235">
        <v>8036.2449999999999</v>
      </c>
      <c r="O479" s="234">
        <v>-16.652000000000044</v>
      </c>
      <c r="P479" s="105">
        <v>-0.20721120374005575</v>
      </c>
      <c r="Q479" s="240">
        <v>28988.618999999999</v>
      </c>
      <c r="R479" s="235">
        <v>38270.262000000002</v>
      </c>
      <c r="S479" s="234">
        <v>-9281.6430000000037</v>
      </c>
      <c r="T479" s="105">
        <v>-24.252885961428756</v>
      </c>
      <c r="U479" s="180" t="s">
        <v>5395</v>
      </c>
      <c r="V479" s="165">
        <v>13200</v>
      </c>
      <c r="W479" s="165">
        <v>11949</v>
      </c>
      <c r="X479" s="165">
        <v>1251</v>
      </c>
      <c r="Y479" s="165">
        <v>10.469495355259854</v>
      </c>
      <c r="Z479" s="237" t="s">
        <v>6699</v>
      </c>
      <c r="AA479" s="165">
        <v>5069</v>
      </c>
      <c r="AB479" s="165">
        <v>5474</v>
      </c>
      <c r="AC479" s="165">
        <v>-405</v>
      </c>
      <c r="AD479" s="165">
        <v>-7.3986116185604676</v>
      </c>
      <c r="AE479" s="237" t="s">
        <v>6700</v>
      </c>
      <c r="AF479" s="165">
        <v>3547</v>
      </c>
      <c r="AG479" s="165">
        <v>6454</v>
      </c>
      <c r="AH479" s="165">
        <v>-2907</v>
      </c>
      <c r="AI479" s="165">
        <v>-45.041834521227145</v>
      </c>
      <c r="AJ479" s="237" t="s">
        <v>6701</v>
      </c>
      <c r="AK479" s="165">
        <v>2595</v>
      </c>
      <c r="AL479" s="165">
        <v>10055</v>
      </c>
      <c r="AM479" s="165">
        <v>-7460</v>
      </c>
      <c r="AN479" s="165">
        <v>-74.191944306315264</v>
      </c>
      <c r="AO479" s="237" t="s">
        <v>6702</v>
      </c>
      <c r="AP479" s="165">
        <v>684</v>
      </c>
      <c r="AQ479" s="165">
        <v>684</v>
      </c>
      <c r="AR479" s="165">
        <v>0</v>
      </c>
      <c r="AS479" s="255">
        <v>0</v>
      </c>
      <c r="AT479" s="239" t="s">
        <v>6703</v>
      </c>
    </row>
    <row r="480" spans="2:46" ht="50" customHeight="1">
      <c r="B480" s="34" t="s">
        <v>957</v>
      </c>
      <c r="C480" s="35" t="s">
        <v>5294</v>
      </c>
      <c r="D480" s="36" t="s">
        <v>958</v>
      </c>
      <c r="E480" s="240">
        <v>9462.8719999999994</v>
      </c>
      <c r="F480" s="235">
        <v>10734.637000000001</v>
      </c>
      <c r="G480" s="234">
        <v>-1271.7650000000012</v>
      </c>
      <c r="H480" s="105">
        <v>-11.847303266985191</v>
      </c>
      <c r="I480" s="240">
        <v>2626.748</v>
      </c>
      <c r="J480" s="235">
        <v>3212.6729999999998</v>
      </c>
      <c r="K480" s="234">
        <v>-585.92499999999973</v>
      </c>
      <c r="L480" s="312">
        <v>-18.237928354364101</v>
      </c>
      <c r="M480" s="240">
        <v>1217.357</v>
      </c>
      <c r="N480" s="235">
        <v>1857.3140000000001</v>
      </c>
      <c r="O480" s="234">
        <v>-639.95700000000011</v>
      </c>
      <c r="P480" s="105">
        <v>-34.456047819593245</v>
      </c>
      <c r="Q480" s="240">
        <v>5618.7669999999998</v>
      </c>
      <c r="R480" s="235">
        <v>5664.65</v>
      </c>
      <c r="S480" s="234">
        <v>-45.882999999999811</v>
      </c>
      <c r="T480" s="105">
        <v>-0.80998826052800821</v>
      </c>
      <c r="U480" s="180" t="s">
        <v>5440</v>
      </c>
      <c r="V480" s="165">
        <v>3337</v>
      </c>
      <c r="W480" s="165">
        <v>3019</v>
      </c>
      <c r="X480" s="165">
        <v>318</v>
      </c>
      <c r="Y480" s="165">
        <v>10.533289168598873</v>
      </c>
      <c r="Z480" s="237" t="s">
        <v>5508</v>
      </c>
      <c r="AA480" s="165">
        <v>1700</v>
      </c>
      <c r="AB480" s="165">
        <v>2036</v>
      </c>
      <c r="AC480" s="165">
        <v>-336</v>
      </c>
      <c r="AD480" s="165">
        <v>-16.50294695481336</v>
      </c>
      <c r="AE480" s="237" t="s">
        <v>6704</v>
      </c>
      <c r="AF480" s="165">
        <v>219</v>
      </c>
      <c r="AG480" s="165">
        <v>200</v>
      </c>
      <c r="AH480" s="165">
        <v>19</v>
      </c>
      <c r="AI480" s="165">
        <v>9.5</v>
      </c>
      <c r="AJ480" s="237" t="s">
        <v>6705</v>
      </c>
      <c r="AK480" s="165">
        <v>197</v>
      </c>
      <c r="AL480" s="165">
        <v>207</v>
      </c>
      <c r="AM480" s="165">
        <v>-10</v>
      </c>
      <c r="AN480" s="165">
        <v>-4.8309178743961354</v>
      </c>
      <c r="AO480" s="237" t="s">
        <v>6706</v>
      </c>
      <c r="AP480" s="165">
        <v>43</v>
      </c>
      <c r="AQ480" s="165">
        <v>41</v>
      </c>
      <c r="AR480" s="165">
        <v>2</v>
      </c>
      <c r="AS480" s="255">
        <v>4.8780487804878048</v>
      </c>
      <c r="AT480" s="239" t="s">
        <v>6707</v>
      </c>
    </row>
    <row r="481" spans="2:46" ht="50" customHeight="1">
      <c r="B481" s="34" t="s">
        <v>959</v>
      </c>
      <c r="C481" s="35" t="s">
        <v>5294</v>
      </c>
      <c r="D481" s="36" t="s">
        <v>960</v>
      </c>
      <c r="E481" s="240">
        <v>4589.6099999999997</v>
      </c>
      <c r="F481" s="235">
        <v>8185.0110000000004</v>
      </c>
      <c r="G481" s="234">
        <v>-3595.4010000000007</v>
      </c>
      <c r="H481" s="105">
        <v>-43.926648357589265</v>
      </c>
      <c r="I481" s="240">
        <v>2946.9079999999999</v>
      </c>
      <c r="J481" s="235">
        <v>4726.2780000000002</v>
      </c>
      <c r="K481" s="234">
        <v>-1779.3700000000003</v>
      </c>
      <c r="L481" s="312">
        <v>-37.648441331635595</v>
      </c>
      <c r="M481" s="240">
        <v>379.01600000000002</v>
      </c>
      <c r="N481" s="235">
        <v>1508.94</v>
      </c>
      <c r="O481" s="234">
        <v>-1129.924</v>
      </c>
      <c r="P481" s="105">
        <v>-74.88197012472331</v>
      </c>
      <c r="Q481" s="240">
        <v>1263.6859999999999</v>
      </c>
      <c r="R481" s="235">
        <v>1949.7929999999999</v>
      </c>
      <c r="S481" s="234">
        <v>-686.10699999999997</v>
      </c>
      <c r="T481" s="105">
        <v>-35.188709775858257</v>
      </c>
      <c r="U481" s="180" t="s">
        <v>5440</v>
      </c>
      <c r="V481" s="165">
        <v>452</v>
      </c>
      <c r="W481" s="165" t="s">
        <v>5423</v>
      </c>
      <c r="X481" s="165" t="s">
        <v>5423</v>
      </c>
      <c r="Y481" s="165" t="s">
        <v>5423</v>
      </c>
      <c r="Z481" s="237" t="s">
        <v>6708</v>
      </c>
      <c r="AA481" s="165">
        <v>201</v>
      </c>
      <c r="AB481" s="165">
        <v>207</v>
      </c>
      <c r="AC481" s="165">
        <v>-6</v>
      </c>
      <c r="AD481" s="165">
        <v>-2.8985507246376812</v>
      </c>
      <c r="AE481" s="237" t="s">
        <v>6278</v>
      </c>
      <c r="AF481" s="165">
        <v>175</v>
      </c>
      <c r="AG481" s="165">
        <v>162</v>
      </c>
      <c r="AH481" s="165">
        <v>13</v>
      </c>
      <c r="AI481" s="165">
        <v>8.0246913580246915</v>
      </c>
      <c r="AJ481" s="237" t="s">
        <v>6709</v>
      </c>
      <c r="AK481" s="165">
        <v>151</v>
      </c>
      <c r="AL481" s="165">
        <v>164</v>
      </c>
      <c r="AM481" s="165">
        <v>-13</v>
      </c>
      <c r="AN481" s="165">
        <v>-7.9268292682926829</v>
      </c>
      <c r="AO481" s="237" t="s">
        <v>6710</v>
      </c>
      <c r="AP481" s="165">
        <v>87</v>
      </c>
      <c r="AQ481" s="165">
        <v>52</v>
      </c>
      <c r="AR481" s="165">
        <v>35</v>
      </c>
      <c r="AS481" s="255">
        <v>67.307692307692307</v>
      </c>
      <c r="AT481" s="239" t="s">
        <v>6711</v>
      </c>
    </row>
    <row r="482" spans="2:46" ht="50" customHeight="1">
      <c r="B482" s="34" t="s">
        <v>961</v>
      </c>
      <c r="C482" s="35" t="s">
        <v>5294</v>
      </c>
      <c r="D482" s="36" t="s">
        <v>962</v>
      </c>
      <c r="E482" s="240">
        <v>6509.1580000000004</v>
      </c>
      <c r="F482" s="235">
        <v>7158.3159999999998</v>
      </c>
      <c r="G482" s="234">
        <v>-649.15799999999945</v>
      </c>
      <c r="H482" s="105">
        <v>-9.0685854047236738</v>
      </c>
      <c r="I482" s="240">
        <v>2655.5059999999999</v>
      </c>
      <c r="J482" s="235">
        <v>2904.511</v>
      </c>
      <c r="K482" s="234">
        <v>-249.00500000000011</v>
      </c>
      <c r="L482" s="312">
        <v>-8.5730437929138539</v>
      </c>
      <c r="M482" s="240">
        <v>2776.819</v>
      </c>
      <c r="N482" s="235">
        <v>3121.9229999999998</v>
      </c>
      <c r="O482" s="234">
        <v>-345.10399999999981</v>
      </c>
      <c r="P482" s="105">
        <v>-11.054212419716945</v>
      </c>
      <c r="Q482" s="240">
        <v>1076.8330000000001</v>
      </c>
      <c r="R482" s="235">
        <v>1131.8820000000001</v>
      </c>
      <c r="S482" s="234">
        <v>-55.048999999999978</v>
      </c>
      <c r="T482" s="105">
        <v>-4.8634928375926094</v>
      </c>
      <c r="U482" s="180" t="s">
        <v>5467</v>
      </c>
      <c r="V482" s="165">
        <v>224</v>
      </c>
      <c r="W482" s="165">
        <v>194</v>
      </c>
      <c r="X482" s="165">
        <v>30</v>
      </c>
      <c r="Y482" s="165">
        <v>15.463917525773196</v>
      </c>
      <c r="Z482" s="237" t="s">
        <v>6712</v>
      </c>
      <c r="AA482" s="165">
        <v>175</v>
      </c>
      <c r="AB482" s="165">
        <v>131</v>
      </c>
      <c r="AC482" s="165">
        <v>44</v>
      </c>
      <c r="AD482" s="165">
        <v>33.587786259541986</v>
      </c>
      <c r="AE482" s="237" t="s">
        <v>5543</v>
      </c>
      <c r="AF482" s="165">
        <v>171</v>
      </c>
      <c r="AG482" s="165">
        <v>184</v>
      </c>
      <c r="AH482" s="165">
        <v>-13</v>
      </c>
      <c r="AI482" s="165">
        <v>-7.0652173913043477</v>
      </c>
      <c r="AJ482" s="237" t="s">
        <v>6615</v>
      </c>
      <c r="AK482" s="165">
        <v>136</v>
      </c>
      <c r="AL482" s="165">
        <v>150</v>
      </c>
      <c r="AM482" s="165">
        <v>-14</v>
      </c>
      <c r="AN482" s="165">
        <v>-9.3333333333333339</v>
      </c>
      <c r="AO482" s="237" t="s">
        <v>5580</v>
      </c>
      <c r="AP482" s="165">
        <v>88</v>
      </c>
      <c r="AQ482" s="165">
        <v>71</v>
      </c>
      <c r="AR482" s="165">
        <v>17</v>
      </c>
      <c r="AS482" s="255">
        <v>23.943661971830984</v>
      </c>
      <c r="AT482" s="239" t="s">
        <v>6713</v>
      </c>
    </row>
    <row r="483" spans="2:46" ht="50" customHeight="1">
      <c r="B483" s="34" t="s">
        <v>963</v>
      </c>
      <c r="C483" s="35" t="s">
        <v>5294</v>
      </c>
      <c r="D483" s="36" t="s">
        <v>964</v>
      </c>
      <c r="E483" s="240">
        <v>13102.959000000001</v>
      </c>
      <c r="F483" s="235">
        <v>17363.504000000001</v>
      </c>
      <c r="G483" s="234">
        <v>-4260.5450000000001</v>
      </c>
      <c r="H483" s="105">
        <v>-24.537357206241321</v>
      </c>
      <c r="I483" s="240">
        <v>3287.5149999999999</v>
      </c>
      <c r="J483" s="235">
        <v>3528.2750000000001</v>
      </c>
      <c r="K483" s="234">
        <v>-240.76000000000022</v>
      </c>
      <c r="L483" s="312">
        <v>-6.8237311434057784</v>
      </c>
      <c r="M483" s="240">
        <v>564.66300000000001</v>
      </c>
      <c r="N483" s="235">
        <v>564.61300000000006</v>
      </c>
      <c r="O483" s="234">
        <v>4.9999999999954525E-2</v>
      </c>
      <c r="P483" s="105">
        <v>8.8556232321881576E-3</v>
      </c>
      <c r="Q483" s="240">
        <v>9250.7810000000009</v>
      </c>
      <c r="R483" s="235">
        <v>13270.616</v>
      </c>
      <c r="S483" s="234">
        <v>-4019.8349999999991</v>
      </c>
      <c r="T483" s="105">
        <v>-30.29124646512264</v>
      </c>
      <c r="U483" s="180" t="s">
        <v>6278</v>
      </c>
      <c r="V483" s="165">
        <v>5575</v>
      </c>
      <c r="W483" s="165">
        <v>9738</v>
      </c>
      <c r="X483" s="165">
        <v>-4163</v>
      </c>
      <c r="Y483" s="165">
        <v>-42.750051345245431</v>
      </c>
      <c r="Z483" s="237" t="s">
        <v>6714</v>
      </c>
      <c r="AA483" s="165">
        <v>692</v>
      </c>
      <c r="AB483" s="165">
        <v>1084</v>
      </c>
      <c r="AC483" s="165">
        <v>-392</v>
      </c>
      <c r="AD483" s="165">
        <v>-36.162361623616235</v>
      </c>
      <c r="AE483" s="237" t="s">
        <v>5372</v>
      </c>
      <c r="AF483" s="165">
        <v>660</v>
      </c>
      <c r="AG483" s="165">
        <v>566</v>
      </c>
      <c r="AH483" s="165">
        <v>94</v>
      </c>
      <c r="AI483" s="165">
        <v>16.607773851590103</v>
      </c>
      <c r="AJ483" s="237" t="s">
        <v>5467</v>
      </c>
      <c r="AK483" s="165">
        <v>522</v>
      </c>
      <c r="AL483" s="165">
        <v>445</v>
      </c>
      <c r="AM483" s="165">
        <v>77</v>
      </c>
      <c r="AN483" s="165">
        <v>17.303370786516854</v>
      </c>
      <c r="AO483" s="237" t="s">
        <v>6715</v>
      </c>
      <c r="AP483" s="165">
        <v>432</v>
      </c>
      <c r="AQ483" s="165">
        <v>538</v>
      </c>
      <c r="AR483" s="165">
        <v>-106</v>
      </c>
      <c r="AS483" s="255">
        <v>-19.702602230483272</v>
      </c>
      <c r="AT483" s="239" t="s">
        <v>6716</v>
      </c>
    </row>
    <row r="484" spans="2:46" ht="50" customHeight="1">
      <c r="B484" s="37" t="s">
        <v>965</v>
      </c>
      <c r="C484" s="38" t="s">
        <v>5294</v>
      </c>
      <c r="D484" s="39" t="s">
        <v>966</v>
      </c>
      <c r="E484" s="240">
        <v>6845.2430000000004</v>
      </c>
      <c r="F484" s="235">
        <v>7652.5050000000001</v>
      </c>
      <c r="G484" s="234">
        <v>-807.26199999999972</v>
      </c>
      <c r="H484" s="105">
        <v>-10.54899016727202</v>
      </c>
      <c r="I484" s="240">
        <v>2963.328</v>
      </c>
      <c r="J484" s="235">
        <v>3762.5479999999998</v>
      </c>
      <c r="K484" s="234">
        <v>-799.2199999999998</v>
      </c>
      <c r="L484" s="312">
        <v>-21.241456587397685</v>
      </c>
      <c r="M484" s="240">
        <v>1928.462</v>
      </c>
      <c r="N484" s="235">
        <v>1907.854</v>
      </c>
      <c r="O484" s="234">
        <v>20.607999999999947</v>
      </c>
      <c r="P484" s="105">
        <v>1.08016651169324</v>
      </c>
      <c r="Q484" s="240">
        <v>1953.453</v>
      </c>
      <c r="R484" s="235">
        <v>1982.1030000000001</v>
      </c>
      <c r="S484" s="234">
        <v>-28.650000000000091</v>
      </c>
      <c r="T484" s="105">
        <v>-1.4454344703580031</v>
      </c>
      <c r="U484" s="180" t="s">
        <v>5494</v>
      </c>
      <c r="V484" s="165">
        <v>914</v>
      </c>
      <c r="W484" s="165">
        <v>917</v>
      </c>
      <c r="X484" s="165">
        <v>-3</v>
      </c>
      <c r="Y484" s="165">
        <v>-0.32715376226826609</v>
      </c>
      <c r="Z484" s="237" t="s">
        <v>6717</v>
      </c>
      <c r="AA484" s="165">
        <v>510</v>
      </c>
      <c r="AB484" s="165">
        <v>533</v>
      </c>
      <c r="AC484" s="165">
        <v>-23</v>
      </c>
      <c r="AD484" s="165">
        <v>-4.3151969981238274</v>
      </c>
      <c r="AE484" s="237" t="s">
        <v>6718</v>
      </c>
      <c r="AF484" s="165">
        <v>174</v>
      </c>
      <c r="AG484" s="165">
        <v>99</v>
      </c>
      <c r="AH484" s="165">
        <v>75</v>
      </c>
      <c r="AI484" s="165">
        <v>75.757575757575751</v>
      </c>
      <c r="AJ484" s="237" t="s">
        <v>6719</v>
      </c>
      <c r="AK484" s="165">
        <v>139</v>
      </c>
      <c r="AL484" s="165">
        <v>139</v>
      </c>
      <c r="AM484" s="165">
        <v>0</v>
      </c>
      <c r="AN484" s="165">
        <v>0</v>
      </c>
      <c r="AO484" s="237" t="s">
        <v>5492</v>
      </c>
      <c r="AP484" s="165">
        <v>111</v>
      </c>
      <c r="AQ484" s="165">
        <v>115</v>
      </c>
      <c r="AR484" s="165">
        <v>-4</v>
      </c>
      <c r="AS484" s="255">
        <v>-3.4782608695652173</v>
      </c>
      <c r="AT484" s="239" t="s">
        <v>6720</v>
      </c>
    </row>
    <row r="485" spans="2:46" ht="50" customHeight="1">
      <c r="B485" s="37" t="s">
        <v>967</v>
      </c>
      <c r="C485" s="38" t="s">
        <v>5294</v>
      </c>
      <c r="D485" s="39" t="s">
        <v>968</v>
      </c>
      <c r="E485" s="240">
        <v>16841.823</v>
      </c>
      <c r="F485" s="235">
        <v>17624.776999999998</v>
      </c>
      <c r="G485" s="234">
        <v>-782.9539999999979</v>
      </c>
      <c r="H485" s="105">
        <v>-4.4423484053159825</v>
      </c>
      <c r="I485" s="240">
        <v>4388.4960000000001</v>
      </c>
      <c r="J485" s="235">
        <v>4783.915</v>
      </c>
      <c r="K485" s="234">
        <v>-395.41899999999987</v>
      </c>
      <c r="L485" s="312">
        <v>-8.265594183843147</v>
      </c>
      <c r="M485" s="240">
        <v>1259.5309999999999</v>
      </c>
      <c r="N485" s="235">
        <v>1399.876</v>
      </c>
      <c r="O485" s="234">
        <v>-140.34500000000003</v>
      </c>
      <c r="P485" s="105">
        <v>-10.025530832730901</v>
      </c>
      <c r="Q485" s="240">
        <v>11193.796</v>
      </c>
      <c r="R485" s="235">
        <v>11440.986000000001</v>
      </c>
      <c r="S485" s="234">
        <v>-247.19000000000051</v>
      </c>
      <c r="T485" s="105">
        <v>-2.160565531677082</v>
      </c>
      <c r="U485" s="180" t="s">
        <v>6721</v>
      </c>
      <c r="V485" s="165">
        <v>8568</v>
      </c>
      <c r="W485" s="165">
        <v>8991</v>
      </c>
      <c r="X485" s="165">
        <v>-423</v>
      </c>
      <c r="Y485" s="165">
        <v>-4.7047047047047048</v>
      </c>
      <c r="Z485" s="237" t="s">
        <v>6722</v>
      </c>
      <c r="AA485" s="165">
        <v>1867</v>
      </c>
      <c r="AB485" s="165">
        <v>1905</v>
      </c>
      <c r="AC485" s="165">
        <v>-38</v>
      </c>
      <c r="AD485" s="165">
        <v>-1.9947506561679789</v>
      </c>
      <c r="AE485" s="237" t="s">
        <v>6723</v>
      </c>
      <c r="AF485" s="165">
        <v>369</v>
      </c>
      <c r="AG485" s="165">
        <v>160</v>
      </c>
      <c r="AH485" s="165">
        <v>209</v>
      </c>
      <c r="AI485" s="165">
        <v>130.625</v>
      </c>
      <c r="AJ485" s="237" t="s">
        <v>5373</v>
      </c>
      <c r="AK485" s="165">
        <v>252</v>
      </c>
      <c r="AL485" s="165">
        <v>252</v>
      </c>
      <c r="AM485" s="165">
        <v>0</v>
      </c>
      <c r="AN485" s="165">
        <v>0</v>
      </c>
      <c r="AO485" s="237" t="s">
        <v>6724</v>
      </c>
      <c r="AP485" s="165">
        <v>60</v>
      </c>
      <c r="AQ485" s="165">
        <v>40</v>
      </c>
      <c r="AR485" s="165">
        <v>20</v>
      </c>
      <c r="AS485" s="255">
        <v>50</v>
      </c>
      <c r="AT485" s="239" t="s">
        <v>6725</v>
      </c>
    </row>
    <row r="486" spans="2:46" ht="50" customHeight="1">
      <c r="B486" s="34" t="s">
        <v>969</v>
      </c>
      <c r="C486" s="35" t="s">
        <v>5294</v>
      </c>
      <c r="D486" s="36" t="s">
        <v>970</v>
      </c>
      <c r="E486" s="240">
        <v>28487.17</v>
      </c>
      <c r="F486" s="235">
        <v>32814.697</v>
      </c>
      <c r="G486" s="234">
        <v>-4327.5270000000019</v>
      </c>
      <c r="H486" s="105">
        <v>-13.187770711398011</v>
      </c>
      <c r="I486" s="240">
        <v>3794.835</v>
      </c>
      <c r="J486" s="235">
        <v>4261.3710000000001</v>
      </c>
      <c r="K486" s="234">
        <v>-466.53600000000006</v>
      </c>
      <c r="L486" s="312">
        <v>-10.948025881811278</v>
      </c>
      <c r="M486" s="240">
        <v>3429.2489999999998</v>
      </c>
      <c r="N486" s="235">
        <v>3464.69</v>
      </c>
      <c r="O486" s="234">
        <v>-35.441000000000258</v>
      </c>
      <c r="P486" s="105">
        <v>-1.0229197994625856</v>
      </c>
      <c r="Q486" s="240">
        <v>21263.085999999999</v>
      </c>
      <c r="R486" s="235">
        <v>25088.635999999999</v>
      </c>
      <c r="S486" s="234">
        <v>-3825.5499999999993</v>
      </c>
      <c r="T486" s="105">
        <v>-15.248138639342526</v>
      </c>
      <c r="U486" s="180" t="s">
        <v>6726</v>
      </c>
      <c r="V486" s="165">
        <v>4512</v>
      </c>
      <c r="W486" s="165">
        <v>9623</v>
      </c>
      <c r="X486" s="165">
        <v>-5111</v>
      </c>
      <c r="Y486" s="165">
        <v>-53.112335030655721</v>
      </c>
      <c r="Z486" s="237" t="s">
        <v>6727</v>
      </c>
      <c r="AA486" s="165">
        <v>4015</v>
      </c>
      <c r="AB486" s="165" t="s">
        <v>6728</v>
      </c>
      <c r="AC486" s="165" t="s">
        <v>6728</v>
      </c>
      <c r="AD486" s="165" t="s">
        <v>6728</v>
      </c>
      <c r="AE486" s="237" t="s">
        <v>6278</v>
      </c>
      <c r="AF486" s="165">
        <v>2823</v>
      </c>
      <c r="AG486" s="165">
        <v>5737</v>
      </c>
      <c r="AH486" s="165">
        <v>-2914</v>
      </c>
      <c r="AI486" s="165">
        <v>-50.793097437685198</v>
      </c>
      <c r="AJ486" s="241" t="s">
        <v>6729</v>
      </c>
      <c r="AK486" s="165">
        <v>2374</v>
      </c>
      <c r="AL486" s="165">
        <v>2984</v>
      </c>
      <c r="AM486" s="165">
        <v>-610</v>
      </c>
      <c r="AN486" s="165">
        <v>-20.442359249329758</v>
      </c>
      <c r="AO486" s="241" t="s">
        <v>6730</v>
      </c>
      <c r="AP486" s="165">
        <v>2175</v>
      </c>
      <c r="AQ486" s="165">
        <v>1434</v>
      </c>
      <c r="AR486" s="165">
        <v>741</v>
      </c>
      <c r="AS486" s="255">
        <v>51.67364016736402</v>
      </c>
      <c r="AT486" s="239" t="s">
        <v>6731</v>
      </c>
    </row>
    <row r="487" spans="2:46" ht="50" customHeight="1">
      <c r="B487" s="34" t="s">
        <v>971</v>
      </c>
      <c r="C487" s="35" t="s">
        <v>5294</v>
      </c>
      <c r="D487" s="36" t="s">
        <v>77</v>
      </c>
      <c r="E487" s="240">
        <v>11720.076999999999</v>
      </c>
      <c r="F487" s="235">
        <v>14227.806</v>
      </c>
      <c r="G487" s="234">
        <v>-2507.7290000000012</v>
      </c>
      <c r="H487" s="105">
        <v>-17.625549575247238</v>
      </c>
      <c r="I487" s="240">
        <v>2579.4679999999998</v>
      </c>
      <c r="J487" s="235">
        <v>3765.078</v>
      </c>
      <c r="K487" s="234">
        <v>-1185.6100000000001</v>
      </c>
      <c r="L487" s="312">
        <v>-31.489653069604408</v>
      </c>
      <c r="M487" s="240">
        <v>963.19</v>
      </c>
      <c r="N487" s="235">
        <v>1062.96</v>
      </c>
      <c r="O487" s="234">
        <v>-99.769999999999982</v>
      </c>
      <c r="P487" s="105">
        <v>-9.3860540377812889</v>
      </c>
      <c r="Q487" s="240">
        <v>8177.4189999999999</v>
      </c>
      <c r="R487" s="235">
        <v>9399.768</v>
      </c>
      <c r="S487" s="234">
        <v>-1222.3490000000002</v>
      </c>
      <c r="T487" s="105">
        <v>-13.004033716576838</v>
      </c>
      <c r="U487" s="180" t="s">
        <v>6732</v>
      </c>
      <c r="V487" s="165">
        <v>3457</v>
      </c>
      <c r="W487" s="165">
        <v>4008</v>
      </c>
      <c r="X487" s="165">
        <v>-551</v>
      </c>
      <c r="Y487" s="165">
        <v>-13.74750499001996</v>
      </c>
      <c r="Z487" s="237" t="s">
        <v>6308</v>
      </c>
      <c r="AA487" s="165">
        <v>2022</v>
      </c>
      <c r="AB487" s="165">
        <v>2371</v>
      </c>
      <c r="AC487" s="165">
        <v>-349</v>
      </c>
      <c r="AD487" s="165">
        <v>-14.719527625474482</v>
      </c>
      <c r="AE487" s="237" t="s">
        <v>5536</v>
      </c>
      <c r="AF487" s="165">
        <v>1390</v>
      </c>
      <c r="AG487" s="165">
        <v>1513</v>
      </c>
      <c r="AH487" s="165">
        <v>-123</v>
      </c>
      <c r="AI487" s="165">
        <v>-8.1295439524124262</v>
      </c>
      <c r="AJ487" s="237" t="s">
        <v>6733</v>
      </c>
      <c r="AK487" s="165">
        <v>609</v>
      </c>
      <c r="AL487" s="165">
        <v>675</v>
      </c>
      <c r="AM487" s="165">
        <v>-66</v>
      </c>
      <c r="AN487" s="165">
        <v>-9.7777777777777786</v>
      </c>
      <c r="AO487" s="237" t="s">
        <v>6734</v>
      </c>
      <c r="AP487" s="165">
        <v>274</v>
      </c>
      <c r="AQ487" s="165">
        <v>401</v>
      </c>
      <c r="AR487" s="165">
        <v>-127</v>
      </c>
      <c r="AS487" s="255">
        <v>-31.67082294264339</v>
      </c>
      <c r="AT487" s="239" t="s">
        <v>6735</v>
      </c>
    </row>
    <row r="488" spans="2:46" ht="50" customHeight="1">
      <c r="B488" s="34" t="s">
        <v>972</v>
      </c>
      <c r="C488" s="35" t="s">
        <v>5294</v>
      </c>
      <c r="D488" s="36" t="s">
        <v>973</v>
      </c>
      <c r="E488" s="240">
        <v>2912.355</v>
      </c>
      <c r="F488" s="235">
        <v>3536.5839999999998</v>
      </c>
      <c r="G488" s="234">
        <v>-624.22899999999981</v>
      </c>
      <c r="H488" s="105">
        <v>-17.650619920239414</v>
      </c>
      <c r="I488" s="240">
        <v>1465.509</v>
      </c>
      <c r="J488" s="235">
        <v>1528.7929999999999</v>
      </c>
      <c r="K488" s="234">
        <v>-63.283999999999878</v>
      </c>
      <c r="L488" s="312">
        <v>-4.1394747359518185</v>
      </c>
      <c r="M488" s="240">
        <v>2.0350000000000001</v>
      </c>
      <c r="N488" s="235">
        <v>126.998</v>
      </c>
      <c r="O488" s="234">
        <v>-124.96300000000001</v>
      </c>
      <c r="P488" s="105">
        <v>-98.397612560827724</v>
      </c>
      <c r="Q488" s="240">
        <v>1444.8109999999999</v>
      </c>
      <c r="R488" s="235">
        <v>1880.7929999999999</v>
      </c>
      <c r="S488" s="234">
        <v>-435.98199999999997</v>
      </c>
      <c r="T488" s="105">
        <v>-23.18075407554154</v>
      </c>
      <c r="U488" s="180" t="s">
        <v>6736</v>
      </c>
      <c r="V488" s="165">
        <v>522</v>
      </c>
      <c r="W488" s="165">
        <v>571</v>
      </c>
      <c r="X488" s="165">
        <v>-49</v>
      </c>
      <c r="Y488" s="165">
        <v>-8.5814360770577931</v>
      </c>
      <c r="Z488" s="237" t="s">
        <v>5386</v>
      </c>
      <c r="AA488" s="165">
        <v>339</v>
      </c>
      <c r="AB488" s="165">
        <v>339</v>
      </c>
      <c r="AC488" s="165">
        <v>0</v>
      </c>
      <c r="AD488" s="165">
        <v>0</v>
      </c>
      <c r="AE488" s="237" t="s">
        <v>6737</v>
      </c>
      <c r="AF488" s="165">
        <v>322</v>
      </c>
      <c r="AG488" s="165">
        <v>208</v>
      </c>
      <c r="AH488" s="165">
        <v>114</v>
      </c>
      <c r="AI488" s="165">
        <v>54.807692307692314</v>
      </c>
      <c r="AJ488" s="237" t="s">
        <v>6738</v>
      </c>
      <c r="AK488" s="165">
        <v>99</v>
      </c>
      <c r="AL488" s="165">
        <v>280</v>
      </c>
      <c r="AM488" s="165">
        <v>-181</v>
      </c>
      <c r="AN488" s="165">
        <v>-64.642857142857153</v>
      </c>
      <c r="AO488" s="237" t="s">
        <v>6739</v>
      </c>
      <c r="AP488" s="165">
        <v>50</v>
      </c>
      <c r="AQ488" s="165">
        <v>50</v>
      </c>
      <c r="AR488" s="165">
        <v>0</v>
      </c>
      <c r="AS488" s="255">
        <v>0</v>
      </c>
      <c r="AT488" s="239" t="s">
        <v>6740</v>
      </c>
    </row>
    <row r="489" spans="2:46" ht="50" customHeight="1">
      <c r="B489" s="34" t="s">
        <v>974</v>
      </c>
      <c r="C489" s="35" t="s">
        <v>5294</v>
      </c>
      <c r="D489" s="36" t="s">
        <v>975</v>
      </c>
      <c r="E489" s="240">
        <v>2310.0329999999999</v>
      </c>
      <c r="F489" s="235">
        <v>2754.7759999999998</v>
      </c>
      <c r="G489" s="234">
        <v>-444.74299999999994</v>
      </c>
      <c r="H489" s="105">
        <v>-16.144434248011454</v>
      </c>
      <c r="I489" s="240">
        <v>846.55499999999995</v>
      </c>
      <c r="J489" s="235">
        <v>855.14099999999996</v>
      </c>
      <c r="K489" s="234">
        <v>-8.5860000000000127</v>
      </c>
      <c r="L489" s="312">
        <v>-1.0040449469736585</v>
      </c>
      <c r="M489" s="240">
        <v>133.72999999999999</v>
      </c>
      <c r="N489" s="235">
        <v>133.71700000000001</v>
      </c>
      <c r="O489" s="234">
        <v>1.2999999999976808E-2</v>
      </c>
      <c r="P489" s="105">
        <v>9.7220248734093701E-3</v>
      </c>
      <c r="Q489" s="240">
        <v>1329.748</v>
      </c>
      <c r="R489" s="235">
        <v>1765.9179999999999</v>
      </c>
      <c r="S489" s="234">
        <v>-436.16999999999985</v>
      </c>
      <c r="T489" s="105">
        <v>-24.69933485020255</v>
      </c>
      <c r="U489" s="180" t="s">
        <v>6741</v>
      </c>
      <c r="V489" s="165">
        <v>650</v>
      </c>
      <c r="W489" s="165">
        <v>979</v>
      </c>
      <c r="X489" s="165">
        <v>-329</v>
      </c>
      <c r="Y489" s="165">
        <v>-33.605720122574056</v>
      </c>
      <c r="Z489" s="237" t="s">
        <v>6742</v>
      </c>
      <c r="AA489" s="165">
        <v>230</v>
      </c>
      <c r="AB489" s="165">
        <v>233</v>
      </c>
      <c r="AC489" s="165">
        <v>-3</v>
      </c>
      <c r="AD489" s="165">
        <v>-1.2875536480686696</v>
      </c>
      <c r="AE489" s="237" t="s">
        <v>6743</v>
      </c>
      <c r="AF489" s="165">
        <v>125</v>
      </c>
      <c r="AG489" s="165">
        <v>125</v>
      </c>
      <c r="AH489" s="165">
        <v>0</v>
      </c>
      <c r="AI489" s="165">
        <v>0</v>
      </c>
      <c r="AJ489" s="237" t="s">
        <v>6744</v>
      </c>
      <c r="AK489" s="165">
        <v>91</v>
      </c>
      <c r="AL489" s="165">
        <v>71</v>
      </c>
      <c r="AM489" s="165">
        <v>20</v>
      </c>
      <c r="AN489" s="165">
        <v>28.169014084507044</v>
      </c>
      <c r="AO489" s="237" t="s">
        <v>5605</v>
      </c>
      <c r="AP489" s="165">
        <v>87</v>
      </c>
      <c r="AQ489" s="165">
        <v>87</v>
      </c>
      <c r="AR489" s="165">
        <v>0</v>
      </c>
      <c r="AS489" s="255">
        <v>0</v>
      </c>
      <c r="AT489" s="239" t="s">
        <v>6745</v>
      </c>
    </row>
    <row r="490" spans="2:46" ht="50" customHeight="1">
      <c r="B490" s="34" t="s">
        <v>976</v>
      </c>
      <c r="C490" s="35" t="s">
        <v>5294</v>
      </c>
      <c r="D490" s="36" t="s">
        <v>977</v>
      </c>
      <c r="E490" s="240">
        <v>1717.4359999999999</v>
      </c>
      <c r="F490" s="235">
        <v>1620.0329999999999</v>
      </c>
      <c r="G490" s="234">
        <v>97.40300000000002</v>
      </c>
      <c r="H490" s="105">
        <v>6.0124083892118261</v>
      </c>
      <c r="I490" s="240">
        <v>754.24</v>
      </c>
      <c r="J490" s="235">
        <v>753.899</v>
      </c>
      <c r="K490" s="234">
        <v>0.34100000000000819</v>
      </c>
      <c r="L490" s="312">
        <v>4.5231523055476688E-2</v>
      </c>
      <c r="M490" s="240" t="s">
        <v>12157</v>
      </c>
      <c r="N490" s="235" t="s">
        <v>12157</v>
      </c>
      <c r="O490" s="234" t="s">
        <v>12157</v>
      </c>
      <c r="P490" s="105" t="s">
        <v>12157</v>
      </c>
      <c r="Q490" s="240">
        <v>963.19600000000003</v>
      </c>
      <c r="R490" s="235">
        <v>866.13400000000001</v>
      </c>
      <c r="S490" s="234">
        <v>97.062000000000012</v>
      </c>
      <c r="T490" s="105">
        <v>11.20634913304408</v>
      </c>
      <c r="U490" s="180" t="s">
        <v>6746</v>
      </c>
      <c r="V490" s="165">
        <v>407</v>
      </c>
      <c r="W490" s="165">
        <v>457</v>
      </c>
      <c r="X490" s="165">
        <v>-50</v>
      </c>
      <c r="Y490" s="165">
        <v>-10.940919037199125</v>
      </c>
      <c r="Z490" s="237" t="s">
        <v>6615</v>
      </c>
      <c r="AA490" s="165">
        <v>152</v>
      </c>
      <c r="AB490" s="165">
        <v>152</v>
      </c>
      <c r="AC490" s="165">
        <v>0</v>
      </c>
      <c r="AD490" s="165">
        <v>0</v>
      </c>
      <c r="AE490" s="237" t="s">
        <v>5372</v>
      </c>
      <c r="AF490" s="165">
        <v>112</v>
      </c>
      <c r="AG490" s="165">
        <v>60</v>
      </c>
      <c r="AH490" s="165">
        <v>52</v>
      </c>
      <c r="AI490" s="165">
        <v>86.666666666666671</v>
      </c>
      <c r="AJ490" s="237" t="s">
        <v>5395</v>
      </c>
      <c r="AK490" s="165">
        <v>110</v>
      </c>
      <c r="AL490" s="165">
        <v>80</v>
      </c>
      <c r="AM490" s="165">
        <v>30</v>
      </c>
      <c r="AN490" s="165">
        <v>37.5</v>
      </c>
      <c r="AO490" s="237" t="s">
        <v>6699</v>
      </c>
      <c r="AP490" s="165">
        <v>105</v>
      </c>
      <c r="AQ490" s="165">
        <v>61</v>
      </c>
      <c r="AR490" s="165">
        <v>44</v>
      </c>
      <c r="AS490" s="255">
        <v>72.131147540983605</v>
      </c>
      <c r="AT490" s="239" t="s">
        <v>6747</v>
      </c>
    </row>
    <row r="491" spans="2:46" ht="50" customHeight="1">
      <c r="B491" s="34" t="s">
        <v>978</v>
      </c>
      <c r="C491" s="35" t="s">
        <v>5294</v>
      </c>
      <c r="D491" s="36" t="s">
        <v>979</v>
      </c>
      <c r="E491" s="240">
        <v>2153.1579999999999</v>
      </c>
      <c r="F491" s="232">
        <v>2522.2379999999998</v>
      </c>
      <c r="G491" s="234">
        <v>-369.07999999999993</v>
      </c>
      <c r="H491" s="105">
        <v>-14.633036216249218</v>
      </c>
      <c r="I491" s="240">
        <v>1405.88</v>
      </c>
      <c r="J491" s="235">
        <v>1579.825</v>
      </c>
      <c r="K491" s="234">
        <v>-173.94499999999994</v>
      </c>
      <c r="L491" s="312">
        <v>-11.01039672115582</v>
      </c>
      <c r="M491" s="240" t="s">
        <v>12157</v>
      </c>
      <c r="N491" s="235" t="s">
        <v>12157</v>
      </c>
      <c r="O491" s="234" t="s">
        <v>12157</v>
      </c>
      <c r="P491" s="105" t="s">
        <v>12157</v>
      </c>
      <c r="Q491" s="240">
        <v>747.27200000000005</v>
      </c>
      <c r="R491" s="232">
        <v>942.40700000000004</v>
      </c>
      <c r="S491" s="234">
        <v>-195.13499999999999</v>
      </c>
      <c r="T491" s="105">
        <v>-20.706021920465361</v>
      </c>
      <c r="U491" s="180" t="s">
        <v>6748</v>
      </c>
      <c r="V491" s="165">
        <v>205</v>
      </c>
      <c r="W491" s="165">
        <v>353</v>
      </c>
      <c r="X491" s="165">
        <v>-148</v>
      </c>
      <c r="Y491" s="165">
        <v>-41.926345609065159</v>
      </c>
      <c r="Z491" s="237" t="s">
        <v>6749</v>
      </c>
      <c r="AA491" s="165">
        <v>200</v>
      </c>
      <c r="AB491" s="165">
        <v>200</v>
      </c>
      <c r="AC491" s="165">
        <v>0</v>
      </c>
      <c r="AD491" s="165">
        <v>0</v>
      </c>
      <c r="AE491" s="237" t="s">
        <v>6742</v>
      </c>
      <c r="AF491" s="165">
        <v>185</v>
      </c>
      <c r="AG491" s="165">
        <v>187</v>
      </c>
      <c r="AH491" s="165">
        <v>-2</v>
      </c>
      <c r="AI491" s="165">
        <v>-1.0695187165775399</v>
      </c>
      <c r="AJ491" s="237" t="s">
        <v>6750</v>
      </c>
      <c r="AK491" s="165">
        <v>95</v>
      </c>
      <c r="AL491" s="165">
        <v>152</v>
      </c>
      <c r="AM491" s="165">
        <v>-57</v>
      </c>
      <c r="AN491" s="165">
        <v>-37.5</v>
      </c>
      <c r="AO491" s="237" t="s">
        <v>6751</v>
      </c>
      <c r="AP491" s="165">
        <v>19</v>
      </c>
      <c r="AQ491" s="165">
        <v>12</v>
      </c>
      <c r="AR491" s="165">
        <v>7</v>
      </c>
      <c r="AS491" s="255">
        <v>58.333333333333336</v>
      </c>
      <c r="AT491" s="239" t="s">
        <v>6752</v>
      </c>
    </row>
    <row r="492" spans="2:46" ht="50" customHeight="1">
      <c r="B492" s="34" t="s">
        <v>980</v>
      </c>
      <c r="C492" s="35" t="s">
        <v>5294</v>
      </c>
      <c r="D492" s="36" t="s">
        <v>981</v>
      </c>
      <c r="E492" s="240">
        <v>1919.5119999999999</v>
      </c>
      <c r="F492" s="235">
        <v>1852.59</v>
      </c>
      <c r="G492" s="234">
        <v>66.922000000000025</v>
      </c>
      <c r="H492" s="105">
        <v>3.6123481180401504</v>
      </c>
      <c r="I492" s="240">
        <v>696.66899999999998</v>
      </c>
      <c r="J492" s="235">
        <v>696.56600000000003</v>
      </c>
      <c r="K492" s="234">
        <v>0.1029999999999518</v>
      </c>
      <c r="L492" s="312">
        <v>1.4786825656140524E-2</v>
      </c>
      <c r="M492" s="240">
        <v>95.772000000000006</v>
      </c>
      <c r="N492" s="235">
        <v>45.77</v>
      </c>
      <c r="O492" s="234">
        <v>50.002000000000002</v>
      </c>
      <c r="P492" s="105">
        <v>109.2462311557789</v>
      </c>
      <c r="Q492" s="240">
        <v>1127.0709999999999</v>
      </c>
      <c r="R492" s="235">
        <v>1110.2539999999999</v>
      </c>
      <c r="S492" s="234">
        <v>16.817000000000007</v>
      </c>
      <c r="T492" s="105">
        <v>1.5146984383753634</v>
      </c>
      <c r="U492" s="180" t="s">
        <v>5593</v>
      </c>
      <c r="V492" s="165">
        <v>579</v>
      </c>
      <c r="W492" s="165" t="s">
        <v>5412</v>
      </c>
      <c r="X492" s="165" t="s">
        <v>5412</v>
      </c>
      <c r="Y492" s="165" t="s">
        <v>5412</v>
      </c>
      <c r="Z492" s="237" t="s">
        <v>6753</v>
      </c>
      <c r="AA492" s="165">
        <v>311</v>
      </c>
      <c r="AB492" s="165">
        <v>311</v>
      </c>
      <c r="AC492" s="165">
        <v>0</v>
      </c>
      <c r="AD492" s="165">
        <v>0</v>
      </c>
      <c r="AE492" s="237" t="s">
        <v>5373</v>
      </c>
      <c r="AF492" s="165">
        <v>124</v>
      </c>
      <c r="AG492" s="165">
        <v>115</v>
      </c>
      <c r="AH492" s="165">
        <v>9</v>
      </c>
      <c r="AI492" s="165">
        <v>7.8260869565217401</v>
      </c>
      <c r="AJ492" s="237" t="s">
        <v>5570</v>
      </c>
      <c r="AK492" s="165">
        <v>56</v>
      </c>
      <c r="AL492" s="165">
        <v>52</v>
      </c>
      <c r="AM492" s="165">
        <v>4</v>
      </c>
      <c r="AN492" s="165">
        <v>7.6923076923076925</v>
      </c>
      <c r="AO492" s="237" t="s">
        <v>6754</v>
      </c>
      <c r="AP492" s="165">
        <v>44</v>
      </c>
      <c r="AQ492" s="165">
        <v>38</v>
      </c>
      <c r="AR492" s="165">
        <v>6</v>
      </c>
      <c r="AS492" s="255">
        <v>15.789473684210526</v>
      </c>
      <c r="AT492" s="239" t="s">
        <v>6755</v>
      </c>
    </row>
    <row r="493" spans="2:46" ht="50" customHeight="1">
      <c r="B493" s="34" t="s">
        <v>982</v>
      </c>
      <c r="C493" s="35" t="s">
        <v>5294</v>
      </c>
      <c r="D493" s="36" t="s">
        <v>983</v>
      </c>
      <c r="E493" s="240">
        <v>3025.81</v>
      </c>
      <c r="F493" s="235">
        <v>2442.7869999999998</v>
      </c>
      <c r="G493" s="234">
        <v>583.02300000000014</v>
      </c>
      <c r="H493" s="105">
        <v>23.867123903967073</v>
      </c>
      <c r="I493" s="240">
        <v>1511.288</v>
      </c>
      <c r="J493" s="235">
        <v>931.28300000000002</v>
      </c>
      <c r="K493" s="234">
        <v>580.005</v>
      </c>
      <c r="L493" s="312">
        <v>62.28020913084422</v>
      </c>
      <c r="M493" s="240">
        <v>0.83099999999999996</v>
      </c>
      <c r="N493" s="235">
        <v>40.826999999999998</v>
      </c>
      <c r="O493" s="234">
        <v>-39.995999999999995</v>
      </c>
      <c r="P493" s="105">
        <v>-97.964582261738556</v>
      </c>
      <c r="Q493" s="240">
        <v>1513.691</v>
      </c>
      <c r="R493" s="235">
        <v>1470.6769999999999</v>
      </c>
      <c r="S493" s="234">
        <v>43.014000000000124</v>
      </c>
      <c r="T493" s="105">
        <v>2.9247754605532097</v>
      </c>
      <c r="U493" s="180" t="s">
        <v>6756</v>
      </c>
      <c r="V493" s="165">
        <v>825</v>
      </c>
      <c r="W493" s="165">
        <v>826</v>
      </c>
      <c r="X493" s="165">
        <v>-1</v>
      </c>
      <c r="Y493" s="165">
        <v>-0.12106537530266344</v>
      </c>
      <c r="Z493" s="237" t="s">
        <v>6757</v>
      </c>
      <c r="AA493" s="165">
        <v>173</v>
      </c>
      <c r="AB493" s="165">
        <v>173</v>
      </c>
      <c r="AC493" s="165">
        <v>0</v>
      </c>
      <c r="AD493" s="165">
        <v>0</v>
      </c>
      <c r="AE493" s="237" t="s">
        <v>6758</v>
      </c>
      <c r="AF493" s="165">
        <v>110</v>
      </c>
      <c r="AG493" s="165">
        <v>113</v>
      </c>
      <c r="AH493" s="165">
        <v>-3</v>
      </c>
      <c r="AI493" s="165">
        <v>-2.6548672566371683</v>
      </c>
      <c r="AJ493" s="237" t="s">
        <v>6759</v>
      </c>
      <c r="AK493" s="165">
        <v>98</v>
      </c>
      <c r="AL493" s="165">
        <v>106</v>
      </c>
      <c r="AM493" s="165">
        <v>-8</v>
      </c>
      <c r="AN493" s="165">
        <v>-7.5471698113207548</v>
      </c>
      <c r="AO493" s="237" t="s">
        <v>6760</v>
      </c>
      <c r="AP493" s="165">
        <v>60</v>
      </c>
      <c r="AQ493" s="165">
        <v>55</v>
      </c>
      <c r="AR493" s="165">
        <v>5</v>
      </c>
      <c r="AS493" s="255">
        <v>9.0909090909090917</v>
      </c>
      <c r="AT493" s="239" t="s">
        <v>6761</v>
      </c>
    </row>
    <row r="494" spans="2:46" ht="50" customHeight="1">
      <c r="B494" s="34" t="s">
        <v>984</v>
      </c>
      <c r="C494" s="35" t="s">
        <v>5294</v>
      </c>
      <c r="D494" s="36" t="s">
        <v>985</v>
      </c>
      <c r="E494" s="240">
        <v>1040.914</v>
      </c>
      <c r="F494" s="235">
        <v>1238.3689999999999</v>
      </c>
      <c r="G494" s="234">
        <v>-197.45499999999993</v>
      </c>
      <c r="H494" s="105">
        <v>-15.944762829172884</v>
      </c>
      <c r="I494" s="240">
        <v>711.12</v>
      </c>
      <c r="J494" s="235">
        <v>787.029</v>
      </c>
      <c r="K494" s="234">
        <v>-75.908999999999992</v>
      </c>
      <c r="L494" s="312">
        <v>-9.6450067278334082</v>
      </c>
      <c r="M494" s="240">
        <v>41.01</v>
      </c>
      <c r="N494" s="235">
        <v>41.006</v>
      </c>
      <c r="O494" s="234">
        <v>3.9999999999977831E-3</v>
      </c>
      <c r="P494" s="105">
        <v>9.7546700482802097E-3</v>
      </c>
      <c r="Q494" s="240">
        <v>288.78399999999999</v>
      </c>
      <c r="R494" s="235">
        <v>410.334</v>
      </c>
      <c r="S494" s="234">
        <v>-121.55000000000001</v>
      </c>
      <c r="T494" s="105">
        <v>-29.622210199496024</v>
      </c>
      <c r="U494" s="180" t="s">
        <v>5395</v>
      </c>
      <c r="V494" s="165">
        <v>169</v>
      </c>
      <c r="W494" s="165">
        <v>281</v>
      </c>
      <c r="X494" s="165">
        <v>-112</v>
      </c>
      <c r="Y494" s="165">
        <v>-39.857651245551601</v>
      </c>
      <c r="Z494" s="237" t="s">
        <v>6762</v>
      </c>
      <c r="AA494" s="165">
        <v>34</v>
      </c>
      <c r="AB494" s="165">
        <v>31</v>
      </c>
      <c r="AC494" s="165">
        <v>3</v>
      </c>
      <c r="AD494" s="165">
        <v>9.67741935483871</v>
      </c>
      <c r="AE494" s="241" t="s">
        <v>6763</v>
      </c>
      <c r="AF494" s="165">
        <v>30</v>
      </c>
      <c r="AG494" s="165">
        <v>47</v>
      </c>
      <c r="AH494" s="165">
        <v>-17</v>
      </c>
      <c r="AI494" s="165">
        <v>-36.170212765957451</v>
      </c>
      <c r="AJ494" s="241" t="s">
        <v>6764</v>
      </c>
      <c r="AK494" s="165">
        <v>22</v>
      </c>
      <c r="AL494" s="165">
        <v>17</v>
      </c>
      <c r="AM494" s="165">
        <v>5</v>
      </c>
      <c r="AN494" s="165">
        <v>29.411764705882355</v>
      </c>
      <c r="AO494" s="241" t="s">
        <v>6286</v>
      </c>
      <c r="AP494" s="165">
        <v>10</v>
      </c>
      <c r="AQ494" s="165">
        <v>10</v>
      </c>
      <c r="AR494" s="165">
        <v>0</v>
      </c>
      <c r="AS494" s="255">
        <v>0</v>
      </c>
      <c r="AT494" s="239" t="s">
        <v>6765</v>
      </c>
    </row>
    <row r="495" spans="2:46" ht="50" customHeight="1">
      <c r="B495" s="34" t="s">
        <v>986</v>
      </c>
      <c r="C495" s="35" t="s">
        <v>5294</v>
      </c>
      <c r="D495" s="36" t="s">
        <v>987</v>
      </c>
      <c r="E495" s="240">
        <v>2469.2600000000002</v>
      </c>
      <c r="F495" s="235">
        <v>2644.3690000000001</v>
      </c>
      <c r="G495" s="234">
        <v>-175.10899999999992</v>
      </c>
      <c r="H495" s="105">
        <v>-6.6219578281245886</v>
      </c>
      <c r="I495" s="240">
        <v>1331.6369999999999</v>
      </c>
      <c r="J495" s="235">
        <v>1397.402</v>
      </c>
      <c r="K495" s="234">
        <v>-65.7650000000001</v>
      </c>
      <c r="L495" s="312">
        <v>-4.7062334245979391</v>
      </c>
      <c r="M495" s="240" t="s">
        <v>12157</v>
      </c>
      <c r="N495" s="235" t="s">
        <v>12157</v>
      </c>
      <c r="O495" s="234" t="s">
        <v>12157</v>
      </c>
      <c r="P495" s="105" t="s">
        <v>12157</v>
      </c>
      <c r="Q495" s="240">
        <v>1137.623</v>
      </c>
      <c r="R495" s="235">
        <v>1246.9670000000001</v>
      </c>
      <c r="S495" s="234">
        <v>-109.34400000000005</v>
      </c>
      <c r="T495" s="105">
        <v>-8.7687966080898718</v>
      </c>
      <c r="U495" s="180" t="s">
        <v>6766</v>
      </c>
      <c r="V495" s="165">
        <v>437</v>
      </c>
      <c r="W495" s="165">
        <v>457</v>
      </c>
      <c r="X495" s="165">
        <v>-20</v>
      </c>
      <c r="Y495" s="165">
        <v>-4.3763676148796495</v>
      </c>
      <c r="Z495" s="237" t="s">
        <v>5835</v>
      </c>
      <c r="AA495" s="165">
        <v>191</v>
      </c>
      <c r="AB495" s="165">
        <v>220</v>
      </c>
      <c r="AC495" s="165">
        <v>-29</v>
      </c>
      <c r="AD495" s="165">
        <v>-13.18181818181818</v>
      </c>
      <c r="AE495" s="237" t="s">
        <v>6767</v>
      </c>
      <c r="AF495" s="165">
        <v>178</v>
      </c>
      <c r="AG495" s="165">
        <v>232</v>
      </c>
      <c r="AH495" s="165">
        <v>-54</v>
      </c>
      <c r="AI495" s="165">
        <v>-23.275862068965516</v>
      </c>
      <c r="AJ495" s="237" t="s">
        <v>6768</v>
      </c>
      <c r="AK495" s="165">
        <v>113</v>
      </c>
      <c r="AL495" s="165">
        <v>123</v>
      </c>
      <c r="AM495" s="165">
        <v>-10</v>
      </c>
      <c r="AN495" s="165">
        <v>-8.1300813008130071</v>
      </c>
      <c r="AO495" s="237" t="s">
        <v>6769</v>
      </c>
      <c r="AP495" s="165">
        <v>106</v>
      </c>
      <c r="AQ495" s="165">
        <v>108</v>
      </c>
      <c r="AR495" s="165">
        <v>-2</v>
      </c>
      <c r="AS495" s="255">
        <v>-1.8518518518518516</v>
      </c>
      <c r="AT495" s="211" t="s">
        <v>12146</v>
      </c>
    </row>
    <row r="496" spans="2:46" ht="50" customHeight="1">
      <c r="B496" s="34" t="s">
        <v>988</v>
      </c>
      <c r="C496" s="35" t="s">
        <v>5294</v>
      </c>
      <c r="D496" s="36" t="s">
        <v>989</v>
      </c>
      <c r="E496" s="240">
        <v>4921.6620000000003</v>
      </c>
      <c r="F496" s="235">
        <v>5097.6859999999997</v>
      </c>
      <c r="G496" s="234">
        <v>-176.02399999999943</v>
      </c>
      <c r="H496" s="105">
        <v>-3.4530177025418878</v>
      </c>
      <c r="I496" s="240">
        <v>1091.261</v>
      </c>
      <c r="J496" s="235">
        <v>1044.838</v>
      </c>
      <c r="K496" s="234">
        <v>46.423000000000002</v>
      </c>
      <c r="L496" s="312">
        <v>4.4430811283663116</v>
      </c>
      <c r="M496" s="240">
        <v>1072.5029999999999</v>
      </c>
      <c r="N496" s="235">
        <v>1237.9939999999999</v>
      </c>
      <c r="O496" s="234">
        <v>-165.49099999999999</v>
      </c>
      <c r="P496" s="105">
        <v>-13.367673833637319</v>
      </c>
      <c r="Q496" s="240">
        <v>2757.8980000000001</v>
      </c>
      <c r="R496" s="235">
        <v>2814.8539999999998</v>
      </c>
      <c r="S496" s="234">
        <v>-56.955999999999676</v>
      </c>
      <c r="T496" s="105">
        <v>-2.0234086741266042</v>
      </c>
      <c r="U496" s="180" t="s">
        <v>5338</v>
      </c>
      <c r="V496" s="165">
        <v>1629</v>
      </c>
      <c r="W496" s="165">
        <v>1641</v>
      </c>
      <c r="X496" s="165">
        <v>-12</v>
      </c>
      <c r="Y496" s="165">
        <v>-0.73126142595978061</v>
      </c>
      <c r="Z496" s="237" t="s">
        <v>6770</v>
      </c>
      <c r="AA496" s="165">
        <v>672</v>
      </c>
      <c r="AB496" s="165">
        <v>705</v>
      </c>
      <c r="AC496" s="165">
        <v>-33</v>
      </c>
      <c r="AD496" s="165">
        <v>-4.6808510638297873</v>
      </c>
      <c r="AE496" s="237" t="s">
        <v>6771</v>
      </c>
      <c r="AF496" s="165">
        <v>138</v>
      </c>
      <c r="AG496" s="165">
        <v>136</v>
      </c>
      <c r="AH496" s="165">
        <v>2</v>
      </c>
      <c r="AI496" s="165">
        <v>1.4705882352941175</v>
      </c>
      <c r="AJ496" s="237" t="s">
        <v>6772</v>
      </c>
      <c r="AK496" s="165">
        <v>90</v>
      </c>
      <c r="AL496" s="165">
        <v>98</v>
      </c>
      <c r="AM496" s="165">
        <v>-8</v>
      </c>
      <c r="AN496" s="165">
        <v>-8.1632653061224492</v>
      </c>
      <c r="AO496" s="241" t="s">
        <v>6615</v>
      </c>
      <c r="AP496" s="165">
        <v>77</v>
      </c>
      <c r="AQ496" s="165">
        <v>77</v>
      </c>
      <c r="AR496" s="165">
        <v>0</v>
      </c>
      <c r="AS496" s="255">
        <v>0</v>
      </c>
      <c r="AT496" s="239" t="s">
        <v>6773</v>
      </c>
    </row>
    <row r="497" spans="2:46" ht="50" customHeight="1">
      <c r="B497" s="34" t="s">
        <v>990</v>
      </c>
      <c r="C497" s="35" t="s">
        <v>5294</v>
      </c>
      <c r="D497" s="36" t="s">
        <v>991</v>
      </c>
      <c r="E497" s="240">
        <v>5211.7579999999998</v>
      </c>
      <c r="F497" s="235">
        <v>4829.8370000000004</v>
      </c>
      <c r="G497" s="234">
        <v>381.92099999999937</v>
      </c>
      <c r="H497" s="105">
        <v>7.907533939551155</v>
      </c>
      <c r="I497" s="240">
        <v>1036.511</v>
      </c>
      <c r="J497" s="235">
        <v>1036.3710000000001</v>
      </c>
      <c r="K497" s="234">
        <v>0.13999999999987267</v>
      </c>
      <c r="L497" s="312">
        <v>1.3508675947114754E-2</v>
      </c>
      <c r="M497" s="240">
        <v>701.55799999999999</v>
      </c>
      <c r="N497" s="235">
        <v>641.46</v>
      </c>
      <c r="O497" s="234">
        <v>60.097999999999956</v>
      </c>
      <c r="P497" s="105">
        <v>9.3689396065226127</v>
      </c>
      <c r="Q497" s="240">
        <v>3473.6889999999999</v>
      </c>
      <c r="R497" s="235">
        <v>3152.0059999999999</v>
      </c>
      <c r="S497" s="234">
        <v>321.68299999999999</v>
      </c>
      <c r="T497" s="105">
        <v>10.205659506993324</v>
      </c>
      <c r="U497" s="180" t="s">
        <v>6774</v>
      </c>
      <c r="V497" s="165">
        <v>1215</v>
      </c>
      <c r="W497" s="165">
        <v>877</v>
      </c>
      <c r="X497" s="165">
        <v>338</v>
      </c>
      <c r="Y497" s="165">
        <v>38.54047890535918</v>
      </c>
      <c r="Z497" s="237" t="s">
        <v>6775</v>
      </c>
      <c r="AA497" s="165">
        <v>749</v>
      </c>
      <c r="AB497" s="165">
        <v>790</v>
      </c>
      <c r="AC497" s="165">
        <v>-41</v>
      </c>
      <c r="AD497" s="165">
        <v>-5.1898734177215191</v>
      </c>
      <c r="AE497" s="237" t="s">
        <v>6329</v>
      </c>
      <c r="AF497" s="165">
        <v>495</v>
      </c>
      <c r="AG497" s="165">
        <v>495</v>
      </c>
      <c r="AH497" s="165">
        <v>0</v>
      </c>
      <c r="AI497" s="165">
        <v>0</v>
      </c>
      <c r="AJ497" s="237" t="s">
        <v>12147</v>
      </c>
      <c r="AK497" s="165">
        <v>257</v>
      </c>
      <c r="AL497" s="165">
        <v>257</v>
      </c>
      <c r="AM497" s="165">
        <v>0</v>
      </c>
      <c r="AN497" s="165">
        <v>0</v>
      </c>
      <c r="AO497" s="237" t="s">
        <v>12148</v>
      </c>
      <c r="AP497" s="165">
        <v>211</v>
      </c>
      <c r="AQ497" s="165">
        <v>211</v>
      </c>
      <c r="AR497" s="165">
        <v>0</v>
      </c>
      <c r="AS497" s="255">
        <v>0</v>
      </c>
      <c r="AT497" s="239" t="s">
        <v>6776</v>
      </c>
    </row>
    <row r="498" spans="2:46" ht="50" customHeight="1">
      <c r="B498" s="34" t="s">
        <v>992</v>
      </c>
      <c r="C498" s="35" t="s">
        <v>5294</v>
      </c>
      <c r="D498" s="36" t="s">
        <v>993</v>
      </c>
      <c r="E498" s="240">
        <v>5550.0129999999999</v>
      </c>
      <c r="F498" s="235">
        <v>5919.5950000000003</v>
      </c>
      <c r="G498" s="234">
        <v>-369.58200000000033</v>
      </c>
      <c r="H498" s="105">
        <v>-6.2433663113777262</v>
      </c>
      <c r="I498" s="240">
        <v>1421.623</v>
      </c>
      <c r="J498" s="235">
        <v>1667.5509999999999</v>
      </c>
      <c r="K498" s="234">
        <v>-245.92799999999988</v>
      </c>
      <c r="L498" s="312">
        <v>-14.747854788249349</v>
      </c>
      <c r="M498" s="240">
        <v>669.16499999999996</v>
      </c>
      <c r="N498" s="235">
        <v>693.09699999999998</v>
      </c>
      <c r="O498" s="234">
        <v>-23.932000000000016</v>
      </c>
      <c r="P498" s="105">
        <v>-3.4529077459576389</v>
      </c>
      <c r="Q498" s="240">
        <v>3459.2249999999999</v>
      </c>
      <c r="R498" s="235">
        <v>3558.9470000000001</v>
      </c>
      <c r="S498" s="234">
        <v>-99.722000000000207</v>
      </c>
      <c r="T498" s="105">
        <v>-2.8020085716365037</v>
      </c>
      <c r="U498" s="180" t="s">
        <v>6293</v>
      </c>
      <c r="V498" s="165">
        <v>1608</v>
      </c>
      <c r="W498" s="165">
        <v>1649</v>
      </c>
      <c r="X498" s="165">
        <v>-41</v>
      </c>
      <c r="Y498" s="165">
        <v>-2.4863553668890237</v>
      </c>
      <c r="Z498" s="237" t="s">
        <v>5440</v>
      </c>
      <c r="AA498" s="165">
        <v>1264</v>
      </c>
      <c r="AB498" s="165">
        <v>1330</v>
      </c>
      <c r="AC498" s="165">
        <v>-66</v>
      </c>
      <c r="AD498" s="165">
        <v>-4.9624060150375939</v>
      </c>
      <c r="AE498" s="237" t="s">
        <v>6615</v>
      </c>
      <c r="AF498" s="165">
        <v>271</v>
      </c>
      <c r="AG498" s="165">
        <v>279</v>
      </c>
      <c r="AH498" s="165">
        <v>-8</v>
      </c>
      <c r="AI498" s="165">
        <v>-2.8673835125448028</v>
      </c>
      <c r="AJ498" s="237" t="s">
        <v>5441</v>
      </c>
      <c r="AK498" s="165">
        <v>91</v>
      </c>
      <c r="AL498" s="165">
        <v>80</v>
      </c>
      <c r="AM498" s="165">
        <v>11</v>
      </c>
      <c r="AN498" s="165">
        <v>13.750000000000002</v>
      </c>
      <c r="AO498" s="237" t="s">
        <v>5441</v>
      </c>
      <c r="AP498" s="165">
        <v>91</v>
      </c>
      <c r="AQ498" s="165">
        <v>80</v>
      </c>
      <c r="AR498" s="165">
        <v>11</v>
      </c>
      <c r="AS498" s="255">
        <v>13.750000000000002</v>
      </c>
      <c r="AT498" s="239" t="s">
        <v>6777</v>
      </c>
    </row>
    <row r="499" spans="2:46" ht="50" customHeight="1">
      <c r="B499" s="34" t="s">
        <v>994</v>
      </c>
      <c r="C499" s="35" t="s">
        <v>5294</v>
      </c>
      <c r="D499" s="36" t="s">
        <v>995</v>
      </c>
      <c r="E499" s="240">
        <v>840.84199999999998</v>
      </c>
      <c r="F499" s="232">
        <v>908.03300000000002</v>
      </c>
      <c r="G499" s="234">
        <v>-67.191000000000031</v>
      </c>
      <c r="H499" s="105">
        <v>-7.399620938886585</v>
      </c>
      <c r="I499" s="240">
        <v>395.4</v>
      </c>
      <c r="J499" s="235">
        <v>440.274</v>
      </c>
      <c r="K499" s="234">
        <v>-44.874000000000024</v>
      </c>
      <c r="L499" s="312">
        <v>-10.19228934708841</v>
      </c>
      <c r="M499" s="240">
        <v>84.144000000000005</v>
      </c>
      <c r="N499" s="235">
        <v>85.498000000000005</v>
      </c>
      <c r="O499" s="234">
        <v>-1.3539999999999992</v>
      </c>
      <c r="P499" s="105">
        <v>-1.5836627757374433</v>
      </c>
      <c r="Q499" s="240">
        <v>361.298</v>
      </c>
      <c r="R499" s="232">
        <v>382.26100000000002</v>
      </c>
      <c r="S499" s="234">
        <v>-20.963000000000022</v>
      </c>
      <c r="T499" s="105">
        <v>-5.4839494481519226</v>
      </c>
      <c r="U499" s="180" t="s">
        <v>5463</v>
      </c>
      <c r="V499" s="165">
        <v>240</v>
      </c>
      <c r="W499" s="165">
        <v>254</v>
      </c>
      <c r="X499" s="165">
        <v>-14</v>
      </c>
      <c r="Y499" s="165">
        <v>-5.5118110236220472</v>
      </c>
      <c r="Z499" s="237" t="s">
        <v>5373</v>
      </c>
      <c r="AA499" s="165">
        <v>100</v>
      </c>
      <c r="AB499" s="165">
        <v>103</v>
      </c>
      <c r="AC499" s="165">
        <v>-3</v>
      </c>
      <c r="AD499" s="165">
        <v>-2.912621359223301</v>
      </c>
      <c r="AE499" s="237" t="s">
        <v>6286</v>
      </c>
      <c r="AF499" s="165">
        <v>10</v>
      </c>
      <c r="AG499" s="165">
        <v>10</v>
      </c>
      <c r="AH499" s="165">
        <v>0</v>
      </c>
      <c r="AI499" s="165">
        <v>0</v>
      </c>
      <c r="AJ499" s="237" t="s">
        <v>6712</v>
      </c>
      <c r="AK499" s="165">
        <v>7</v>
      </c>
      <c r="AL499" s="165">
        <v>5</v>
      </c>
      <c r="AM499" s="165">
        <v>2</v>
      </c>
      <c r="AN499" s="165">
        <v>40</v>
      </c>
      <c r="AO499" s="237" t="s">
        <v>6778</v>
      </c>
      <c r="AP499" s="165">
        <v>2</v>
      </c>
      <c r="AQ499" s="165" t="s">
        <v>5412</v>
      </c>
      <c r="AR499" s="165" t="s">
        <v>5412</v>
      </c>
      <c r="AS499" s="165" t="s">
        <v>5412</v>
      </c>
      <c r="AT499" s="239" t="s">
        <v>6779</v>
      </c>
    </row>
    <row r="500" spans="2:46" ht="50" customHeight="1">
      <c r="B500" s="34" t="s">
        <v>996</v>
      </c>
      <c r="C500" s="35" t="s">
        <v>5294</v>
      </c>
      <c r="D500" s="36" t="s">
        <v>997</v>
      </c>
      <c r="E500" s="240">
        <v>866.82799999999997</v>
      </c>
      <c r="F500" s="235">
        <v>965.26700000000005</v>
      </c>
      <c r="G500" s="234">
        <v>-98.439000000000078</v>
      </c>
      <c r="H500" s="105">
        <v>-10.198110988980257</v>
      </c>
      <c r="I500" s="240">
        <v>713.63400000000001</v>
      </c>
      <c r="J500" s="235">
        <v>804.85900000000004</v>
      </c>
      <c r="K500" s="234">
        <v>-91.225000000000023</v>
      </c>
      <c r="L500" s="312">
        <v>-11.334283396222197</v>
      </c>
      <c r="M500" s="240">
        <v>30</v>
      </c>
      <c r="N500" s="235">
        <v>15</v>
      </c>
      <c r="O500" s="234">
        <v>15</v>
      </c>
      <c r="P500" s="105">
        <v>100</v>
      </c>
      <c r="Q500" s="240">
        <v>123.194</v>
      </c>
      <c r="R500" s="235">
        <v>145.40799999999999</v>
      </c>
      <c r="S500" s="234">
        <v>-22.213999999999984</v>
      </c>
      <c r="T500" s="105">
        <v>-15.277013644366189</v>
      </c>
      <c r="U500" s="180" t="s">
        <v>6780</v>
      </c>
      <c r="V500" s="165">
        <v>81</v>
      </c>
      <c r="W500" s="165">
        <v>90</v>
      </c>
      <c r="X500" s="165">
        <v>-9</v>
      </c>
      <c r="Y500" s="165">
        <v>-10</v>
      </c>
      <c r="Z500" s="237" t="s">
        <v>6781</v>
      </c>
      <c r="AA500" s="165">
        <v>14</v>
      </c>
      <c r="AB500" s="165">
        <v>20</v>
      </c>
      <c r="AC500" s="165">
        <v>-6</v>
      </c>
      <c r="AD500" s="165">
        <v>-30</v>
      </c>
      <c r="AE500" s="237" t="s">
        <v>6782</v>
      </c>
      <c r="AF500" s="165">
        <v>9</v>
      </c>
      <c r="AG500" s="165">
        <v>11</v>
      </c>
      <c r="AH500" s="165">
        <v>-2</v>
      </c>
      <c r="AI500" s="165">
        <v>-18.181818181818183</v>
      </c>
      <c r="AJ500" s="237" t="s">
        <v>6783</v>
      </c>
      <c r="AK500" s="165">
        <v>7</v>
      </c>
      <c r="AL500" s="165">
        <v>6</v>
      </c>
      <c r="AM500" s="165">
        <v>1</v>
      </c>
      <c r="AN500" s="165">
        <v>16.666666666666664</v>
      </c>
      <c r="AO500" s="237" t="s">
        <v>6784</v>
      </c>
      <c r="AP500" s="165">
        <v>6</v>
      </c>
      <c r="AQ500" s="165">
        <v>7</v>
      </c>
      <c r="AR500" s="165">
        <v>-1</v>
      </c>
      <c r="AS500" s="255">
        <v>-14.285714285714285</v>
      </c>
      <c r="AT500" s="239" t="s">
        <v>6785</v>
      </c>
    </row>
    <row r="501" spans="2:46" ht="50" customHeight="1">
      <c r="B501" s="37" t="s">
        <v>998</v>
      </c>
      <c r="C501" s="38" t="s">
        <v>5294</v>
      </c>
      <c r="D501" s="39" t="s">
        <v>999</v>
      </c>
      <c r="E501" s="240">
        <v>1112.1769999999999</v>
      </c>
      <c r="F501" s="235">
        <v>1196.933</v>
      </c>
      <c r="G501" s="234">
        <v>-84.756000000000085</v>
      </c>
      <c r="H501" s="105">
        <v>-7.081098106577401</v>
      </c>
      <c r="I501" s="240">
        <v>687.87</v>
      </c>
      <c r="J501" s="235">
        <v>837.90099999999995</v>
      </c>
      <c r="K501" s="234">
        <v>-150.03099999999995</v>
      </c>
      <c r="L501" s="312">
        <v>-17.905575957064134</v>
      </c>
      <c r="M501" s="240">
        <v>47.786000000000001</v>
      </c>
      <c r="N501" s="235">
        <v>59.767000000000003</v>
      </c>
      <c r="O501" s="234">
        <v>-11.981000000000002</v>
      </c>
      <c r="P501" s="105">
        <v>-20.046179329730453</v>
      </c>
      <c r="Q501" s="240">
        <v>376.52100000000002</v>
      </c>
      <c r="R501" s="235">
        <v>299.26499999999999</v>
      </c>
      <c r="S501" s="234">
        <v>77.256000000000029</v>
      </c>
      <c r="T501" s="105">
        <v>25.815247356022265</v>
      </c>
      <c r="U501" s="180" t="s">
        <v>5471</v>
      </c>
      <c r="V501" s="165">
        <v>105</v>
      </c>
      <c r="W501" s="165">
        <v>24</v>
      </c>
      <c r="X501" s="165">
        <v>81</v>
      </c>
      <c r="Y501" s="165">
        <v>337.5</v>
      </c>
      <c r="Z501" s="237" t="s">
        <v>5598</v>
      </c>
      <c r="AA501" s="165">
        <v>62</v>
      </c>
      <c r="AB501" s="165">
        <v>22</v>
      </c>
      <c r="AC501" s="165">
        <v>40</v>
      </c>
      <c r="AD501" s="165">
        <v>181.81818181818181</v>
      </c>
      <c r="AE501" s="237" t="s">
        <v>5386</v>
      </c>
      <c r="AF501" s="165">
        <v>56</v>
      </c>
      <c r="AG501" s="165">
        <v>94</v>
      </c>
      <c r="AH501" s="165">
        <v>-38</v>
      </c>
      <c r="AI501" s="165">
        <v>-40.425531914893611</v>
      </c>
      <c r="AJ501" s="237" t="s">
        <v>6786</v>
      </c>
      <c r="AK501" s="165">
        <v>54</v>
      </c>
      <c r="AL501" s="165">
        <v>58</v>
      </c>
      <c r="AM501" s="165">
        <v>-4</v>
      </c>
      <c r="AN501" s="165">
        <v>-6.8965517241379306</v>
      </c>
      <c r="AO501" s="237" t="s">
        <v>6787</v>
      </c>
      <c r="AP501" s="165">
        <v>32</v>
      </c>
      <c r="AQ501" s="165">
        <v>29</v>
      </c>
      <c r="AR501" s="165">
        <v>3</v>
      </c>
      <c r="AS501" s="255">
        <v>10.344827586206897</v>
      </c>
      <c r="AT501" s="239" t="s">
        <v>6788</v>
      </c>
    </row>
    <row r="502" spans="2:46" ht="50" customHeight="1">
      <c r="B502" s="37" t="s">
        <v>1000</v>
      </c>
      <c r="C502" s="38" t="s">
        <v>5294</v>
      </c>
      <c r="D502" s="39" t="s">
        <v>1001</v>
      </c>
      <c r="E502" s="240">
        <v>1801.856</v>
      </c>
      <c r="F502" s="235">
        <v>1660.126</v>
      </c>
      <c r="G502" s="234">
        <v>141.73000000000002</v>
      </c>
      <c r="H502" s="105">
        <v>8.5373037950131518</v>
      </c>
      <c r="I502" s="240">
        <v>843.35400000000004</v>
      </c>
      <c r="J502" s="235">
        <v>849.34</v>
      </c>
      <c r="K502" s="234">
        <v>-5.98599999999999</v>
      </c>
      <c r="L502" s="312">
        <v>-0.70478253702875049</v>
      </c>
      <c r="M502" s="240">
        <v>107.22199999999999</v>
      </c>
      <c r="N502" s="235">
        <v>107.211</v>
      </c>
      <c r="O502" s="234">
        <v>1.099999999999568E-2</v>
      </c>
      <c r="P502" s="105">
        <v>1.026014121684872E-2</v>
      </c>
      <c r="Q502" s="240">
        <v>851.28</v>
      </c>
      <c r="R502" s="235">
        <v>703.57500000000005</v>
      </c>
      <c r="S502" s="234">
        <v>147.70499999999993</v>
      </c>
      <c r="T502" s="105">
        <v>20.993497494936562</v>
      </c>
      <c r="U502" s="180" t="s">
        <v>6789</v>
      </c>
      <c r="V502" s="165">
        <v>653</v>
      </c>
      <c r="W502" s="165">
        <v>501</v>
      </c>
      <c r="X502" s="165">
        <v>152</v>
      </c>
      <c r="Y502" s="165">
        <v>30.339321357285431</v>
      </c>
      <c r="Z502" s="237" t="s">
        <v>5373</v>
      </c>
      <c r="AA502" s="165">
        <v>141</v>
      </c>
      <c r="AB502" s="165">
        <v>141</v>
      </c>
      <c r="AC502" s="165">
        <v>0</v>
      </c>
      <c r="AD502" s="165">
        <v>0</v>
      </c>
      <c r="AE502" s="237" t="s">
        <v>6790</v>
      </c>
      <c r="AF502" s="165">
        <v>17</v>
      </c>
      <c r="AG502" s="165">
        <v>16</v>
      </c>
      <c r="AH502" s="165">
        <v>1</v>
      </c>
      <c r="AI502" s="165">
        <v>6.25</v>
      </c>
      <c r="AJ502" s="241" t="s">
        <v>6286</v>
      </c>
      <c r="AK502" s="165">
        <v>11</v>
      </c>
      <c r="AL502" s="165">
        <v>11</v>
      </c>
      <c r="AM502" s="165">
        <v>0</v>
      </c>
      <c r="AN502" s="165">
        <v>0</v>
      </c>
      <c r="AO502" s="241" t="s">
        <v>6791</v>
      </c>
      <c r="AP502" s="165">
        <v>10</v>
      </c>
      <c r="AQ502" s="165">
        <v>9</v>
      </c>
      <c r="AR502" s="165">
        <v>1</v>
      </c>
      <c r="AS502" s="255">
        <v>11.111111111111111</v>
      </c>
      <c r="AT502" s="239" t="s">
        <v>6792</v>
      </c>
    </row>
    <row r="503" spans="2:46" ht="50" customHeight="1">
      <c r="B503" s="34" t="s">
        <v>1002</v>
      </c>
      <c r="C503" s="35" t="s">
        <v>5294</v>
      </c>
      <c r="D503" s="36" t="s">
        <v>1003</v>
      </c>
      <c r="E503" s="240">
        <v>658.19</v>
      </c>
      <c r="F503" s="235">
        <v>418.702</v>
      </c>
      <c r="G503" s="234">
        <v>239.48800000000006</v>
      </c>
      <c r="H503" s="105">
        <v>57.197720574537513</v>
      </c>
      <c r="I503" s="240">
        <v>309.33199999999999</v>
      </c>
      <c r="J503" s="235">
        <v>95.5</v>
      </c>
      <c r="K503" s="234">
        <v>213.83199999999999</v>
      </c>
      <c r="L503" s="312">
        <v>223.90785340314133</v>
      </c>
      <c r="M503" s="240" t="s">
        <v>12157</v>
      </c>
      <c r="N503" s="235" t="s">
        <v>12157</v>
      </c>
      <c r="O503" s="234" t="s">
        <v>12157</v>
      </c>
      <c r="P503" s="105" t="s">
        <v>12157</v>
      </c>
      <c r="Q503" s="240">
        <v>348.85300000000001</v>
      </c>
      <c r="R503" s="235">
        <v>323.197</v>
      </c>
      <c r="S503" s="234">
        <v>25.656000000000006</v>
      </c>
      <c r="T503" s="105">
        <v>7.9381924955986616</v>
      </c>
      <c r="U503" s="180" t="s">
        <v>6793</v>
      </c>
      <c r="V503" s="165">
        <v>290</v>
      </c>
      <c r="W503" s="165">
        <v>287</v>
      </c>
      <c r="X503" s="165">
        <v>3</v>
      </c>
      <c r="Y503" s="165">
        <v>1.0452961672473868</v>
      </c>
      <c r="Z503" s="237" t="s">
        <v>5395</v>
      </c>
      <c r="AA503" s="165">
        <v>34</v>
      </c>
      <c r="AB503" s="165">
        <v>16</v>
      </c>
      <c r="AC503" s="165">
        <v>18</v>
      </c>
      <c r="AD503" s="165">
        <v>112.5</v>
      </c>
      <c r="AE503" s="237" t="s">
        <v>5428</v>
      </c>
      <c r="AF503" s="165">
        <v>14</v>
      </c>
      <c r="AG503" s="165">
        <v>11</v>
      </c>
      <c r="AH503" s="165">
        <v>3</v>
      </c>
      <c r="AI503" s="165">
        <v>27.27272727272727</v>
      </c>
      <c r="AJ503" s="237" t="s">
        <v>6286</v>
      </c>
      <c r="AK503" s="165">
        <v>8</v>
      </c>
      <c r="AL503" s="165">
        <v>8</v>
      </c>
      <c r="AM503" s="165">
        <v>0</v>
      </c>
      <c r="AN503" s="165">
        <v>0</v>
      </c>
      <c r="AO503" s="241" t="s">
        <v>6298</v>
      </c>
      <c r="AP503" s="165">
        <v>1</v>
      </c>
      <c r="AQ503" s="165" t="s">
        <v>5423</v>
      </c>
      <c r="AR503" s="165" t="s">
        <v>5423</v>
      </c>
      <c r="AS503" s="165" t="s">
        <v>5423</v>
      </c>
      <c r="AT503" s="239" t="s">
        <v>6794</v>
      </c>
    </row>
    <row r="504" spans="2:46" ht="50" customHeight="1">
      <c r="B504" s="34" t="s">
        <v>1004</v>
      </c>
      <c r="C504" s="35" t="s">
        <v>5294</v>
      </c>
      <c r="D504" s="36" t="s">
        <v>1005</v>
      </c>
      <c r="E504" s="240">
        <v>1627.96</v>
      </c>
      <c r="F504" s="235">
        <v>1619.8530000000001</v>
      </c>
      <c r="G504" s="234">
        <v>8.1069999999999709</v>
      </c>
      <c r="H504" s="105">
        <v>0.50047751246563554</v>
      </c>
      <c r="I504" s="240">
        <v>806.27700000000004</v>
      </c>
      <c r="J504" s="235">
        <v>889.15300000000002</v>
      </c>
      <c r="K504" s="234">
        <v>-82.875999999999976</v>
      </c>
      <c r="L504" s="312">
        <v>-9.3207805630751928</v>
      </c>
      <c r="M504" s="240">
        <v>21.375</v>
      </c>
      <c r="N504" s="235">
        <v>21.373000000000001</v>
      </c>
      <c r="O504" s="234">
        <v>1.9999999999988916E-3</v>
      </c>
      <c r="P504" s="105">
        <v>9.357600711172467E-3</v>
      </c>
      <c r="Q504" s="240">
        <v>800.30799999999999</v>
      </c>
      <c r="R504" s="235">
        <v>709.327</v>
      </c>
      <c r="S504" s="234">
        <v>90.980999999999995</v>
      </c>
      <c r="T504" s="105">
        <v>12.826383318272109</v>
      </c>
      <c r="U504" s="180" t="s">
        <v>5595</v>
      </c>
      <c r="V504" s="165">
        <v>290</v>
      </c>
      <c r="W504" s="165">
        <v>290</v>
      </c>
      <c r="X504" s="165">
        <v>0</v>
      </c>
      <c r="Y504" s="165">
        <v>0</v>
      </c>
      <c r="Z504" s="241" t="s">
        <v>6795</v>
      </c>
      <c r="AA504" s="165">
        <v>163</v>
      </c>
      <c r="AB504" s="165">
        <v>80</v>
      </c>
      <c r="AC504" s="165">
        <v>83</v>
      </c>
      <c r="AD504" s="165">
        <v>103.75000000000001</v>
      </c>
      <c r="AE504" s="241" t="s">
        <v>5790</v>
      </c>
      <c r="AF504" s="165">
        <v>123</v>
      </c>
      <c r="AG504" s="165">
        <v>123</v>
      </c>
      <c r="AH504" s="165">
        <v>0</v>
      </c>
      <c r="AI504" s="165">
        <v>0</v>
      </c>
      <c r="AJ504" s="241" t="s">
        <v>6031</v>
      </c>
      <c r="AK504" s="165">
        <v>69</v>
      </c>
      <c r="AL504" s="165">
        <v>59</v>
      </c>
      <c r="AM504" s="165">
        <v>10</v>
      </c>
      <c r="AN504" s="165">
        <v>16.949152542372879</v>
      </c>
      <c r="AO504" s="241" t="s">
        <v>6796</v>
      </c>
      <c r="AP504" s="165">
        <v>50</v>
      </c>
      <c r="AQ504" s="165">
        <v>50</v>
      </c>
      <c r="AR504" s="165">
        <v>0</v>
      </c>
      <c r="AS504" s="255">
        <v>0</v>
      </c>
      <c r="AT504" s="239" t="s">
        <v>6797</v>
      </c>
    </row>
    <row r="505" spans="2:46" ht="50" customHeight="1">
      <c r="B505" s="34" t="s">
        <v>1006</v>
      </c>
      <c r="C505" s="35" t="s">
        <v>5294</v>
      </c>
      <c r="D505" s="36" t="s">
        <v>1007</v>
      </c>
      <c r="E505" s="240">
        <v>2649.6239999999998</v>
      </c>
      <c r="F505" s="235">
        <v>2765.6030000000001</v>
      </c>
      <c r="G505" s="234">
        <v>-115.97900000000027</v>
      </c>
      <c r="H505" s="105">
        <v>-4.1936243199042034</v>
      </c>
      <c r="I505" s="240">
        <v>775.08</v>
      </c>
      <c r="J505" s="235">
        <v>775.03899999999999</v>
      </c>
      <c r="K505" s="234">
        <v>4.100000000005366E-2</v>
      </c>
      <c r="L505" s="312">
        <v>5.2900563713637197E-3</v>
      </c>
      <c r="M505" s="240">
        <v>389.65800000000002</v>
      </c>
      <c r="N505" s="235">
        <v>406.91</v>
      </c>
      <c r="O505" s="234">
        <v>-17.25200000000001</v>
      </c>
      <c r="P505" s="105">
        <v>-4.2397581774839672</v>
      </c>
      <c r="Q505" s="240">
        <v>1484.886</v>
      </c>
      <c r="R505" s="235">
        <v>1583.654</v>
      </c>
      <c r="S505" s="234">
        <v>-98.768000000000029</v>
      </c>
      <c r="T505" s="105">
        <v>-6.2367158482850442</v>
      </c>
      <c r="U505" s="180" t="s">
        <v>5682</v>
      </c>
      <c r="V505" s="165">
        <v>834</v>
      </c>
      <c r="W505" s="165">
        <v>931</v>
      </c>
      <c r="X505" s="165">
        <v>-97</v>
      </c>
      <c r="Y505" s="165">
        <v>-10.41890440386681</v>
      </c>
      <c r="Z505" s="241" t="s">
        <v>6798</v>
      </c>
      <c r="AA505" s="165">
        <v>171</v>
      </c>
      <c r="AB505" s="165">
        <v>179</v>
      </c>
      <c r="AC505" s="165">
        <v>-8</v>
      </c>
      <c r="AD505" s="165">
        <v>-4.4692737430167595</v>
      </c>
      <c r="AE505" s="241" t="s">
        <v>6615</v>
      </c>
      <c r="AF505" s="165">
        <v>147</v>
      </c>
      <c r="AG505" s="165">
        <v>146</v>
      </c>
      <c r="AH505" s="165">
        <v>1</v>
      </c>
      <c r="AI505" s="165">
        <v>0.68493150684931503</v>
      </c>
      <c r="AJ505" s="241" t="s">
        <v>5855</v>
      </c>
      <c r="AK505" s="165">
        <v>80</v>
      </c>
      <c r="AL505" s="165">
        <v>60</v>
      </c>
      <c r="AM505" s="165">
        <v>20</v>
      </c>
      <c r="AN505" s="165">
        <v>33.333333333333329</v>
      </c>
      <c r="AO505" s="241" t="s">
        <v>6799</v>
      </c>
      <c r="AP505" s="165">
        <v>73</v>
      </c>
      <c r="AQ505" s="165">
        <v>73</v>
      </c>
      <c r="AR505" s="165">
        <v>0</v>
      </c>
      <c r="AS505" s="255">
        <v>0</v>
      </c>
      <c r="AT505" s="239" t="s">
        <v>6800</v>
      </c>
    </row>
    <row r="506" spans="2:46" ht="50" customHeight="1">
      <c r="B506" s="34" t="s">
        <v>1008</v>
      </c>
      <c r="C506" s="35" t="s">
        <v>5294</v>
      </c>
      <c r="D506" s="36" t="s">
        <v>1009</v>
      </c>
      <c r="E506" s="240">
        <v>1855.904</v>
      </c>
      <c r="F506" s="235">
        <v>1909.818</v>
      </c>
      <c r="G506" s="234">
        <v>-53.913999999999987</v>
      </c>
      <c r="H506" s="105">
        <v>-2.8229915101857865</v>
      </c>
      <c r="I506" s="240">
        <v>783.66300000000001</v>
      </c>
      <c r="J506" s="235">
        <v>900.47199999999998</v>
      </c>
      <c r="K506" s="234">
        <v>-116.80899999999997</v>
      </c>
      <c r="L506" s="312">
        <v>-12.971974697714083</v>
      </c>
      <c r="M506" s="240">
        <v>358.90499999999997</v>
      </c>
      <c r="N506" s="235">
        <v>358.803</v>
      </c>
      <c r="O506" s="234">
        <v>0.10199999999997544</v>
      </c>
      <c r="P506" s="105">
        <v>2.842785595437481E-2</v>
      </c>
      <c r="Q506" s="240">
        <v>713.33600000000001</v>
      </c>
      <c r="R506" s="235">
        <v>650.54300000000001</v>
      </c>
      <c r="S506" s="234">
        <v>62.793000000000006</v>
      </c>
      <c r="T506" s="105">
        <v>9.6523980736092785</v>
      </c>
      <c r="U506" s="180" t="s">
        <v>5682</v>
      </c>
      <c r="V506" s="165">
        <v>440</v>
      </c>
      <c r="W506" s="165">
        <v>386</v>
      </c>
      <c r="X506" s="165">
        <v>54</v>
      </c>
      <c r="Y506" s="165">
        <v>13.989637305699482</v>
      </c>
      <c r="Z506" s="241" t="s">
        <v>5524</v>
      </c>
      <c r="AA506" s="165">
        <v>130</v>
      </c>
      <c r="AB506" s="165">
        <v>123</v>
      </c>
      <c r="AC506" s="165">
        <v>7</v>
      </c>
      <c r="AD506" s="165">
        <v>5.6910569105691051</v>
      </c>
      <c r="AE506" s="241" t="s">
        <v>5362</v>
      </c>
      <c r="AF506" s="165">
        <v>119</v>
      </c>
      <c r="AG506" s="165">
        <v>119</v>
      </c>
      <c r="AH506" s="165">
        <v>0</v>
      </c>
      <c r="AI506" s="165">
        <v>0</v>
      </c>
      <c r="AJ506" s="241" t="s">
        <v>6801</v>
      </c>
      <c r="AK506" s="165">
        <v>9</v>
      </c>
      <c r="AL506" s="165">
        <v>9</v>
      </c>
      <c r="AM506" s="165">
        <v>0</v>
      </c>
      <c r="AN506" s="165">
        <v>0</v>
      </c>
      <c r="AO506" s="241" t="s">
        <v>6802</v>
      </c>
      <c r="AP506" s="165">
        <v>6</v>
      </c>
      <c r="AQ506" s="165">
        <v>6</v>
      </c>
      <c r="AR506" s="165">
        <v>0</v>
      </c>
      <c r="AS506" s="255">
        <v>0</v>
      </c>
      <c r="AT506" s="239" t="s">
        <v>6803</v>
      </c>
    </row>
    <row r="507" spans="2:46" ht="50" customHeight="1">
      <c r="B507" s="34" t="s">
        <v>1010</v>
      </c>
      <c r="C507" s="35" t="s">
        <v>5294</v>
      </c>
      <c r="D507" s="36" t="s">
        <v>897</v>
      </c>
      <c r="E507" s="240">
        <v>2906.962</v>
      </c>
      <c r="F507" s="235">
        <v>2954.0659999999998</v>
      </c>
      <c r="G507" s="234">
        <v>-47.103999999999814</v>
      </c>
      <c r="H507" s="105">
        <v>-1.5945479891105958</v>
      </c>
      <c r="I507" s="240">
        <v>1207.6369999999999</v>
      </c>
      <c r="J507" s="235">
        <v>1225.752</v>
      </c>
      <c r="K507" s="234">
        <v>-18.115000000000009</v>
      </c>
      <c r="L507" s="312">
        <v>-1.4778682800435985</v>
      </c>
      <c r="M507" s="240">
        <v>322.86599999999999</v>
      </c>
      <c r="N507" s="235">
        <v>322.84199999999998</v>
      </c>
      <c r="O507" s="234">
        <v>2.4000000000000909E-2</v>
      </c>
      <c r="P507" s="105">
        <v>7.4339769918414919E-3</v>
      </c>
      <c r="Q507" s="240">
        <v>1376.4590000000001</v>
      </c>
      <c r="R507" s="235">
        <v>1405.472</v>
      </c>
      <c r="S507" s="234">
        <v>-29.01299999999992</v>
      </c>
      <c r="T507" s="105">
        <v>-2.0642887229343536</v>
      </c>
      <c r="U507" s="180" t="s">
        <v>5395</v>
      </c>
      <c r="V507" s="165">
        <v>618</v>
      </c>
      <c r="W507" s="165">
        <v>633</v>
      </c>
      <c r="X507" s="165">
        <v>-15</v>
      </c>
      <c r="Y507" s="165">
        <v>-2.3696682464454977</v>
      </c>
      <c r="Z507" s="241" t="s">
        <v>6804</v>
      </c>
      <c r="AA507" s="165">
        <v>331</v>
      </c>
      <c r="AB507" s="165">
        <v>357</v>
      </c>
      <c r="AC507" s="165">
        <v>-26</v>
      </c>
      <c r="AD507" s="165">
        <v>-7.2829131652661072</v>
      </c>
      <c r="AE507" s="241" t="s">
        <v>6754</v>
      </c>
      <c r="AF507" s="165">
        <v>161</v>
      </c>
      <c r="AG507" s="165">
        <v>161</v>
      </c>
      <c r="AH507" s="165">
        <v>0</v>
      </c>
      <c r="AI507" s="165">
        <v>0</v>
      </c>
      <c r="AJ507" s="241" t="s">
        <v>5373</v>
      </c>
      <c r="AK507" s="165">
        <v>149</v>
      </c>
      <c r="AL507" s="165">
        <v>149</v>
      </c>
      <c r="AM507" s="165">
        <v>0</v>
      </c>
      <c r="AN507" s="165">
        <v>0</v>
      </c>
      <c r="AO507" s="241" t="s">
        <v>6805</v>
      </c>
      <c r="AP507" s="165">
        <v>30</v>
      </c>
      <c r="AQ507" s="165">
        <v>30</v>
      </c>
      <c r="AR507" s="165">
        <v>0</v>
      </c>
      <c r="AS507" s="255">
        <v>0</v>
      </c>
      <c r="AT507" s="239" t="s">
        <v>6806</v>
      </c>
    </row>
    <row r="508" spans="2:46" ht="50" customHeight="1">
      <c r="B508" s="34" t="s">
        <v>1011</v>
      </c>
      <c r="C508" s="35" t="s">
        <v>5294</v>
      </c>
      <c r="D508" s="36" t="s">
        <v>1012</v>
      </c>
      <c r="E508" s="240">
        <v>2507.3159999999998</v>
      </c>
      <c r="F508" s="232">
        <v>2468.0859999999998</v>
      </c>
      <c r="G508" s="234">
        <v>39.230000000000018</v>
      </c>
      <c r="H508" s="105">
        <v>1.5894908038050548</v>
      </c>
      <c r="I508" s="240">
        <v>326.18200000000002</v>
      </c>
      <c r="J508" s="232">
        <v>279.81299999999999</v>
      </c>
      <c r="K508" s="234">
        <v>46.369000000000028</v>
      </c>
      <c r="L508" s="312">
        <v>16.57142448706816</v>
      </c>
      <c r="M508" s="240">
        <v>189.827</v>
      </c>
      <c r="N508" s="235">
        <v>189.809</v>
      </c>
      <c r="O508" s="234">
        <v>1.8000000000000682E-2</v>
      </c>
      <c r="P508" s="105">
        <v>9.4832173395364185E-3</v>
      </c>
      <c r="Q508" s="240">
        <v>1991.307</v>
      </c>
      <c r="R508" s="232">
        <v>1998.4639999999999</v>
      </c>
      <c r="S508" s="234">
        <v>-7.1569999999999254</v>
      </c>
      <c r="T508" s="105">
        <v>-0.35812504003073992</v>
      </c>
      <c r="U508" s="180" t="s">
        <v>6317</v>
      </c>
      <c r="V508" s="165">
        <v>860</v>
      </c>
      <c r="W508" s="165">
        <v>876</v>
      </c>
      <c r="X508" s="165">
        <v>-16</v>
      </c>
      <c r="Y508" s="165">
        <v>-1.8264840182648401</v>
      </c>
      <c r="Z508" s="241" t="s">
        <v>6807</v>
      </c>
      <c r="AA508" s="165">
        <v>498</v>
      </c>
      <c r="AB508" s="165">
        <v>498</v>
      </c>
      <c r="AC508" s="165">
        <v>0</v>
      </c>
      <c r="AD508" s="165">
        <v>0</v>
      </c>
      <c r="AE508" s="241" t="s">
        <v>5923</v>
      </c>
      <c r="AF508" s="165">
        <v>263</v>
      </c>
      <c r="AG508" s="165">
        <v>263</v>
      </c>
      <c r="AH508" s="165">
        <v>0</v>
      </c>
      <c r="AI508" s="165">
        <v>0</v>
      </c>
      <c r="AJ508" s="241" t="s">
        <v>6808</v>
      </c>
      <c r="AK508" s="165">
        <v>252</v>
      </c>
      <c r="AL508" s="165">
        <v>252</v>
      </c>
      <c r="AM508" s="165">
        <v>0</v>
      </c>
      <c r="AN508" s="165">
        <v>0</v>
      </c>
      <c r="AO508" s="241" t="s">
        <v>6809</v>
      </c>
      <c r="AP508" s="165">
        <v>39</v>
      </c>
      <c r="AQ508" s="165">
        <v>39</v>
      </c>
      <c r="AR508" s="165">
        <v>0</v>
      </c>
      <c r="AS508" s="255">
        <v>0</v>
      </c>
      <c r="AT508" s="239" t="s">
        <v>6810</v>
      </c>
    </row>
    <row r="509" spans="2:46" ht="50" customHeight="1">
      <c r="B509" s="34" t="s">
        <v>1013</v>
      </c>
      <c r="C509" s="35" t="s">
        <v>5294</v>
      </c>
      <c r="D509" s="36" t="s">
        <v>1014</v>
      </c>
      <c r="E509" s="240">
        <v>8593.7289999999994</v>
      </c>
      <c r="F509" s="235">
        <v>8733.5750000000007</v>
      </c>
      <c r="G509" s="234">
        <v>-139.84600000000137</v>
      </c>
      <c r="H509" s="105">
        <v>-1.6012457670541713</v>
      </c>
      <c r="I509" s="240">
        <v>3750.0880000000002</v>
      </c>
      <c r="J509" s="235">
        <v>3569.6610000000001</v>
      </c>
      <c r="K509" s="234">
        <v>180.42700000000013</v>
      </c>
      <c r="L509" s="312">
        <v>5.054457552131705</v>
      </c>
      <c r="M509" s="240">
        <v>625.24900000000002</v>
      </c>
      <c r="N509" s="235">
        <v>625.149</v>
      </c>
      <c r="O509" s="234">
        <v>0.10000000000002274</v>
      </c>
      <c r="P509" s="105">
        <v>1.5996186509139858E-2</v>
      </c>
      <c r="Q509" s="240">
        <v>4218.3919999999998</v>
      </c>
      <c r="R509" s="235">
        <v>4538.7650000000003</v>
      </c>
      <c r="S509" s="234">
        <v>-320.3730000000005</v>
      </c>
      <c r="T509" s="105">
        <v>-7.0585941329855251</v>
      </c>
      <c r="U509" s="180" t="s">
        <v>6811</v>
      </c>
      <c r="V509" s="165">
        <v>2949</v>
      </c>
      <c r="W509" s="165">
        <v>3217</v>
      </c>
      <c r="X509" s="165">
        <v>-268</v>
      </c>
      <c r="Y509" s="165">
        <v>-8.3307429281939704</v>
      </c>
      <c r="Z509" s="241" t="s">
        <v>6812</v>
      </c>
      <c r="AA509" s="165">
        <v>675</v>
      </c>
      <c r="AB509" s="165">
        <v>736</v>
      </c>
      <c r="AC509" s="165">
        <v>-61</v>
      </c>
      <c r="AD509" s="165">
        <v>-8.2880434782608692</v>
      </c>
      <c r="AE509" s="241" t="s">
        <v>6615</v>
      </c>
      <c r="AF509" s="165">
        <v>249</v>
      </c>
      <c r="AG509" s="165">
        <v>250</v>
      </c>
      <c r="AH509" s="165">
        <v>-1</v>
      </c>
      <c r="AI509" s="165">
        <v>-0.4</v>
      </c>
      <c r="AJ509" s="241" t="s">
        <v>5372</v>
      </c>
      <c r="AK509" s="165">
        <v>210</v>
      </c>
      <c r="AL509" s="165">
        <v>209</v>
      </c>
      <c r="AM509" s="165">
        <v>1</v>
      </c>
      <c r="AN509" s="165">
        <v>0.4784688995215311</v>
      </c>
      <c r="AO509" s="241" t="s">
        <v>6272</v>
      </c>
      <c r="AP509" s="165">
        <v>82</v>
      </c>
      <c r="AQ509" s="165">
        <v>79</v>
      </c>
      <c r="AR509" s="165">
        <v>3</v>
      </c>
      <c r="AS509" s="255">
        <v>3.79746835443038</v>
      </c>
      <c r="AT509" s="239" t="s">
        <v>6813</v>
      </c>
    </row>
    <row r="510" spans="2:46" ht="50" customHeight="1">
      <c r="B510" s="37" t="s">
        <v>1015</v>
      </c>
      <c r="C510" s="38" t="s">
        <v>5294</v>
      </c>
      <c r="D510" s="39" t="s">
        <v>1016</v>
      </c>
      <c r="E510" s="240">
        <v>4864.8459999999995</v>
      </c>
      <c r="F510" s="235">
        <v>4691.0929999999998</v>
      </c>
      <c r="G510" s="234">
        <v>173.7529999999997</v>
      </c>
      <c r="H510" s="105">
        <v>3.7038916090557086</v>
      </c>
      <c r="I510" s="240">
        <v>2578.9279999999999</v>
      </c>
      <c r="J510" s="235">
        <v>2409.5839999999998</v>
      </c>
      <c r="K510" s="234">
        <v>169.34400000000005</v>
      </c>
      <c r="L510" s="312">
        <v>7.0279351124509493</v>
      </c>
      <c r="M510" s="240">
        <v>58.203000000000003</v>
      </c>
      <c r="N510" s="235">
        <v>58.197000000000003</v>
      </c>
      <c r="O510" s="234">
        <v>6.0000000000002274E-3</v>
      </c>
      <c r="P510" s="105">
        <v>1.0309809784009876E-2</v>
      </c>
      <c r="Q510" s="240">
        <v>2227.7150000000001</v>
      </c>
      <c r="R510" s="235">
        <v>2223.3119999999999</v>
      </c>
      <c r="S510" s="234">
        <v>4.4030000000002474</v>
      </c>
      <c r="T510" s="105">
        <v>0.19803788222256921</v>
      </c>
      <c r="U510" s="180" t="s">
        <v>5395</v>
      </c>
      <c r="V510" s="165">
        <v>1394</v>
      </c>
      <c r="W510" s="165">
        <v>1393</v>
      </c>
      <c r="X510" s="165">
        <v>1</v>
      </c>
      <c r="Y510" s="165">
        <v>7.1787508973438621E-2</v>
      </c>
      <c r="Z510" s="241" t="s">
        <v>5526</v>
      </c>
      <c r="AA510" s="165">
        <v>361</v>
      </c>
      <c r="AB510" s="165">
        <v>368</v>
      </c>
      <c r="AC510" s="165">
        <v>-7</v>
      </c>
      <c r="AD510" s="165">
        <v>-1.9021739130434785</v>
      </c>
      <c r="AE510" s="241" t="s">
        <v>6814</v>
      </c>
      <c r="AF510" s="165">
        <v>215</v>
      </c>
      <c r="AG510" s="165">
        <v>215</v>
      </c>
      <c r="AH510" s="165">
        <v>0</v>
      </c>
      <c r="AI510" s="165">
        <v>0</v>
      </c>
      <c r="AJ510" s="241" t="s">
        <v>5373</v>
      </c>
      <c r="AK510" s="165">
        <v>75</v>
      </c>
      <c r="AL510" s="165">
        <v>75</v>
      </c>
      <c r="AM510" s="165">
        <v>0</v>
      </c>
      <c r="AN510" s="165">
        <v>0</v>
      </c>
      <c r="AO510" s="241" t="s">
        <v>5536</v>
      </c>
      <c r="AP510" s="165">
        <v>62</v>
      </c>
      <c r="AQ510" s="165">
        <v>62</v>
      </c>
      <c r="AR510" s="165">
        <v>0</v>
      </c>
      <c r="AS510" s="255">
        <v>0</v>
      </c>
      <c r="AT510" s="239" t="s">
        <v>6815</v>
      </c>
    </row>
    <row r="511" spans="2:46" ht="50" customHeight="1">
      <c r="B511" s="34" t="s">
        <v>1017</v>
      </c>
      <c r="C511" s="35" t="s">
        <v>5294</v>
      </c>
      <c r="D511" s="36" t="s">
        <v>1018</v>
      </c>
      <c r="E511" s="240">
        <v>1776.7080000000001</v>
      </c>
      <c r="F511" s="235">
        <v>1891.559</v>
      </c>
      <c r="G511" s="234">
        <v>-114.85099999999989</v>
      </c>
      <c r="H511" s="105">
        <v>-6.0717640845461274</v>
      </c>
      <c r="I511" s="240">
        <v>753.322</v>
      </c>
      <c r="J511" s="235">
        <v>902.755</v>
      </c>
      <c r="K511" s="234">
        <v>-149.43299999999999</v>
      </c>
      <c r="L511" s="312">
        <v>-16.552996106363299</v>
      </c>
      <c r="M511" s="240">
        <v>59.151000000000003</v>
      </c>
      <c r="N511" s="235">
        <v>99.150999999999996</v>
      </c>
      <c r="O511" s="234">
        <v>-39.999999999999993</v>
      </c>
      <c r="P511" s="105">
        <v>-40.342507892003098</v>
      </c>
      <c r="Q511" s="240">
        <v>964.23500000000001</v>
      </c>
      <c r="R511" s="235">
        <v>889.65300000000002</v>
      </c>
      <c r="S511" s="234">
        <v>74.581999999999994</v>
      </c>
      <c r="T511" s="105">
        <v>8.3832685327875023</v>
      </c>
      <c r="U511" s="180" t="s">
        <v>6816</v>
      </c>
      <c r="V511" s="165">
        <v>750</v>
      </c>
      <c r="W511" s="165">
        <v>700</v>
      </c>
      <c r="X511" s="165">
        <v>50</v>
      </c>
      <c r="Y511" s="165">
        <v>7.1428571428571423</v>
      </c>
      <c r="Z511" s="241" t="s">
        <v>5373</v>
      </c>
      <c r="AA511" s="165">
        <v>102</v>
      </c>
      <c r="AB511" s="165">
        <v>102</v>
      </c>
      <c r="AC511" s="165">
        <v>0</v>
      </c>
      <c r="AD511" s="165">
        <v>0</v>
      </c>
      <c r="AE511" s="241" t="s">
        <v>6817</v>
      </c>
      <c r="AF511" s="165">
        <v>25</v>
      </c>
      <c r="AG511" s="165">
        <v>22</v>
      </c>
      <c r="AH511" s="165">
        <v>3</v>
      </c>
      <c r="AI511" s="165">
        <v>13.636363636363635</v>
      </c>
      <c r="AJ511" s="241" t="s">
        <v>6818</v>
      </c>
      <c r="AK511" s="165">
        <v>21</v>
      </c>
      <c r="AL511" s="165">
        <v>21</v>
      </c>
      <c r="AM511" s="165">
        <v>0</v>
      </c>
      <c r="AN511" s="165">
        <v>0</v>
      </c>
      <c r="AO511" s="241" t="s">
        <v>6819</v>
      </c>
      <c r="AP511" s="165">
        <v>20</v>
      </c>
      <c r="AQ511" s="165" t="s">
        <v>5412</v>
      </c>
      <c r="AR511" s="165" t="s">
        <v>5412</v>
      </c>
      <c r="AS511" s="165" t="s">
        <v>5412</v>
      </c>
      <c r="AT511" s="239" t="s">
        <v>6820</v>
      </c>
    </row>
    <row r="512" spans="2:46" ht="50" customHeight="1">
      <c r="B512" s="34" t="s">
        <v>1019</v>
      </c>
      <c r="C512" s="35" t="s">
        <v>5294</v>
      </c>
      <c r="D512" s="36" t="s">
        <v>1020</v>
      </c>
      <c r="E512" s="240">
        <v>2846.9769999999999</v>
      </c>
      <c r="F512" s="235">
        <v>2982.25</v>
      </c>
      <c r="G512" s="234">
        <v>-135.27300000000014</v>
      </c>
      <c r="H512" s="105">
        <v>-4.535937630983323</v>
      </c>
      <c r="I512" s="240">
        <v>1128.848</v>
      </c>
      <c r="J512" s="235">
        <v>1184.9770000000001</v>
      </c>
      <c r="K512" s="234">
        <v>-56.129000000000133</v>
      </c>
      <c r="L512" s="312">
        <v>-4.7367164088417013</v>
      </c>
      <c r="M512" s="240">
        <v>87.903000000000006</v>
      </c>
      <c r="N512" s="235">
        <v>87.903000000000006</v>
      </c>
      <c r="O512" s="234">
        <v>0</v>
      </c>
      <c r="P512" s="105">
        <v>0</v>
      </c>
      <c r="Q512" s="240">
        <v>1630.2260000000001</v>
      </c>
      <c r="R512" s="235">
        <v>1709.37</v>
      </c>
      <c r="S512" s="234">
        <v>-79.143999999999778</v>
      </c>
      <c r="T512" s="105">
        <v>-4.6300098866833856</v>
      </c>
      <c r="U512" s="180" t="s">
        <v>5440</v>
      </c>
      <c r="V512" s="165">
        <v>991</v>
      </c>
      <c r="W512" s="165">
        <v>1000</v>
      </c>
      <c r="X512" s="165">
        <v>-9</v>
      </c>
      <c r="Y512" s="165">
        <v>-0.89999999999999991</v>
      </c>
      <c r="Z512" s="241" t="s">
        <v>5557</v>
      </c>
      <c r="AA512" s="165">
        <v>371</v>
      </c>
      <c r="AB512" s="165">
        <v>399</v>
      </c>
      <c r="AC512" s="165">
        <v>-28</v>
      </c>
      <c r="AD512" s="165">
        <v>-7.0175438596491224</v>
      </c>
      <c r="AE512" s="241" t="s">
        <v>6615</v>
      </c>
      <c r="AF512" s="165">
        <v>172</v>
      </c>
      <c r="AG512" s="165">
        <v>172</v>
      </c>
      <c r="AH512" s="165">
        <v>0</v>
      </c>
      <c r="AI512" s="165">
        <v>0</v>
      </c>
      <c r="AJ512" s="241" t="s">
        <v>5901</v>
      </c>
      <c r="AK512" s="165">
        <v>43</v>
      </c>
      <c r="AL512" s="165">
        <v>74</v>
      </c>
      <c r="AM512" s="165">
        <v>-31</v>
      </c>
      <c r="AN512" s="165">
        <v>-41.891891891891895</v>
      </c>
      <c r="AO512" s="241" t="s">
        <v>6491</v>
      </c>
      <c r="AP512" s="165">
        <v>26</v>
      </c>
      <c r="AQ512" s="165">
        <v>28</v>
      </c>
      <c r="AR512" s="165">
        <v>-2</v>
      </c>
      <c r="AS512" s="255">
        <v>-7.1428571428571423</v>
      </c>
      <c r="AT512" s="239" t="s">
        <v>6821</v>
      </c>
    </row>
    <row r="513" spans="2:46" ht="50" customHeight="1">
      <c r="B513" s="34" t="s">
        <v>1021</v>
      </c>
      <c r="C513" s="35" t="s">
        <v>5294</v>
      </c>
      <c r="D513" s="36" t="s">
        <v>1022</v>
      </c>
      <c r="E513" s="240">
        <v>1354.6949999999999</v>
      </c>
      <c r="F513" s="235">
        <v>1261.8689999999999</v>
      </c>
      <c r="G513" s="234">
        <v>92.826000000000022</v>
      </c>
      <c r="H513" s="105">
        <v>7.356231114323279</v>
      </c>
      <c r="I513" s="240">
        <v>802.077</v>
      </c>
      <c r="J513" s="235">
        <v>763.82</v>
      </c>
      <c r="K513" s="234">
        <v>38.256999999999948</v>
      </c>
      <c r="L513" s="312">
        <v>5.0086407792411753</v>
      </c>
      <c r="M513" s="240">
        <v>95.018000000000001</v>
      </c>
      <c r="N513" s="235">
        <v>94.900999999999996</v>
      </c>
      <c r="O513" s="234">
        <v>0.11700000000000443</v>
      </c>
      <c r="P513" s="105">
        <v>0.12328637211410252</v>
      </c>
      <c r="Q513" s="240">
        <v>457.6</v>
      </c>
      <c r="R513" s="235">
        <v>403.14800000000002</v>
      </c>
      <c r="S513" s="234">
        <v>54.451999999999998</v>
      </c>
      <c r="T513" s="105">
        <v>13.50670225326679</v>
      </c>
      <c r="U513" s="180" t="s">
        <v>5440</v>
      </c>
      <c r="V513" s="165">
        <v>183</v>
      </c>
      <c r="W513" s="165">
        <v>136</v>
      </c>
      <c r="X513" s="165">
        <v>47</v>
      </c>
      <c r="Y513" s="165">
        <v>34.558823529411761</v>
      </c>
      <c r="Z513" s="241" t="s">
        <v>5373</v>
      </c>
      <c r="AA513" s="165">
        <v>86</v>
      </c>
      <c r="AB513" s="165">
        <v>93</v>
      </c>
      <c r="AC513" s="165">
        <v>-7</v>
      </c>
      <c r="AD513" s="165">
        <v>-7.5268817204301079</v>
      </c>
      <c r="AE513" s="241" t="s">
        <v>6822</v>
      </c>
      <c r="AF513" s="165">
        <v>52</v>
      </c>
      <c r="AG513" s="165">
        <v>64</v>
      </c>
      <c r="AH513" s="165">
        <v>-12</v>
      </c>
      <c r="AI513" s="165">
        <v>-18.75</v>
      </c>
      <c r="AJ513" s="241" t="s">
        <v>6823</v>
      </c>
      <c r="AK513" s="165">
        <v>49</v>
      </c>
      <c r="AL513" s="165">
        <v>36</v>
      </c>
      <c r="AM513" s="165">
        <v>13</v>
      </c>
      <c r="AN513" s="165">
        <v>36.111111111111107</v>
      </c>
      <c r="AO513" s="241" t="s">
        <v>6824</v>
      </c>
      <c r="AP513" s="165">
        <v>37</v>
      </c>
      <c r="AQ513" s="165">
        <v>37</v>
      </c>
      <c r="AR513" s="165">
        <v>0</v>
      </c>
      <c r="AS513" s="255">
        <v>0</v>
      </c>
      <c r="AT513" s="239" t="s">
        <v>6825</v>
      </c>
    </row>
    <row r="514" spans="2:46" ht="50" customHeight="1">
      <c r="B514" s="34" t="s">
        <v>1023</v>
      </c>
      <c r="C514" s="35" t="s">
        <v>5294</v>
      </c>
      <c r="D514" s="36" t="s">
        <v>1024</v>
      </c>
      <c r="E514" s="240">
        <v>2361.5540000000001</v>
      </c>
      <c r="F514" s="235">
        <v>2522.48</v>
      </c>
      <c r="G514" s="234">
        <v>-160.92599999999993</v>
      </c>
      <c r="H514" s="105">
        <v>-6.3796739716469473</v>
      </c>
      <c r="I514" s="240">
        <v>751.80399999999997</v>
      </c>
      <c r="J514" s="235">
        <v>890.75800000000004</v>
      </c>
      <c r="K514" s="234">
        <v>-138.95400000000006</v>
      </c>
      <c r="L514" s="312">
        <v>-15.599523102795605</v>
      </c>
      <c r="M514" s="240">
        <v>315.09199999999998</v>
      </c>
      <c r="N514" s="235">
        <v>374.99700000000001</v>
      </c>
      <c r="O514" s="234">
        <v>-59.90500000000003</v>
      </c>
      <c r="P514" s="105">
        <v>-15.974794465022393</v>
      </c>
      <c r="Q514" s="240">
        <v>1294.6579999999999</v>
      </c>
      <c r="R514" s="235">
        <v>1256.7249999999999</v>
      </c>
      <c r="S514" s="234">
        <v>37.932999999999993</v>
      </c>
      <c r="T514" s="105">
        <v>3.0184010026059793</v>
      </c>
      <c r="U514" s="180" t="s">
        <v>6826</v>
      </c>
      <c r="V514" s="165">
        <v>862</v>
      </c>
      <c r="W514" s="165">
        <v>862</v>
      </c>
      <c r="X514" s="165">
        <v>0</v>
      </c>
      <c r="Y514" s="165">
        <v>0</v>
      </c>
      <c r="Z514" s="241" t="s">
        <v>6827</v>
      </c>
      <c r="AA514" s="165">
        <v>144</v>
      </c>
      <c r="AB514" s="165">
        <v>138</v>
      </c>
      <c r="AC514" s="165">
        <v>6</v>
      </c>
      <c r="AD514" s="165">
        <v>4.3478260869565215</v>
      </c>
      <c r="AE514" s="241" t="s">
        <v>5362</v>
      </c>
      <c r="AF514" s="165">
        <v>128</v>
      </c>
      <c r="AG514" s="165">
        <v>131</v>
      </c>
      <c r="AH514" s="165">
        <v>-3</v>
      </c>
      <c r="AI514" s="165">
        <v>-2.2900763358778624</v>
      </c>
      <c r="AJ514" s="241" t="s">
        <v>5338</v>
      </c>
      <c r="AK514" s="165">
        <v>74</v>
      </c>
      <c r="AL514" s="165">
        <v>45</v>
      </c>
      <c r="AM514" s="165">
        <v>29</v>
      </c>
      <c r="AN514" s="165">
        <v>64.444444444444443</v>
      </c>
      <c r="AO514" s="241" t="s">
        <v>6828</v>
      </c>
      <c r="AP514" s="165">
        <v>32</v>
      </c>
      <c r="AQ514" s="165">
        <v>33</v>
      </c>
      <c r="AR514" s="165">
        <v>-1</v>
      </c>
      <c r="AS514" s="255">
        <v>-3.0303030303030303</v>
      </c>
      <c r="AT514" s="239" t="s">
        <v>6829</v>
      </c>
    </row>
    <row r="515" spans="2:46" ht="50" customHeight="1">
      <c r="B515" s="34" t="s">
        <v>1025</v>
      </c>
      <c r="C515" s="35" t="s">
        <v>5294</v>
      </c>
      <c r="D515" s="36" t="s">
        <v>1026</v>
      </c>
      <c r="E515" s="240">
        <v>3419.848</v>
      </c>
      <c r="F515" s="235">
        <v>3713.8580000000002</v>
      </c>
      <c r="G515" s="234">
        <v>-294.01000000000022</v>
      </c>
      <c r="H515" s="105">
        <v>-7.916565469115949</v>
      </c>
      <c r="I515" s="240">
        <v>1537.42</v>
      </c>
      <c r="J515" s="235">
        <v>1927.153</v>
      </c>
      <c r="K515" s="234">
        <v>-389.73299999999995</v>
      </c>
      <c r="L515" s="312">
        <v>-20.223251604828466</v>
      </c>
      <c r="M515" s="240">
        <v>368.78899999999999</v>
      </c>
      <c r="N515" s="235">
        <v>268.74200000000002</v>
      </c>
      <c r="O515" s="234">
        <v>100.04699999999997</v>
      </c>
      <c r="P515" s="105">
        <v>37.227898876989812</v>
      </c>
      <c r="Q515" s="240">
        <v>1513.6389999999999</v>
      </c>
      <c r="R515" s="235">
        <v>1517.963</v>
      </c>
      <c r="S515" s="234">
        <v>-4.3240000000000691</v>
      </c>
      <c r="T515" s="105">
        <v>-0.28485542796498131</v>
      </c>
      <c r="U515" s="180" t="s">
        <v>5440</v>
      </c>
      <c r="V515" s="165">
        <v>500</v>
      </c>
      <c r="W515" s="165">
        <v>500</v>
      </c>
      <c r="X515" s="165">
        <v>0</v>
      </c>
      <c r="Y515" s="165">
        <v>0</v>
      </c>
      <c r="Z515" s="241" t="s">
        <v>5362</v>
      </c>
      <c r="AA515" s="165">
        <v>465</v>
      </c>
      <c r="AB515" s="165">
        <v>465</v>
      </c>
      <c r="AC515" s="165">
        <v>0</v>
      </c>
      <c r="AD515" s="165">
        <v>0</v>
      </c>
      <c r="AE515" s="241" t="s">
        <v>6830</v>
      </c>
      <c r="AF515" s="165">
        <v>300</v>
      </c>
      <c r="AG515" s="165">
        <v>300</v>
      </c>
      <c r="AH515" s="165">
        <v>0</v>
      </c>
      <c r="AI515" s="165">
        <v>0</v>
      </c>
      <c r="AJ515" s="241" t="s">
        <v>6831</v>
      </c>
      <c r="AK515" s="165">
        <v>104</v>
      </c>
      <c r="AL515" s="165">
        <v>104</v>
      </c>
      <c r="AM515" s="165">
        <v>0</v>
      </c>
      <c r="AN515" s="165">
        <v>0</v>
      </c>
      <c r="AO515" s="241" t="s">
        <v>6832</v>
      </c>
      <c r="AP515" s="165">
        <v>94</v>
      </c>
      <c r="AQ515" s="165">
        <v>105</v>
      </c>
      <c r="AR515" s="165">
        <v>-11</v>
      </c>
      <c r="AS515" s="255">
        <v>-10.476190476190476</v>
      </c>
      <c r="AT515" s="230" t="s">
        <v>12149</v>
      </c>
    </row>
    <row r="516" spans="2:46" ht="50" customHeight="1">
      <c r="B516" s="34" t="s">
        <v>1027</v>
      </c>
      <c r="C516" s="35" t="s">
        <v>5294</v>
      </c>
      <c r="D516" s="36" t="s">
        <v>1028</v>
      </c>
      <c r="E516" s="240">
        <v>2838.9189999999999</v>
      </c>
      <c r="F516" s="235">
        <v>2955.2840000000001</v>
      </c>
      <c r="G516" s="234">
        <v>-116.36500000000024</v>
      </c>
      <c r="H516" s="105">
        <v>-3.9375234326041162</v>
      </c>
      <c r="I516" s="240">
        <v>1233.2950000000001</v>
      </c>
      <c r="J516" s="235">
        <v>1450.394</v>
      </c>
      <c r="K516" s="234">
        <v>-217.09899999999993</v>
      </c>
      <c r="L516" s="312">
        <v>-14.968277585263035</v>
      </c>
      <c r="M516" s="240">
        <v>33.438000000000002</v>
      </c>
      <c r="N516" s="235">
        <v>33.433999999999997</v>
      </c>
      <c r="O516" s="234">
        <v>4.0000000000048885E-3</v>
      </c>
      <c r="P516" s="105">
        <v>1.1963869115286501E-2</v>
      </c>
      <c r="Q516" s="240">
        <v>1572.1859999999999</v>
      </c>
      <c r="R516" s="235">
        <v>1471.4559999999999</v>
      </c>
      <c r="S516" s="234">
        <v>100.73000000000002</v>
      </c>
      <c r="T516" s="105">
        <v>6.8456005480286217</v>
      </c>
      <c r="U516" s="180" t="s">
        <v>6833</v>
      </c>
      <c r="V516" s="165">
        <v>1182</v>
      </c>
      <c r="W516" s="165">
        <v>1033</v>
      </c>
      <c r="X516" s="165">
        <v>149</v>
      </c>
      <c r="Y516" s="165">
        <v>14.424007744433689</v>
      </c>
      <c r="Z516" s="241" t="s">
        <v>5362</v>
      </c>
      <c r="AA516" s="165">
        <v>152</v>
      </c>
      <c r="AB516" s="165">
        <v>172</v>
      </c>
      <c r="AC516" s="165">
        <v>-20</v>
      </c>
      <c r="AD516" s="165">
        <v>-11.627906976744185</v>
      </c>
      <c r="AE516" s="241" t="s">
        <v>5804</v>
      </c>
      <c r="AF516" s="165">
        <v>122</v>
      </c>
      <c r="AG516" s="165">
        <v>153</v>
      </c>
      <c r="AH516" s="165">
        <v>-31</v>
      </c>
      <c r="AI516" s="165">
        <v>-20.261437908496731</v>
      </c>
      <c r="AJ516" s="241" t="s">
        <v>5460</v>
      </c>
      <c r="AK516" s="165">
        <v>74</v>
      </c>
      <c r="AL516" s="165">
        <v>82</v>
      </c>
      <c r="AM516" s="165">
        <v>-8</v>
      </c>
      <c r="AN516" s="165">
        <v>-9.7560975609756095</v>
      </c>
      <c r="AO516" s="241" t="s">
        <v>6834</v>
      </c>
      <c r="AP516" s="165">
        <v>19</v>
      </c>
      <c r="AQ516" s="165">
        <v>19</v>
      </c>
      <c r="AR516" s="165">
        <v>0</v>
      </c>
      <c r="AS516" s="255">
        <v>0</v>
      </c>
      <c r="AT516" s="239" t="s">
        <v>6835</v>
      </c>
    </row>
    <row r="517" spans="2:46" ht="50" customHeight="1">
      <c r="B517" s="34" t="s">
        <v>1029</v>
      </c>
      <c r="C517" s="35" t="s">
        <v>5294</v>
      </c>
      <c r="D517" s="36" t="s">
        <v>1030</v>
      </c>
      <c r="E517" s="240">
        <v>1819.425</v>
      </c>
      <c r="F517" s="235">
        <v>1993.482</v>
      </c>
      <c r="G517" s="234">
        <v>-174.05700000000002</v>
      </c>
      <c r="H517" s="105">
        <v>-8.7313053240510836</v>
      </c>
      <c r="I517" s="240">
        <v>482.31</v>
      </c>
      <c r="J517" s="235">
        <v>564.13599999999997</v>
      </c>
      <c r="K517" s="234">
        <v>-81.825999999999965</v>
      </c>
      <c r="L517" s="312">
        <v>-14.504658451153619</v>
      </c>
      <c r="M517" s="240">
        <v>52.594999999999999</v>
      </c>
      <c r="N517" s="235">
        <v>52.59</v>
      </c>
      <c r="O517" s="234">
        <v>4.9999999999954525E-3</v>
      </c>
      <c r="P517" s="105">
        <v>9.5075109336289262E-3</v>
      </c>
      <c r="Q517" s="240">
        <v>1284.52</v>
      </c>
      <c r="R517" s="235">
        <v>1376.7560000000001</v>
      </c>
      <c r="S517" s="234">
        <v>-92.236000000000104</v>
      </c>
      <c r="T517" s="105">
        <v>-6.6995168352271639</v>
      </c>
      <c r="U517" s="180" t="s">
        <v>6836</v>
      </c>
      <c r="V517" s="165">
        <v>784</v>
      </c>
      <c r="W517" s="165">
        <v>836</v>
      </c>
      <c r="X517" s="165">
        <v>-52</v>
      </c>
      <c r="Y517" s="165">
        <v>-6.2200956937799043</v>
      </c>
      <c r="Z517" s="241" t="s">
        <v>5536</v>
      </c>
      <c r="AA517" s="165">
        <v>303</v>
      </c>
      <c r="AB517" s="165">
        <v>307</v>
      </c>
      <c r="AC517" s="165">
        <v>-4</v>
      </c>
      <c r="AD517" s="165">
        <v>-1.3029315960912053</v>
      </c>
      <c r="AE517" s="241" t="s">
        <v>5362</v>
      </c>
      <c r="AF517" s="165">
        <v>110</v>
      </c>
      <c r="AG517" s="165">
        <v>156</v>
      </c>
      <c r="AH517" s="165">
        <v>-46</v>
      </c>
      <c r="AI517" s="165">
        <v>-29.487179487179489</v>
      </c>
      <c r="AJ517" s="241" t="s">
        <v>6837</v>
      </c>
      <c r="AK517" s="165">
        <v>32</v>
      </c>
      <c r="AL517" s="165">
        <v>33</v>
      </c>
      <c r="AM517" s="165">
        <v>-1</v>
      </c>
      <c r="AN517" s="165">
        <v>-3.0303030303030303</v>
      </c>
      <c r="AO517" s="241" t="s">
        <v>5580</v>
      </c>
      <c r="AP517" s="165">
        <v>31</v>
      </c>
      <c r="AQ517" s="165">
        <v>31</v>
      </c>
      <c r="AR517" s="165">
        <v>0</v>
      </c>
      <c r="AS517" s="255">
        <v>0</v>
      </c>
      <c r="AT517" s="239" t="s">
        <v>6838</v>
      </c>
    </row>
    <row r="518" spans="2:46" ht="50" customHeight="1">
      <c r="B518" s="34" t="s">
        <v>1031</v>
      </c>
      <c r="C518" s="35" t="s">
        <v>5294</v>
      </c>
      <c r="D518" s="36" t="s">
        <v>1032</v>
      </c>
      <c r="E518" s="240">
        <v>1519.61</v>
      </c>
      <c r="F518" s="235">
        <v>1822.8119999999999</v>
      </c>
      <c r="G518" s="234">
        <v>-303.202</v>
      </c>
      <c r="H518" s="105">
        <v>-16.633750490999621</v>
      </c>
      <c r="I518" s="240">
        <v>884.40200000000004</v>
      </c>
      <c r="J518" s="235">
        <v>1134.402</v>
      </c>
      <c r="K518" s="234">
        <v>-250</v>
      </c>
      <c r="L518" s="312">
        <v>-22.038042951264188</v>
      </c>
      <c r="M518" s="240">
        <v>461</v>
      </c>
      <c r="N518" s="235">
        <v>500</v>
      </c>
      <c r="O518" s="234">
        <v>-39</v>
      </c>
      <c r="P518" s="105">
        <v>-7.8</v>
      </c>
      <c r="Q518" s="240">
        <v>174.208</v>
      </c>
      <c r="R518" s="235">
        <v>188.41</v>
      </c>
      <c r="S518" s="234">
        <v>-14.201999999999998</v>
      </c>
      <c r="T518" s="105">
        <v>-7.537816464094262</v>
      </c>
      <c r="U518" s="180" t="s">
        <v>6839</v>
      </c>
      <c r="V518" s="165">
        <v>79</v>
      </c>
      <c r="W518" s="165">
        <v>83</v>
      </c>
      <c r="X518" s="165">
        <v>-4</v>
      </c>
      <c r="Y518" s="165">
        <v>-4.8192771084337354</v>
      </c>
      <c r="Z518" s="241" t="s">
        <v>6840</v>
      </c>
      <c r="AA518" s="165">
        <v>41</v>
      </c>
      <c r="AB518" s="165">
        <v>40</v>
      </c>
      <c r="AC518" s="165">
        <v>1</v>
      </c>
      <c r="AD518" s="165">
        <v>2.5</v>
      </c>
      <c r="AE518" s="241" t="s">
        <v>6841</v>
      </c>
      <c r="AF518" s="165">
        <v>33</v>
      </c>
      <c r="AG518" s="165">
        <v>33</v>
      </c>
      <c r="AH518" s="165">
        <v>0</v>
      </c>
      <c r="AI518" s="165">
        <v>0</v>
      </c>
      <c r="AJ518" s="241" t="s">
        <v>6842</v>
      </c>
      <c r="AK518" s="165">
        <v>21</v>
      </c>
      <c r="AL518" s="165">
        <v>21</v>
      </c>
      <c r="AM518" s="165">
        <v>0</v>
      </c>
      <c r="AN518" s="165">
        <v>0</v>
      </c>
      <c r="AO518" s="241" t="s">
        <v>6843</v>
      </c>
      <c r="AP518" s="165" t="s">
        <v>5412</v>
      </c>
      <c r="AQ518" s="165">
        <v>10</v>
      </c>
      <c r="AR518" s="165" t="s">
        <v>5412</v>
      </c>
      <c r="AS518" s="165" t="s">
        <v>5412</v>
      </c>
      <c r="AT518" s="239" t="s">
        <v>6844</v>
      </c>
    </row>
    <row r="519" spans="2:46" ht="50" customHeight="1">
      <c r="B519" s="37" t="s">
        <v>1033</v>
      </c>
      <c r="C519" s="38" t="s">
        <v>5294</v>
      </c>
      <c r="D519" s="39" t="s">
        <v>1034</v>
      </c>
      <c r="E519" s="240">
        <v>1383.3530000000001</v>
      </c>
      <c r="F519" s="235">
        <v>1301.694</v>
      </c>
      <c r="G519" s="234">
        <v>81.659000000000106</v>
      </c>
      <c r="H519" s="105">
        <v>6.2732869629882382</v>
      </c>
      <c r="I519" s="240">
        <v>573.47699999999998</v>
      </c>
      <c r="J519" s="235">
        <v>493.47699999999998</v>
      </c>
      <c r="K519" s="234">
        <v>80</v>
      </c>
      <c r="L519" s="312">
        <v>16.211495165934785</v>
      </c>
      <c r="M519" s="240">
        <v>3.0089999999999999</v>
      </c>
      <c r="N519" s="235">
        <v>3.008</v>
      </c>
      <c r="O519" s="234">
        <v>9.9999999999988987E-4</v>
      </c>
      <c r="P519" s="105">
        <v>3.3244680851060172E-2</v>
      </c>
      <c r="Q519" s="240">
        <v>806.86699999999996</v>
      </c>
      <c r="R519" s="235">
        <v>805.20899999999995</v>
      </c>
      <c r="S519" s="234">
        <v>1.6580000000000155</v>
      </c>
      <c r="T519" s="105">
        <v>0.2059092732445881</v>
      </c>
      <c r="U519" s="180" t="s">
        <v>5440</v>
      </c>
      <c r="V519" s="165">
        <v>368</v>
      </c>
      <c r="W519" s="165">
        <v>343</v>
      </c>
      <c r="X519" s="165">
        <v>25</v>
      </c>
      <c r="Y519" s="165">
        <v>7.2886297376093294</v>
      </c>
      <c r="Z519" s="241" t="s">
        <v>6317</v>
      </c>
      <c r="AA519" s="165">
        <v>163</v>
      </c>
      <c r="AB519" s="165">
        <v>77</v>
      </c>
      <c r="AC519" s="165">
        <v>86</v>
      </c>
      <c r="AD519" s="165">
        <v>111.68831168831169</v>
      </c>
      <c r="AE519" s="241" t="s">
        <v>6615</v>
      </c>
      <c r="AF519" s="165">
        <v>108</v>
      </c>
      <c r="AG519" s="165">
        <v>108</v>
      </c>
      <c r="AH519" s="165">
        <v>0</v>
      </c>
      <c r="AI519" s="165">
        <v>0</v>
      </c>
      <c r="AJ519" s="241" t="s">
        <v>5557</v>
      </c>
      <c r="AK519" s="165">
        <v>62</v>
      </c>
      <c r="AL519" s="165">
        <v>48</v>
      </c>
      <c r="AM519" s="165">
        <v>14</v>
      </c>
      <c r="AN519" s="165">
        <v>29.166666666666668</v>
      </c>
      <c r="AO519" s="241" t="s">
        <v>6845</v>
      </c>
      <c r="AP519" s="165">
        <v>56</v>
      </c>
      <c r="AQ519" s="165">
        <v>180</v>
      </c>
      <c r="AR519" s="165">
        <v>-124</v>
      </c>
      <c r="AS519" s="255">
        <v>-68.888888888888886</v>
      </c>
      <c r="AT519" s="239" t="s">
        <v>6846</v>
      </c>
    </row>
    <row r="520" spans="2:46" ht="50" customHeight="1">
      <c r="B520" s="37" t="s">
        <v>1035</v>
      </c>
      <c r="C520" s="38" t="s">
        <v>5294</v>
      </c>
      <c r="D520" s="39" t="s">
        <v>1036</v>
      </c>
      <c r="E520" s="240">
        <v>1173.2470000000001</v>
      </c>
      <c r="F520" s="235">
        <v>1247.6110000000001</v>
      </c>
      <c r="G520" s="234">
        <v>-74.364000000000033</v>
      </c>
      <c r="H520" s="105">
        <v>-5.9605117300184132</v>
      </c>
      <c r="I520" s="240">
        <v>442.93299999999999</v>
      </c>
      <c r="J520" s="235">
        <v>522.86500000000001</v>
      </c>
      <c r="K520" s="234">
        <v>-79.932000000000016</v>
      </c>
      <c r="L520" s="312">
        <v>-15.287311256251618</v>
      </c>
      <c r="M520" s="240">
        <v>479.42</v>
      </c>
      <c r="N520" s="235">
        <v>479.38400000000001</v>
      </c>
      <c r="O520" s="234">
        <v>3.6000000000001364E-2</v>
      </c>
      <c r="P520" s="105">
        <v>7.5096373679558268E-3</v>
      </c>
      <c r="Q520" s="240">
        <v>250.89400000000001</v>
      </c>
      <c r="R520" s="235">
        <v>245.36199999999999</v>
      </c>
      <c r="S520" s="234">
        <v>5.5320000000000107</v>
      </c>
      <c r="T520" s="105">
        <v>2.2546278559842237</v>
      </c>
      <c r="U520" s="180" t="s">
        <v>5373</v>
      </c>
      <c r="V520" s="165">
        <v>150</v>
      </c>
      <c r="W520" s="165">
        <v>150</v>
      </c>
      <c r="X520" s="165">
        <v>0</v>
      </c>
      <c r="Y520" s="165">
        <v>0</v>
      </c>
      <c r="Z520" s="241" t="s">
        <v>6847</v>
      </c>
      <c r="AA520" s="165">
        <v>30</v>
      </c>
      <c r="AB520" s="165">
        <v>31</v>
      </c>
      <c r="AC520" s="165">
        <v>-1</v>
      </c>
      <c r="AD520" s="165">
        <v>-3.225806451612903</v>
      </c>
      <c r="AE520" s="241" t="s">
        <v>6848</v>
      </c>
      <c r="AF520" s="165">
        <v>30</v>
      </c>
      <c r="AG520" s="165">
        <v>30</v>
      </c>
      <c r="AH520" s="165">
        <v>0</v>
      </c>
      <c r="AI520" s="165">
        <v>0</v>
      </c>
      <c r="AJ520" s="241" t="s">
        <v>6623</v>
      </c>
      <c r="AK520" s="165">
        <v>17</v>
      </c>
      <c r="AL520" s="165">
        <v>17</v>
      </c>
      <c r="AM520" s="165">
        <v>0</v>
      </c>
      <c r="AN520" s="165">
        <v>0</v>
      </c>
      <c r="AO520" s="241" t="s">
        <v>5835</v>
      </c>
      <c r="AP520" s="165">
        <v>9</v>
      </c>
      <c r="AQ520" s="165">
        <v>7</v>
      </c>
      <c r="AR520" s="165">
        <v>2</v>
      </c>
      <c r="AS520" s="255">
        <v>28.571428571428569</v>
      </c>
      <c r="AT520" s="239" t="s">
        <v>6849</v>
      </c>
    </row>
    <row r="521" spans="2:46" ht="50" customHeight="1">
      <c r="B521" s="34" t="s">
        <v>1037</v>
      </c>
      <c r="C521" s="35" t="s">
        <v>5294</v>
      </c>
      <c r="D521" s="36" t="s">
        <v>1038</v>
      </c>
      <c r="E521" s="240">
        <v>1413.8130000000001</v>
      </c>
      <c r="F521" s="232">
        <v>1639.703</v>
      </c>
      <c r="G521" s="234">
        <v>-225.88999999999987</v>
      </c>
      <c r="H521" s="105">
        <v>-13.776275337667851</v>
      </c>
      <c r="I521" s="240">
        <v>590</v>
      </c>
      <c r="J521" s="235">
        <v>830</v>
      </c>
      <c r="K521" s="234">
        <v>-240</v>
      </c>
      <c r="L521" s="312">
        <v>-28.915662650602407</v>
      </c>
      <c r="M521" s="240">
        <v>40</v>
      </c>
      <c r="N521" s="235">
        <v>40</v>
      </c>
      <c r="O521" s="234">
        <v>0</v>
      </c>
      <c r="P521" s="105">
        <v>0</v>
      </c>
      <c r="Q521" s="240">
        <v>783.81299999999999</v>
      </c>
      <c r="R521" s="232">
        <v>769.70299999999997</v>
      </c>
      <c r="S521" s="234">
        <v>14.110000000000014</v>
      </c>
      <c r="T521" s="105">
        <v>1.833174614104403</v>
      </c>
      <c r="U521" s="180" t="s">
        <v>6850</v>
      </c>
      <c r="V521" s="165">
        <v>503</v>
      </c>
      <c r="W521" s="165">
        <v>502</v>
      </c>
      <c r="X521" s="165">
        <v>1</v>
      </c>
      <c r="Y521" s="165">
        <v>0.19920318725099601</v>
      </c>
      <c r="Z521" s="241" t="s">
        <v>6851</v>
      </c>
      <c r="AA521" s="165">
        <v>150</v>
      </c>
      <c r="AB521" s="165">
        <v>150</v>
      </c>
      <c r="AC521" s="165">
        <v>0</v>
      </c>
      <c r="AD521" s="165">
        <v>0</v>
      </c>
      <c r="AE521" s="241" t="s">
        <v>6852</v>
      </c>
      <c r="AF521" s="165">
        <v>71</v>
      </c>
      <c r="AG521" s="165">
        <v>61</v>
      </c>
      <c r="AH521" s="165">
        <v>10</v>
      </c>
      <c r="AI521" s="165">
        <v>16.393442622950818</v>
      </c>
      <c r="AJ521" s="241" t="s">
        <v>6853</v>
      </c>
      <c r="AK521" s="165">
        <v>30</v>
      </c>
      <c r="AL521" s="165">
        <v>30</v>
      </c>
      <c r="AM521" s="165">
        <v>0</v>
      </c>
      <c r="AN521" s="165">
        <v>0</v>
      </c>
      <c r="AO521" s="241" t="s">
        <v>6854</v>
      </c>
      <c r="AP521" s="165">
        <v>17</v>
      </c>
      <c r="AQ521" s="165">
        <v>16</v>
      </c>
      <c r="AR521" s="165">
        <v>1</v>
      </c>
      <c r="AS521" s="255">
        <v>6.25</v>
      </c>
      <c r="AT521" s="239" t="s">
        <v>6855</v>
      </c>
    </row>
    <row r="522" spans="2:46" ht="50" customHeight="1">
      <c r="B522" s="34" t="s">
        <v>1039</v>
      </c>
      <c r="C522" s="35" t="s">
        <v>5294</v>
      </c>
      <c r="D522" s="36" t="s">
        <v>1040</v>
      </c>
      <c r="E522" s="240">
        <v>2736.0839999999998</v>
      </c>
      <c r="F522" s="235">
        <v>2952.366</v>
      </c>
      <c r="G522" s="234">
        <v>-216.28200000000015</v>
      </c>
      <c r="H522" s="105">
        <v>-7.3257177463769789</v>
      </c>
      <c r="I522" s="240">
        <v>993.68299999999999</v>
      </c>
      <c r="J522" s="235">
        <v>1066.4159999999999</v>
      </c>
      <c r="K522" s="234">
        <v>-72.732999999999947</v>
      </c>
      <c r="L522" s="312">
        <v>-6.8203215255585024</v>
      </c>
      <c r="M522" s="240">
        <v>675.10900000000004</v>
      </c>
      <c r="N522" s="235">
        <v>669.43499999999995</v>
      </c>
      <c r="O522" s="234">
        <v>5.6740000000000919</v>
      </c>
      <c r="P522" s="105">
        <v>0.84758042229642794</v>
      </c>
      <c r="Q522" s="240">
        <v>1067.2919999999999</v>
      </c>
      <c r="R522" s="235">
        <v>1216.5150000000001</v>
      </c>
      <c r="S522" s="234">
        <v>-149.22300000000018</v>
      </c>
      <c r="T522" s="105">
        <v>-12.266433212907376</v>
      </c>
      <c r="U522" s="180" t="s">
        <v>6856</v>
      </c>
      <c r="V522" s="165">
        <v>1054</v>
      </c>
      <c r="W522" s="165">
        <v>1054</v>
      </c>
      <c r="X522" s="165">
        <v>0</v>
      </c>
      <c r="Y522" s="165">
        <v>0</v>
      </c>
      <c r="Z522" s="241" t="s">
        <v>5673</v>
      </c>
      <c r="AA522" s="165">
        <v>7</v>
      </c>
      <c r="AB522" s="165" t="s">
        <v>5412</v>
      </c>
      <c r="AC522" s="165" t="s">
        <v>5412</v>
      </c>
      <c r="AD522" s="165" t="s">
        <v>5412</v>
      </c>
      <c r="AE522" s="241" t="s">
        <v>5578</v>
      </c>
      <c r="AF522" s="165">
        <v>6</v>
      </c>
      <c r="AG522" s="165">
        <v>8</v>
      </c>
      <c r="AH522" s="165">
        <v>-2</v>
      </c>
      <c r="AI522" s="165">
        <v>-25</v>
      </c>
      <c r="AJ522" s="241" t="s">
        <v>6857</v>
      </c>
      <c r="AK522" s="165" t="s">
        <v>5412</v>
      </c>
      <c r="AL522" s="165">
        <v>154</v>
      </c>
      <c r="AM522" s="165" t="s">
        <v>5412</v>
      </c>
      <c r="AN522" s="165" t="s">
        <v>5412</v>
      </c>
      <c r="AO522" s="241" t="s">
        <v>5412</v>
      </c>
      <c r="AP522" s="165" t="s">
        <v>5412</v>
      </c>
      <c r="AQ522" s="165" t="s">
        <v>5412</v>
      </c>
      <c r="AR522" s="165" t="s">
        <v>5412</v>
      </c>
      <c r="AS522" s="165" t="s">
        <v>5412</v>
      </c>
      <c r="AT522" s="239" t="s">
        <v>6858</v>
      </c>
    </row>
    <row r="523" spans="2:46" ht="50" customHeight="1">
      <c r="B523" s="34" t="s">
        <v>1041</v>
      </c>
      <c r="C523" s="35" t="s">
        <v>5294</v>
      </c>
      <c r="D523" s="36" t="s">
        <v>1042</v>
      </c>
      <c r="E523" s="240">
        <v>3270.0219999999999</v>
      </c>
      <c r="F523" s="235">
        <v>3302.5920000000001</v>
      </c>
      <c r="G523" s="234">
        <v>-32.570000000000164</v>
      </c>
      <c r="H523" s="105">
        <v>-0.98619508555704616</v>
      </c>
      <c r="I523" s="240">
        <v>921.44899999999996</v>
      </c>
      <c r="J523" s="235">
        <v>791.774</v>
      </c>
      <c r="K523" s="234">
        <v>129.67499999999995</v>
      </c>
      <c r="L523" s="312">
        <v>16.377779517892726</v>
      </c>
      <c r="M523" s="240">
        <v>8.0030000000000001</v>
      </c>
      <c r="N523" s="235">
        <v>7.9950000000000001</v>
      </c>
      <c r="O523" s="234">
        <v>8.0000000000000071E-3</v>
      </c>
      <c r="P523" s="105">
        <v>0.10006253908692941</v>
      </c>
      <c r="Q523" s="240">
        <v>2340.5700000000002</v>
      </c>
      <c r="R523" s="235">
        <v>2502.8229999999999</v>
      </c>
      <c r="S523" s="234">
        <v>-162.2529999999997</v>
      </c>
      <c r="T523" s="105">
        <v>-6.4827996226660742</v>
      </c>
      <c r="U523" s="180" t="s">
        <v>6859</v>
      </c>
      <c r="V523" s="165">
        <v>991</v>
      </c>
      <c r="W523" s="165">
        <v>1000</v>
      </c>
      <c r="X523" s="165">
        <v>-9</v>
      </c>
      <c r="Y523" s="165">
        <v>-0.89999999999999991</v>
      </c>
      <c r="Z523" s="237" t="s">
        <v>6836</v>
      </c>
      <c r="AA523" s="165">
        <v>697</v>
      </c>
      <c r="AB523" s="165">
        <v>784</v>
      </c>
      <c r="AC523" s="165">
        <v>-87</v>
      </c>
      <c r="AD523" s="165">
        <v>-11.096938775510203</v>
      </c>
      <c r="AE523" s="237" t="s">
        <v>6860</v>
      </c>
      <c r="AF523" s="165">
        <v>415</v>
      </c>
      <c r="AG523" s="165">
        <v>406</v>
      </c>
      <c r="AH523" s="165">
        <v>9</v>
      </c>
      <c r="AI523" s="165">
        <v>2.2167487684729066</v>
      </c>
      <c r="AJ523" s="237" t="s">
        <v>6861</v>
      </c>
      <c r="AK523" s="165">
        <v>97</v>
      </c>
      <c r="AL523" s="165">
        <v>105</v>
      </c>
      <c r="AM523" s="165">
        <v>-8</v>
      </c>
      <c r="AN523" s="165">
        <v>-7.6190476190476195</v>
      </c>
      <c r="AO523" s="237" t="s">
        <v>6862</v>
      </c>
      <c r="AP523" s="165">
        <v>48</v>
      </c>
      <c r="AQ523" s="165">
        <v>48</v>
      </c>
      <c r="AR523" s="165">
        <v>0</v>
      </c>
      <c r="AS523" s="255">
        <v>0</v>
      </c>
      <c r="AT523" s="230" t="s">
        <v>12150</v>
      </c>
    </row>
    <row r="524" spans="2:46" ht="50" customHeight="1">
      <c r="B524" s="34" t="s">
        <v>1043</v>
      </c>
      <c r="C524" s="35" t="s">
        <v>5294</v>
      </c>
      <c r="D524" s="36" t="s">
        <v>1044</v>
      </c>
      <c r="E524" s="240">
        <v>3557.34</v>
      </c>
      <c r="F524" s="235">
        <v>3706.1149999999998</v>
      </c>
      <c r="G524" s="234">
        <v>-148.77499999999964</v>
      </c>
      <c r="H524" s="105">
        <v>-4.0143114825093029</v>
      </c>
      <c r="I524" s="240">
        <v>900.96799999999996</v>
      </c>
      <c r="J524" s="235">
        <v>975.86500000000001</v>
      </c>
      <c r="K524" s="234">
        <v>-74.897000000000048</v>
      </c>
      <c r="L524" s="312">
        <v>-7.6749345452496041</v>
      </c>
      <c r="M524" s="240">
        <v>267.911</v>
      </c>
      <c r="N524" s="235">
        <v>267.892</v>
      </c>
      <c r="O524" s="234">
        <v>1.9000000000005457E-2</v>
      </c>
      <c r="P524" s="105">
        <v>7.0924103743319911E-3</v>
      </c>
      <c r="Q524" s="240">
        <v>2388.4609999999998</v>
      </c>
      <c r="R524" s="235">
        <v>2462.3580000000002</v>
      </c>
      <c r="S524" s="234">
        <v>-73.897000000000389</v>
      </c>
      <c r="T524" s="105">
        <v>-3.0010664574363428</v>
      </c>
      <c r="U524" s="180" t="s">
        <v>6863</v>
      </c>
      <c r="V524" s="165">
        <v>1593</v>
      </c>
      <c r="W524" s="165">
        <v>1691</v>
      </c>
      <c r="X524" s="165">
        <v>-98</v>
      </c>
      <c r="Y524" s="165">
        <v>-5.7953873447664099</v>
      </c>
      <c r="Z524" s="237" t="s">
        <v>6864</v>
      </c>
      <c r="AA524" s="165">
        <v>380</v>
      </c>
      <c r="AB524" s="165">
        <v>380</v>
      </c>
      <c r="AC524" s="165">
        <v>0</v>
      </c>
      <c r="AD524" s="165">
        <v>0</v>
      </c>
      <c r="AE524" s="237" t="s">
        <v>5790</v>
      </c>
      <c r="AF524" s="165">
        <v>196</v>
      </c>
      <c r="AG524" s="165">
        <v>196</v>
      </c>
      <c r="AH524" s="165">
        <v>0</v>
      </c>
      <c r="AI524" s="165">
        <v>0</v>
      </c>
      <c r="AJ524" s="237" t="s">
        <v>6865</v>
      </c>
      <c r="AK524" s="165">
        <v>85</v>
      </c>
      <c r="AL524" s="165">
        <v>86</v>
      </c>
      <c r="AM524" s="165">
        <v>-1</v>
      </c>
      <c r="AN524" s="165">
        <v>-1.1627906976744187</v>
      </c>
      <c r="AO524" s="237" t="s">
        <v>6866</v>
      </c>
      <c r="AP524" s="165">
        <v>16</v>
      </c>
      <c r="AQ524" s="165">
        <v>14</v>
      </c>
      <c r="AR524" s="165">
        <v>2</v>
      </c>
      <c r="AS524" s="255">
        <v>14.285714285714285</v>
      </c>
      <c r="AT524" s="239" t="s">
        <v>6867</v>
      </c>
    </row>
    <row r="525" spans="2:46" ht="50" customHeight="1">
      <c r="B525" s="34" t="s">
        <v>1045</v>
      </c>
      <c r="C525" s="35" t="s">
        <v>5294</v>
      </c>
      <c r="D525" s="36" t="s">
        <v>1046</v>
      </c>
      <c r="E525" s="240">
        <v>4153.4250000000002</v>
      </c>
      <c r="F525" s="235">
        <v>4394.585</v>
      </c>
      <c r="G525" s="234">
        <v>-241.15999999999985</v>
      </c>
      <c r="H525" s="105">
        <v>-5.4876626575660694</v>
      </c>
      <c r="I525" s="240">
        <v>2441.7060000000001</v>
      </c>
      <c r="J525" s="235">
        <v>2512.2620000000002</v>
      </c>
      <c r="K525" s="234">
        <v>-70.55600000000004</v>
      </c>
      <c r="L525" s="312">
        <v>-2.8084650406685303</v>
      </c>
      <c r="M525" s="240">
        <v>446.52699999999999</v>
      </c>
      <c r="N525" s="235">
        <v>446.34100000000001</v>
      </c>
      <c r="O525" s="234">
        <v>0.18599999999997863</v>
      </c>
      <c r="P525" s="105">
        <v>4.1672174413728204E-2</v>
      </c>
      <c r="Q525" s="240">
        <v>1265.192</v>
      </c>
      <c r="R525" s="235">
        <v>1435.982</v>
      </c>
      <c r="S525" s="234">
        <v>-170.78999999999996</v>
      </c>
      <c r="T525" s="105">
        <v>-11.893603123158924</v>
      </c>
      <c r="U525" s="180" t="s">
        <v>6868</v>
      </c>
      <c r="V525" s="165">
        <v>214</v>
      </c>
      <c r="W525" s="165">
        <v>193</v>
      </c>
      <c r="X525" s="165">
        <v>21</v>
      </c>
      <c r="Y525" s="165">
        <v>10.880829015544041</v>
      </c>
      <c r="Z525" s="237" t="s">
        <v>6869</v>
      </c>
      <c r="AA525" s="165">
        <v>171</v>
      </c>
      <c r="AB525" s="165">
        <v>171</v>
      </c>
      <c r="AC525" s="165">
        <v>0</v>
      </c>
      <c r="AD525" s="165">
        <v>0</v>
      </c>
      <c r="AE525" s="237" t="s">
        <v>6870</v>
      </c>
      <c r="AF525" s="165">
        <v>152</v>
      </c>
      <c r="AG525" s="165">
        <v>152</v>
      </c>
      <c r="AH525" s="165">
        <v>0</v>
      </c>
      <c r="AI525" s="165">
        <v>0</v>
      </c>
      <c r="AJ525" s="237" t="s">
        <v>6871</v>
      </c>
      <c r="AK525" s="165">
        <v>129</v>
      </c>
      <c r="AL525" s="165">
        <v>344</v>
      </c>
      <c r="AM525" s="165">
        <v>-215</v>
      </c>
      <c r="AN525" s="165">
        <v>-62.5</v>
      </c>
      <c r="AO525" s="237" t="s">
        <v>6872</v>
      </c>
      <c r="AP525" s="165">
        <v>106</v>
      </c>
      <c r="AQ525" s="165">
        <v>111</v>
      </c>
      <c r="AR525" s="165">
        <v>-5</v>
      </c>
      <c r="AS525" s="255">
        <v>-4.5045045045045047</v>
      </c>
      <c r="AT525" s="239" t="s">
        <v>6873</v>
      </c>
    </row>
    <row r="526" spans="2:46" ht="50" customHeight="1">
      <c r="B526" s="34" t="s">
        <v>1047</v>
      </c>
      <c r="C526" s="35" t="s">
        <v>5294</v>
      </c>
      <c r="D526" s="36" t="s">
        <v>1048</v>
      </c>
      <c r="E526" s="240">
        <v>15550.633</v>
      </c>
      <c r="F526" s="235">
        <v>15502.566999999999</v>
      </c>
      <c r="G526" s="234">
        <v>48.066000000000713</v>
      </c>
      <c r="H526" s="105">
        <v>0.31005187721492006</v>
      </c>
      <c r="I526" s="240">
        <v>5411.7430000000004</v>
      </c>
      <c r="J526" s="235">
        <v>4830.9639999999999</v>
      </c>
      <c r="K526" s="234">
        <v>580.77900000000045</v>
      </c>
      <c r="L526" s="312">
        <v>12.022010513843624</v>
      </c>
      <c r="M526" s="240">
        <v>82.906000000000006</v>
      </c>
      <c r="N526" s="235">
        <v>82.897999999999996</v>
      </c>
      <c r="O526" s="234">
        <v>8.0000000000097771E-3</v>
      </c>
      <c r="P526" s="105">
        <v>9.6504137615018182E-3</v>
      </c>
      <c r="Q526" s="240">
        <v>10055.984</v>
      </c>
      <c r="R526" s="235">
        <v>10588.705</v>
      </c>
      <c r="S526" s="234">
        <v>-532.72099999999955</v>
      </c>
      <c r="T526" s="105">
        <v>-5.0310307067766979</v>
      </c>
      <c r="U526" s="180" t="s">
        <v>6874</v>
      </c>
      <c r="V526" s="165">
        <v>2814</v>
      </c>
      <c r="W526" s="165">
        <v>3270</v>
      </c>
      <c r="X526" s="165">
        <v>-456</v>
      </c>
      <c r="Y526" s="165">
        <v>-13.944954128440369</v>
      </c>
      <c r="Z526" s="237" t="s">
        <v>6304</v>
      </c>
      <c r="AA526" s="165">
        <v>1559</v>
      </c>
      <c r="AB526" s="165">
        <v>1202</v>
      </c>
      <c r="AC526" s="165">
        <v>357</v>
      </c>
      <c r="AD526" s="165">
        <v>29.700499168053245</v>
      </c>
      <c r="AE526" s="237" t="s">
        <v>6875</v>
      </c>
      <c r="AF526" s="165">
        <v>1477</v>
      </c>
      <c r="AG526" s="165">
        <v>1418</v>
      </c>
      <c r="AH526" s="165">
        <v>59</v>
      </c>
      <c r="AI526" s="165">
        <v>4.1607898448519043</v>
      </c>
      <c r="AJ526" s="237" t="s">
        <v>6876</v>
      </c>
      <c r="AK526" s="165">
        <v>1369</v>
      </c>
      <c r="AL526" s="165">
        <v>1735</v>
      </c>
      <c r="AM526" s="165">
        <v>-366</v>
      </c>
      <c r="AN526" s="165">
        <v>-21.095100864553316</v>
      </c>
      <c r="AO526" s="237" t="s">
        <v>5808</v>
      </c>
      <c r="AP526" s="165">
        <v>904</v>
      </c>
      <c r="AQ526" s="165">
        <v>714</v>
      </c>
      <c r="AR526" s="165">
        <v>190</v>
      </c>
      <c r="AS526" s="255">
        <v>26.610644257703083</v>
      </c>
      <c r="AT526" s="239" t="s">
        <v>6877</v>
      </c>
    </row>
    <row r="527" spans="2:46" ht="50" customHeight="1">
      <c r="B527" s="34" t="s">
        <v>1049</v>
      </c>
      <c r="C527" s="35" t="s">
        <v>5294</v>
      </c>
      <c r="D527" s="36" t="s">
        <v>1050</v>
      </c>
      <c r="E527" s="240">
        <v>26387.276000000002</v>
      </c>
      <c r="F527" s="235">
        <v>25985.794000000002</v>
      </c>
      <c r="G527" s="234">
        <v>401.48199999999997</v>
      </c>
      <c r="H527" s="105">
        <v>1.5450057058098743</v>
      </c>
      <c r="I527" s="240">
        <v>8113.192</v>
      </c>
      <c r="J527" s="235">
        <v>6841.473</v>
      </c>
      <c r="K527" s="234">
        <v>1271.7190000000001</v>
      </c>
      <c r="L527" s="312">
        <v>18.588380016993415</v>
      </c>
      <c r="M527" s="240">
        <v>284.13499999999999</v>
      </c>
      <c r="N527" s="235">
        <v>284.13200000000001</v>
      </c>
      <c r="O527" s="234">
        <v>2.9999999999859028E-3</v>
      </c>
      <c r="P527" s="105">
        <v>1.055847282244134E-3</v>
      </c>
      <c r="Q527" s="240">
        <v>17989.949000000001</v>
      </c>
      <c r="R527" s="235">
        <v>18860.188999999998</v>
      </c>
      <c r="S527" s="234">
        <v>-870.23999999999796</v>
      </c>
      <c r="T527" s="105">
        <v>-4.6141637286879682</v>
      </c>
      <c r="U527" s="180" t="s">
        <v>6878</v>
      </c>
      <c r="V527" s="165">
        <v>6800</v>
      </c>
      <c r="W527" s="165">
        <v>7406</v>
      </c>
      <c r="X527" s="165">
        <v>-606</v>
      </c>
      <c r="Y527" s="165">
        <v>-8.1825546853902242</v>
      </c>
      <c r="Z527" s="237" t="s">
        <v>6879</v>
      </c>
      <c r="AA527" s="165">
        <v>5791</v>
      </c>
      <c r="AB527" s="165">
        <v>6002</v>
      </c>
      <c r="AC527" s="165">
        <v>-211</v>
      </c>
      <c r="AD527" s="165">
        <v>-3.5154948350549815</v>
      </c>
      <c r="AE527" s="237" t="s">
        <v>6880</v>
      </c>
      <c r="AF527" s="165">
        <v>1888</v>
      </c>
      <c r="AG527" s="165">
        <v>1189</v>
      </c>
      <c r="AH527" s="165">
        <v>699</v>
      </c>
      <c r="AI527" s="165">
        <v>58.788898233809931</v>
      </c>
      <c r="AJ527" s="237" t="s">
        <v>6881</v>
      </c>
      <c r="AK527" s="165">
        <v>1503</v>
      </c>
      <c r="AL527" s="165">
        <v>959</v>
      </c>
      <c r="AM527" s="165">
        <v>544</v>
      </c>
      <c r="AN527" s="165">
        <v>56.725755995828983</v>
      </c>
      <c r="AO527" s="237" t="s">
        <v>6210</v>
      </c>
      <c r="AP527" s="165">
        <v>695</v>
      </c>
      <c r="AQ527" s="165">
        <v>853</v>
      </c>
      <c r="AR527" s="165">
        <v>-158</v>
      </c>
      <c r="AS527" s="255">
        <v>-18.522860492379838</v>
      </c>
      <c r="AT527" s="239" t="s">
        <v>6882</v>
      </c>
    </row>
    <row r="528" spans="2:46" ht="50" customHeight="1">
      <c r="B528" s="34" t="s">
        <v>1051</v>
      </c>
      <c r="C528" s="35" t="s">
        <v>5294</v>
      </c>
      <c r="D528" s="36" t="s">
        <v>1052</v>
      </c>
      <c r="E528" s="240">
        <v>4523.5590000000002</v>
      </c>
      <c r="F528" s="235">
        <v>3914.7339999999999</v>
      </c>
      <c r="G528" s="234">
        <v>608.82500000000027</v>
      </c>
      <c r="H528" s="105">
        <v>15.552142240060252</v>
      </c>
      <c r="I528" s="240">
        <v>1195.1479999999999</v>
      </c>
      <c r="J528" s="235">
        <v>1110.867</v>
      </c>
      <c r="K528" s="234">
        <v>84.280999999999949</v>
      </c>
      <c r="L528" s="312">
        <v>7.5869568544209116</v>
      </c>
      <c r="M528" s="240">
        <v>9.1460000000000008</v>
      </c>
      <c r="N528" s="235">
        <v>9.1460000000000008</v>
      </c>
      <c r="O528" s="234">
        <v>0</v>
      </c>
      <c r="P528" s="105">
        <v>0</v>
      </c>
      <c r="Q528" s="240">
        <v>3319.2649999999999</v>
      </c>
      <c r="R528" s="235">
        <v>2794.721</v>
      </c>
      <c r="S528" s="234">
        <v>524.54399999999987</v>
      </c>
      <c r="T528" s="105">
        <v>18.769100743866733</v>
      </c>
      <c r="U528" s="180" t="s">
        <v>6883</v>
      </c>
      <c r="V528" s="165">
        <v>1330</v>
      </c>
      <c r="W528" s="165">
        <v>1498</v>
      </c>
      <c r="X528" s="165">
        <v>-168</v>
      </c>
      <c r="Y528" s="165">
        <v>-11.214953271028037</v>
      </c>
      <c r="Z528" s="237" t="s">
        <v>6884</v>
      </c>
      <c r="AA528" s="165">
        <v>673</v>
      </c>
      <c r="AB528" s="165" t="s">
        <v>5423</v>
      </c>
      <c r="AC528" s="165" t="s">
        <v>5423</v>
      </c>
      <c r="AD528" s="165" t="s">
        <v>5423</v>
      </c>
      <c r="AE528" s="237" t="s">
        <v>6885</v>
      </c>
      <c r="AF528" s="165">
        <v>219</v>
      </c>
      <c r="AG528" s="165">
        <v>233</v>
      </c>
      <c r="AH528" s="165">
        <v>-14</v>
      </c>
      <c r="AI528" s="165">
        <v>-6.0085836909871242</v>
      </c>
      <c r="AJ528" s="237" t="s">
        <v>6886</v>
      </c>
      <c r="AK528" s="165">
        <v>204</v>
      </c>
      <c r="AL528" s="165">
        <v>222</v>
      </c>
      <c r="AM528" s="165">
        <v>-18</v>
      </c>
      <c r="AN528" s="165">
        <v>-8.1081081081081088</v>
      </c>
      <c r="AO528" s="237" t="s">
        <v>6887</v>
      </c>
      <c r="AP528" s="165">
        <v>171</v>
      </c>
      <c r="AQ528" s="165">
        <v>176</v>
      </c>
      <c r="AR528" s="165">
        <v>-5</v>
      </c>
      <c r="AS528" s="255">
        <v>-2.8409090909090908</v>
      </c>
      <c r="AT528" s="239" t="s">
        <v>6888</v>
      </c>
    </row>
    <row r="529" spans="2:46" ht="50" customHeight="1">
      <c r="B529" s="34" t="s">
        <v>1053</v>
      </c>
      <c r="C529" s="35" t="s">
        <v>5294</v>
      </c>
      <c r="D529" s="36" t="s">
        <v>1054</v>
      </c>
      <c r="E529" s="240">
        <v>85267.203999999998</v>
      </c>
      <c r="F529" s="235">
        <v>91460.066999999995</v>
      </c>
      <c r="G529" s="234">
        <v>-6192.8629999999976</v>
      </c>
      <c r="H529" s="105">
        <v>-6.7711113747598697</v>
      </c>
      <c r="I529" s="240">
        <v>9674.0059999999994</v>
      </c>
      <c r="J529" s="235">
        <v>8967.1209999999992</v>
      </c>
      <c r="K529" s="234">
        <v>706.88500000000022</v>
      </c>
      <c r="L529" s="312">
        <v>7.8830764076898294</v>
      </c>
      <c r="M529" s="240">
        <v>23.745999999999999</v>
      </c>
      <c r="N529" s="235">
        <v>23.742999999999999</v>
      </c>
      <c r="O529" s="234">
        <v>3.0000000000001137E-3</v>
      </c>
      <c r="P529" s="105">
        <v>1.2635303036684977E-2</v>
      </c>
      <c r="Q529" s="240">
        <v>75569.452000000005</v>
      </c>
      <c r="R529" s="235">
        <v>82469.202999999994</v>
      </c>
      <c r="S529" s="234">
        <v>-6899.7509999999893</v>
      </c>
      <c r="T529" s="105">
        <v>-8.3664577187680464</v>
      </c>
      <c r="U529" s="180" t="s">
        <v>6889</v>
      </c>
      <c r="V529" s="165">
        <v>43301</v>
      </c>
      <c r="W529" s="165">
        <v>44323</v>
      </c>
      <c r="X529" s="165">
        <v>-1022</v>
      </c>
      <c r="Y529" s="165">
        <v>-2.3058006001398823</v>
      </c>
      <c r="Z529" s="237" t="s">
        <v>6237</v>
      </c>
      <c r="AA529" s="165">
        <v>9737</v>
      </c>
      <c r="AB529" s="165">
        <v>15583</v>
      </c>
      <c r="AC529" s="165">
        <v>-5846</v>
      </c>
      <c r="AD529" s="165">
        <v>-37.515240967721233</v>
      </c>
      <c r="AE529" s="237" t="s">
        <v>6890</v>
      </c>
      <c r="AF529" s="165">
        <v>7888</v>
      </c>
      <c r="AG529" s="165">
        <v>6310</v>
      </c>
      <c r="AH529" s="165">
        <v>1578</v>
      </c>
      <c r="AI529" s="165">
        <v>25.007923930269417</v>
      </c>
      <c r="AJ529" s="237" t="s">
        <v>6891</v>
      </c>
      <c r="AK529" s="165">
        <v>2373</v>
      </c>
      <c r="AL529" s="165">
        <v>1846</v>
      </c>
      <c r="AM529" s="165">
        <v>527</v>
      </c>
      <c r="AN529" s="165">
        <v>28.54821235102925</v>
      </c>
      <c r="AO529" s="237" t="s">
        <v>6892</v>
      </c>
      <c r="AP529" s="165">
        <v>2283</v>
      </c>
      <c r="AQ529" s="165">
        <v>1960</v>
      </c>
      <c r="AR529" s="165">
        <v>323</v>
      </c>
      <c r="AS529" s="255">
        <v>16.479591836734695</v>
      </c>
      <c r="AT529" s="239" t="s">
        <v>6893</v>
      </c>
    </row>
    <row r="530" spans="2:46" ht="50" customHeight="1">
      <c r="B530" s="34" t="s">
        <v>1055</v>
      </c>
      <c r="C530" s="35" t="s">
        <v>5294</v>
      </c>
      <c r="D530" s="36" t="s">
        <v>1056</v>
      </c>
      <c r="E530" s="240">
        <v>68989.335000000006</v>
      </c>
      <c r="F530" s="235">
        <v>63629.252999999997</v>
      </c>
      <c r="G530" s="234">
        <v>5360.0820000000094</v>
      </c>
      <c r="H530" s="105">
        <v>8.423927277599832</v>
      </c>
      <c r="I530" s="240">
        <v>3123.9389999999999</v>
      </c>
      <c r="J530" s="235">
        <v>3238.4989999999998</v>
      </c>
      <c r="K530" s="234">
        <v>-114.55999999999995</v>
      </c>
      <c r="L530" s="312">
        <v>-3.537441265228118</v>
      </c>
      <c r="M530" s="240">
        <v>0.66700000000000004</v>
      </c>
      <c r="N530" s="235">
        <v>0.66700000000000004</v>
      </c>
      <c r="O530" s="234">
        <v>0</v>
      </c>
      <c r="P530" s="105">
        <v>0</v>
      </c>
      <c r="Q530" s="240">
        <v>65864.729000000007</v>
      </c>
      <c r="R530" s="235">
        <v>60390.087</v>
      </c>
      <c r="S530" s="234">
        <v>5474.6420000000071</v>
      </c>
      <c r="T530" s="105">
        <v>9.0654646680671398</v>
      </c>
      <c r="U530" s="180" t="s">
        <v>6894</v>
      </c>
      <c r="V530" s="165">
        <v>36233</v>
      </c>
      <c r="W530" s="165">
        <v>37302</v>
      </c>
      <c r="X530" s="165">
        <v>-1069</v>
      </c>
      <c r="Y530" s="165">
        <v>-2.8657980805318748</v>
      </c>
      <c r="Z530" s="237" t="s">
        <v>6895</v>
      </c>
      <c r="AA530" s="165">
        <v>15007</v>
      </c>
      <c r="AB530" s="165">
        <v>11048</v>
      </c>
      <c r="AC530" s="165">
        <v>3959</v>
      </c>
      <c r="AD530" s="165">
        <v>35.834540188269372</v>
      </c>
      <c r="AE530" s="237" t="s">
        <v>6896</v>
      </c>
      <c r="AF530" s="165">
        <v>6517</v>
      </c>
      <c r="AG530" s="165">
        <v>4650</v>
      </c>
      <c r="AH530" s="165">
        <v>1867</v>
      </c>
      <c r="AI530" s="165">
        <v>40.1505376344086</v>
      </c>
      <c r="AJ530" s="237" t="s">
        <v>6875</v>
      </c>
      <c r="AK530" s="165">
        <v>2777</v>
      </c>
      <c r="AL530" s="165">
        <v>2778</v>
      </c>
      <c r="AM530" s="165">
        <v>-1</v>
      </c>
      <c r="AN530" s="165">
        <v>-3.5997120230381568E-2</v>
      </c>
      <c r="AO530" s="237" t="s">
        <v>6897</v>
      </c>
      <c r="AP530" s="165">
        <v>2131</v>
      </c>
      <c r="AQ530" s="165">
        <v>1860</v>
      </c>
      <c r="AR530" s="165">
        <v>271</v>
      </c>
      <c r="AS530" s="255">
        <v>14.569892473118278</v>
      </c>
      <c r="AT530" s="239" t="s">
        <v>6898</v>
      </c>
    </row>
    <row r="531" spans="2:46" ht="50" customHeight="1">
      <c r="B531" s="34" t="s">
        <v>1057</v>
      </c>
      <c r="C531" s="35" t="s">
        <v>5294</v>
      </c>
      <c r="D531" s="36" t="s">
        <v>1058</v>
      </c>
      <c r="E531" s="240">
        <v>41382.51</v>
      </c>
      <c r="F531" s="235">
        <v>38135.222999999998</v>
      </c>
      <c r="G531" s="234">
        <v>3247.2870000000039</v>
      </c>
      <c r="H531" s="105">
        <v>8.5151907988056195</v>
      </c>
      <c r="I531" s="240">
        <v>3320.2060000000001</v>
      </c>
      <c r="J531" s="235">
        <v>2819.8820000000001</v>
      </c>
      <c r="K531" s="234">
        <v>500.32400000000007</v>
      </c>
      <c r="L531" s="312">
        <v>17.74272824182005</v>
      </c>
      <c r="M531" s="240">
        <v>501.791</v>
      </c>
      <c r="N531" s="235">
        <v>501.49</v>
      </c>
      <c r="O531" s="234">
        <v>0.30099999999998772</v>
      </c>
      <c r="P531" s="105">
        <v>6.0021137011702669E-2</v>
      </c>
      <c r="Q531" s="240">
        <v>37560.512999999999</v>
      </c>
      <c r="R531" s="235">
        <v>34813.851000000002</v>
      </c>
      <c r="S531" s="234">
        <v>2746.6619999999966</v>
      </c>
      <c r="T531" s="105">
        <v>7.8895667129729379</v>
      </c>
      <c r="U531" s="180" t="s">
        <v>6899</v>
      </c>
      <c r="V531" s="165">
        <v>17522</v>
      </c>
      <c r="W531" s="165">
        <v>15125</v>
      </c>
      <c r="X531" s="165">
        <v>2397</v>
      </c>
      <c r="Y531" s="165">
        <v>15.847933884297522</v>
      </c>
      <c r="Z531" s="237" t="s">
        <v>6900</v>
      </c>
      <c r="AA531" s="165">
        <v>11384</v>
      </c>
      <c r="AB531" s="165">
        <v>11409</v>
      </c>
      <c r="AC531" s="165">
        <v>-25</v>
      </c>
      <c r="AD531" s="165">
        <v>-0.21912525199403979</v>
      </c>
      <c r="AE531" s="237" t="s">
        <v>6901</v>
      </c>
      <c r="AF531" s="165">
        <v>4214</v>
      </c>
      <c r="AG531" s="165">
        <v>2966</v>
      </c>
      <c r="AH531" s="165">
        <v>1248</v>
      </c>
      <c r="AI531" s="165">
        <v>42.076871207012815</v>
      </c>
      <c r="AJ531" s="237" t="s">
        <v>6278</v>
      </c>
      <c r="AK531" s="165">
        <v>1892</v>
      </c>
      <c r="AL531" s="165">
        <v>3257</v>
      </c>
      <c r="AM531" s="165">
        <v>-1365</v>
      </c>
      <c r="AN531" s="165">
        <v>-41.909732883021185</v>
      </c>
      <c r="AO531" s="237" t="s">
        <v>6902</v>
      </c>
      <c r="AP531" s="165">
        <v>761</v>
      </c>
      <c r="AQ531" s="165">
        <v>503</v>
      </c>
      <c r="AR531" s="165">
        <v>258</v>
      </c>
      <c r="AS531" s="255">
        <v>51.292246520874748</v>
      </c>
      <c r="AT531" s="239" t="s">
        <v>6903</v>
      </c>
    </row>
    <row r="532" spans="2:46" ht="50" customHeight="1">
      <c r="B532" s="34" t="s">
        <v>1059</v>
      </c>
      <c r="C532" s="35" t="s">
        <v>5294</v>
      </c>
      <c r="D532" s="36" t="s">
        <v>1060</v>
      </c>
      <c r="E532" s="240">
        <v>5821.8249999999998</v>
      </c>
      <c r="F532" s="235">
        <v>5312.7179999999998</v>
      </c>
      <c r="G532" s="234">
        <v>509.10699999999997</v>
      </c>
      <c r="H532" s="105">
        <v>9.5827973553273473</v>
      </c>
      <c r="I532" s="240">
        <v>610.96699999999998</v>
      </c>
      <c r="J532" s="235">
        <v>548.46500000000003</v>
      </c>
      <c r="K532" s="234">
        <v>62.501999999999953</v>
      </c>
      <c r="L532" s="312">
        <v>11.395804654809321</v>
      </c>
      <c r="M532" s="240">
        <v>220.87100000000001</v>
      </c>
      <c r="N532" s="235">
        <v>120.813</v>
      </c>
      <c r="O532" s="234">
        <v>100.05800000000001</v>
      </c>
      <c r="P532" s="105">
        <v>82.820557390347076</v>
      </c>
      <c r="Q532" s="240">
        <v>4989.9870000000001</v>
      </c>
      <c r="R532" s="235">
        <v>4643.4399999999996</v>
      </c>
      <c r="S532" s="234">
        <v>346.54700000000048</v>
      </c>
      <c r="T532" s="105">
        <v>7.4631523181089996</v>
      </c>
      <c r="U532" s="180" t="s">
        <v>6425</v>
      </c>
      <c r="V532" s="165">
        <v>1305</v>
      </c>
      <c r="W532" s="165">
        <v>884</v>
      </c>
      <c r="X532" s="165">
        <v>421</v>
      </c>
      <c r="Y532" s="165">
        <v>47.624434389140269</v>
      </c>
      <c r="Z532" s="237" t="s">
        <v>6904</v>
      </c>
      <c r="AA532" s="165">
        <v>1193</v>
      </c>
      <c r="AB532" s="165">
        <v>1484</v>
      </c>
      <c r="AC532" s="165">
        <v>-291</v>
      </c>
      <c r="AD532" s="165">
        <v>-19.609164420485175</v>
      </c>
      <c r="AE532" s="237" t="s">
        <v>6905</v>
      </c>
      <c r="AF532" s="165">
        <v>416</v>
      </c>
      <c r="AG532" s="165">
        <v>415</v>
      </c>
      <c r="AH532" s="165">
        <v>1</v>
      </c>
      <c r="AI532" s="165">
        <v>0.24096385542168677</v>
      </c>
      <c r="AJ532" s="237" t="s">
        <v>6906</v>
      </c>
      <c r="AK532" s="165">
        <v>386</v>
      </c>
      <c r="AL532" s="165">
        <v>327</v>
      </c>
      <c r="AM532" s="165">
        <v>59</v>
      </c>
      <c r="AN532" s="165">
        <v>18.042813455657491</v>
      </c>
      <c r="AO532" s="237" t="s">
        <v>6907</v>
      </c>
      <c r="AP532" s="165">
        <v>341</v>
      </c>
      <c r="AQ532" s="165">
        <v>200</v>
      </c>
      <c r="AR532" s="165">
        <v>141</v>
      </c>
      <c r="AS532" s="255">
        <v>70.5</v>
      </c>
      <c r="AT532" s="239" t="s">
        <v>6908</v>
      </c>
    </row>
    <row r="533" spans="2:46" ht="50" customHeight="1">
      <c r="B533" s="34" t="s">
        <v>1061</v>
      </c>
      <c r="C533" s="35" t="s">
        <v>5294</v>
      </c>
      <c r="D533" s="36" t="s">
        <v>1062</v>
      </c>
      <c r="E533" s="240">
        <v>9574.5490000000009</v>
      </c>
      <c r="F533" s="232">
        <v>11673.147000000001</v>
      </c>
      <c r="G533" s="234">
        <v>-2098.598</v>
      </c>
      <c r="H533" s="105">
        <v>-17.977996850378052</v>
      </c>
      <c r="I533" s="240">
        <v>3321.6280000000002</v>
      </c>
      <c r="J533" s="235">
        <v>3178.83</v>
      </c>
      <c r="K533" s="234">
        <v>142.79800000000023</v>
      </c>
      <c r="L533" s="312">
        <v>4.492155919001652</v>
      </c>
      <c r="M533" s="240">
        <v>53.652999999999999</v>
      </c>
      <c r="N533" s="235">
        <v>53.646999999999998</v>
      </c>
      <c r="O533" s="234">
        <v>6.0000000000002274E-3</v>
      </c>
      <c r="P533" s="105">
        <v>1.1184222789718395E-2</v>
      </c>
      <c r="Q533" s="240">
        <v>6199.268</v>
      </c>
      <c r="R533" s="232">
        <v>8440.67</v>
      </c>
      <c r="S533" s="234">
        <v>-2241.402</v>
      </c>
      <c r="T533" s="105">
        <v>-26.554787712349849</v>
      </c>
      <c r="U533" s="180" t="s">
        <v>6909</v>
      </c>
      <c r="V533" s="165">
        <v>2978</v>
      </c>
      <c r="W533" s="165">
        <v>5359</v>
      </c>
      <c r="X533" s="165">
        <v>-2381</v>
      </c>
      <c r="Y533" s="165">
        <v>-44.429930957268148</v>
      </c>
      <c r="Z533" s="237" t="s">
        <v>6910</v>
      </c>
      <c r="AA533" s="165">
        <v>1471</v>
      </c>
      <c r="AB533" s="165">
        <v>1868</v>
      </c>
      <c r="AC533" s="165">
        <v>-397</v>
      </c>
      <c r="AD533" s="165">
        <v>-21.252676659528909</v>
      </c>
      <c r="AE533" s="237" t="s">
        <v>6911</v>
      </c>
      <c r="AF533" s="165">
        <v>212</v>
      </c>
      <c r="AG533" s="165">
        <v>220</v>
      </c>
      <c r="AH533" s="165">
        <v>-8</v>
      </c>
      <c r="AI533" s="165">
        <v>-3.6363636363636362</v>
      </c>
      <c r="AJ533" s="237" t="s">
        <v>5440</v>
      </c>
      <c r="AK533" s="165">
        <v>207</v>
      </c>
      <c r="AL533" s="165">
        <v>207</v>
      </c>
      <c r="AM533" s="165">
        <v>0</v>
      </c>
      <c r="AN533" s="165">
        <v>0</v>
      </c>
      <c r="AO533" s="237" t="s">
        <v>6902</v>
      </c>
      <c r="AP533" s="165">
        <v>123</v>
      </c>
      <c r="AQ533" s="165">
        <v>123</v>
      </c>
      <c r="AR533" s="165">
        <v>0</v>
      </c>
      <c r="AS533" s="255">
        <v>0</v>
      </c>
      <c r="AT533" s="211" t="s">
        <v>12151</v>
      </c>
    </row>
    <row r="534" spans="2:46" ht="50" customHeight="1">
      <c r="B534" s="34" t="s">
        <v>1063</v>
      </c>
      <c r="C534" s="35" t="s">
        <v>5294</v>
      </c>
      <c r="D534" s="36" t="s">
        <v>1064</v>
      </c>
      <c r="E534" s="240">
        <v>8424.6080000000002</v>
      </c>
      <c r="F534" s="235">
        <v>8652.0779999999995</v>
      </c>
      <c r="G534" s="234">
        <v>-227.46999999999935</v>
      </c>
      <c r="H534" s="105">
        <v>-2.6290793957243492</v>
      </c>
      <c r="I534" s="240">
        <v>1842.6379999999999</v>
      </c>
      <c r="J534" s="235">
        <v>1642.2370000000001</v>
      </c>
      <c r="K534" s="234">
        <v>200.40099999999984</v>
      </c>
      <c r="L534" s="312">
        <v>12.202928079199276</v>
      </c>
      <c r="M534" s="240">
        <v>537.23599999999999</v>
      </c>
      <c r="N534" s="235">
        <v>537.08199999999999</v>
      </c>
      <c r="O534" s="234">
        <v>0.15399999999999636</v>
      </c>
      <c r="P534" s="105">
        <v>2.8673461408126946E-2</v>
      </c>
      <c r="Q534" s="240">
        <v>6044.7340000000004</v>
      </c>
      <c r="R534" s="235">
        <v>6472.759</v>
      </c>
      <c r="S534" s="234">
        <v>-428.02499999999964</v>
      </c>
      <c r="T534" s="105">
        <v>-6.6127133730762981</v>
      </c>
      <c r="U534" s="180" t="s">
        <v>6912</v>
      </c>
      <c r="V534" s="165">
        <v>3259</v>
      </c>
      <c r="W534" s="165">
        <v>3377</v>
      </c>
      <c r="X534" s="165">
        <v>-118</v>
      </c>
      <c r="Y534" s="165">
        <v>-3.4942256440627775</v>
      </c>
      <c r="Z534" s="237" t="s">
        <v>6913</v>
      </c>
      <c r="AA534" s="165">
        <v>476</v>
      </c>
      <c r="AB534" s="165">
        <v>623</v>
      </c>
      <c r="AC534" s="165">
        <v>-147</v>
      </c>
      <c r="AD534" s="165">
        <v>-23.595505617977526</v>
      </c>
      <c r="AE534" s="237" t="s">
        <v>6914</v>
      </c>
      <c r="AF534" s="165">
        <v>425</v>
      </c>
      <c r="AG534" s="165">
        <v>427</v>
      </c>
      <c r="AH534" s="165">
        <v>-2</v>
      </c>
      <c r="AI534" s="165">
        <v>-0.46838407494145201</v>
      </c>
      <c r="AJ534" s="237" t="s">
        <v>6031</v>
      </c>
      <c r="AK534" s="165">
        <v>408</v>
      </c>
      <c r="AL534" s="165">
        <v>561</v>
      </c>
      <c r="AM534" s="165">
        <v>-153</v>
      </c>
      <c r="AN534" s="165">
        <v>-27.27272727272727</v>
      </c>
      <c r="AO534" s="237" t="s">
        <v>6915</v>
      </c>
      <c r="AP534" s="165">
        <v>400</v>
      </c>
      <c r="AQ534" s="165">
        <v>400</v>
      </c>
      <c r="AR534" s="165">
        <v>0</v>
      </c>
      <c r="AS534" s="255">
        <v>0</v>
      </c>
      <c r="AT534" s="211" t="s">
        <v>12152</v>
      </c>
    </row>
    <row r="535" spans="2:46" ht="50" customHeight="1">
      <c r="B535" s="34" t="s">
        <v>1065</v>
      </c>
      <c r="C535" s="35" t="s">
        <v>5294</v>
      </c>
      <c r="D535" s="36" t="s">
        <v>1066</v>
      </c>
      <c r="E535" s="240">
        <v>15571.499</v>
      </c>
      <c r="F535" s="235">
        <v>14947.599</v>
      </c>
      <c r="G535" s="234">
        <v>623.89999999999964</v>
      </c>
      <c r="H535" s="105">
        <v>4.1739144861994193</v>
      </c>
      <c r="I535" s="240" t="s">
        <v>6150</v>
      </c>
      <c r="J535" s="235" t="s">
        <v>6150</v>
      </c>
      <c r="K535" s="234" t="s">
        <v>6150</v>
      </c>
      <c r="L535" s="312" t="s">
        <v>6150</v>
      </c>
      <c r="M535" s="240" t="s">
        <v>6150</v>
      </c>
      <c r="N535" s="235" t="s">
        <v>6150</v>
      </c>
      <c r="O535" s="234" t="s">
        <v>6150</v>
      </c>
      <c r="P535" s="105" t="s">
        <v>6150</v>
      </c>
      <c r="Q535" s="240">
        <v>15571.499</v>
      </c>
      <c r="R535" s="235">
        <v>14947.599</v>
      </c>
      <c r="S535" s="234">
        <v>623.89999999999964</v>
      </c>
      <c r="T535" s="105">
        <v>4.1739144861994193</v>
      </c>
      <c r="U535" s="180" t="s">
        <v>6109</v>
      </c>
      <c r="V535" s="165">
        <v>14893</v>
      </c>
      <c r="W535" s="165">
        <v>14243</v>
      </c>
      <c r="X535" s="165">
        <v>650</v>
      </c>
      <c r="Y535" s="165">
        <v>4.5636452994453416</v>
      </c>
      <c r="Z535" s="237" t="s">
        <v>6916</v>
      </c>
      <c r="AA535" s="165">
        <v>480</v>
      </c>
      <c r="AB535" s="165">
        <v>480</v>
      </c>
      <c r="AC535" s="165">
        <v>0</v>
      </c>
      <c r="AD535" s="165">
        <v>0</v>
      </c>
      <c r="AE535" s="237" t="s">
        <v>6917</v>
      </c>
      <c r="AF535" s="165">
        <v>151</v>
      </c>
      <c r="AG535" s="165">
        <v>177</v>
      </c>
      <c r="AH535" s="165">
        <v>-26</v>
      </c>
      <c r="AI535" s="165">
        <v>-14.689265536723164</v>
      </c>
      <c r="AJ535" s="237" t="s">
        <v>6918</v>
      </c>
      <c r="AK535" s="165">
        <v>48</v>
      </c>
      <c r="AL535" s="165">
        <v>48</v>
      </c>
      <c r="AM535" s="165">
        <v>0</v>
      </c>
      <c r="AN535" s="165">
        <v>0</v>
      </c>
      <c r="AO535" s="237" t="s">
        <v>6919</v>
      </c>
      <c r="AP535" s="165">
        <v>0</v>
      </c>
      <c r="AQ535" s="165">
        <v>0</v>
      </c>
      <c r="AR535" s="165">
        <v>0</v>
      </c>
      <c r="AS535" s="165" t="s">
        <v>5412</v>
      </c>
      <c r="AT535" s="238"/>
    </row>
    <row r="536" spans="2:46" ht="50" customHeight="1">
      <c r="B536" s="37" t="s">
        <v>1067</v>
      </c>
      <c r="C536" s="38" t="s">
        <v>5294</v>
      </c>
      <c r="D536" s="39" t="s">
        <v>1068</v>
      </c>
      <c r="E536" s="240">
        <v>69.367000000000004</v>
      </c>
      <c r="F536" s="235">
        <v>65.941999999999993</v>
      </c>
      <c r="G536" s="234">
        <v>3.4250000000000114</v>
      </c>
      <c r="H536" s="105">
        <v>5.1939583270146672</v>
      </c>
      <c r="I536" s="240">
        <v>51.631999999999998</v>
      </c>
      <c r="J536" s="235">
        <v>49.509</v>
      </c>
      <c r="K536" s="234">
        <v>2.1229999999999976</v>
      </c>
      <c r="L536" s="312">
        <v>4.2881092326647625</v>
      </c>
      <c r="M536" s="240" t="s">
        <v>6150</v>
      </c>
      <c r="N536" s="235" t="s">
        <v>6150</v>
      </c>
      <c r="O536" s="234" t="s">
        <v>6150</v>
      </c>
      <c r="P536" s="105" t="s">
        <v>6150</v>
      </c>
      <c r="Q536" s="240">
        <v>17.734999999999999</v>
      </c>
      <c r="R536" s="235">
        <v>16.433</v>
      </c>
      <c r="S536" s="234">
        <v>1.3019999999999996</v>
      </c>
      <c r="T536" s="105">
        <v>7.9230816040893295</v>
      </c>
      <c r="U536" s="180" t="s">
        <v>6074</v>
      </c>
      <c r="V536" s="165">
        <v>18</v>
      </c>
      <c r="W536" s="165">
        <v>16</v>
      </c>
      <c r="X536" s="165">
        <v>2</v>
      </c>
      <c r="Y536" s="165">
        <v>12.5</v>
      </c>
      <c r="Z536" s="241" t="s">
        <v>5423</v>
      </c>
      <c r="AA536" s="165" t="s">
        <v>5423</v>
      </c>
      <c r="AB536" s="165" t="s">
        <v>5423</v>
      </c>
      <c r="AC536" s="165" t="s">
        <v>5423</v>
      </c>
      <c r="AD536" s="165" t="s">
        <v>5423</v>
      </c>
      <c r="AE536" s="241" t="s">
        <v>5423</v>
      </c>
      <c r="AF536" s="165" t="s">
        <v>5423</v>
      </c>
      <c r="AG536" s="165" t="s">
        <v>5423</v>
      </c>
      <c r="AH536" s="165" t="s">
        <v>5423</v>
      </c>
      <c r="AI536" s="165" t="s">
        <v>5423</v>
      </c>
      <c r="AJ536" s="241" t="s">
        <v>5423</v>
      </c>
      <c r="AK536" s="165" t="s">
        <v>5423</v>
      </c>
      <c r="AL536" s="165" t="s">
        <v>5423</v>
      </c>
      <c r="AM536" s="165" t="s">
        <v>5423</v>
      </c>
      <c r="AN536" s="165" t="s">
        <v>5423</v>
      </c>
      <c r="AO536" s="241" t="s">
        <v>5423</v>
      </c>
      <c r="AP536" s="165" t="s">
        <v>5423</v>
      </c>
      <c r="AQ536" s="165" t="s">
        <v>5423</v>
      </c>
      <c r="AR536" s="165" t="s">
        <v>5423</v>
      </c>
      <c r="AS536" s="165" t="s">
        <v>5423</v>
      </c>
      <c r="AT536" s="238"/>
    </row>
    <row r="537" spans="2:46" ht="50" customHeight="1">
      <c r="B537" s="37" t="s">
        <v>1069</v>
      </c>
      <c r="C537" s="38" t="s">
        <v>5294</v>
      </c>
      <c r="D537" s="39" t="s">
        <v>1070</v>
      </c>
      <c r="E537" s="240">
        <v>1.1830000000000001</v>
      </c>
      <c r="F537" s="235">
        <v>0.82399999999999995</v>
      </c>
      <c r="G537" s="234">
        <v>0.3590000000000001</v>
      </c>
      <c r="H537" s="105">
        <v>43.567961165048558</v>
      </c>
      <c r="I537" s="240">
        <v>1.1830000000000001</v>
      </c>
      <c r="J537" s="235">
        <v>0.82399999999999995</v>
      </c>
      <c r="K537" s="234">
        <v>0.3590000000000001</v>
      </c>
      <c r="L537" s="312">
        <v>43.567961165048558</v>
      </c>
      <c r="M537" s="240" t="s">
        <v>6150</v>
      </c>
      <c r="N537" s="235" t="s">
        <v>6150</v>
      </c>
      <c r="O537" s="234" t="s">
        <v>6150</v>
      </c>
      <c r="P537" s="105" t="s">
        <v>6150</v>
      </c>
      <c r="Q537" s="240">
        <v>0</v>
      </c>
      <c r="R537" s="235">
        <v>0</v>
      </c>
      <c r="S537" s="234">
        <v>0</v>
      </c>
      <c r="T537" s="105" t="s">
        <v>12165</v>
      </c>
      <c r="U537" s="180" t="s">
        <v>5423</v>
      </c>
      <c r="V537" s="165" t="s">
        <v>5423</v>
      </c>
      <c r="W537" s="165" t="s">
        <v>5423</v>
      </c>
      <c r="X537" s="165" t="s">
        <v>5423</v>
      </c>
      <c r="Y537" s="165" t="s">
        <v>5423</v>
      </c>
      <c r="Z537" s="241" t="s">
        <v>5423</v>
      </c>
      <c r="AA537" s="165" t="s">
        <v>5423</v>
      </c>
      <c r="AB537" s="165" t="s">
        <v>5423</v>
      </c>
      <c r="AC537" s="165" t="s">
        <v>5423</v>
      </c>
      <c r="AD537" s="165" t="s">
        <v>5423</v>
      </c>
      <c r="AE537" s="241" t="s">
        <v>5423</v>
      </c>
      <c r="AF537" s="165" t="s">
        <v>5423</v>
      </c>
      <c r="AG537" s="165" t="s">
        <v>5423</v>
      </c>
      <c r="AH537" s="165" t="s">
        <v>5423</v>
      </c>
      <c r="AI537" s="165" t="s">
        <v>5423</v>
      </c>
      <c r="AJ537" s="241" t="s">
        <v>5423</v>
      </c>
      <c r="AK537" s="165" t="s">
        <v>5423</v>
      </c>
      <c r="AL537" s="165" t="s">
        <v>5423</v>
      </c>
      <c r="AM537" s="165" t="s">
        <v>5423</v>
      </c>
      <c r="AN537" s="165" t="s">
        <v>5423</v>
      </c>
      <c r="AO537" s="241" t="s">
        <v>5423</v>
      </c>
      <c r="AP537" s="165" t="s">
        <v>5423</v>
      </c>
      <c r="AQ537" s="165" t="s">
        <v>5423</v>
      </c>
      <c r="AR537" s="165" t="s">
        <v>5423</v>
      </c>
      <c r="AS537" s="165" t="s">
        <v>5423</v>
      </c>
      <c r="AT537" s="238"/>
    </row>
    <row r="538" spans="2:46" ht="50" customHeight="1">
      <c r="B538" s="34" t="s">
        <v>1071</v>
      </c>
      <c r="C538" s="35" t="s">
        <v>5294</v>
      </c>
      <c r="D538" s="36" t="s">
        <v>1072</v>
      </c>
      <c r="E538" s="240">
        <v>137.578</v>
      </c>
      <c r="F538" s="235">
        <v>90.703000000000003</v>
      </c>
      <c r="G538" s="234">
        <v>46.875</v>
      </c>
      <c r="H538" s="105">
        <v>51.679657784196777</v>
      </c>
      <c r="I538" s="240">
        <v>0.99399999999999999</v>
      </c>
      <c r="J538" s="235">
        <v>2.2599999999999998</v>
      </c>
      <c r="K538" s="234">
        <v>-1.2659999999999998</v>
      </c>
      <c r="L538" s="312">
        <v>-56.017699115044238</v>
      </c>
      <c r="M538" s="240">
        <v>38.81</v>
      </c>
      <c r="N538" s="235">
        <v>43.895000000000003</v>
      </c>
      <c r="O538" s="234">
        <v>-5.0850000000000009</v>
      </c>
      <c r="P538" s="105">
        <v>-11.584462922884157</v>
      </c>
      <c r="Q538" s="240">
        <v>97.774000000000001</v>
      </c>
      <c r="R538" s="235">
        <v>44.548000000000002</v>
      </c>
      <c r="S538" s="234">
        <v>53.225999999999999</v>
      </c>
      <c r="T538" s="105">
        <v>119.48011134057646</v>
      </c>
      <c r="U538" s="180" t="s">
        <v>6920</v>
      </c>
      <c r="V538" s="165">
        <v>64</v>
      </c>
      <c r="W538" s="165">
        <v>16</v>
      </c>
      <c r="X538" s="165">
        <v>48</v>
      </c>
      <c r="Y538" s="165">
        <v>300</v>
      </c>
      <c r="Z538" s="237" t="s">
        <v>6921</v>
      </c>
      <c r="AA538" s="165">
        <v>33</v>
      </c>
      <c r="AB538" s="165">
        <v>28</v>
      </c>
      <c r="AC538" s="165">
        <v>5</v>
      </c>
      <c r="AD538" s="165">
        <v>17.857142857142858</v>
      </c>
      <c r="AE538" s="237" t="s">
        <v>5423</v>
      </c>
      <c r="AF538" s="165" t="s">
        <v>5423</v>
      </c>
      <c r="AG538" s="165" t="s">
        <v>5423</v>
      </c>
      <c r="AH538" s="165" t="s">
        <v>5423</v>
      </c>
      <c r="AI538" s="165" t="s">
        <v>5423</v>
      </c>
      <c r="AJ538" s="237" t="s">
        <v>5423</v>
      </c>
      <c r="AK538" s="165" t="s">
        <v>5423</v>
      </c>
      <c r="AL538" s="165" t="s">
        <v>5423</v>
      </c>
      <c r="AM538" s="165" t="s">
        <v>5423</v>
      </c>
      <c r="AN538" s="165" t="s">
        <v>5423</v>
      </c>
      <c r="AO538" s="237" t="s">
        <v>5423</v>
      </c>
      <c r="AP538" s="165" t="s">
        <v>5423</v>
      </c>
      <c r="AQ538" s="165" t="s">
        <v>5423</v>
      </c>
      <c r="AR538" s="165" t="s">
        <v>5423</v>
      </c>
      <c r="AS538" s="255" t="s">
        <v>5423</v>
      </c>
      <c r="AT538" s="238"/>
    </row>
    <row r="539" spans="2:46" ht="50" customHeight="1">
      <c r="B539" s="34" t="s">
        <v>1073</v>
      </c>
      <c r="C539" s="35" t="s">
        <v>5294</v>
      </c>
      <c r="D539" s="36" t="s">
        <v>1074</v>
      </c>
      <c r="E539" s="240">
        <v>253.35300000000001</v>
      </c>
      <c r="F539" s="235">
        <v>23.353000000000002</v>
      </c>
      <c r="G539" s="234">
        <v>230</v>
      </c>
      <c r="H539" s="105">
        <v>984.88416905750853</v>
      </c>
      <c r="I539" s="240" t="s">
        <v>6150</v>
      </c>
      <c r="J539" s="235" t="s">
        <v>6150</v>
      </c>
      <c r="K539" s="234" t="s">
        <v>6150</v>
      </c>
      <c r="L539" s="312" t="s">
        <v>6150</v>
      </c>
      <c r="M539" s="240" t="s">
        <v>6150</v>
      </c>
      <c r="N539" s="235" t="s">
        <v>6150</v>
      </c>
      <c r="O539" s="234" t="s">
        <v>6150</v>
      </c>
      <c r="P539" s="105" t="s">
        <v>6150</v>
      </c>
      <c r="Q539" s="240">
        <v>253.35300000000001</v>
      </c>
      <c r="R539" s="235">
        <v>23.353000000000002</v>
      </c>
      <c r="S539" s="234">
        <v>230</v>
      </c>
      <c r="T539" s="105">
        <v>984.88416905750853</v>
      </c>
      <c r="U539" s="180" t="s">
        <v>6922</v>
      </c>
      <c r="V539" s="165">
        <v>253.35300000000001</v>
      </c>
      <c r="W539" s="165">
        <v>23.353000000000002</v>
      </c>
      <c r="X539" s="165">
        <v>230</v>
      </c>
      <c r="Y539" s="165">
        <v>984.88416905750853</v>
      </c>
      <c r="Z539" s="237" t="s">
        <v>5423</v>
      </c>
      <c r="AA539" s="165" t="s">
        <v>5423</v>
      </c>
      <c r="AB539" s="165" t="s">
        <v>5423</v>
      </c>
      <c r="AC539" s="165" t="s">
        <v>5423</v>
      </c>
      <c r="AD539" s="165" t="s">
        <v>5423</v>
      </c>
      <c r="AE539" s="237" t="s">
        <v>5423</v>
      </c>
      <c r="AF539" s="165" t="s">
        <v>5423</v>
      </c>
      <c r="AG539" s="165" t="s">
        <v>5423</v>
      </c>
      <c r="AH539" s="165" t="s">
        <v>5423</v>
      </c>
      <c r="AI539" s="165" t="s">
        <v>5423</v>
      </c>
      <c r="AJ539" s="237" t="s">
        <v>5423</v>
      </c>
      <c r="AK539" s="165" t="s">
        <v>5423</v>
      </c>
      <c r="AL539" s="165" t="s">
        <v>5423</v>
      </c>
      <c r="AM539" s="165" t="s">
        <v>5423</v>
      </c>
      <c r="AN539" s="165" t="s">
        <v>5423</v>
      </c>
      <c r="AO539" s="237" t="s">
        <v>5423</v>
      </c>
      <c r="AP539" s="165" t="s">
        <v>5423</v>
      </c>
      <c r="AQ539" s="165" t="s">
        <v>5423</v>
      </c>
      <c r="AR539" s="165" t="s">
        <v>5423</v>
      </c>
      <c r="AS539" s="255" t="s">
        <v>5423</v>
      </c>
      <c r="AT539" s="238"/>
    </row>
    <row r="540" spans="2:46" ht="50" customHeight="1">
      <c r="B540" s="34" t="s">
        <v>1075</v>
      </c>
      <c r="C540" s="35" t="s">
        <v>5294</v>
      </c>
      <c r="D540" s="36" t="s">
        <v>1076</v>
      </c>
      <c r="E540" s="240">
        <v>32.212000000000003</v>
      </c>
      <c r="F540" s="235">
        <v>29.812999999999999</v>
      </c>
      <c r="G540" s="234">
        <v>2.3990000000000045</v>
      </c>
      <c r="H540" s="105">
        <v>8.0468252104786657</v>
      </c>
      <c r="I540" s="240">
        <v>32.212000000000003</v>
      </c>
      <c r="J540" s="235">
        <v>29.812999999999999</v>
      </c>
      <c r="K540" s="234">
        <v>2.3990000000000045</v>
      </c>
      <c r="L540" s="312">
        <v>8.0468252104786657</v>
      </c>
      <c r="M540" s="240" t="s">
        <v>12162</v>
      </c>
      <c r="N540" s="235" t="s">
        <v>12162</v>
      </c>
      <c r="O540" s="234" t="s">
        <v>12162</v>
      </c>
      <c r="P540" s="105" t="s">
        <v>12162</v>
      </c>
      <c r="Q540" s="240" t="s">
        <v>12162</v>
      </c>
      <c r="R540" s="235" t="s">
        <v>12162</v>
      </c>
      <c r="S540" s="234" t="s">
        <v>12162</v>
      </c>
      <c r="T540" s="105" t="s">
        <v>12162</v>
      </c>
      <c r="U540" s="180" t="s">
        <v>5423</v>
      </c>
      <c r="V540" s="165" t="s">
        <v>5423</v>
      </c>
      <c r="W540" s="165" t="s">
        <v>5423</v>
      </c>
      <c r="X540" s="165" t="s">
        <v>5423</v>
      </c>
      <c r="Y540" s="165" t="s">
        <v>5423</v>
      </c>
      <c r="Z540" s="237" t="s">
        <v>5423</v>
      </c>
      <c r="AA540" s="165" t="s">
        <v>5423</v>
      </c>
      <c r="AB540" s="165" t="s">
        <v>5423</v>
      </c>
      <c r="AC540" s="165" t="s">
        <v>5423</v>
      </c>
      <c r="AD540" s="165" t="s">
        <v>5423</v>
      </c>
      <c r="AE540" s="237" t="s">
        <v>5423</v>
      </c>
      <c r="AF540" s="165" t="s">
        <v>5423</v>
      </c>
      <c r="AG540" s="165" t="s">
        <v>5423</v>
      </c>
      <c r="AH540" s="165" t="s">
        <v>5423</v>
      </c>
      <c r="AI540" s="165" t="s">
        <v>5423</v>
      </c>
      <c r="AJ540" s="237" t="s">
        <v>5423</v>
      </c>
      <c r="AK540" s="165" t="s">
        <v>5423</v>
      </c>
      <c r="AL540" s="165" t="s">
        <v>5423</v>
      </c>
      <c r="AM540" s="165" t="s">
        <v>5423</v>
      </c>
      <c r="AN540" s="165" t="s">
        <v>5423</v>
      </c>
      <c r="AO540" s="237" t="s">
        <v>5423</v>
      </c>
      <c r="AP540" s="165" t="s">
        <v>5423</v>
      </c>
      <c r="AQ540" s="165" t="s">
        <v>5423</v>
      </c>
      <c r="AR540" s="165" t="s">
        <v>5423</v>
      </c>
      <c r="AS540" s="255" t="s">
        <v>5423</v>
      </c>
      <c r="AT540" s="238"/>
    </row>
    <row r="541" spans="2:46" ht="50" customHeight="1">
      <c r="B541" s="34" t="s">
        <v>1077</v>
      </c>
      <c r="C541" s="35" t="s">
        <v>5294</v>
      </c>
      <c r="D541" s="36" t="s">
        <v>1078</v>
      </c>
      <c r="E541" s="240">
        <v>1.4470000000000001</v>
      </c>
      <c r="F541" s="235">
        <v>1.446</v>
      </c>
      <c r="G541" s="234">
        <v>1.0000000000001119E-3</v>
      </c>
      <c r="H541" s="105">
        <v>6.9156293222691012E-2</v>
      </c>
      <c r="I541" s="240" t="s">
        <v>6150</v>
      </c>
      <c r="J541" s="235" t="s">
        <v>6150</v>
      </c>
      <c r="K541" s="234" t="s">
        <v>6150</v>
      </c>
      <c r="L541" s="312" t="s">
        <v>6150</v>
      </c>
      <c r="M541" s="240">
        <v>1.4470000000000001</v>
      </c>
      <c r="N541" s="235">
        <v>1.446</v>
      </c>
      <c r="O541" s="234">
        <v>0</v>
      </c>
      <c r="P541" s="234">
        <v>0</v>
      </c>
      <c r="Q541" s="240" t="s">
        <v>12162</v>
      </c>
      <c r="R541" s="235" t="s">
        <v>12162</v>
      </c>
      <c r="S541" s="234" t="s">
        <v>12162</v>
      </c>
      <c r="T541" s="105" t="s">
        <v>12162</v>
      </c>
      <c r="U541" s="180" t="s">
        <v>5423</v>
      </c>
      <c r="V541" s="165" t="s">
        <v>5423</v>
      </c>
      <c r="W541" s="165" t="s">
        <v>5423</v>
      </c>
      <c r="X541" s="165" t="s">
        <v>5423</v>
      </c>
      <c r="Y541" s="165" t="s">
        <v>5423</v>
      </c>
      <c r="Z541" s="237" t="s">
        <v>5423</v>
      </c>
      <c r="AA541" s="165" t="s">
        <v>5423</v>
      </c>
      <c r="AB541" s="165" t="s">
        <v>5423</v>
      </c>
      <c r="AC541" s="165" t="s">
        <v>5423</v>
      </c>
      <c r="AD541" s="165" t="s">
        <v>5423</v>
      </c>
      <c r="AE541" s="237" t="s">
        <v>5423</v>
      </c>
      <c r="AF541" s="165" t="s">
        <v>5423</v>
      </c>
      <c r="AG541" s="165" t="s">
        <v>5423</v>
      </c>
      <c r="AH541" s="165" t="s">
        <v>5423</v>
      </c>
      <c r="AI541" s="165" t="s">
        <v>5423</v>
      </c>
      <c r="AJ541" s="237" t="s">
        <v>5423</v>
      </c>
      <c r="AK541" s="165" t="s">
        <v>5423</v>
      </c>
      <c r="AL541" s="165" t="s">
        <v>5423</v>
      </c>
      <c r="AM541" s="165" t="s">
        <v>5423</v>
      </c>
      <c r="AN541" s="165" t="s">
        <v>5423</v>
      </c>
      <c r="AO541" s="237" t="s">
        <v>5423</v>
      </c>
      <c r="AP541" s="165" t="s">
        <v>5423</v>
      </c>
      <c r="AQ541" s="165" t="s">
        <v>5423</v>
      </c>
      <c r="AR541" s="165" t="s">
        <v>5423</v>
      </c>
      <c r="AS541" s="255" t="s">
        <v>5423</v>
      </c>
      <c r="AT541" s="238"/>
    </row>
    <row r="542" spans="2:46" ht="50" customHeight="1">
      <c r="B542" s="34" t="s">
        <v>1079</v>
      </c>
      <c r="C542" s="35" t="s">
        <v>5294</v>
      </c>
      <c r="D542" s="36" t="s">
        <v>1080</v>
      </c>
      <c r="E542" s="240">
        <v>64.251999999999995</v>
      </c>
      <c r="F542" s="235">
        <v>98.671000000000006</v>
      </c>
      <c r="G542" s="234">
        <v>-34.419000000000011</v>
      </c>
      <c r="H542" s="105">
        <v>-34.882589615996608</v>
      </c>
      <c r="I542" s="240">
        <v>64.251999999999995</v>
      </c>
      <c r="J542" s="235">
        <v>98.671000000000006</v>
      </c>
      <c r="K542" s="234">
        <v>-34.419000000000011</v>
      </c>
      <c r="L542" s="312">
        <v>-34.882589615996608</v>
      </c>
      <c r="M542" s="240" t="s">
        <v>12162</v>
      </c>
      <c r="N542" s="235" t="s">
        <v>12162</v>
      </c>
      <c r="O542" s="234" t="s">
        <v>12162</v>
      </c>
      <c r="P542" s="105" t="s">
        <v>12162</v>
      </c>
      <c r="Q542" s="240" t="s">
        <v>12162</v>
      </c>
      <c r="R542" s="235" t="s">
        <v>12162</v>
      </c>
      <c r="S542" s="234" t="s">
        <v>12162</v>
      </c>
      <c r="T542" s="105" t="s">
        <v>12162</v>
      </c>
      <c r="U542" s="180" t="s">
        <v>5423</v>
      </c>
      <c r="V542" s="165" t="s">
        <v>5423</v>
      </c>
      <c r="W542" s="165" t="s">
        <v>5423</v>
      </c>
      <c r="X542" s="165" t="s">
        <v>5423</v>
      </c>
      <c r="Y542" s="165" t="s">
        <v>5423</v>
      </c>
      <c r="Z542" s="237" t="s">
        <v>5423</v>
      </c>
      <c r="AA542" s="165" t="s">
        <v>5423</v>
      </c>
      <c r="AB542" s="165" t="s">
        <v>5423</v>
      </c>
      <c r="AC542" s="165" t="s">
        <v>5423</v>
      </c>
      <c r="AD542" s="165" t="s">
        <v>5423</v>
      </c>
      <c r="AE542" s="237" t="s">
        <v>5423</v>
      </c>
      <c r="AF542" s="165" t="s">
        <v>5423</v>
      </c>
      <c r="AG542" s="165" t="s">
        <v>5423</v>
      </c>
      <c r="AH542" s="165" t="s">
        <v>5423</v>
      </c>
      <c r="AI542" s="165" t="s">
        <v>5423</v>
      </c>
      <c r="AJ542" s="237" t="s">
        <v>5423</v>
      </c>
      <c r="AK542" s="165" t="s">
        <v>5423</v>
      </c>
      <c r="AL542" s="165" t="s">
        <v>5423</v>
      </c>
      <c r="AM542" s="165" t="s">
        <v>5423</v>
      </c>
      <c r="AN542" s="165" t="s">
        <v>5423</v>
      </c>
      <c r="AO542" s="237" t="s">
        <v>5423</v>
      </c>
      <c r="AP542" s="165" t="s">
        <v>5423</v>
      </c>
      <c r="AQ542" s="165" t="s">
        <v>5423</v>
      </c>
      <c r="AR542" s="165" t="s">
        <v>5423</v>
      </c>
      <c r="AS542" s="255" t="s">
        <v>5423</v>
      </c>
      <c r="AT542" s="238"/>
    </row>
    <row r="543" spans="2:46" ht="50" customHeight="1">
      <c r="B543" s="34" t="s">
        <v>1081</v>
      </c>
      <c r="C543" s="35" t="s">
        <v>5294</v>
      </c>
      <c r="D543" s="36" t="s">
        <v>1082</v>
      </c>
      <c r="E543" s="240">
        <v>730.44299999999998</v>
      </c>
      <c r="F543" s="235">
        <v>737.52599999999995</v>
      </c>
      <c r="G543" s="234">
        <v>-7.08299999999997</v>
      </c>
      <c r="H543" s="105">
        <v>-0.96037292244611994</v>
      </c>
      <c r="I543" s="240" t="s">
        <v>6150</v>
      </c>
      <c r="J543" s="235" t="s">
        <v>6150</v>
      </c>
      <c r="K543" s="234" t="s">
        <v>6150</v>
      </c>
      <c r="L543" s="312" t="s">
        <v>6150</v>
      </c>
      <c r="M543" s="240" t="s">
        <v>12162</v>
      </c>
      <c r="N543" s="235" t="s">
        <v>12162</v>
      </c>
      <c r="O543" s="234" t="s">
        <v>12162</v>
      </c>
      <c r="P543" s="105" t="s">
        <v>12162</v>
      </c>
      <c r="Q543" s="240">
        <v>730.44299999999998</v>
      </c>
      <c r="R543" s="235">
        <v>737.52599999999995</v>
      </c>
      <c r="S543" s="234">
        <v>-7.08299999999997</v>
      </c>
      <c r="T543" s="105">
        <v>-0.96037292244611994</v>
      </c>
      <c r="U543" s="180" t="s">
        <v>6923</v>
      </c>
      <c r="V543" s="165">
        <v>539</v>
      </c>
      <c r="W543" s="165">
        <v>466</v>
      </c>
      <c r="X543" s="165">
        <v>73</v>
      </c>
      <c r="Y543" s="165">
        <v>15.665236051502147</v>
      </c>
      <c r="Z543" s="237" t="s">
        <v>6097</v>
      </c>
      <c r="AA543" s="165">
        <v>191</v>
      </c>
      <c r="AB543" s="165">
        <v>272</v>
      </c>
      <c r="AC543" s="165">
        <v>-81</v>
      </c>
      <c r="AD543" s="165">
        <v>-29.77941176470588</v>
      </c>
      <c r="AE543" s="237" t="s">
        <v>5423</v>
      </c>
      <c r="AF543" s="165" t="s">
        <v>5423</v>
      </c>
      <c r="AG543" s="165" t="s">
        <v>5423</v>
      </c>
      <c r="AH543" s="165" t="s">
        <v>5423</v>
      </c>
      <c r="AI543" s="165" t="s">
        <v>5423</v>
      </c>
      <c r="AJ543" s="237" t="s">
        <v>5423</v>
      </c>
      <c r="AK543" s="165" t="s">
        <v>5423</v>
      </c>
      <c r="AL543" s="165" t="s">
        <v>5423</v>
      </c>
      <c r="AM543" s="165" t="s">
        <v>5423</v>
      </c>
      <c r="AN543" s="165" t="s">
        <v>5423</v>
      </c>
      <c r="AO543" s="237" t="s">
        <v>5423</v>
      </c>
      <c r="AP543" s="165" t="s">
        <v>5423</v>
      </c>
      <c r="AQ543" s="165" t="s">
        <v>5423</v>
      </c>
      <c r="AR543" s="165" t="s">
        <v>5423</v>
      </c>
      <c r="AS543" s="255" t="s">
        <v>5423</v>
      </c>
      <c r="AT543" s="238"/>
    </row>
    <row r="544" spans="2:46" ht="50" customHeight="1">
      <c r="B544" s="34" t="s">
        <v>1083</v>
      </c>
      <c r="C544" s="35" t="s">
        <v>5294</v>
      </c>
      <c r="D544" s="36" t="s">
        <v>1084</v>
      </c>
      <c r="E544" s="240">
        <v>269.053</v>
      </c>
      <c r="F544" s="235">
        <v>315.70299999999997</v>
      </c>
      <c r="G544" s="234">
        <v>-46.649999999999977</v>
      </c>
      <c r="H544" s="105">
        <v>-14.776546310931471</v>
      </c>
      <c r="I544" s="240" t="s">
        <v>6150</v>
      </c>
      <c r="J544" s="235" t="s">
        <v>6150</v>
      </c>
      <c r="K544" s="234" t="s">
        <v>6150</v>
      </c>
      <c r="L544" s="312" t="s">
        <v>12166</v>
      </c>
      <c r="M544" s="240" t="s">
        <v>12162</v>
      </c>
      <c r="N544" s="235" t="s">
        <v>12162</v>
      </c>
      <c r="O544" s="234" t="s">
        <v>12162</v>
      </c>
      <c r="P544" s="105" t="s">
        <v>12162</v>
      </c>
      <c r="Q544" s="240">
        <v>269.053</v>
      </c>
      <c r="R544" s="235">
        <v>315.70299999999997</v>
      </c>
      <c r="S544" s="234">
        <v>-46.649999999999977</v>
      </c>
      <c r="T544" s="105">
        <v>-14.776546310931471</v>
      </c>
      <c r="U544" s="180" t="s">
        <v>6924</v>
      </c>
      <c r="V544" s="165">
        <v>269</v>
      </c>
      <c r="W544" s="165">
        <v>316</v>
      </c>
      <c r="X544" s="165">
        <v>-47</v>
      </c>
      <c r="Y544" s="165">
        <v>-14.873417721518987</v>
      </c>
      <c r="Z544" s="237" t="s">
        <v>5423</v>
      </c>
      <c r="AA544" s="165" t="s">
        <v>5423</v>
      </c>
      <c r="AB544" s="165" t="s">
        <v>5423</v>
      </c>
      <c r="AC544" s="165" t="s">
        <v>5423</v>
      </c>
      <c r="AD544" s="165" t="s">
        <v>5423</v>
      </c>
      <c r="AE544" s="237" t="s">
        <v>5423</v>
      </c>
      <c r="AF544" s="165" t="s">
        <v>5423</v>
      </c>
      <c r="AG544" s="165" t="s">
        <v>5423</v>
      </c>
      <c r="AH544" s="165" t="s">
        <v>5423</v>
      </c>
      <c r="AI544" s="165" t="s">
        <v>5423</v>
      </c>
      <c r="AJ544" s="237" t="s">
        <v>5423</v>
      </c>
      <c r="AK544" s="165" t="s">
        <v>5423</v>
      </c>
      <c r="AL544" s="165" t="s">
        <v>5423</v>
      </c>
      <c r="AM544" s="165" t="s">
        <v>5423</v>
      </c>
      <c r="AN544" s="165" t="s">
        <v>5423</v>
      </c>
      <c r="AO544" s="237" t="s">
        <v>5423</v>
      </c>
      <c r="AP544" s="165" t="s">
        <v>5423</v>
      </c>
      <c r="AQ544" s="165" t="s">
        <v>5423</v>
      </c>
      <c r="AR544" s="165" t="s">
        <v>5423</v>
      </c>
      <c r="AS544" s="255" t="s">
        <v>5423</v>
      </c>
      <c r="AT544" s="238"/>
    </row>
    <row r="545" spans="2:46" ht="50" customHeight="1">
      <c r="B545" s="37" t="s">
        <v>1085</v>
      </c>
      <c r="C545" s="38" t="s">
        <v>5294</v>
      </c>
      <c r="D545" s="39" t="s">
        <v>1086</v>
      </c>
      <c r="E545" s="240">
        <v>414.07400000000001</v>
      </c>
      <c r="F545" s="235">
        <v>256.11599999999999</v>
      </c>
      <c r="G545" s="234">
        <v>157.95800000000003</v>
      </c>
      <c r="H545" s="105">
        <v>61.674397538615331</v>
      </c>
      <c r="I545" s="240">
        <v>258.887</v>
      </c>
      <c r="J545" s="235">
        <v>175.535</v>
      </c>
      <c r="K545" s="234">
        <v>83.352000000000004</v>
      </c>
      <c r="L545" s="312">
        <v>47.484547241290912</v>
      </c>
      <c r="M545" s="240" t="s">
        <v>12162</v>
      </c>
      <c r="N545" s="235" t="s">
        <v>12162</v>
      </c>
      <c r="O545" s="234" t="s">
        <v>12162</v>
      </c>
      <c r="P545" s="105" t="s">
        <v>12162</v>
      </c>
      <c r="Q545" s="240">
        <v>155.18700000000001</v>
      </c>
      <c r="R545" s="235">
        <v>80.581000000000003</v>
      </c>
      <c r="S545" s="234">
        <v>74.606000000000009</v>
      </c>
      <c r="T545" s="105">
        <v>92.585100706121793</v>
      </c>
      <c r="U545" s="180" t="s">
        <v>6925</v>
      </c>
      <c r="V545" s="165">
        <v>155</v>
      </c>
      <c r="W545" s="165">
        <v>81</v>
      </c>
      <c r="X545" s="165">
        <v>74</v>
      </c>
      <c r="Y545" s="165">
        <v>91.358024691358025</v>
      </c>
      <c r="Z545" s="237" t="s">
        <v>5423</v>
      </c>
      <c r="AA545" s="165" t="s">
        <v>5423</v>
      </c>
      <c r="AB545" s="165" t="s">
        <v>5423</v>
      </c>
      <c r="AC545" s="165" t="s">
        <v>5423</v>
      </c>
      <c r="AD545" s="165" t="s">
        <v>5423</v>
      </c>
      <c r="AE545" s="237" t="s">
        <v>5423</v>
      </c>
      <c r="AF545" s="165" t="s">
        <v>5423</v>
      </c>
      <c r="AG545" s="165" t="s">
        <v>5423</v>
      </c>
      <c r="AH545" s="165" t="s">
        <v>5423</v>
      </c>
      <c r="AI545" s="165" t="s">
        <v>5423</v>
      </c>
      <c r="AJ545" s="237" t="s">
        <v>5423</v>
      </c>
      <c r="AK545" s="165" t="s">
        <v>5423</v>
      </c>
      <c r="AL545" s="165" t="s">
        <v>5423</v>
      </c>
      <c r="AM545" s="165" t="s">
        <v>5423</v>
      </c>
      <c r="AN545" s="165" t="s">
        <v>5423</v>
      </c>
      <c r="AO545" s="237" t="s">
        <v>5423</v>
      </c>
      <c r="AP545" s="165" t="s">
        <v>5423</v>
      </c>
      <c r="AQ545" s="165" t="s">
        <v>5423</v>
      </c>
      <c r="AR545" s="165" t="s">
        <v>5423</v>
      </c>
      <c r="AS545" s="255" t="s">
        <v>5423</v>
      </c>
      <c r="AT545" s="238"/>
    </row>
    <row r="546" spans="2:46" ht="50" customHeight="1">
      <c r="B546" s="34" t="s">
        <v>1087</v>
      </c>
      <c r="C546" s="35" t="s">
        <v>5294</v>
      </c>
      <c r="D546" s="36" t="s">
        <v>1088</v>
      </c>
      <c r="E546" s="240">
        <v>150.114</v>
      </c>
      <c r="F546" s="235">
        <v>150.095</v>
      </c>
      <c r="G546" s="234">
        <v>1.9000000000005457E-2</v>
      </c>
      <c r="H546" s="105">
        <v>1.2658649521973054E-2</v>
      </c>
      <c r="I546" s="240">
        <v>150.114</v>
      </c>
      <c r="J546" s="235">
        <v>150.095</v>
      </c>
      <c r="K546" s="234">
        <v>1.9000000000005457E-2</v>
      </c>
      <c r="L546" s="312">
        <v>1.2658649521973054E-2</v>
      </c>
      <c r="M546" s="240" t="s">
        <v>12162</v>
      </c>
      <c r="N546" s="235" t="s">
        <v>12162</v>
      </c>
      <c r="O546" s="234" t="s">
        <v>12162</v>
      </c>
      <c r="P546" s="105" t="s">
        <v>12162</v>
      </c>
      <c r="Q546" s="240" t="s">
        <v>6150</v>
      </c>
      <c r="R546" s="235" t="s">
        <v>6150</v>
      </c>
      <c r="S546" s="234" t="s">
        <v>6150</v>
      </c>
      <c r="T546" s="105" t="s">
        <v>6150</v>
      </c>
      <c r="U546" s="180" t="s">
        <v>5423</v>
      </c>
      <c r="V546" s="165" t="s">
        <v>5423</v>
      </c>
      <c r="W546" s="165" t="s">
        <v>5423</v>
      </c>
      <c r="X546" s="165" t="s">
        <v>5423</v>
      </c>
      <c r="Y546" s="165" t="s">
        <v>5423</v>
      </c>
      <c r="Z546" s="237" t="s">
        <v>5423</v>
      </c>
      <c r="AA546" s="165" t="s">
        <v>5423</v>
      </c>
      <c r="AB546" s="165" t="s">
        <v>5423</v>
      </c>
      <c r="AC546" s="165" t="s">
        <v>5423</v>
      </c>
      <c r="AD546" s="165" t="s">
        <v>5423</v>
      </c>
      <c r="AE546" s="241" t="s">
        <v>5423</v>
      </c>
      <c r="AF546" s="165" t="s">
        <v>5423</v>
      </c>
      <c r="AG546" s="165" t="s">
        <v>5423</v>
      </c>
      <c r="AH546" s="165" t="s">
        <v>5423</v>
      </c>
      <c r="AI546" s="165" t="s">
        <v>5423</v>
      </c>
      <c r="AJ546" s="241" t="s">
        <v>5423</v>
      </c>
      <c r="AK546" s="165" t="s">
        <v>5423</v>
      </c>
      <c r="AL546" s="165" t="s">
        <v>5423</v>
      </c>
      <c r="AM546" s="165" t="s">
        <v>5423</v>
      </c>
      <c r="AN546" s="165" t="s">
        <v>5423</v>
      </c>
      <c r="AO546" s="241" t="s">
        <v>5423</v>
      </c>
      <c r="AP546" s="165" t="s">
        <v>5423</v>
      </c>
      <c r="AQ546" s="165" t="s">
        <v>5423</v>
      </c>
      <c r="AR546" s="165" t="s">
        <v>5423</v>
      </c>
      <c r="AS546" s="255" t="s">
        <v>5423</v>
      </c>
      <c r="AT546" s="238"/>
    </row>
    <row r="547" spans="2:46" ht="50" customHeight="1">
      <c r="B547" s="34" t="s">
        <v>1089</v>
      </c>
      <c r="C547" s="35" t="s">
        <v>5294</v>
      </c>
      <c r="D547" s="36" t="s">
        <v>1090</v>
      </c>
      <c r="E547" s="240">
        <v>2541.9540000000002</v>
      </c>
      <c r="F547" s="235">
        <v>2160.625</v>
      </c>
      <c r="G547" s="234">
        <v>381.32900000000018</v>
      </c>
      <c r="H547" s="105">
        <v>17.649013595603133</v>
      </c>
      <c r="I547" s="240">
        <v>150.50899999999999</v>
      </c>
      <c r="J547" s="235">
        <v>120.684</v>
      </c>
      <c r="K547" s="234">
        <v>29.824999999999989</v>
      </c>
      <c r="L547" s="312">
        <v>24.713300851811333</v>
      </c>
      <c r="M547" s="240" t="s">
        <v>12162</v>
      </c>
      <c r="N547" s="235" t="s">
        <v>12162</v>
      </c>
      <c r="O547" s="234" t="s">
        <v>12162</v>
      </c>
      <c r="P547" s="105" t="s">
        <v>12162</v>
      </c>
      <c r="Q547" s="240">
        <v>2391.4450000000002</v>
      </c>
      <c r="R547" s="235">
        <v>2039.941</v>
      </c>
      <c r="S547" s="234">
        <v>351.50400000000013</v>
      </c>
      <c r="T547" s="105">
        <v>17.231086585347327</v>
      </c>
      <c r="U547" s="180" t="s">
        <v>6926</v>
      </c>
      <c r="V547" s="165">
        <v>2207</v>
      </c>
      <c r="W547" s="165">
        <v>1935</v>
      </c>
      <c r="X547" s="165">
        <v>272</v>
      </c>
      <c r="Y547" s="165">
        <v>14.05684754521964</v>
      </c>
      <c r="Z547" s="237" t="s">
        <v>6927</v>
      </c>
      <c r="AA547" s="165">
        <v>129</v>
      </c>
      <c r="AB547" s="165">
        <v>63</v>
      </c>
      <c r="AC547" s="165">
        <v>66</v>
      </c>
      <c r="AD547" s="165">
        <v>104.76190476190477</v>
      </c>
      <c r="AE547" s="237" t="s">
        <v>6928</v>
      </c>
      <c r="AF547" s="165">
        <v>55</v>
      </c>
      <c r="AG547" s="165">
        <v>42</v>
      </c>
      <c r="AH547" s="165">
        <v>13</v>
      </c>
      <c r="AI547" s="165">
        <v>30.952380952380953</v>
      </c>
      <c r="AJ547" s="237" t="s">
        <v>5423</v>
      </c>
      <c r="AK547" s="165" t="s">
        <v>5423</v>
      </c>
      <c r="AL547" s="165" t="s">
        <v>5423</v>
      </c>
      <c r="AM547" s="165" t="s">
        <v>5423</v>
      </c>
      <c r="AN547" s="165" t="s">
        <v>5423</v>
      </c>
      <c r="AO547" s="237" t="s">
        <v>5423</v>
      </c>
      <c r="AP547" s="165" t="s">
        <v>5423</v>
      </c>
      <c r="AQ547" s="165" t="s">
        <v>5423</v>
      </c>
      <c r="AR547" s="165" t="s">
        <v>5423</v>
      </c>
      <c r="AS547" s="255" t="s">
        <v>5423</v>
      </c>
      <c r="AT547" s="238"/>
    </row>
    <row r="548" spans="2:46" ht="50" customHeight="1">
      <c r="B548" s="34" t="s">
        <v>1091</v>
      </c>
      <c r="C548" s="35" t="s">
        <v>5294</v>
      </c>
      <c r="D548" s="36" t="s">
        <v>1092</v>
      </c>
      <c r="E548" s="240">
        <v>2248.2060000000001</v>
      </c>
      <c r="F548" s="235">
        <v>1583.1189999999999</v>
      </c>
      <c r="G548" s="234">
        <v>665.08700000000022</v>
      </c>
      <c r="H548" s="105">
        <v>42.011181724178684</v>
      </c>
      <c r="I548" s="240">
        <v>640.55100000000004</v>
      </c>
      <c r="J548" s="235">
        <v>68.072000000000003</v>
      </c>
      <c r="K548" s="234">
        <v>572.47900000000004</v>
      </c>
      <c r="L548" s="312">
        <v>840.99042190621708</v>
      </c>
      <c r="M548" s="240" t="s">
        <v>12162</v>
      </c>
      <c r="N548" s="235" t="s">
        <v>12162</v>
      </c>
      <c r="O548" s="234" t="s">
        <v>12162</v>
      </c>
      <c r="P548" s="105" t="s">
        <v>12162</v>
      </c>
      <c r="Q548" s="240">
        <v>1607.655</v>
      </c>
      <c r="R548" s="235">
        <v>1515.047</v>
      </c>
      <c r="S548" s="234">
        <v>92.607999999999947</v>
      </c>
      <c r="T548" s="105">
        <v>6.1125496436744173</v>
      </c>
      <c r="U548" s="180" t="s">
        <v>6929</v>
      </c>
      <c r="V548" s="165">
        <v>1608</v>
      </c>
      <c r="W548" s="165">
        <v>1515</v>
      </c>
      <c r="X548" s="165">
        <v>93</v>
      </c>
      <c r="Y548" s="165">
        <v>6.1386138613861387</v>
      </c>
      <c r="Z548" s="237" t="s">
        <v>5423</v>
      </c>
      <c r="AA548" s="165" t="s">
        <v>5423</v>
      </c>
      <c r="AB548" s="165" t="s">
        <v>5423</v>
      </c>
      <c r="AC548" s="165" t="s">
        <v>5423</v>
      </c>
      <c r="AD548" s="165" t="s">
        <v>5423</v>
      </c>
      <c r="AE548" s="237" t="s">
        <v>5423</v>
      </c>
      <c r="AF548" s="165" t="s">
        <v>5423</v>
      </c>
      <c r="AG548" s="165" t="s">
        <v>5423</v>
      </c>
      <c r="AH548" s="165" t="s">
        <v>5423</v>
      </c>
      <c r="AI548" s="165" t="s">
        <v>5423</v>
      </c>
      <c r="AJ548" s="237" t="s">
        <v>5423</v>
      </c>
      <c r="AK548" s="165" t="s">
        <v>5423</v>
      </c>
      <c r="AL548" s="165" t="s">
        <v>5423</v>
      </c>
      <c r="AM548" s="165" t="s">
        <v>5423</v>
      </c>
      <c r="AN548" s="165" t="s">
        <v>5423</v>
      </c>
      <c r="AO548" s="241" t="s">
        <v>5423</v>
      </c>
      <c r="AP548" s="165" t="s">
        <v>5423</v>
      </c>
      <c r="AQ548" s="165" t="s">
        <v>5423</v>
      </c>
      <c r="AR548" s="165" t="s">
        <v>5423</v>
      </c>
      <c r="AS548" s="255" t="s">
        <v>5423</v>
      </c>
      <c r="AT548" s="238"/>
    </row>
    <row r="549" spans="2:46" ht="50" customHeight="1">
      <c r="B549" s="34" t="s">
        <v>1093</v>
      </c>
      <c r="C549" s="35" t="s">
        <v>5294</v>
      </c>
      <c r="D549" s="36" t="s">
        <v>1094</v>
      </c>
      <c r="E549" s="240">
        <v>86.915999999999997</v>
      </c>
      <c r="F549" s="235">
        <v>86.872</v>
      </c>
      <c r="G549" s="234">
        <v>4.399999999999693E-2</v>
      </c>
      <c r="H549" s="105">
        <v>5.0649231052579582E-2</v>
      </c>
      <c r="I549" s="240">
        <v>86.915999999999997</v>
      </c>
      <c r="J549" s="235">
        <v>86.872</v>
      </c>
      <c r="K549" s="234">
        <v>4.399999999999693E-2</v>
      </c>
      <c r="L549" s="312">
        <v>5.0649231052579582E-2</v>
      </c>
      <c r="M549" s="240" t="s">
        <v>12162</v>
      </c>
      <c r="N549" s="235" t="s">
        <v>12162</v>
      </c>
      <c r="O549" s="234" t="s">
        <v>12162</v>
      </c>
      <c r="P549" s="105" t="s">
        <v>12162</v>
      </c>
      <c r="Q549" s="240">
        <v>0</v>
      </c>
      <c r="R549" s="235">
        <v>0</v>
      </c>
      <c r="S549" s="234">
        <v>0</v>
      </c>
      <c r="T549" s="105" t="e">
        <v>#DIV/0!</v>
      </c>
      <c r="U549" s="180" t="s">
        <v>5423</v>
      </c>
      <c r="V549" s="165" t="s">
        <v>5423</v>
      </c>
      <c r="W549" s="165" t="s">
        <v>5423</v>
      </c>
      <c r="X549" s="165" t="s">
        <v>5423</v>
      </c>
      <c r="Y549" s="165" t="s">
        <v>5423</v>
      </c>
      <c r="Z549" s="237" t="s">
        <v>5423</v>
      </c>
      <c r="AA549" s="165" t="s">
        <v>5423</v>
      </c>
      <c r="AB549" s="165" t="s">
        <v>5423</v>
      </c>
      <c r="AC549" s="165" t="s">
        <v>5423</v>
      </c>
      <c r="AD549" s="165" t="s">
        <v>5423</v>
      </c>
      <c r="AE549" s="237" t="s">
        <v>5423</v>
      </c>
      <c r="AF549" s="165" t="s">
        <v>5423</v>
      </c>
      <c r="AG549" s="165" t="s">
        <v>5423</v>
      </c>
      <c r="AH549" s="165" t="s">
        <v>5423</v>
      </c>
      <c r="AI549" s="165" t="s">
        <v>5423</v>
      </c>
      <c r="AJ549" s="237" t="s">
        <v>5423</v>
      </c>
      <c r="AK549" s="165" t="s">
        <v>5423</v>
      </c>
      <c r="AL549" s="165" t="s">
        <v>5423</v>
      </c>
      <c r="AM549" s="165" t="s">
        <v>5423</v>
      </c>
      <c r="AN549" s="165" t="s">
        <v>5423</v>
      </c>
      <c r="AO549" s="237" t="s">
        <v>5423</v>
      </c>
      <c r="AP549" s="165" t="s">
        <v>5423</v>
      </c>
      <c r="AQ549" s="165" t="s">
        <v>5423</v>
      </c>
      <c r="AR549" s="165" t="s">
        <v>5423</v>
      </c>
      <c r="AS549" s="255" t="s">
        <v>5423</v>
      </c>
      <c r="AT549" s="238"/>
    </row>
    <row r="550" spans="2:46" ht="50" customHeight="1">
      <c r="B550" s="34" t="s">
        <v>1095</v>
      </c>
      <c r="C550" s="35" t="s">
        <v>5294</v>
      </c>
      <c r="D550" s="36" t="s">
        <v>1096</v>
      </c>
      <c r="E550" s="240">
        <v>286.59300000000002</v>
      </c>
      <c r="F550" s="235">
        <v>345.90499999999997</v>
      </c>
      <c r="G550" s="234">
        <v>-59.311999999999955</v>
      </c>
      <c r="H550" s="105">
        <v>-17.146904496899428</v>
      </c>
      <c r="I550" s="240">
        <v>253.733</v>
      </c>
      <c r="J550" s="235">
        <v>232.083</v>
      </c>
      <c r="K550" s="234">
        <v>21.650000000000006</v>
      </c>
      <c r="L550" s="312">
        <v>9.3285591792591465</v>
      </c>
      <c r="M550" s="240" t="s">
        <v>12162</v>
      </c>
      <c r="N550" s="235" t="s">
        <v>12162</v>
      </c>
      <c r="O550" s="234" t="s">
        <v>12162</v>
      </c>
      <c r="P550" s="105" t="s">
        <v>12162</v>
      </c>
      <c r="Q550" s="240">
        <v>32.86</v>
      </c>
      <c r="R550" s="235">
        <v>113.822</v>
      </c>
      <c r="S550" s="234">
        <v>-80.962000000000003</v>
      </c>
      <c r="T550" s="105">
        <v>-71.130361441549084</v>
      </c>
      <c r="U550" s="180" t="s">
        <v>6109</v>
      </c>
      <c r="V550" s="165">
        <v>33</v>
      </c>
      <c r="W550" s="165">
        <v>114</v>
      </c>
      <c r="X550" s="165">
        <v>-81</v>
      </c>
      <c r="Y550" s="165">
        <v>-71.05263157894737</v>
      </c>
      <c r="Z550" s="237" t="s">
        <v>5423</v>
      </c>
      <c r="AA550" s="165" t="s">
        <v>5423</v>
      </c>
      <c r="AB550" s="165" t="s">
        <v>5423</v>
      </c>
      <c r="AC550" s="165" t="s">
        <v>5423</v>
      </c>
      <c r="AD550" s="165" t="s">
        <v>5423</v>
      </c>
      <c r="AE550" s="237" t="s">
        <v>5423</v>
      </c>
      <c r="AF550" s="165" t="s">
        <v>5423</v>
      </c>
      <c r="AG550" s="165" t="s">
        <v>5423</v>
      </c>
      <c r="AH550" s="165" t="s">
        <v>5423</v>
      </c>
      <c r="AI550" s="165" t="s">
        <v>5423</v>
      </c>
      <c r="AJ550" s="237" t="s">
        <v>5423</v>
      </c>
      <c r="AK550" s="165" t="s">
        <v>5423</v>
      </c>
      <c r="AL550" s="165" t="s">
        <v>5423</v>
      </c>
      <c r="AM550" s="165" t="s">
        <v>5423</v>
      </c>
      <c r="AN550" s="165" t="s">
        <v>5423</v>
      </c>
      <c r="AO550" s="237" t="s">
        <v>5423</v>
      </c>
      <c r="AP550" s="165" t="s">
        <v>5423</v>
      </c>
      <c r="AQ550" s="165" t="s">
        <v>5423</v>
      </c>
      <c r="AR550" s="165" t="s">
        <v>5423</v>
      </c>
      <c r="AS550" s="255" t="s">
        <v>5423</v>
      </c>
      <c r="AT550" s="238"/>
    </row>
    <row r="551" spans="2:46" ht="50" customHeight="1">
      <c r="B551" s="34" t="s">
        <v>1097</v>
      </c>
      <c r="C551" s="35" t="s">
        <v>5294</v>
      </c>
      <c r="D551" s="36" t="s">
        <v>1098</v>
      </c>
      <c r="E551" s="240">
        <v>20.9</v>
      </c>
      <c r="F551" s="235">
        <v>16.3</v>
      </c>
      <c r="G551" s="234">
        <v>4.5999999999999979</v>
      </c>
      <c r="H551" s="105">
        <v>28.220858895705508</v>
      </c>
      <c r="I551" s="240">
        <v>20.9</v>
      </c>
      <c r="J551" s="235">
        <v>16.3</v>
      </c>
      <c r="K551" s="234">
        <v>4.5999999999999979</v>
      </c>
      <c r="L551" s="312">
        <v>28.220858895705508</v>
      </c>
      <c r="M551" s="240" t="s">
        <v>12162</v>
      </c>
      <c r="N551" s="235" t="s">
        <v>12162</v>
      </c>
      <c r="O551" s="234" t="s">
        <v>12162</v>
      </c>
      <c r="P551" s="105" t="s">
        <v>12162</v>
      </c>
      <c r="Q551" s="240" t="s">
        <v>12162</v>
      </c>
      <c r="R551" s="235" t="s">
        <v>12162</v>
      </c>
      <c r="S551" s="234" t="s">
        <v>12162</v>
      </c>
      <c r="T551" s="105" t="s">
        <v>12162</v>
      </c>
      <c r="U551" s="180" t="s">
        <v>5423</v>
      </c>
      <c r="V551" s="165" t="s">
        <v>5423</v>
      </c>
      <c r="W551" s="165" t="s">
        <v>5423</v>
      </c>
      <c r="X551" s="165" t="s">
        <v>5423</v>
      </c>
      <c r="Y551" s="165" t="s">
        <v>5423</v>
      </c>
      <c r="Z551" s="237" t="s">
        <v>5423</v>
      </c>
      <c r="AA551" s="165" t="s">
        <v>5423</v>
      </c>
      <c r="AB551" s="165" t="s">
        <v>5423</v>
      </c>
      <c r="AC551" s="165" t="s">
        <v>5423</v>
      </c>
      <c r="AD551" s="165" t="s">
        <v>5423</v>
      </c>
      <c r="AE551" s="237" t="s">
        <v>5423</v>
      </c>
      <c r="AF551" s="165" t="s">
        <v>5423</v>
      </c>
      <c r="AG551" s="165" t="s">
        <v>5423</v>
      </c>
      <c r="AH551" s="165" t="s">
        <v>5423</v>
      </c>
      <c r="AI551" s="165" t="s">
        <v>5423</v>
      </c>
      <c r="AJ551" s="237" t="s">
        <v>5423</v>
      </c>
      <c r="AK551" s="165" t="s">
        <v>5423</v>
      </c>
      <c r="AL551" s="165" t="s">
        <v>5423</v>
      </c>
      <c r="AM551" s="165" t="s">
        <v>5423</v>
      </c>
      <c r="AN551" s="165" t="s">
        <v>5423</v>
      </c>
      <c r="AO551" s="237" t="s">
        <v>5423</v>
      </c>
      <c r="AP551" s="165" t="s">
        <v>5423</v>
      </c>
      <c r="AQ551" s="165" t="s">
        <v>5423</v>
      </c>
      <c r="AR551" s="165" t="s">
        <v>5423</v>
      </c>
      <c r="AS551" s="255" t="s">
        <v>5423</v>
      </c>
      <c r="AT551" s="238"/>
    </row>
    <row r="552" spans="2:46" ht="50" customHeight="1">
      <c r="B552" s="34" t="s">
        <v>1099</v>
      </c>
      <c r="C552" s="35" t="s">
        <v>5294</v>
      </c>
      <c r="D552" s="36" t="s">
        <v>1100</v>
      </c>
      <c r="E552" s="240">
        <v>103.02200000000001</v>
      </c>
      <c r="F552" s="235">
        <v>98.007000000000005</v>
      </c>
      <c r="G552" s="234">
        <v>5.0150000000000006</v>
      </c>
      <c r="H552" s="105">
        <v>5.1169814401012177</v>
      </c>
      <c r="I552" s="240">
        <v>103.02200000000001</v>
      </c>
      <c r="J552" s="235">
        <v>98.007000000000005</v>
      </c>
      <c r="K552" s="234">
        <v>5.0150000000000006</v>
      </c>
      <c r="L552" s="312">
        <v>5.1169814401012177</v>
      </c>
      <c r="M552" s="240" t="s">
        <v>12162</v>
      </c>
      <c r="N552" s="235" t="s">
        <v>12162</v>
      </c>
      <c r="O552" s="234" t="s">
        <v>12162</v>
      </c>
      <c r="P552" s="105" t="s">
        <v>12162</v>
      </c>
      <c r="Q552" s="240" t="s">
        <v>12162</v>
      </c>
      <c r="R552" s="235" t="s">
        <v>12162</v>
      </c>
      <c r="S552" s="234" t="s">
        <v>12162</v>
      </c>
      <c r="T552" s="105" t="s">
        <v>12162</v>
      </c>
      <c r="U552" s="180" t="s">
        <v>5423</v>
      </c>
      <c r="V552" s="165" t="s">
        <v>5423</v>
      </c>
      <c r="W552" s="165" t="s">
        <v>5423</v>
      </c>
      <c r="X552" s="165" t="s">
        <v>5423</v>
      </c>
      <c r="Y552" s="165" t="s">
        <v>5423</v>
      </c>
      <c r="Z552" s="237" t="s">
        <v>5423</v>
      </c>
      <c r="AA552" s="165" t="s">
        <v>5423</v>
      </c>
      <c r="AB552" s="165" t="s">
        <v>5423</v>
      </c>
      <c r="AC552" s="165" t="s">
        <v>5423</v>
      </c>
      <c r="AD552" s="165" t="s">
        <v>5423</v>
      </c>
      <c r="AE552" s="237" t="s">
        <v>5423</v>
      </c>
      <c r="AF552" s="165" t="s">
        <v>5423</v>
      </c>
      <c r="AG552" s="165" t="s">
        <v>5423</v>
      </c>
      <c r="AH552" s="165" t="s">
        <v>5423</v>
      </c>
      <c r="AI552" s="165" t="s">
        <v>5423</v>
      </c>
      <c r="AJ552" s="237" t="s">
        <v>5423</v>
      </c>
      <c r="AK552" s="165" t="s">
        <v>5423</v>
      </c>
      <c r="AL552" s="165" t="s">
        <v>5423</v>
      </c>
      <c r="AM552" s="165" t="s">
        <v>5423</v>
      </c>
      <c r="AN552" s="165" t="s">
        <v>5423</v>
      </c>
      <c r="AO552" s="237" t="s">
        <v>5423</v>
      </c>
      <c r="AP552" s="165" t="s">
        <v>5423</v>
      </c>
      <c r="AQ552" s="165" t="s">
        <v>5423</v>
      </c>
      <c r="AR552" s="165" t="s">
        <v>5423</v>
      </c>
      <c r="AS552" s="255" t="s">
        <v>5423</v>
      </c>
      <c r="AT552" s="238"/>
    </row>
    <row r="553" spans="2:46" ht="50" customHeight="1">
      <c r="B553" s="34" t="s">
        <v>1101</v>
      </c>
      <c r="C553" s="35" t="s">
        <v>5295</v>
      </c>
      <c r="D553" s="36" t="s">
        <v>1102</v>
      </c>
      <c r="E553" s="240">
        <v>3338.3960000000002</v>
      </c>
      <c r="F553" s="235">
        <v>7782.1719999999996</v>
      </c>
      <c r="G553" s="234">
        <f t="shared" ref="G553:G583" si="108">E553-F553</f>
        <v>-4443.7759999999998</v>
      </c>
      <c r="H553" s="105">
        <f t="shared" ref="H553:H583" si="109">G553/F553*100</f>
        <v>-57.102001857579097</v>
      </c>
      <c r="I553" s="240">
        <v>2701.498</v>
      </c>
      <c r="J553" s="235">
        <v>5816.97</v>
      </c>
      <c r="K553" s="234">
        <f t="shared" ref="K553:K583" si="110">I553-J553</f>
        <v>-3115.4720000000002</v>
      </c>
      <c r="L553" s="312">
        <f t="shared" ref="L553:L583" si="111">K553/J553*100</f>
        <v>-53.558330195961126</v>
      </c>
      <c r="M553" s="240">
        <v>150.822</v>
      </c>
      <c r="N553" s="235">
        <v>350.733</v>
      </c>
      <c r="O553" s="234">
        <f t="shared" ref="O553:O582" si="112">M553-N553</f>
        <v>-199.911</v>
      </c>
      <c r="P553" s="105">
        <f t="shared" ref="P553:P582" si="113">O553/N553*100</f>
        <v>-56.998058352079781</v>
      </c>
      <c r="Q553" s="240">
        <v>486.07600000000002</v>
      </c>
      <c r="R553" s="235">
        <v>1614.4690000000001</v>
      </c>
      <c r="S553" s="234">
        <f t="shared" ref="S553:S582" si="114">Q553-R553</f>
        <v>-1128.393</v>
      </c>
      <c r="T553" s="105">
        <f t="shared" ref="T553:T582" si="115">S553/R553*100</f>
        <v>-69.892515743566463</v>
      </c>
      <c r="U553" s="180" t="s">
        <v>6930</v>
      </c>
      <c r="V553" s="165">
        <v>99</v>
      </c>
      <c r="W553" s="165">
        <v>150</v>
      </c>
      <c r="X553" s="165">
        <f t="shared" ref="X553:X614" si="116">V553-W553</f>
        <v>-51</v>
      </c>
      <c r="Y553" s="255">
        <f t="shared" ref="Y553:Y614" si="117">X553/W553*100</f>
        <v>-34</v>
      </c>
      <c r="Z553" s="237" t="s">
        <v>6931</v>
      </c>
      <c r="AA553" s="165">
        <v>72</v>
      </c>
      <c r="AB553" s="165">
        <v>72</v>
      </c>
      <c r="AC553" s="165">
        <f t="shared" ref="AC553:AC612" si="118">AA553-AB553</f>
        <v>0</v>
      </c>
      <c r="AD553" s="165">
        <f t="shared" ref="AD553:AD612" si="119">AC553/AB553*100</f>
        <v>0</v>
      </c>
      <c r="AE553" s="237" t="s">
        <v>5488</v>
      </c>
      <c r="AF553" s="165">
        <v>68</v>
      </c>
      <c r="AG553" s="165">
        <v>68</v>
      </c>
      <c r="AH553" s="165">
        <f t="shared" ref="AH553:AH607" si="120">AF553-AG553</f>
        <v>0</v>
      </c>
      <c r="AI553" s="165">
        <f t="shared" ref="AI553:AI607" si="121">AH553/AG553*100</f>
        <v>0</v>
      </c>
      <c r="AJ553" s="237" t="s">
        <v>5421</v>
      </c>
      <c r="AK553" s="165">
        <v>67</v>
      </c>
      <c r="AL553" s="165">
        <v>67</v>
      </c>
      <c r="AM553" s="165">
        <f t="shared" ref="AM553:AM607" si="122">AK553-AL553</f>
        <v>0</v>
      </c>
      <c r="AN553" s="165">
        <f t="shared" ref="AN553:AN607" si="123">AM553/AL553*100</f>
        <v>0</v>
      </c>
      <c r="AO553" s="237" t="s">
        <v>6932</v>
      </c>
      <c r="AP553" s="165">
        <v>55</v>
      </c>
      <c r="AQ553" s="165">
        <v>85</v>
      </c>
      <c r="AR553" s="165">
        <f t="shared" ref="AR553:AR582" si="124">AP553-AQ553</f>
        <v>-30</v>
      </c>
      <c r="AS553" s="255">
        <f t="shared" ref="AS553:AS596" si="125">AR553/AQ553*100</f>
        <v>-35.294117647058826</v>
      </c>
      <c r="AT553" s="166" t="s">
        <v>6933</v>
      </c>
    </row>
    <row r="554" spans="2:46" ht="50" customHeight="1">
      <c r="B554" s="37" t="s">
        <v>1103</v>
      </c>
      <c r="C554" s="38" t="s">
        <v>5295</v>
      </c>
      <c r="D554" s="39" t="s">
        <v>1104</v>
      </c>
      <c r="E554" s="240">
        <v>22925.829000000002</v>
      </c>
      <c r="F554" s="235">
        <v>23620.624</v>
      </c>
      <c r="G554" s="234">
        <f t="shared" si="108"/>
        <v>-694.79499999999825</v>
      </c>
      <c r="H554" s="105">
        <f t="shared" si="109"/>
        <v>-2.9414760592268783</v>
      </c>
      <c r="I554" s="240">
        <v>6329.5810000000001</v>
      </c>
      <c r="J554" s="235">
        <v>5148.0240000000003</v>
      </c>
      <c r="K554" s="234">
        <f t="shared" si="110"/>
        <v>1181.5569999999998</v>
      </c>
      <c r="L554" s="312">
        <f t="shared" si="111"/>
        <v>22.951660676018598</v>
      </c>
      <c r="M554" s="240">
        <v>9332.93</v>
      </c>
      <c r="N554" s="235">
        <v>9957.7379999999994</v>
      </c>
      <c r="O554" s="234">
        <f t="shared" si="112"/>
        <v>-624.80799999999908</v>
      </c>
      <c r="P554" s="105">
        <f t="shared" si="113"/>
        <v>-6.2745977048201018</v>
      </c>
      <c r="Q554" s="240">
        <v>7263.3180000000002</v>
      </c>
      <c r="R554" s="235">
        <v>8514.8619999999992</v>
      </c>
      <c r="S554" s="234">
        <f t="shared" si="114"/>
        <v>-1251.543999999999</v>
      </c>
      <c r="T554" s="105">
        <f t="shared" si="115"/>
        <v>-14.698347430645372</v>
      </c>
      <c r="U554" s="180" t="s">
        <v>6934</v>
      </c>
      <c r="V554" s="165">
        <v>3174</v>
      </c>
      <c r="W554" s="165">
        <v>4180</v>
      </c>
      <c r="X554" s="165">
        <f t="shared" si="116"/>
        <v>-1006</v>
      </c>
      <c r="Y554" s="255">
        <f t="shared" si="117"/>
        <v>-24.066985645933016</v>
      </c>
      <c r="Z554" s="237" t="s">
        <v>6935</v>
      </c>
      <c r="AA554" s="165">
        <v>1779</v>
      </c>
      <c r="AB554" s="165">
        <v>1778</v>
      </c>
      <c r="AC554" s="165">
        <f t="shared" si="118"/>
        <v>1</v>
      </c>
      <c r="AD554" s="165">
        <f t="shared" si="119"/>
        <v>5.6242969628796408E-2</v>
      </c>
      <c r="AE554" s="237" t="s">
        <v>6936</v>
      </c>
      <c r="AF554" s="165">
        <v>657</v>
      </c>
      <c r="AG554" s="165">
        <v>690</v>
      </c>
      <c r="AH554" s="165">
        <f t="shared" si="120"/>
        <v>-33</v>
      </c>
      <c r="AI554" s="165">
        <f t="shared" si="121"/>
        <v>-4.7826086956521738</v>
      </c>
      <c r="AJ554" s="237" t="s">
        <v>6937</v>
      </c>
      <c r="AK554" s="165">
        <v>446</v>
      </c>
      <c r="AL554" s="165">
        <v>536</v>
      </c>
      <c r="AM554" s="165">
        <f t="shared" si="122"/>
        <v>-90</v>
      </c>
      <c r="AN554" s="165">
        <f t="shared" si="123"/>
        <v>-16.791044776119403</v>
      </c>
      <c r="AO554" s="237" t="s">
        <v>6938</v>
      </c>
      <c r="AP554" s="165">
        <v>141</v>
      </c>
      <c r="AQ554" s="165">
        <v>148</v>
      </c>
      <c r="AR554" s="165">
        <f t="shared" si="124"/>
        <v>-7</v>
      </c>
      <c r="AS554" s="255">
        <f t="shared" si="125"/>
        <v>-4.7297297297297298</v>
      </c>
      <c r="AT554" s="166" t="s">
        <v>6939</v>
      </c>
    </row>
    <row r="555" spans="2:46" ht="50" customHeight="1">
      <c r="B555" s="37" t="s">
        <v>1105</v>
      </c>
      <c r="C555" s="38" t="s">
        <v>5295</v>
      </c>
      <c r="D555" s="39" t="s">
        <v>1106</v>
      </c>
      <c r="E555" s="240">
        <v>11443.955</v>
      </c>
      <c r="F555" s="235">
        <v>10247.098</v>
      </c>
      <c r="G555" s="234">
        <f t="shared" si="108"/>
        <v>1196.857</v>
      </c>
      <c r="H555" s="105">
        <f t="shared" si="109"/>
        <v>11.679960511746838</v>
      </c>
      <c r="I555" s="240">
        <v>6166.7129999999997</v>
      </c>
      <c r="J555" s="235">
        <v>5939.77</v>
      </c>
      <c r="K555" s="234">
        <f t="shared" si="110"/>
        <v>226.9429999999993</v>
      </c>
      <c r="L555" s="312">
        <f t="shared" si="111"/>
        <v>3.8207371665906131</v>
      </c>
      <c r="M555" s="240">
        <v>2517.654</v>
      </c>
      <c r="N555" s="235">
        <v>1617.1679999999999</v>
      </c>
      <c r="O555" s="234">
        <f t="shared" si="112"/>
        <v>900.4860000000001</v>
      </c>
      <c r="P555" s="105">
        <f t="shared" si="113"/>
        <v>55.682897509720711</v>
      </c>
      <c r="Q555" s="240">
        <v>2759.5880000000002</v>
      </c>
      <c r="R555" s="235">
        <v>2690.16</v>
      </c>
      <c r="S555" s="234">
        <f t="shared" si="114"/>
        <v>69.428000000000338</v>
      </c>
      <c r="T555" s="105">
        <f t="shared" si="115"/>
        <v>2.5808130371427849</v>
      </c>
      <c r="U555" s="180" t="s">
        <v>6142</v>
      </c>
      <c r="V555" s="165">
        <v>1354</v>
      </c>
      <c r="W555" s="165">
        <v>1560</v>
      </c>
      <c r="X555" s="165">
        <f t="shared" si="116"/>
        <v>-206</v>
      </c>
      <c r="Y555" s="255">
        <f t="shared" si="117"/>
        <v>-13.205128205128206</v>
      </c>
      <c r="Z555" s="237" t="s">
        <v>5353</v>
      </c>
      <c r="AA555" s="165">
        <v>730</v>
      </c>
      <c r="AB555" s="165">
        <v>719</v>
      </c>
      <c r="AC555" s="165">
        <f t="shared" si="118"/>
        <v>11</v>
      </c>
      <c r="AD555" s="165">
        <f t="shared" si="119"/>
        <v>1.52990264255911</v>
      </c>
      <c r="AE555" s="237" t="s">
        <v>6160</v>
      </c>
      <c r="AF555" s="165">
        <v>300</v>
      </c>
      <c r="AG555" s="165">
        <v>0</v>
      </c>
      <c r="AH555" s="165">
        <f t="shared" si="120"/>
        <v>300</v>
      </c>
      <c r="AI555" s="165" t="e">
        <f t="shared" si="121"/>
        <v>#DIV/0!</v>
      </c>
      <c r="AJ555" s="237" t="s">
        <v>6940</v>
      </c>
      <c r="AK555" s="165">
        <v>197</v>
      </c>
      <c r="AL555" s="165">
        <v>231</v>
      </c>
      <c r="AM555" s="165">
        <f t="shared" si="122"/>
        <v>-34</v>
      </c>
      <c r="AN555" s="165">
        <f t="shared" si="123"/>
        <v>-14.71861471861472</v>
      </c>
      <c r="AO555" s="237" t="s">
        <v>5688</v>
      </c>
      <c r="AP555" s="165">
        <v>162</v>
      </c>
      <c r="AQ555" s="165">
        <v>162</v>
      </c>
      <c r="AR555" s="165">
        <f t="shared" si="124"/>
        <v>0</v>
      </c>
      <c r="AS555" s="255">
        <f t="shared" si="125"/>
        <v>0</v>
      </c>
      <c r="AT555" s="223" t="s">
        <v>6941</v>
      </c>
    </row>
    <row r="556" spans="2:46" ht="50" customHeight="1">
      <c r="B556" s="34" t="s">
        <v>1107</v>
      </c>
      <c r="C556" s="35" t="s">
        <v>5295</v>
      </c>
      <c r="D556" s="36" t="s">
        <v>1108</v>
      </c>
      <c r="E556" s="240">
        <v>5116.2889999999998</v>
      </c>
      <c r="F556" s="235">
        <v>6007.1139999999996</v>
      </c>
      <c r="G556" s="234">
        <f t="shared" si="108"/>
        <v>-890.82499999999982</v>
      </c>
      <c r="H556" s="105">
        <f t="shared" si="109"/>
        <v>-14.829500488920303</v>
      </c>
      <c r="I556" s="240">
        <v>2722.32</v>
      </c>
      <c r="J556" s="235">
        <v>3121.9360000000001</v>
      </c>
      <c r="K556" s="234">
        <f t="shared" si="110"/>
        <v>-399.61599999999999</v>
      </c>
      <c r="L556" s="312">
        <f t="shared" si="111"/>
        <v>-12.800262401279205</v>
      </c>
      <c r="M556" s="240">
        <v>511.279</v>
      </c>
      <c r="N556" s="235">
        <v>698.23</v>
      </c>
      <c r="O556" s="234">
        <f t="shared" si="112"/>
        <v>-186.95100000000002</v>
      </c>
      <c r="P556" s="105">
        <f t="shared" si="113"/>
        <v>-26.77498818440915</v>
      </c>
      <c r="Q556" s="240">
        <v>1882.69</v>
      </c>
      <c r="R556" s="235">
        <v>2186.9479999999999</v>
      </c>
      <c r="S556" s="234">
        <f t="shared" si="114"/>
        <v>-304.25799999999981</v>
      </c>
      <c r="T556" s="105">
        <f t="shared" si="115"/>
        <v>-13.912447849697379</v>
      </c>
      <c r="U556" s="180" t="s">
        <v>5444</v>
      </c>
      <c r="V556" s="165">
        <v>407</v>
      </c>
      <c r="W556" s="165">
        <v>607</v>
      </c>
      <c r="X556" s="165">
        <f t="shared" si="116"/>
        <v>-200</v>
      </c>
      <c r="Y556" s="255">
        <f t="shared" si="117"/>
        <v>-32.948929159802304</v>
      </c>
      <c r="Z556" s="237" t="s">
        <v>5649</v>
      </c>
      <c r="AA556" s="165">
        <v>303</v>
      </c>
      <c r="AB556" s="165">
        <v>284</v>
      </c>
      <c r="AC556" s="165">
        <f t="shared" si="118"/>
        <v>19</v>
      </c>
      <c r="AD556" s="165">
        <f t="shared" si="119"/>
        <v>6.6901408450704221</v>
      </c>
      <c r="AE556" s="237" t="s">
        <v>6942</v>
      </c>
      <c r="AF556" s="165">
        <v>276</v>
      </c>
      <c r="AG556" s="165">
        <v>370</v>
      </c>
      <c r="AH556" s="165">
        <f t="shared" si="120"/>
        <v>-94</v>
      </c>
      <c r="AI556" s="165">
        <f t="shared" si="121"/>
        <v>-25.405405405405407</v>
      </c>
      <c r="AJ556" s="237" t="s">
        <v>6943</v>
      </c>
      <c r="AK556" s="165">
        <v>240</v>
      </c>
      <c r="AL556" s="165">
        <v>140</v>
      </c>
      <c r="AM556" s="165">
        <f t="shared" si="122"/>
        <v>100</v>
      </c>
      <c r="AN556" s="165">
        <f t="shared" si="123"/>
        <v>71.428571428571431</v>
      </c>
      <c r="AO556" s="237" t="s">
        <v>6172</v>
      </c>
      <c r="AP556" s="165">
        <v>108</v>
      </c>
      <c r="AQ556" s="165">
        <v>108</v>
      </c>
      <c r="AR556" s="165">
        <f t="shared" si="124"/>
        <v>0</v>
      </c>
      <c r="AS556" s="255">
        <f t="shared" si="125"/>
        <v>0</v>
      </c>
      <c r="AT556" s="166" t="s">
        <v>6944</v>
      </c>
    </row>
    <row r="557" spans="2:46" ht="50" customHeight="1">
      <c r="B557" s="34" t="s">
        <v>1109</v>
      </c>
      <c r="C557" s="35" t="s">
        <v>5295</v>
      </c>
      <c r="D557" s="36" t="s">
        <v>1110</v>
      </c>
      <c r="E557" s="240">
        <v>9389.7970000000005</v>
      </c>
      <c r="F557" s="235">
        <v>9849.6689999999999</v>
      </c>
      <c r="G557" s="234">
        <f t="shared" si="108"/>
        <v>-459.87199999999939</v>
      </c>
      <c r="H557" s="105">
        <f t="shared" si="109"/>
        <v>-4.6689081633098466</v>
      </c>
      <c r="I557" s="240">
        <v>2825.8510000000001</v>
      </c>
      <c r="J557" s="235">
        <v>3037.1469999999999</v>
      </c>
      <c r="K557" s="234">
        <f t="shared" si="110"/>
        <v>-211.29599999999982</v>
      </c>
      <c r="L557" s="312">
        <f t="shared" si="111"/>
        <v>-6.95705542076165</v>
      </c>
      <c r="M557" s="240">
        <v>971.04</v>
      </c>
      <c r="N557" s="235">
        <v>970.84100000000001</v>
      </c>
      <c r="O557" s="234">
        <f t="shared" si="112"/>
        <v>0.19899999999995543</v>
      </c>
      <c r="P557" s="105">
        <f t="shared" si="113"/>
        <v>2.0497692207061245E-2</v>
      </c>
      <c r="Q557" s="240">
        <v>5592.9059999999999</v>
      </c>
      <c r="R557" s="235">
        <v>5841.6809999999996</v>
      </c>
      <c r="S557" s="234">
        <f t="shared" si="114"/>
        <v>-248.77499999999964</v>
      </c>
      <c r="T557" s="105">
        <f t="shared" si="115"/>
        <v>-4.2586200787067909</v>
      </c>
      <c r="U557" s="180" t="s">
        <v>5401</v>
      </c>
      <c r="V557" s="165">
        <v>1951</v>
      </c>
      <c r="W557" s="165">
        <v>1950</v>
      </c>
      <c r="X557" s="165">
        <f t="shared" si="116"/>
        <v>1</v>
      </c>
      <c r="Y557" s="255">
        <f t="shared" si="117"/>
        <v>5.128205128205128E-2</v>
      </c>
      <c r="Z557" s="237" t="s">
        <v>5981</v>
      </c>
      <c r="AA557" s="165">
        <v>1072</v>
      </c>
      <c r="AB557" s="165">
        <v>1071</v>
      </c>
      <c r="AC557" s="165">
        <f t="shared" si="118"/>
        <v>1</v>
      </c>
      <c r="AD557" s="165">
        <f t="shared" si="119"/>
        <v>9.3370681605975725E-2</v>
      </c>
      <c r="AE557" s="237" t="s">
        <v>5476</v>
      </c>
      <c r="AF557" s="165">
        <v>954</v>
      </c>
      <c r="AG557" s="165">
        <v>1275</v>
      </c>
      <c r="AH557" s="165">
        <f t="shared" si="120"/>
        <v>-321</v>
      </c>
      <c r="AI557" s="165">
        <f t="shared" si="121"/>
        <v>-25.176470588235293</v>
      </c>
      <c r="AJ557" s="237" t="s">
        <v>5386</v>
      </c>
      <c r="AK557" s="165">
        <v>507</v>
      </c>
      <c r="AL557" s="165">
        <v>507</v>
      </c>
      <c r="AM557" s="165">
        <f t="shared" si="122"/>
        <v>0</v>
      </c>
      <c r="AN557" s="165">
        <f t="shared" si="123"/>
        <v>0</v>
      </c>
      <c r="AO557" s="237" t="s">
        <v>5615</v>
      </c>
      <c r="AP557" s="165">
        <v>411</v>
      </c>
      <c r="AQ557" s="165">
        <v>411</v>
      </c>
      <c r="AR557" s="165">
        <f t="shared" si="124"/>
        <v>0</v>
      </c>
      <c r="AS557" s="255">
        <f t="shared" si="125"/>
        <v>0</v>
      </c>
      <c r="AT557" s="166" t="s">
        <v>6945</v>
      </c>
    </row>
    <row r="558" spans="2:46" ht="50" customHeight="1" thickBot="1">
      <c r="B558" s="34" t="s">
        <v>1111</v>
      </c>
      <c r="C558" s="35" t="s">
        <v>5295</v>
      </c>
      <c r="D558" s="36" t="s">
        <v>1112</v>
      </c>
      <c r="E558" s="240">
        <v>3693.0149999999999</v>
      </c>
      <c r="F558" s="235">
        <v>4651.7640000000001</v>
      </c>
      <c r="G558" s="234">
        <f t="shared" si="108"/>
        <v>-958.74900000000025</v>
      </c>
      <c r="H558" s="105">
        <f t="shared" si="109"/>
        <v>-20.610439394603858</v>
      </c>
      <c r="I558" s="240">
        <v>1813.579</v>
      </c>
      <c r="J558" s="235">
        <v>1712.6790000000001</v>
      </c>
      <c r="K558" s="234">
        <f t="shared" si="110"/>
        <v>100.89999999999986</v>
      </c>
      <c r="L558" s="312">
        <f t="shared" si="111"/>
        <v>5.8913550058125228</v>
      </c>
      <c r="M558" s="240">
        <v>636.77599999999995</v>
      </c>
      <c r="N558" s="235">
        <v>571.81500000000005</v>
      </c>
      <c r="O558" s="234">
        <f t="shared" si="112"/>
        <v>64.960999999999899</v>
      </c>
      <c r="P558" s="105">
        <f t="shared" si="113"/>
        <v>11.360492466969193</v>
      </c>
      <c r="Q558" s="240">
        <v>1242.6600000000001</v>
      </c>
      <c r="R558" s="235">
        <v>2367.27</v>
      </c>
      <c r="S558" s="234">
        <f t="shared" si="114"/>
        <v>-1124.6099999999999</v>
      </c>
      <c r="T558" s="105">
        <f t="shared" si="115"/>
        <v>-47.506621551407314</v>
      </c>
      <c r="U558" s="180" t="s">
        <v>6946</v>
      </c>
      <c r="V558" s="165">
        <v>749</v>
      </c>
      <c r="W558" s="165">
        <v>2002</v>
      </c>
      <c r="X558" s="165">
        <f t="shared" si="116"/>
        <v>-1253</v>
      </c>
      <c r="Y558" s="165">
        <f t="shared" si="117"/>
        <v>-62.587412587412587</v>
      </c>
      <c r="Z558" s="235" t="s">
        <v>6947</v>
      </c>
      <c r="AA558" s="165">
        <v>119</v>
      </c>
      <c r="AB558" s="165">
        <v>69</v>
      </c>
      <c r="AC558" s="165">
        <f t="shared" si="118"/>
        <v>50</v>
      </c>
      <c r="AD558" s="165">
        <f t="shared" si="119"/>
        <v>72.463768115942031</v>
      </c>
      <c r="AE558" s="235" t="s">
        <v>6948</v>
      </c>
      <c r="AF558" s="165">
        <v>119</v>
      </c>
      <c r="AG558" s="165">
        <v>90</v>
      </c>
      <c r="AH558" s="165">
        <f t="shared" si="120"/>
        <v>29</v>
      </c>
      <c r="AI558" s="165">
        <f t="shared" si="121"/>
        <v>32.222222222222221</v>
      </c>
      <c r="AJ558" s="235" t="s">
        <v>6949</v>
      </c>
      <c r="AK558" s="165">
        <v>78</v>
      </c>
      <c r="AL558" s="165">
        <v>28</v>
      </c>
      <c r="AM558" s="165">
        <f t="shared" si="122"/>
        <v>50</v>
      </c>
      <c r="AN558" s="165">
        <f t="shared" si="123"/>
        <v>178.57142857142858</v>
      </c>
      <c r="AO558" s="235" t="s">
        <v>5386</v>
      </c>
      <c r="AP558" s="165">
        <v>58</v>
      </c>
      <c r="AQ558" s="165">
        <v>58</v>
      </c>
      <c r="AR558" s="165">
        <f t="shared" si="124"/>
        <v>0</v>
      </c>
      <c r="AS558" s="255">
        <f t="shared" si="125"/>
        <v>0</v>
      </c>
      <c r="AT558" s="224" t="s">
        <v>6950</v>
      </c>
    </row>
    <row r="559" spans="2:46" ht="50" customHeight="1">
      <c r="B559" s="34" t="s">
        <v>1113</v>
      </c>
      <c r="C559" s="35" t="s">
        <v>5295</v>
      </c>
      <c r="D559" s="36" t="s">
        <v>1114</v>
      </c>
      <c r="E559" s="240">
        <v>5399.8159999999998</v>
      </c>
      <c r="F559" s="235">
        <v>6117.3490000000002</v>
      </c>
      <c r="G559" s="234">
        <f t="shared" si="108"/>
        <v>-717.53300000000036</v>
      </c>
      <c r="H559" s="105">
        <f t="shared" si="109"/>
        <v>-11.729476281310749</v>
      </c>
      <c r="I559" s="240">
        <v>2779.93</v>
      </c>
      <c r="J559" s="235">
        <v>2779.154</v>
      </c>
      <c r="K559" s="234">
        <f t="shared" si="110"/>
        <v>0.77599999999983993</v>
      </c>
      <c r="L559" s="312">
        <f t="shared" si="111"/>
        <v>2.7922166241951325E-2</v>
      </c>
      <c r="M559" s="240">
        <v>972.27599999999995</v>
      </c>
      <c r="N559" s="235">
        <v>1212.194</v>
      </c>
      <c r="O559" s="234">
        <f t="shared" si="112"/>
        <v>-239.91800000000001</v>
      </c>
      <c r="P559" s="105">
        <f t="shared" si="113"/>
        <v>-19.79204648760842</v>
      </c>
      <c r="Q559" s="240">
        <v>1647.61</v>
      </c>
      <c r="R559" s="235">
        <v>2126.0010000000002</v>
      </c>
      <c r="S559" s="234">
        <f t="shared" si="114"/>
        <v>-478.3910000000003</v>
      </c>
      <c r="T559" s="105">
        <f t="shared" si="115"/>
        <v>-22.501917920076249</v>
      </c>
      <c r="U559" s="180" t="s">
        <v>5513</v>
      </c>
      <c r="V559" s="165">
        <v>358</v>
      </c>
      <c r="W559" s="165">
        <v>533</v>
      </c>
      <c r="X559" s="165">
        <f t="shared" si="116"/>
        <v>-175</v>
      </c>
      <c r="Y559" s="255">
        <f t="shared" si="117"/>
        <v>-32.833020637898684</v>
      </c>
      <c r="Z559" s="235" t="s">
        <v>5386</v>
      </c>
      <c r="AA559" s="165">
        <v>331</v>
      </c>
      <c r="AB559" s="165">
        <v>331</v>
      </c>
      <c r="AC559" s="165">
        <f t="shared" si="118"/>
        <v>0</v>
      </c>
      <c r="AD559" s="165">
        <f t="shared" si="119"/>
        <v>0</v>
      </c>
      <c r="AE559" s="235" t="s">
        <v>6951</v>
      </c>
      <c r="AF559" s="165">
        <v>309</v>
      </c>
      <c r="AG559" s="165">
        <v>357</v>
      </c>
      <c r="AH559" s="92">
        <f t="shared" si="120"/>
        <v>-48</v>
      </c>
      <c r="AI559" s="165">
        <f t="shared" si="121"/>
        <v>-13.445378151260504</v>
      </c>
      <c r="AJ559" s="235" t="s">
        <v>6952</v>
      </c>
      <c r="AK559" s="165">
        <v>305</v>
      </c>
      <c r="AL559" s="165">
        <v>511</v>
      </c>
      <c r="AM559" s="261">
        <f t="shared" si="122"/>
        <v>-206</v>
      </c>
      <c r="AN559" s="261">
        <f t="shared" si="123"/>
        <v>-40.313111545988257</v>
      </c>
      <c r="AO559" s="235" t="s">
        <v>5511</v>
      </c>
      <c r="AP559" s="165">
        <v>265</v>
      </c>
      <c r="AQ559" s="165">
        <v>301</v>
      </c>
      <c r="AR559" s="165">
        <f t="shared" si="124"/>
        <v>-36</v>
      </c>
      <c r="AS559" s="255">
        <f t="shared" si="125"/>
        <v>-11.960132890365449</v>
      </c>
      <c r="AT559" s="166" t="s">
        <v>6953</v>
      </c>
    </row>
    <row r="560" spans="2:46" ht="50" customHeight="1">
      <c r="B560" s="34" t="s">
        <v>1115</v>
      </c>
      <c r="C560" s="35" t="s">
        <v>5295</v>
      </c>
      <c r="D560" s="36" t="s">
        <v>1116</v>
      </c>
      <c r="E560" s="240">
        <v>4284.7539999999999</v>
      </c>
      <c r="F560" s="235">
        <v>4288.7150000000001</v>
      </c>
      <c r="G560" s="234">
        <f t="shared" si="108"/>
        <v>-3.9610000000002401</v>
      </c>
      <c r="H560" s="105">
        <f t="shared" si="109"/>
        <v>-9.2358666873416401E-2</v>
      </c>
      <c r="I560" s="240">
        <v>1524.6579999999999</v>
      </c>
      <c r="J560" s="235">
        <v>1524.07</v>
      </c>
      <c r="K560" s="234">
        <f t="shared" si="110"/>
        <v>0.58799999999996544</v>
      </c>
      <c r="L560" s="312">
        <f t="shared" si="111"/>
        <v>3.8580905076536214E-2</v>
      </c>
      <c r="M560" s="240">
        <v>386.04899999999998</v>
      </c>
      <c r="N560" s="235">
        <v>265.98899999999998</v>
      </c>
      <c r="O560" s="234">
        <f t="shared" si="112"/>
        <v>120.06</v>
      </c>
      <c r="P560" s="105">
        <f t="shared" si="113"/>
        <v>45.137204922008053</v>
      </c>
      <c r="Q560" s="240">
        <v>2374.047</v>
      </c>
      <c r="R560" s="235">
        <v>2498.6559999999999</v>
      </c>
      <c r="S560" s="234">
        <f t="shared" si="114"/>
        <v>-124.60899999999992</v>
      </c>
      <c r="T560" s="105">
        <f t="shared" si="115"/>
        <v>-4.9870410332594775</v>
      </c>
      <c r="U560" s="180" t="s">
        <v>5422</v>
      </c>
      <c r="V560" s="165">
        <v>1052</v>
      </c>
      <c r="W560" s="165">
        <v>1052</v>
      </c>
      <c r="X560" s="165">
        <f t="shared" si="116"/>
        <v>0</v>
      </c>
      <c r="Y560" s="255">
        <f t="shared" si="117"/>
        <v>0</v>
      </c>
      <c r="Z560" s="235" t="s">
        <v>5513</v>
      </c>
      <c r="AA560" s="165">
        <v>798</v>
      </c>
      <c r="AB560" s="165">
        <v>893</v>
      </c>
      <c r="AC560" s="92">
        <f>AA560-AB560</f>
        <v>-95</v>
      </c>
      <c r="AD560" s="165">
        <f t="shared" si="119"/>
        <v>-10.638297872340425</v>
      </c>
      <c r="AE560" s="235" t="s">
        <v>5386</v>
      </c>
      <c r="AF560" s="165">
        <v>128</v>
      </c>
      <c r="AG560" s="165">
        <v>128</v>
      </c>
      <c r="AH560" s="165">
        <f t="shared" si="120"/>
        <v>0</v>
      </c>
      <c r="AI560" s="165">
        <f t="shared" si="121"/>
        <v>0</v>
      </c>
      <c r="AJ560" s="235" t="s">
        <v>6954</v>
      </c>
      <c r="AK560" s="165">
        <v>98</v>
      </c>
      <c r="AL560" s="165">
        <v>184</v>
      </c>
      <c r="AM560" s="261">
        <f t="shared" si="122"/>
        <v>-86</v>
      </c>
      <c r="AN560" s="261">
        <f t="shared" si="123"/>
        <v>-46.739130434782609</v>
      </c>
      <c r="AO560" s="235" t="s">
        <v>6955</v>
      </c>
      <c r="AP560" s="165">
        <v>82</v>
      </c>
      <c r="AQ560" s="165">
        <v>79</v>
      </c>
      <c r="AR560" s="165">
        <f t="shared" si="124"/>
        <v>3</v>
      </c>
      <c r="AS560" s="255">
        <f t="shared" si="125"/>
        <v>3.79746835443038</v>
      </c>
      <c r="AT560" s="166" t="s">
        <v>6956</v>
      </c>
    </row>
    <row r="561" spans="2:46" ht="50" customHeight="1">
      <c r="B561" s="34" t="s">
        <v>1117</v>
      </c>
      <c r="C561" s="35" t="s">
        <v>5295</v>
      </c>
      <c r="D561" s="36" t="s">
        <v>1118</v>
      </c>
      <c r="E561" s="240">
        <v>4964.7700000000004</v>
      </c>
      <c r="F561" s="235">
        <v>4957.0259999999998</v>
      </c>
      <c r="G561" s="234">
        <f t="shared" si="108"/>
        <v>7.7440000000005966</v>
      </c>
      <c r="H561" s="105">
        <f t="shared" si="109"/>
        <v>0.15622270288678325</v>
      </c>
      <c r="I561" s="240">
        <v>2552.422</v>
      </c>
      <c r="J561" s="235">
        <v>2551.9830000000002</v>
      </c>
      <c r="K561" s="234">
        <f t="shared" si="110"/>
        <v>0.43899999999985084</v>
      </c>
      <c r="L561" s="312">
        <f t="shared" si="111"/>
        <v>1.7202308949544366E-2</v>
      </c>
      <c r="M561" s="240">
        <v>690.82899999999995</v>
      </c>
      <c r="N561" s="235">
        <v>690.76300000000003</v>
      </c>
      <c r="O561" s="234">
        <f t="shared" si="112"/>
        <v>6.5999999999917236E-2</v>
      </c>
      <c r="P561" s="105">
        <f t="shared" si="113"/>
        <v>9.5546518849326367E-3</v>
      </c>
      <c r="Q561" s="240">
        <v>1721.519</v>
      </c>
      <c r="R561" s="235">
        <v>1714.28</v>
      </c>
      <c r="S561" s="234">
        <f t="shared" si="114"/>
        <v>7.2390000000000327</v>
      </c>
      <c r="T561" s="105">
        <f t="shared" si="115"/>
        <v>0.4222764075880272</v>
      </c>
      <c r="U561" s="180" t="s">
        <v>5401</v>
      </c>
      <c r="V561" s="165">
        <v>1120</v>
      </c>
      <c r="W561" s="165">
        <v>1119</v>
      </c>
      <c r="X561" s="165">
        <f t="shared" si="116"/>
        <v>1</v>
      </c>
      <c r="Y561" s="255">
        <f t="shared" si="117"/>
        <v>8.936550491510277E-2</v>
      </c>
      <c r="Z561" s="235" t="s">
        <v>5386</v>
      </c>
      <c r="AA561" s="165">
        <v>389</v>
      </c>
      <c r="AB561" s="165">
        <v>389</v>
      </c>
      <c r="AC561" s="165">
        <f t="shared" si="118"/>
        <v>0</v>
      </c>
      <c r="AD561" s="165">
        <f t="shared" si="119"/>
        <v>0</v>
      </c>
      <c r="AE561" s="235" t="s">
        <v>6957</v>
      </c>
      <c r="AF561" s="165">
        <v>110</v>
      </c>
      <c r="AG561" s="165">
        <v>110</v>
      </c>
      <c r="AH561" s="165">
        <f t="shared" si="120"/>
        <v>0</v>
      </c>
      <c r="AI561" s="165">
        <f t="shared" si="121"/>
        <v>0</v>
      </c>
      <c r="AJ561" s="235" t="s">
        <v>5513</v>
      </c>
      <c r="AK561" s="165">
        <v>66</v>
      </c>
      <c r="AL561" s="165">
        <v>66</v>
      </c>
      <c r="AM561" s="165">
        <f t="shared" si="122"/>
        <v>0</v>
      </c>
      <c r="AN561" s="165">
        <f t="shared" si="123"/>
        <v>0</v>
      </c>
      <c r="AO561" s="235" t="s">
        <v>6958</v>
      </c>
      <c r="AP561" s="165">
        <v>30</v>
      </c>
      <c r="AQ561" s="165">
        <v>30</v>
      </c>
      <c r="AR561" s="165">
        <f t="shared" si="124"/>
        <v>0</v>
      </c>
      <c r="AS561" s="255">
        <f t="shared" si="125"/>
        <v>0</v>
      </c>
      <c r="AT561" s="166" t="s">
        <v>6959</v>
      </c>
    </row>
    <row r="562" spans="2:46" ht="50" customHeight="1">
      <c r="B562" s="34" t="s">
        <v>1119</v>
      </c>
      <c r="C562" s="35" t="s">
        <v>5295</v>
      </c>
      <c r="D562" s="36" t="s">
        <v>1120</v>
      </c>
      <c r="E562" s="240">
        <v>16481.303</v>
      </c>
      <c r="F562" s="235">
        <v>17310.538</v>
      </c>
      <c r="G562" s="234">
        <f t="shared" si="108"/>
        <v>-829.23500000000058</v>
      </c>
      <c r="H562" s="105">
        <f t="shared" si="109"/>
        <v>-4.7903479371929434</v>
      </c>
      <c r="I562" s="240">
        <v>4115.9979999999996</v>
      </c>
      <c r="J562" s="235">
        <v>4966.768</v>
      </c>
      <c r="K562" s="234">
        <f t="shared" si="110"/>
        <v>-850.77000000000044</v>
      </c>
      <c r="L562" s="312">
        <f t="shared" si="111"/>
        <v>-17.129247832795905</v>
      </c>
      <c r="M562" s="240">
        <v>7989.0860000000002</v>
      </c>
      <c r="N562" s="235">
        <v>7985.5879999999997</v>
      </c>
      <c r="O562" s="234">
        <f t="shared" si="112"/>
        <v>3.498000000000502</v>
      </c>
      <c r="P562" s="105">
        <f t="shared" si="113"/>
        <v>4.3803912748823282E-2</v>
      </c>
      <c r="Q562" s="240">
        <v>4376.2190000000001</v>
      </c>
      <c r="R562" s="235">
        <v>4358.1819999999998</v>
      </c>
      <c r="S562" s="234">
        <f t="shared" si="114"/>
        <v>18.037000000000262</v>
      </c>
      <c r="T562" s="105">
        <f t="shared" si="115"/>
        <v>0.41386523096098926</v>
      </c>
      <c r="U562" s="180" t="s">
        <v>5564</v>
      </c>
      <c r="V562" s="165">
        <v>1781</v>
      </c>
      <c r="W562" s="165">
        <v>1781</v>
      </c>
      <c r="X562" s="165">
        <f t="shared" si="116"/>
        <v>0</v>
      </c>
      <c r="Y562" s="165">
        <f t="shared" si="117"/>
        <v>0</v>
      </c>
      <c r="Z562" s="235" t="s">
        <v>6960</v>
      </c>
      <c r="AA562" s="165">
        <v>878</v>
      </c>
      <c r="AB562" s="165">
        <v>878</v>
      </c>
      <c r="AC562" s="165">
        <f t="shared" si="118"/>
        <v>0</v>
      </c>
      <c r="AD562" s="165">
        <f t="shared" si="119"/>
        <v>0</v>
      </c>
      <c r="AE562" s="235" t="s">
        <v>5386</v>
      </c>
      <c r="AF562" s="165">
        <v>645</v>
      </c>
      <c r="AG562" s="165">
        <v>645</v>
      </c>
      <c r="AH562" s="165">
        <f t="shared" si="120"/>
        <v>0</v>
      </c>
      <c r="AI562" s="165">
        <f t="shared" si="121"/>
        <v>0</v>
      </c>
      <c r="AJ562" s="235" t="s">
        <v>6961</v>
      </c>
      <c r="AK562" s="165">
        <v>439</v>
      </c>
      <c r="AL562" s="165">
        <v>439</v>
      </c>
      <c r="AM562" s="165">
        <f t="shared" si="122"/>
        <v>0</v>
      </c>
      <c r="AN562" s="165">
        <f t="shared" si="123"/>
        <v>0</v>
      </c>
      <c r="AO562" s="235" t="s">
        <v>6962</v>
      </c>
      <c r="AP562" s="165">
        <v>228</v>
      </c>
      <c r="AQ562" s="165">
        <v>228</v>
      </c>
      <c r="AR562" s="165">
        <f t="shared" si="124"/>
        <v>0</v>
      </c>
      <c r="AS562" s="255">
        <f t="shared" si="125"/>
        <v>0</v>
      </c>
      <c r="AT562" s="166" t="s">
        <v>6963</v>
      </c>
    </row>
    <row r="563" spans="2:46" ht="50" customHeight="1">
      <c r="B563" s="34" t="s">
        <v>1121</v>
      </c>
      <c r="C563" s="35" t="s">
        <v>5295</v>
      </c>
      <c r="D563" s="36" t="s">
        <v>1122</v>
      </c>
      <c r="E563" s="240">
        <v>1502.9190000000001</v>
      </c>
      <c r="F563" s="235">
        <v>1867.4480000000001</v>
      </c>
      <c r="G563" s="234">
        <f t="shared" si="108"/>
        <v>-364.529</v>
      </c>
      <c r="H563" s="105">
        <f t="shared" si="109"/>
        <v>-19.52016870081523</v>
      </c>
      <c r="I563" s="240">
        <v>619.423</v>
      </c>
      <c r="J563" s="235">
        <v>900.06100000000004</v>
      </c>
      <c r="K563" s="234">
        <f t="shared" si="110"/>
        <v>-280.63800000000003</v>
      </c>
      <c r="L563" s="312">
        <f t="shared" si="111"/>
        <v>-31.179886696568349</v>
      </c>
      <c r="M563" s="240">
        <v>344.70600000000002</v>
      </c>
      <c r="N563" s="235">
        <v>410.46800000000002</v>
      </c>
      <c r="O563" s="234">
        <f t="shared" si="112"/>
        <v>-65.762</v>
      </c>
      <c r="P563" s="105">
        <f t="shared" si="113"/>
        <v>-16.021224553436564</v>
      </c>
      <c r="Q563" s="240">
        <v>538.79</v>
      </c>
      <c r="R563" s="235">
        <v>556.91899999999998</v>
      </c>
      <c r="S563" s="234">
        <f t="shared" si="114"/>
        <v>-18.129000000000019</v>
      </c>
      <c r="T563" s="105">
        <f t="shared" si="115"/>
        <v>-3.2552310120502295</v>
      </c>
      <c r="U563" s="180" t="s">
        <v>6964</v>
      </c>
      <c r="V563" s="165">
        <v>200</v>
      </c>
      <c r="W563" s="165">
        <v>217</v>
      </c>
      <c r="X563" s="165">
        <f t="shared" si="116"/>
        <v>-17</v>
      </c>
      <c r="Y563" s="165">
        <f t="shared" si="117"/>
        <v>-7.8341013824884786</v>
      </c>
      <c r="Z563" s="235" t="s">
        <v>5513</v>
      </c>
      <c r="AA563" s="165">
        <v>119</v>
      </c>
      <c r="AB563" s="165">
        <v>72</v>
      </c>
      <c r="AC563" s="165">
        <f t="shared" si="118"/>
        <v>47</v>
      </c>
      <c r="AD563" s="165">
        <f t="shared" si="119"/>
        <v>65.277777777777786</v>
      </c>
      <c r="AE563" s="235" t="s">
        <v>5386</v>
      </c>
      <c r="AF563" s="165">
        <v>95</v>
      </c>
      <c r="AG563" s="165">
        <v>129</v>
      </c>
      <c r="AH563" s="165">
        <f t="shared" si="120"/>
        <v>-34</v>
      </c>
      <c r="AI563" s="165">
        <f t="shared" si="121"/>
        <v>-26.356589147286826</v>
      </c>
      <c r="AJ563" s="235" t="s">
        <v>6191</v>
      </c>
      <c r="AK563" s="165">
        <v>35</v>
      </c>
      <c r="AL563" s="165">
        <v>35</v>
      </c>
      <c r="AM563" s="165">
        <f t="shared" si="122"/>
        <v>0</v>
      </c>
      <c r="AN563" s="165">
        <f t="shared" si="123"/>
        <v>0</v>
      </c>
      <c r="AO563" s="235" t="s">
        <v>5688</v>
      </c>
      <c r="AP563" s="165">
        <v>21</v>
      </c>
      <c r="AQ563" s="165">
        <v>23</v>
      </c>
      <c r="AR563" s="165">
        <f t="shared" si="124"/>
        <v>-2</v>
      </c>
      <c r="AS563" s="255">
        <f t="shared" si="125"/>
        <v>-8.695652173913043</v>
      </c>
      <c r="AT563" s="166" t="s">
        <v>6965</v>
      </c>
    </row>
    <row r="564" spans="2:46" ht="50" customHeight="1">
      <c r="B564" s="34" t="s">
        <v>1123</v>
      </c>
      <c r="C564" s="35" t="s">
        <v>5295</v>
      </c>
      <c r="D564" s="36" t="s">
        <v>1124</v>
      </c>
      <c r="E564" s="240">
        <v>2883.7869999999998</v>
      </c>
      <c r="F564" s="235">
        <v>3848.7950000000001</v>
      </c>
      <c r="G564" s="234">
        <f t="shared" si="108"/>
        <v>-965.00800000000027</v>
      </c>
      <c r="H564" s="105">
        <f t="shared" si="109"/>
        <v>-25.072990377507772</v>
      </c>
      <c r="I564" s="240">
        <v>1151.1110000000001</v>
      </c>
      <c r="J564" s="235">
        <v>1965.0450000000001</v>
      </c>
      <c r="K564" s="234">
        <f t="shared" si="110"/>
        <v>-813.93399999999997</v>
      </c>
      <c r="L564" s="312">
        <f t="shared" si="111"/>
        <v>-41.420629044118577</v>
      </c>
      <c r="M564" s="240">
        <v>151.852</v>
      </c>
      <c r="N564" s="235">
        <v>167.833</v>
      </c>
      <c r="O564" s="234">
        <f t="shared" si="112"/>
        <v>-15.980999999999995</v>
      </c>
      <c r="P564" s="105">
        <f t="shared" si="113"/>
        <v>-9.5219652869221161</v>
      </c>
      <c r="Q564" s="240">
        <v>1580.8240000000001</v>
      </c>
      <c r="R564" s="235">
        <v>1715.9169999999999</v>
      </c>
      <c r="S564" s="234">
        <f t="shared" si="114"/>
        <v>-135.09299999999985</v>
      </c>
      <c r="T564" s="105">
        <f t="shared" si="115"/>
        <v>-7.8729332479368086</v>
      </c>
      <c r="U564" s="180" t="s">
        <v>6966</v>
      </c>
      <c r="V564" s="165">
        <v>604</v>
      </c>
      <c r="W564" s="165">
        <v>726</v>
      </c>
      <c r="X564" s="165">
        <f t="shared" si="116"/>
        <v>-122</v>
      </c>
      <c r="Y564" s="255">
        <f t="shared" si="117"/>
        <v>-16.804407713498623</v>
      </c>
      <c r="Z564" s="241" t="s">
        <v>6967</v>
      </c>
      <c r="AA564" s="165">
        <v>247</v>
      </c>
      <c r="AB564" s="165">
        <v>234</v>
      </c>
      <c r="AC564" s="165">
        <f t="shared" si="118"/>
        <v>13</v>
      </c>
      <c r="AD564" s="165">
        <f t="shared" si="119"/>
        <v>5.5555555555555554</v>
      </c>
      <c r="AE564" s="241" t="s">
        <v>6968</v>
      </c>
      <c r="AF564" s="165">
        <v>204</v>
      </c>
      <c r="AG564" s="165">
        <v>230</v>
      </c>
      <c r="AH564" s="165">
        <f t="shared" si="120"/>
        <v>-26</v>
      </c>
      <c r="AI564" s="165">
        <f t="shared" si="121"/>
        <v>-11.304347826086957</v>
      </c>
      <c r="AJ564" s="241" t="s">
        <v>6969</v>
      </c>
      <c r="AK564" s="165">
        <v>153</v>
      </c>
      <c r="AL564" s="165">
        <v>178</v>
      </c>
      <c r="AM564" s="165">
        <f t="shared" si="122"/>
        <v>-25</v>
      </c>
      <c r="AN564" s="165">
        <f t="shared" si="123"/>
        <v>-14.04494382022472</v>
      </c>
      <c r="AO564" s="241" t="s">
        <v>6970</v>
      </c>
      <c r="AP564" s="165">
        <v>101</v>
      </c>
      <c r="AQ564" s="165">
        <v>96</v>
      </c>
      <c r="AR564" s="165">
        <f t="shared" si="124"/>
        <v>5</v>
      </c>
      <c r="AS564" s="255">
        <f t="shared" si="125"/>
        <v>5.2083333333333339</v>
      </c>
      <c r="AT564" s="166" t="s">
        <v>6971</v>
      </c>
    </row>
    <row r="565" spans="2:46" ht="50" customHeight="1">
      <c r="B565" s="34" t="s">
        <v>1125</v>
      </c>
      <c r="C565" s="35" t="s">
        <v>5295</v>
      </c>
      <c r="D565" s="36" t="s">
        <v>1126</v>
      </c>
      <c r="E565" s="240">
        <v>14199.281000000001</v>
      </c>
      <c r="F565" s="235">
        <v>14537.996999999999</v>
      </c>
      <c r="G565" s="234">
        <f t="shared" si="108"/>
        <v>-338.71599999999853</v>
      </c>
      <c r="H565" s="105">
        <f t="shared" si="109"/>
        <v>-2.3298670373917298</v>
      </c>
      <c r="I565" s="240">
        <v>6903.6670000000004</v>
      </c>
      <c r="J565" s="235">
        <v>6901.4979999999996</v>
      </c>
      <c r="K565" s="234">
        <f t="shared" si="110"/>
        <v>2.1690000000007785</v>
      </c>
      <c r="L565" s="312">
        <f t="shared" si="111"/>
        <v>3.1427959553140185E-2</v>
      </c>
      <c r="M565" s="240">
        <v>1671.2239999999999</v>
      </c>
      <c r="N565" s="235">
        <v>1893.5889999999999</v>
      </c>
      <c r="O565" s="234">
        <f t="shared" si="112"/>
        <v>-222.36500000000001</v>
      </c>
      <c r="P565" s="105">
        <f t="shared" si="113"/>
        <v>-11.743044557187437</v>
      </c>
      <c r="Q565" s="240">
        <v>5624.39</v>
      </c>
      <c r="R565" s="235">
        <v>5742.91</v>
      </c>
      <c r="S565" s="234">
        <f t="shared" si="114"/>
        <v>-118.51999999999953</v>
      </c>
      <c r="T565" s="105">
        <f t="shared" si="115"/>
        <v>-2.0637620997020591</v>
      </c>
      <c r="U565" s="180" t="s">
        <v>6117</v>
      </c>
      <c r="V565" s="165">
        <v>1506</v>
      </c>
      <c r="W565" s="165">
        <v>1581</v>
      </c>
      <c r="X565" s="165">
        <f t="shared" si="116"/>
        <v>-75</v>
      </c>
      <c r="Y565" s="255">
        <f t="shared" si="117"/>
        <v>-4.7438330170777991</v>
      </c>
      <c r="Z565" s="237" t="s">
        <v>6972</v>
      </c>
      <c r="AA565" s="165">
        <v>1236</v>
      </c>
      <c r="AB565" s="165">
        <v>1157</v>
      </c>
      <c r="AC565" s="165">
        <f t="shared" si="118"/>
        <v>79</v>
      </c>
      <c r="AD565" s="165">
        <f t="shared" si="119"/>
        <v>6.8280034572169397</v>
      </c>
      <c r="AE565" s="237" t="s">
        <v>5386</v>
      </c>
      <c r="AF565" s="165">
        <v>729</v>
      </c>
      <c r="AG565" s="165">
        <v>760</v>
      </c>
      <c r="AH565" s="165">
        <f t="shared" si="120"/>
        <v>-31</v>
      </c>
      <c r="AI565" s="165">
        <f t="shared" si="121"/>
        <v>-4.0789473684210531</v>
      </c>
      <c r="AJ565" s="235" t="s">
        <v>6489</v>
      </c>
      <c r="AK565" s="165">
        <v>579</v>
      </c>
      <c r="AL565" s="165">
        <v>591</v>
      </c>
      <c r="AM565" s="165">
        <f t="shared" si="122"/>
        <v>-12</v>
      </c>
      <c r="AN565" s="165">
        <f t="shared" si="123"/>
        <v>-2.030456852791878</v>
      </c>
      <c r="AO565" s="235" t="s">
        <v>6973</v>
      </c>
      <c r="AP565" s="165">
        <v>379</v>
      </c>
      <c r="AQ565" s="165">
        <v>286</v>
      </c>
      <c r="AR565" s="165">
        <f t="shared" si="124"/>
        <v>93</v>
      </c>
      <c r="AS565" s="255">
        <f t="shared" si="125"/>
        <v>32.517482517482513</v>
      </c>
      <c r="AT565" s="225" t="s">
        <v>6974</v>
      </c>
    </row>
    <row r="566" spans="2:46" ht="50" customHeight="1">
      <c r="B566" s="34" t="s">
        <v>1127</v>
      </c>
      <c r="C566" s="35" t="s">
        <v>5295</v>
      </c>
      <c r="D566" s="36" t="s">
        <v>1128</v>
      </c>
      <c r="E566" s="240">
        <v>3795.9929999999999</v>
      </c>
      <c r="F566" s="235">
        <v>4550.5259999999998</v>
      </c>
      <c r="G566" s="234">
        <f t="shared" si="108"/>
        <v>-754.5329999999999</v>
      </c>
      <c r="H566" s="105">
        <f t="shared" si="109"/>
        <v>-16.581225994533376</v>
      </c>
      <c r="I566" s="240">
        <v>1669.748</v>
      </c>
      <c r="J566" s="235">
        <v>2260.7339999999999</v>
      </c>
      <c r="K566" s="234">
        <f t="shared" si="110"/>
        <v>-590.98599999999988</v>
      </c>
      <c r="L566" s="312">
        <f t="shared" si="111"/>
        <v>-26.141332859151049</v>
      </c>
      <c r="M566" s="240">
        <v>967.31399999999996</v>
      </c>
      <c r="N566" s="235">
        <v>1246.616</v>
      </c>
      <c r="O566" s="234">
        <f t="shared" si="112"/>
        <v>-279.30200000000002</v>
      </c>
      <c r="P566" s="105">
        <f t="shared" si="113"/>
        <v>-22.404814313308993</v>
      </c>
      <c r="Q566" s="240">
        <v>1158.931</v>
      </c>
      <c r="R566" s="235">
        <v>1043.1759999999999</v>
      </c>
      <c r="S566" s="234">
        <f t="shared" si="114"/>
        <v>115.75500000000011</v>
      </c>
      <c r="T566" s="105">
        <f t="shared" si="115"/>
        <v>11.096401757709161</v>
      </c>
      <c r="U566" s="180" t="s">
        <v>5401</v>
      </c>
      <c r="V566" s="165">
        <v>469</v>
      </c>
      <c r="W566" s="165">
        <v>516</v>
      </c>
      <c r="X566" s="165">
        <f t="shared" si="116"/>
        <v>-47</v>
      </c>
      <c r="Y566" s="255">
        <f t="shared" si="117"/>
        <v>-9.1085271317829459</v>
      </c>
      <c r="Z566" s="237" t="s">
        <v>5386</v>
      </c>
      <c r="AA566" s="165">
        <v>251</v>
      </c>
      <c r="AB566" s="165">
        <v>251</v>
      </c>
      <c r="AC566" s="165">
        <f t="shared" si="118"/>
        <v>0</v>
      </c>
      <c r="AD566" s="165">
        <f t="shared" si="119"/>
        <v>0</v>
      </c>
      <c r="AE566" s="237" t="s">
        <v>6975</v>
      </c>
      <c r="AF566" s="165">
        <v>238</v>
      </c>
      <c r="AG566" s="165">
        <v>111</v>
      </c>
      <c r="AH566" s="165">
        <f t="shared" si="120"/>
        <v>127</v>
      </c>
      <c r="AI566" s="165">
        <f t="shared" si="121"/>
        <v>114.41441441441442</v>
      </c>
      <c r="AJ566" s="237" t="s">
        <v>6178</v>
      </c>
      <c r="AK566" s="165">
        <v>103</v>
      </c>
      <c r="AL566" s="165">
        <v>68</v>
      </c>
      <c r="AM566" s="165">
        <f t="shared" si="122"/>
        <v>35</v>
      </c>
      <c r="AN566" s="165">
        <f t="shared" si="123"/>
        <v>51.470588235294116</v>
      </c>
      <c r="AO566" s="237" t="s">
        <v>6976</v>
      </c>
      <c r="AP566" s="165">
        <v>73</v>
      </c>
      <c r="AQ566" s="165">
        <v>77</v>
      </c>
      <c r="AR566" s="165">
        <f t="shared" si="124"/>
        <v>-4</v>
      </c>
      <c r="AS566" s="255">
        <f t="shared" si="125"/>
        <v>-5.1948051948051948</v>
      </c>
      <c r="AT566" s="166" t="s">
        <v>6977</v>
      </c>
    </row>
    <row r="567" spans="2:46" ht="50" customHeight="1">
      <c r="B567" s="34" t="s">
        <v>1129</v>
      </c>
      <c r="C567" s="35" t="s">
        <v>5295</v>
      </c>
      <c r="D567" s="36" t="s">
        <v>1130</v>
      </c>
      <c r="E567" s="240">
        <v>4797.4949999999999</v>
      </c>
      <c r="F567" s="235">
        <v>5684.7030000000004</v>
      </c>
      <c r="G567" s="234">
        <f t="shared" si="108"/>
        <v>-887.20800000000054</v>
      </c>
      <c r="H567" s="105">
        <f t="shared" si="109"/>
        <v>-15.606936721232412</v>
      </c>
      <c r="I567" s="240">
        <v>2104.9769999999999</v>
      </c>
      <c r="J567" s="235">
        <v>2542.1210000000001</v>
      </c>
      <c r="K567" s="234">
        <f t="shared" si="110"/>
        <v>-437.14400000000023</v>
      </c>
      <c r="L567" s="312">
        <f t="shared" si="111"/>
        <v>-17.196034335108369</v>
      </c>
      <c r="M567" s="240">
        <v>799.59799999999996</v>
      </c>
      <c r="N567" s="235">
        <v>1077.5609999999999</v>
      </c>
      <c r="O567" s="234">
        <f t="shared" si="112"/>
        <v>-277.96299999999997</v>
      </c>
      <c r="P567" s="105">
        <f t="shared" si="113"/>
        <v>-25.795569809968992</v>
      </c>
      <c r="Q567" s="240">
        <v>1892.92</v>
      </c>
      <c r="R567" s="235">
        <v>2065.0210000000002</v>
      </c>
      <c r="S567" s="234">
        <f t="shared" si="114"/>
        <v>-172.10100000000011</v>
      </c>
      <c r="T567" s="105">
        <f t="shared" si="115"/>
        <v>-8.3341041083843734</v>
      </c>
      <c r="U567" s="180" t="s">
        <v>6978</v>
      </c>
      <c r="V567" s="165">
        <v>806</v>
      </c>
      <c r="W567" s="165">
        <v>805</v>
      </c>
      <c r="X567" s="165">
        <f t="shared" si="116"/>
        <v>1</v>
      </c>
      <c r="Y567" s="255">
        <f t="shared" si="117"/>
        <v>0.12422360248447205</v>
      </c>
      <c r="Z567" s="235" t="s">
        <v>6979</v>
      </c>
      <c r="AA567" s="165">
        <v>382</v>
      </c>
      <c r="AB567" s="165">
        <v>435</v>
      </c>
      <c r="AC567" s="165">
        <f t="shared" si="118"/>
        <v>-53</v>
      </c>
      <c r="AD567" s="165">
        <f t="shared" si="119"/>
        <v>-12.183908045977011</v>
      </c>
      <c r="AE567" s="235" t="s">
        <v>5386</v>
      </c>
      <c r="AF567" s="165">
        <v>322</v>
      </c>
      <c r="AG567" s="165">
        <v>322</v>
      </c>
      <c r="AH567" s="165">
        <f t="shared" si="120"/>
        <v>0</v>
      </c>
      <c r="AI567" s="165">
        <f t="shared" si="121"/>
        <v>0</v>
      </c>
      <c r="AJ567" s="235" t="s">
        <v>6980</v>
      </c>
      <c r="AK567" s="165">
        <v>226</v>
      </c>
      <c r="AL567" s="165">
        <v>226</v>
      </c>
      <c r="AM567" s="165">
        <f t="shared" si="122"/>
        <v>0</v>
      </c>
      <c r="AN567" s="165">
        <f t="shared" si="123"/>
        <v>0</v>
      </c>
      <c r="AO567" s="235" t="s">
        <v>6981</v>
      </c>
      <c r="AP567" s="165">
        <v>57</v>
      </c>
      <c r="AQ567" s="165">
        <v>57</v>
      </c>
      <c r="AR567" s="165">
        <f t="shared" si="124"/>
        <v>0</v>
      </c>
      <c r="AS567" s="255">
        <f t="shared" si="125"/>
        <v>0</v>
      </c>
      <c r="AT567" s="166" t="s">
        <v>6982</v>
      </c>
    </row>
    <row r="568" spans="2:46" ht="50" customHeight="1">
      <c r="B568" s="34" t="s">
        <v>1131</v>
      </c>
      <c r="C568" s="35" t="s">
        <v>5295</v>
      </c>
      <c r="D568" s="36" t="s">
        <v>1132</v>
      </c>
      <c r="E568" s="240">
        <v>10288.209999999999</v>
      </c>
      <c r="F568" s="235">
        <v>11851.589</v>
      </c>
      <c r="G568" s="234">
        <f t="shared" si="108"/>
        <v>-1563.3790000000008</v>
      </c>
      <c r="H568" s="105">
        <f t="shared" si="109"/>
        <v>-13.191302870863989</v>
      </c>
      <c r="I568" s="240">
        <v>4625.9719999999998</v>
      </c>
      <c r="J568" s="235">
        <v>4871.68</v>
      </c>
      <c r="K568" s="234">
        <f t="shared" si="110"/>
        <v>-245.70800000000054</v>
      </c>
      <c r="L568" s="312">
        <f t="shared" si="111"/>
        <v>-5.0435989227535583</v>
      </c>
      <c r="M568" s="240">
        <v>1637.0609999999999</v>
      </c>
      <c r="N568" s="235">
        <v>2165.0770000000002</v>
      </c>
      <c r="O568" s="234">
        <f t="shared" si="112"/>
        <v>-528.0160000000003</v>
      </c>
      <c r="P568" s="105">
        <f t="shared" si="113"/>
        <v>-24.387862417826259</v>
      </c>
      <c r="Q568" s="240">
        <v>4025.1770000000001</v>
      </c>
      <c r="R568" s="235">
        <v>4814.8320000000003</v>
      </c>
      <c r="S568" s="234">
        <f t="shared" si="114"/>
        <v>-789.6550000000002</v>
      </c>
      <c r="T568" s="105">
        <f t="shared" si="115"/>
        <v>-16.400468386020535</v>
      </c>
      <c r="U568" s="180" t="s">
        <v>5401</v>
      </c>
      <c r="V568" s="165">
        <v>1642</v>
      </c>
      <c r="W568" s="165">
        <v>1756</v>
      </c>
      <c r="X568" s="165">
        <f t="shared" si="116"/>
        <v>-114</v>
      </c>
      <c r="Y568" s="255">
        <f t="shared" si="117"/>
        <v>-6.4920273348519366</v>
      </c>
      <c r="Z568" s="235" t="s">
        <v>6175</v>
      </c>
      <c r="AA568" s="165">
        <v>1471</v>
      </c>
      <c r="AB568" s="165">
        <v>1471</v>
      </c>
      <c r="AC568" s="165">
        <f t="shared" si="118"/>
        <v>0</v>
      </c>
      <c r="AD568" s="165">
        <f t="shared" si="119"/>
        <v>0</v>
      </c>
      <c r="AE568" s="235" t="s">
        <v>6588</v>
      </c>
      <c r="AF568" s="165">
        <v>283</v>
      </c>
      <c r="AG568" s="165">
        <v>283</v>
      </c>
      <c r="AH568" s="165">
        <f t="shared" si="120"/>
        <v>0</v>
      </c>
      <c r="AI568" s="165">
        <f t="shared" si="121"/>
        <v>0</v>
      </c>
      <c r="AJ568" s="235" t="s">
        <v>6983</v>
      </c>
      <c r="AK568" s="165">
        <v>200</v>
      </c>
      <c r="AL568" s="165">
        <v>210</v>
      </c>
      <c r="AM568" s="165">
        <f t="shared" si="122"/>
        <v>-10</v>
      </c>
      <c r="AN568" s="165">
        <f t="shared" si="123"/>
        <v>-4.7619047619047619</v>
      </c>
      <c r="AO568" s="235" t="s">
        <v>6984</v>
      </c>
      <c r="AP568" s="165">
        <v>178</v>
      </c>
      <c r="AQ568" s="165">
        <v>178</v>
      </c>
      <c r="AR568" s="165">
        <f t="shared" si="124"/>
        <v>0</v>
      </c>
      <c r="AS568" s="255">
        <f t="shared" si="125"/>
        <v>0</v>
      </c>
      <c r="AT568" s="166" t="s">
        <v>6985</v>
      </c>
    </row>
    <row r="569" spans="2:46" ht="50" customHeight="1">
      <c r="B569" s="34" t="s">
        <v>1133</v>
      </c>
      <c r="C569" s="35" t="s">
        <v>5295</v>
      </c>
      <c r="D569" s="36" t="s">
        <v>1134</v>
      </c>
      <c r="E569" s="240">
        <v>12736.897999999999</v>
      </c>
      <c r="F569" s="235">
        <v>15651.19</v>
      </c>
      <c r="G569" s="234">
        <f t="shared" si="108"/>
        <v>-2914.2920000000013</v>
      </c>
      <c r="H569" s="105">
        <f t="shared" si="109"/>
        <v>-18.620258267901683</v>
      </c>
      <c r="I569" s="240">
        <v>4686.5209999999997</v>
      </c>
      <c r="J569" s="235">
        <v>5292.5720000000001</v>
      </c>
      <c r="K569" s="234">
        <f t="shared" si="110"/>
        <v>-606.05100000000039</v>
      </c>
      <c r="L569" s="312">
        <f t="shared" si="111"/>
        <v>-11.450973175235035</v>
      </c>
      <c r="M569" s="240">
        <v>6150.33</v>
      </c>
      <c r="N569" s="235">
        <v>8399.4220000000005</v>
      </c>
      <c r="O569" s="234">
        <f t="shared" si="112"/>
        <v>-2249.0920000000006</v>
      </c>
      <c r="P569" s="105">
        <f t="shared" si="113"/>
        <v>-26.776747257132698</v>
      </c>
      <c r="Q569" s="240">
        <v>1900.047</v>
      </c>
      <c r="R569" s="235">
        <v>1959.1959999999999</v>
      </c>
      <c r="S569" s="234">
        <f t="shared" si="114"/>
        <v>-59.148999999999887</v>
      </c>
      <c r="T569" s="105">
        <f t="shared" si="115"/>
        <v>-3.0190445468447202</v>
      </c>
      <c r="U569" s="180" t="s">
        <v>6236</v>
      </c>
      <c r="V569" s="165">
        <v>824</v>
      </c>
      <c r="W569" s="165">
        <v>871</v>
      </c>
      <c r="X569" s="165">
        <f t="shared" si="116"/>
        <v>-47</v>
      </c>
      <c r="Y569" s="165">
        <f t="shared" si="117"/>
        <v>-5.3960964408725598</v>
      </c>
      <c r="Z569" s="235" t="s">
        <v>6986</v>
      </c>
      <c r="AA569" s="165">
        <v>445</v>
      </c>
      <c r="AB569" s="165">
        <v>448</v>
      </c>
      <c r="AC569" s="165">
        <f t="shared" si="118"/>
        <v>-3</v>
      </c>
      <c r="AD569" s="165">
        <f t="shared" si="119"/>
        <v>-0.6696428571428571</v>
      </c>
      <c r="AE569" s="235" t="s">
        <v>5686</v>
      </c>
      <c r="AF569" s="165">
        <v>301</v>
      </c>
      <c r="AG569" s="165">
        <v>320</v>
      </c>
      <c r="AH569" s="165">
        <f t="shared" si="120"/>
        <v>-19</v>
      </c>
      <c r="AI569" s="165">
        <f t="shared" si="121"/>
        <v>-5.9375</v>
      </c>
      <c r="AJ569" s="235" t="s">
        <v>5492</v>
      </c>
      <c r="AK569" s="165">
        <v>124</v>
      </c>
      <c r="AL569" s="165">
        <v>129</v>
      </c>
      <c r="AM569" s="165">
        <f t="shared" si="122"/>
        <v>-5</v>
      </c>
      <c r="AN569" s="165">
        <f t="shared" si="123"/>
        <v>-3.8759689922480618</v>
      </c>
      <c r="AO569" s="235" t="s">
        <v>6287</v>
      </c>
      <c r="AP569" s="165">
        <v>87</v>
      </c>
      <c r="AQ569" s="165">
        <v>87</v>
      </c>
      <c r="AR569" s="165">
        <f t="shared" si="124"/>
        <v>0</v>
      </c>
      <c r="AS569" s="255">
        <f t="shared" si="125"/>
        <v>0</v>
      </c>
      <c r="AT569" s="166" t="s">
        <v>6987</v>
      </c>
    </row>
    <row r="570" spans="2:46" ht="50" customHeight="1">
      <c r="B570" s="37" t="s">
        <v>1135</v>
      </c>
      <c r="C570" s="38" t="s">
        <v>5295</v>
      </c>
      <c r="D570" s="39" t="s">
        <v>1136</v>
      </c>
      <c r="E570" s="240">
        <v>2767.4079999999999</v>
      </c>
      <c r="F570" s="235">
        <v>3713.6190000000001</v>
      </c>
      <c r="G570" s="234">
        <f t="shared" si="108"/>
        <v>-946.21100000000024</v>
      </c>
      <c r="H570" s="105">
        <f t="shared" si="109"/>
        <v>-25.47948510603808</v>
      </c>
      <c r="I570" s="240">
        <v>1401.9069999999999</v>
      </c>
      <c r="J570" s="235">
        <v>2106.2190000000001</v>
      </c>
      <c r="K570" s="234">
        <f t="shared" si="110"/>
        <v>-704.31200000000013</v>
      </c>
      <c r="L570" s="312">
        <f t="shared" si="111"/>
        <v>-33.439637568552946</v>
      </c>
      <c r="M570" s="240">
        <v>317.68900000000002</v>
      </c>
      <c r="N570" s="235">
        <v>317.60500000000002</v>
      </c>
      <c r="O570" s="234">
        <f t="shared" si="112"/>
        <v>8.4000000000003183E-2</v>
      </c>
      <c r="P570" s="105">
        <f t="shared" si="113"/>
        <v>2.6447946348452694E-2</v>
      </c>
      <c r="Q570" s="240">
        <v>1047.8119999999999</v>
      </c>
      <c r="R570" s="235">
        <v>1289.7950000000001</v>
      </c>
      <c r="S570" s="234">
        <f t="shared" si="114"/>
        <v>-241.98300000000017</v>
      </c>
      <c r="T570" s="105">
        <f t="shared" si="115"/>
        <v>-18.761353548432126</v>
      </c>
      <c r="U570" s="180" t="s">
        <v>5401</v>
      </c>
      <c r="V570" s="165">
        <v>294</v>
      </c>
      <c r="W570" s="165">
        <v>436</v>
      </c>
      <c r="X570" s="165">
        <f t="shared" si="116"/>
        <v>-142</v>
      </c>
      <c r="Y570" s="165">
        <f t="shared" si="117"/>
        <v>-32.568807339449542</v>
      </c>
      <c r="Z570" s="235" t="s">
        <v>6988</v>
      </c>
      <c r="AA570" s="165">
        <v>178</v>
      </c>
      <c r="AB570" s="165">
        <v>178</v>
      </c>
      <c r="AC570" s="165">
        <f t="shared" si="118"/>
        <v>0</v>
      </c>
      <c r="AD570" s="165">
        <f t="shared" si="119"/>
        <v>0</v>
      </c>
      <c r="AE570" s="235" t="s">
        <v>6237</v>
      </c>
      <c r="AF570" s="165">
        <v>170</v>
      </c>
      <c r="AG570" s="165">
        <v>182</v>
      </c>
      <c r="AH570" s="165">
        <f t="shared" si="120"/>
        <v>-12</v>
      </c>
      <c r="AI570" s="165">
        <f t="shared" si="121"/>
        <v>-6.593406593406594</v>
      </c>
      <c r="AJ570" s="235" t="s">
        <v>5386</v>
      </c>
      <c r="AK570" s="165">
        <v>146</v>
      </c>
      <c r="AL570" s="165">
        <v>197</v>
      </c>
      <c r="AM570" s="165">
        <f t="shared" si="122"/>
        <v>-51</v>
      </c>
      <c r="AN570" s="165">
        <f t="shared" si="123"/>
        <v>-25.888324873096447</v>
      </c>
      <c r="AO570" s="235" t="s">
        <v>6989</v>
      </c>
      <c r="AP570" s="165">
        <v>84</v>
      </c>
      <c r="AQ570" s="165">
        <v>81</v>
      </c>
      <c r="AR570" s="165">
        <f t="shared" si="124"/>
        <v>3</v>
      </c>
      <c r="AS570" s="255">
        <f t="shared" si="125"/>
        <v>3.7037037037037033</v>
      </c>
      <c r="AT570" s="222" t="s">
        <v>6990</v>
      </c>
    </row>
    <row r="571" spans="2:46" ht="50" customHeight="1">
      <c r="B571" s="37" t="s">
        <v>1137</v>
      </c>
      <c r="C571" s="38" t="s">
        <v>5295</v>
      </c>
      <c r="D571" s="39" t="s">
        <v>1138</v>
      </c>
      <c r="E571" s="240">
        <v>4170.317</v>
      </c>
      <c r="F571" s="235">
        <v>4713.1260000000002</v>
      </c>
      <c r="G571" s="234">
        <f t="shared" si="108"/>
        <v>-542.8090000000002</v>
      </c>
      <c r="H571" s="105">
        <f t="shared" si="109"/>
        <v>-11.516963476045413</v>
      </c>
      <c r="I571" s="240">
        <v>1494.7380000000001</v>
      </c>
      <c r="J571" s="235">
        <v>1879.1980000000001</v>
      </c>
      <c r="K571" s="234">
        <f t="shared" si="110"/>
        <v>-384.46000000000004</v>
      </c>
      <c r="L571" s="312">
        <f t="shared" si="111"/>
        <v>-20.458727606138364</v>
      </c>
      <c r="M571" s="240">
        <v>288.98700000000002</v>
      </c>
      <c r="N571" s="235">
        <v>288.87799999999999</v>
      </c>
      <c r="O571" s="234">
        <f t="shared" si="112"/>
        <v>0.10900000000003729</v>
      </c>
      <c r="P571" s="105">
        <f t="shared" si="113"/>
        <v>3.7732191444151957E-2</v>
      </c>
      <c r="Q571" s="240">
        <v>2386.5920000000001</v>
      </c>
      <c r="R571" s="235">
        <v>2545.0500000000002</v>
      </c>
      <c r="S571" s="234">
        <f t="shared" si="114"/>
        <v>-158.45800000000008</v>
      </c>
      <c r="T571" s="105">
        <f t="shared" si="115"/>
        <v>-6.2261252234730193</v>
      </c>
      <c r="U571" s="180" t="s">
        <v>5513</v>
      </c>
      <c r="V571" s="165">
        <v>600</v>
      </c>
      <c r="W571" s="165">
        <v>736</v>
      </c>
      <c r="X571" s="165">
        <f t="shared" si="116"/>
        <v>-136</v>
      </c>
      <c r="Y571" s="165">
        <f t="shared" si="117"/>
        <v>-18.478260869565215</v>
      </c>
      <c r="Z571" s="235" t="s">
        <v>5422</v>
      </c>
      <c r="AA571" s="165">
        <v>411</v>
      </c>
      <c r="AB571" s="165">
        <v>411</v>
      </c>
      <c r="AC571" s="165">
        <f t="shared" si="118"/>
        <v>0</v>
      </c>
      <c r="AD571" s="165">
        <f t="shared" si="119"/>
        <v>0</v>
      </c>
      <c r="AE571" s="235" t="s">
        <v>6991</v>
      </c>
      <c r="AF571" s="165">
        <v>383</v>
      </c>
      <c r="AG571" s="165">
        <v>398</v>
      </c>
      <c r="AH571" s="165">
        <f t="shared" si="120"/>
        <v>-15</v>
      </c>
      <c r="AI571" s="165">
        <f t="shared" si="121"/>
        <v>-3.7688442211055273</v>
      </c>
      <c r="AJ571" s="235" t="s">
        <v>5578</v>
      </c>
      <c r="AK571" s="165">
        <v>228</v>
      </c>
      <c r="AL571" s="165">
        <v>246</v>
      </c>
      <c r="AM571" s="165">
        <f t="shared" si="122"/>
        <v>-18</v>
      </c>
      <c r="AN571" s="165">
        <f t="shared" si="123"/>
        <v>-7.3170731707317067</v>
      </c>
      <c r="AO571" s="235" t="s">
        <v>6992</v>
      </c>
      <c r="AP571" s="165">
        <v>215</v>
      </c>
      <c r="AQ571" s="165">
        <v>205</v>
      </c>
      <c r="AR571" s="165">
        <f t="shared" si="124"/>
        <v>10</v>
      </c>
      <c r="AS571" s="255">
        <f t="shared" si="125"/>
        <v>4.8780487804878048</v>
      </c>
      <c r="AT571" s="166" t="s">
        <v>6993</v>
      </c>
    </row>
    <row r="572" spans="2:46" ht="50" customHeight="1">
      <c r="B572" s="34" t="s">
        <v>1139</v>
      </c>
      <c r="C572" s="35" t="s">
        <v>5295</v>
      </c>
      <c r="D572" s="36" t="s">
        <v>1140</v>
      </c>
      <c r="E572" s="240">
        <v>6872.4579999999996</v>
      </c>
      <c r="F572" s="235">
        <v>7408.2340000000004</v>
      </c>
      <c r="G572" s="234">
        <f t="shared" si="108"/>
        <v>-535.77600000000075</v>
      </c>
      <c r="H572" s="105">
        <f t="shared" si="109"/>
        <v>-7.2321689622655105</v>
      </c>
      <c r="I572" s="240">
        <v>3478.1390000000001</v>
      </c>
      <c r="J572" s="235">
        <v>3513.4929999999999</v>
      </c>
      <c r="K572" s="234">
        <f t="shared" si="110"/>
        <v>-35.353999999999814</v>
      </c>
      <c r="L572" s="312">
        <f t="shared" si="111"/>
        <v>-1.0062351056341883</v>
      </c>
      <c r="M572" s="240">
        <v>1.821</v>
      </c>
      <c r="N572" s="235">
        <v>1.821</v>
      </c>
      <c r="O572" s="234">
        <f t="shared" si="112"/>
        <v>0</v>
      </c>
      <c r="P572" s="105">
        <f t="shared" si="113"/>
        <v>0</v>
      </c>
      <c r="Q572" s="240">
        <v>3392.498</v>
      </c>
      <c r="R572" s="235">
        <v>3892.92</v>
      </c>
      <c r="S572" s="234">
        <f t="shared" si="114"/>
        <v>-500.42200000000003</v>
      </c>
      <c r="T572" s="105">
        <f t="shared" si="115"/>
        <v>-12.854669502584178</v>
      </c>
      <c r="U572" s="180" t="s">
        <v>6994</v>
      </c>
      <c r="V572" s="165">
        <v>2120</v>
      </c>
      <c r="W572" s="165">
        <v>2119</v>
      </c>
      <c r="X572" s="165">
        <f t="shared" si="116"/>
        <v>1</v>
      </c>
      <c r="Y572" s="255">
        <f t="shared" si="117"/>
        <v>4.7192071731949031E-2</v>
      </c>
      <c r="Z572" s="235" t="s">
        <v>5615</v>
      </c>
      <c r="AA572" s="165">
        <v>696</v>
      </c>
      <c r="AB572" s="165" t="s">
        <v>5423</v>
      </c>
      <c r="AC572" s="165">
        <f>AA572-0</f>
        <v>696</v>
      </c>
      <c r="AD572" s="165" t="s">
        <v>5423</v>
      </c>
      <c r="AE572" s="235" t="s">
        <v>5386</v>
      </c>
      <c r="AF572" s="165">
        <v>251</v>
      </c>
      <c r="AG572" s="165">
        <v>1053</v>
      </c>
      <c r="AH572" s="165">
        <f t="shared" si="120"/>
        <v>-802</v>
      </c>
      <c r="AI572" s="165">
        <f t="shared" si="121"/>
        <v>-76.163342830009498</v>
      </c>
      <c r="AJ572" s="235" t="s">
        <v>6995</v>
      </c>
      <c r="AK572" s="165">
        <v>193</v>
      </c>
      <c r="AL572" s="165">
        <v>183</v>
      </c>
      <c r="AM572" s="165">
        <f t="shared" si="122"/>
        <v>10</v>
      </c>
      <c r="AN572" s="165">
        <f t="shared" si="123"/>
        <v>5.4644808743169397</v>
      </c>
      <c r="AO572" s="235" t="s">
        <v>5750</v>
      </c>
      <c r="AP572" s="165">
        <v>49</v>
      </c>
      <c r="AQ572" s="165">
        <v>55</v>
      </c>
      <c r="AR572" s="165">
        <f t="shared" si="124"/>
        <v>-6</v>
      </c>
      <c r="AS572" s="255">
        <f t="shared" si="125"/>
        <v>-10.909090909090908</v>
      </c>
      <c r="AT572" s="166" t="s">
        <v>6996</v>
      </c>
    </row>
    <row r="573" spans="2:46" ht="50" customHeight="1">
      <c r="B573" s="34" t="s">
        <v>1141</v>
      </c>
      <c r="C573" s="35" t="s">
        <v>5295</v>
      </c>
      <c r="D573" s="36" t="s">
        <v>1142</v>
      </c>
      <c r="E573" s="240">
        <v>9136.0229999999992</v>
      </c>
      <c r="F573" s="235">
        <v>10943.305</v>
      </c>
      <c r="G573" s="234">
        <f t="shared" si="108"/>
        <v>-1807.2820000000011</v>
      </c>
      <c r="H573" s="105">
        <f t="shared" si="109"/>
        <v>-16.514955947951748</v>
      </c>
      <c r="I573" s="240">
        <v>4250.5540000000001</v>
      </c>
      <c r="J573" s="235">
        <v>5587.6779999999999</v>
      </c>
      <c r="K573" s="234">
        <f t="shared" si="110"/>
        <v>-1337.1239999999998</v>
      </c>
      <c r="L573" s="312">
        <f t="shared" si="111"/>
        <v>-23.929868542890265</v>
      </c>
      <c r="M573" s="240">
        <v>1527.723</v>
      </c>
      <c r="N573" s="235">
        <v>1814.355</v>
      </c>
      <c r="O573" s="234">
        <f t="shared" si="112"/>
        <v>-286.63200000000006</v>
      </c>
      <c r="P573" s="105">
        <f t="shared" si="113"/>
        <v>-15.79801086336467</v>
      </c>
      <c r="Q573" s="240">
        <v>3357.7460000000001</v>
      </c>
      <c r="R573" s="235">
        <v>3541.2719999999999</v>
      </c>
      <c r="S573" s="234">
        <f t="shared" si="114"/>
        <v>-183.52599999999984</v>
      </c>
      <c r="T573" s="105">
        <f t="shared" si="115"/>
        <v>-5.1824881003210104</v>
      </c>
      <c r="U573" s="180" t="s">
        <v>6997</v>
      </c>
      <c r="V573" s="165">
        <v>937</v>
      </c>
      <c r="W573" s="165">
        <v>936</v>
      </c>
      <c r="X573" s="165">
        <f t="shared" si="116"/>
        <v>1</v>
      </c>
      <c r="Y573" s="165">
        <f t="shared" si="117"/>
        <v>0.10683760683760685</v>
      </c>
      <c r="Z573" s="235" t="s">
        <v>6998</v>
      </c>
      <c r="AA573" s="165">
        <v>774</v>
      </c>
      <c r="AB573" s="165">
        <v>807</v>
      </c>
      <c r="AC573" s="165">
        <f t="shared" si="118"/>
        <v>-33</v>
      </c>
      <c r="AD573" s="165">
        <f t="shared" si="119"/>
        <v>-4.0892193308550189</v>
      </c>
      <c r="AE573" s="235" t="s">
        <v>6999</v>
      </c>
      <c r="AF573" s="165">
        <v>571</v>
      </c>
      <c r="AG573" s="165">
        <v>664</v>
      </c>
      <c r="AH573" s="165">
        <f t="shared" si="120"/>
        <v>-93</v>
      </c>
      <c r="AI573" s="165">
        <f t="shared" si="121"/>
        <v>-14.006024096385541</v>
      </c>
      <c r="AJ573" s="235" t="s">
        <v>5386</v>
      </c>
      <c r="AK573" s="165">
        <v>459</v>
      </c>
      <c r="AL573" s="165">
        <v>480</v>
      </c>
      <c r="AM573" s="165">
        <f t="shared" si="122"/>
        <v>-21</v>
      </c>
      <c r="AN573" s="165">
        <f t="shared" si="123"/>
        <v>-4.375</v>
      </c>
      <c r="AO573" s="235" t="s">
        <v>7000</v>
      </c>
      <c r="AP573" s="165">
        <v>150</v>
      </c>
      <c r="AQ573" s="165">
        <v>162</v>
      </c>
      <c r="AR573" s="165">
        <f t="shared" si="124"/>
        <v>-12</v>
      </c>
      <c r="AS573" s="255">
        <f t="shared" si="125"/>
        <v>-7.4074074074074066</v>
      </c>
      <c r="AT573" s="166" t="s">
        <v>7001</v>
      </c>
    </row>
    <row r="574" spans="2:46" ht="50" customHeight="1">
      <c r="B574" s="34" t="s">
        <v>1143</v>
      </c>
      <c r="C574" s="35" t="s">
        <v>5295</v>
      </c>
      <c r="D574" s="36" t="s">
        <v>1144</v>
      </c>
      <c r="E574" s="240">
        <v>5655.15</v>
      </c>
      <c r="F574" s="235">
        <v>5563.0519999999997</v>
      </c>
      <c r="G574" s="234">
        <f t="shared" si="108"/>
        <v>92.097999999999956</v>
      </c>
      <c r="H574" s="105">
        <f t="shared" si="109"/>
        <v>1.6555300939124777</v>
      </c>
      <c r="I574" s="240">
        <v>2026.7819999999999</v>
      </c>
      <c r="J574" s="235">
        <v>1926.704</v>
      </c>
      <c r="K574" s="234">
        <f t="shared" si="110"/>
        <v>100.07799999999997</v>
      </c>
      <c r="L574" s="312">
        <f t="shared" si="111"/>
        <v>5.1942592115862096</v>
      </c>
      <c r="M574" s="240">
        <v>1225.7049999999999</v>
      </c>
      <c r="N574" s="235">
        <v>1225.1389999999999</v>
      </c>
      <c r="O574" s="234">
        <f t="shared" si="112"/>
        <v>0.56600000000003092</v>
      </c>
      <c r="P574" s="105">
        <f t="shared" si="113"/>
        <v>4.6198839478624951E-2</v>
      </c>
      <c r="Q574" s="240">
        <v>2402.663</v>
      </c>
      <c r="R574" s="235">
        <v>2411.2089999999998</v>
      </c>
      <c r="S574" s="234">
        <f t="shared" si="114"/>
        <v>-8.5459999999998217</v>
      </c>
      <c r="T574" s="105">
        <f t="shared" si="115"/>
        <v>-0.35442800686293979</v>
      </c>
      <c r="U574" s="180" t="s">
        <v>5401</v>
      </c>
      <c r="V574" s="165">
        <v>724</v>
      </c>
      <c r="W574" s="165">
        <v>723</v>
      </c>
      <c r="X574" s="165">
        <f t="shared" si="116"/>
        <v>1</v>
      </c>
      <c r="Y574" s="165">
        <f t="shared" si="117"/>
        <v>0.13831258644536654</v>
      </c>
      <c r="Z574" s="235" t="s">
        <v>6178</v>
      </c>
      <c r="AA574" s="165">
        <v>551</v>
      </c>
      <c r="AB574" s="165">
        <v>551</v>
      </c>
      <c r="AC574" s="165">
        <f t="shared" si="118"/>
        <v>0</v>
      </c>
      <c r="AD574" s="165">
        <f t="shared" si="119"/>
        <v>0</v>
      </c>
      <c r="AE574" s="235" t="s">
        <v>5615</v>
      </c>
      <c r="AF574" s="165">
        <v>280</v>
      </c>
      <c r="AG574" s="165">
        <v>280</v>
      </c>
      <c r="AH574" s="165">
        <f t="shared" si="120"/>
        <v>0</v>
      </c>
      <c r="AI574" s="165">
        <f t="shared" si="121"/>
        <v>0</v>
      </c>
      <c r="AJ574" s="235" t="s">
        <v>5513</v>
      </c>
      <c r="AK574" s="165">
        <v>191</v>
      </c>
      <c r="AL574" s="165">
        <v>191</v>
      </c>
      <c r="AM574" s="165">
        <f t="shared" si="122"/>
        <v>0</v>
      </c>
      <c r="AN574" s="165">
        <f t="shared" si="123"/>
        <v>0</v>
      </c>
      <c r="AO574" s="235" t="s">
        <v>7002</v>
      </c>
      <c r="AP574" s="165">
        <v>172</v>
      </c>
      <c r="AQ574" s="165">
        <v>172</v>
      </c>
      <c r="AR574" s="165">
        <f t="shared" si="124"/>
        <v>0</v>
      </c>
      <c r="AS574" s="255">
        <f t="shared" si="125"/>
        <v>0</v>
      </c>
      <c r="AT574" s="166" t="s">
        <v>7003</v>
      </c>
    </row>
    <row r="575" spans="2:46" ht="50" customHeight="1">
      <c r="B575" s="34" t="s">
        <v>1145</v>
      </c>
      <c r="C575" s="35" t="s">
        <v>5295</v>
      </c>
      <c r="D575" s="36" t="s">
        <v>1146</v>
      </c>
      <c r="E575" s="240">
        <v>8755.32</v>
      </c>
      <c r="F575" s="235">
        <v>8738.9770000000008</v>
      </c>
      <c r="G575" s="234">
        <f t="shared" si="108"/>
        <v>16.342999999998938</v>
      </c>
      <c r="H575" s="105">
        <f t="shared" si="109"/>
        <v>0.18701273615892267</v>
      </c>
      <c r="I575" s="240">
        <v>4452.1499999999996</v>
      </c>
      <c r="J575" s="235">
        <v>4600.0469999999996</v>
      </c>
      <c r="K575" s="234">
        <f t="shared" si="110"/>
        <v>-147.89699999999993</v>
      </c>
      <c r="L575" s="312">
        <f t="shared" si="111"/>
        <v>-3.2151193237808213</v>
      </c>
      <c r="M575" s="240">
        <v>2334.2399999999998</v>
      </c>
      <c r="N575" s="235">
        <v>2534</v>
      </c>
      <c r="O575" s="234">
        <f t="shared" si="112"/>
        <v>-199.76000000000022</v>
      </c>
      <c r="P575" s="105">
        <f t="shared" si="113"/>
        <v>-7.8831886345698585</v>
      </c>
      <c r="Q575" s="240">
        <v>1968.93</v>
      </c>
      <c r="R575" s="235">
        <v>1604.93</v>
      </c>
      <c r="S575" s="234">
        <f t="shared" si="114"/>
        <v>364</v>
      </c>
      <c r="T575" s="105">
        <f t="shared" si="115"/>
        <v>22.680116889833201</v>
      </c>
      <c r="U575" s="180" t="s">
        <v>6142</v>
      </c>
      <c r="V575" s="165">
        <v>963</v>
      </c>
      <c r="W575" s="165">
        <v>467</v>
      </c>
      <c r="X575" s="165">
        <f t="shared" si="116"/>
        <v>496</v>
      </c>
      <c r="Y575" s="255">
        <f t="shared" si="117"/>
        <v>106.20985010706639</v>
      </c>
      <c r="Z575" s="237" t="s">
        <v>7004</v>
      </c>
      <c r="AA575" s="165">
        <v>289</v>
      </c>
      <c r="AB575" s="165">
        <v>248</v>
      </c>
      <c r="AC575" s="165">
        <f t="shared" si="118"/>
        <v>41</v>
      </c>
      <c r="AD575" s="165">
        <f t="shared" si="119"/>
        <v>16.532258064516128</v>
      </c>
      <c r="AE575" s="237" t="s">
        <v>7005</v>
      </c>
      <c r="AF575" s="165">
        <v>219</v>
      </c>
      <c r="AG575" s="165">
        <v>219</v>
      </c>
      <c r="AH575" s="165">
        <f t="shared" si="120"/>
        <v>0</v>
      </c>
      <c r="AI575" s="165">
        <f t="shared" si="121"/>
        <v>0</v>
      </c>
      <c r="AJ575" s="237" t="s">
        <v>7006</v>
      </c>
      <c r="AK575" s="165">
        <v>152</v>
      </c>
      <c r="AL575" s="165">
        <v>152</v>
      </c>
      <c r="AM575" s="165">
        <f t="shared" si="122"/>
        <v>0</v>
      </c>
      <c r="AN575" s="165">
        <f t="shared" si="123"/>
        <v>0</v>
      </c>
      <c r="AO575" s="237" t="s">
        <v>7007</v>
      </c>
      <c r="AP575" s="165">
        <v>75</v>
      </c>
      <c r="AQ575" s="165">
        <v>75</v>
      </c>
      <c r="AR575" s="165">
        <f t="shared" si="124"/>
        <v>0</v>
      </c>
      <c r="AS575" s="255">
        <f t="shared" si="125"/>
        <v>0</v>
      </c>
      <c r="AT575" s="166" t="s">
        <v>7008</v>
      </c>
    </row>
    <row r="576" spans="2:46" ht="50" customHeight="1">
      <c r="B576" s="37" t="s">
        <v>1147</v>
      </c>
      <c r="C576" s="38" t="s">
        <v>5295</v>
      </c>
      <c r="D576" s="39" t="s">
        <v>1148</v>
      </c>
      <c r="E576" s="240">
        <v>4137.75</v>
      </c>
      <c r="F576" s="235">
        <v>4499.9139999999998</v>
      </c>
      <c r="G576" s="234">
        <f t="shared" si="108"/>
        <v>-362.16399999999976</v>
      </c>
      <c r="H576" s="105">
        <f t="shared" si="109"/>
        <v>-8.0482426997493679</v>
      </c>
      <c r="I576" s="240">
        <v>1524.7539999999999</v>
      </c>
      <c r="J576" s="235">
        <v>1626.47</v>
      </c>
      <c r="K576" s="234">
        <f t="shared" si="110"/>
        <v>-101.71600000000012</v>
      </c>
      <c r="L576" s="312">
        <f t="shared" si="111"/>
        <v>-6.2537888802129835</v>
      </c>
      <c r="M576" s="240">
        <v>1123.3879999999999</v>
      </c>
      <c r="N576" s="235">
        <v>1122.643</v>
      </c>
      <c r="O576" s="234">
        <f t="shared" si="112"/>
        <v>0.74499999999989086</v>
      </c>
      <c r="P576" s="105">
        <f t="shared" si="113"/>
        <v>6.6361256427901902E-2</v>
      </c>
      <c r="Q576" s="240">
        <v>1489.6079999999999</v>
      </c>
      <c r="R576" s="235">
        <v>1750.8009999999999</v>
      </c>
      <c r="S576" s="234">
        <f t="shared" si="114"/>
        <v>-261.19299999999998</v>
      </c>
      <c r="T576" s="105">
        <f t="shared" si="115"/>
        <v>-14.918485881605047</v>
      </c>
      <c r="U576" s="180" t="s">
        <v>5386</v>
      </c>
      <c r="V576" s="165">
        <v>536</v>
      </c>
      <c r="W576" s="165">
        <v>536</v>
      </c>
      <c r="X576" s="165">
        <f t="shared" si="116"/>
        <v>0</v>
      </c>
      <c r="Y576" s="255">
        <f t="shared" si="117"/>
        <v>0</v>
      </c>
      <c r="Z576" s="237" t="s">
        <v>5513</v>
      </c>
      <c r="AA576" s="165">
        <v>466</v>
      </c>
      <c r="AB576" s="165">
        <v>576</v>
      </c>
      <c r="AC576" s="165">
        <f t="shared" si="118"/>
        <v>-110</v>
      </c>
      <c r="AD576" s="165">
        <f t="shared" si="119"/>
        <v>-19.097222222222221</v>
      </c>
      <c r="AE576" s="237" t="s">
        <v>5401</v>
      </c>
      <c r="AF576" s="165">
        <v>229</v>
      </c>
      <c r="AG576" s="165">
        <v>379</v>
      </c>
      <c r="AH576" s="165">
        <f t="shared" si="120"/>
        <v>-150</v>
      </c>
      <c r="AI576" s="165">
        <f t="shared" si="121"/>
        <v>-39.577836411609496</v>
      </c>
      <c r="AJ576" s="237" t="s">
        <v>7009</v>
      </c>
      <c r="AK576" s="165">
        <v>103</v>
      </c>
      <c r="AL576" s="165">
        <v>103</v>
      </c>
      <c r="AM576" s="165">
        <f t="shared" si="122"/>
        <v>0</v>
      </c>
      <c r="AN576" s="165">
        <f t="shared" si="123"/>
        <v>0</v>
      </c>
      <c r="AO576" s="237" t="s">
        <v>7010</v>
      </c>
      <c r="AP576" s="165">
        <v>94</v>
      </c>
      <c r="AQ576" s="165">
        <v>97</v>
      </c>
      <c r="AR576" s="165">
        <f t="shared" si="124"/>
        <v>-3</v>
      </c>
      <c r="AS576" s="255">
        <f t="shared" si="125"/>
        <v>-3.0927835051546393</v>
      </c>
      <c r="AT576" s="166" t="s">
        <v>7011</v>
      </c>
    </row>
    <row r="577" spans="2:46" ht="50" customHeight="1">
      <c r="B577" s="34" t="s">
        <v>1149</v>
      </c>
      <c r="C577" s="35" t="s">
        <v>5295</v>
      </c>
      <c r="D577" s="36" t="s">
        <v>1150</v>
      </c>
      <c r="E577" s="240">
        <v>12620.235000000001</v>
      </c>
      <c r="F577" s="235">
        <v>13620.540999999999</v>
      </c>
      <c r="G577" s="234">
        <f t="shared" si="108"/>
        <v>-1000.3059999999987</v>
      </c>
      <c r="H577" s="105">
        <f t="shared" si="109"/>
        <v>-7.3440988871146811</v>
      </c>
      <c r="I577" s="240">
        <v>3061.6509999999998</v>
      </c>
      <c r="J577" s="235">
        <v>3514.627</v>
      </c>
      <c r="K577" s="234">
        <f t="shared" si="110"/>
        <v>-452.97600000000011</v>
      </c>
      <c r="L577" s="312">
        <f t="shared" si="111"/>
        <v>-12.888309342641485</v>
      </c>
      <c r="M577" s="240">
        <v>1869.54</v>
      </c>
      <c r="N577" s="235">
        <v>1867.076</v>
      </c>
      <c r="O577" s="234">
        <f t="shared" si="112"/>
        <v>2.4639999999999418</v>
      </c>
      <c r="P577" s="105">
        <f t="shared" si="113"/>
        <v>0.13197106063170122</v>
      </c>
      <c r="Q577" s="240">
        <v>7689.0439999999999</v>
      </c>
      <c r="R577" s="235">
        <v>8238.8379999999997</v>
      </c>
      <c r="S577" s="234">
        <f t="shared" si="114"/>
        <v>-549.79399999999987</v>
      </c>
      <c r="T577" s="105">
        <f t="shared" si="115"/>
        <v>-6.6731983320948887</v>
      </c>
      <c r="U577" s="180" t="s">
        <v>7012</v>
      </c>
      <c r="V577" s="165">
        <v>2785</v>
      </c>
      <c r="W577" s="165">
        <v>2782</v>
      </c>
      <c r="X577" s="165">
        <f t="shared" si="116"/>
        <v>3</v>
      </c>
      <c r="Y577" s="255">
        <f t="shared" si="117"/>
        <v>0.10783608914450035</v>
      </c>
      <c r="Z577" s="237" t="s">
        <v>7013</v>
      </c>
      <c r="AA577" s="165">
        <v>1557</v>
      </c>
      <c r="AB577" s="165">
        <v>1795</v>
      </c>
      <c r="AC577" s="165">
        <f t="shared" si="118"/>
        <v>-238</v>
      </c>
      <c r="AD577" s="165">
        <f t="shared" si="119"/>
        <v>-13.259052924791087</v>
      </c>
      <c r="AE577" s="237" t="s">
        <v>6142</v>
      </c>
      <c r="AF577" s="165">
        <v>1000</v>
      </c>
      <c r="AG577" s="165">
        <v>1000</v>
      </c>
      <c r="AH577" s="165">
        <f t="shared" si="120"/>
        <v>0</v>
      </c>
      <c r="AI577" s="165">
        <f t="shared" si="121"/>
        <v>0</v>
      </c>
      <c r="AJ577" s="237" t="s">
        <v>5386</v>
      </c>
      <c r="AK577" s="165">
        <v>762</v>
      </c>
      <c r="AL577" s="165">
        <v>762</v>
      </c>
      <c r="AM577" s="165">
        <f t="shared" si="122"/>
        <v>0</v>
      </c>
      <c r="AN577" s="165">
        <f t="shared" si="123"/>
        <v>0</v>
      </c>
      <c r="AO577" s="237" t="s">
        <v>7014</v>
      </c>
      <c r="AP577" s="165">
        <v>458</v>
      </c>
      <c r="AQ577" s="165">
        <v>956</v>
      </c>
      <c r="AR577" s="165">
        <f t="shared" si="124"/>
        <v>-498</v>
      </c>
      <c r="AS577" s="255">
        <f t="shared" si="125"/>
        <v>-52.09205020920502</v>
      </c>
      <c r="AT577" s="166" t="s">
        <v>7015</v>
      </c>
    </row>
    <row r="578" spans="2:46" ht="50" customHeight="1">
      <c r="B578" s="34" t="s">
        <v>1151</v>
      </c>
      <c r="C578" s="35" t="s">
        <v>5295</v>
      </c>
      <c r="D578" s="36" t="s">
        <v>1152</v>
      </c>
      <c r="E578" s="240">
        <v>6570.9390000000003</v>
      </c>
      <c r="F578" s="235">
        <v>6973.5789999999997</v>
      </c>
      <c r="G578" s="234">
        <f t="shared" si="108"/>
        <v>-402.63999999999942</v>
      </c>
      <c r="H578" s="105">
        <f t="shared" si="109"/>
        <v>-5.7737927683905133</v>
      </c>
      <c r="I578" s="240">
        <v>1529.02</v>
      </c>
      <c r="J578" s="235">
        <v>1826.8389999999999</v>
      </c>
      <c r="K578" s="234">
        <f t="shared" si="110"/>
        <v>-297.81899999999996</v>
      </c>
      <c r="L578" s="312">
        <f t="shared" si="111"/>
        <v>-16.30242183356059</v>
      </c>
      <c r="M578" s="240">
        <v>2586.2080000000001</v>
      </c>
      <c r="N578" s="235">
        <v>2583.2060000000001</v>
      </c>
      <c r="O578" s="234">
        <f t="shared" si="112"/>
        <v>3.0019999999999527</v>
      </c>
      <c r="P578" s="105">
        <f t="shared" si="113"/>
        <v>0.11621217974872901</v>
      </c>
      <c r="Q578" s="240">
        <v>2455.7109999999998</v>
      </c>
      <c r="R578" s="235">
        <v>2563.5340000000001</v>
      </c>
      <c r="S578" s="234">
        <f t="shared" si="114"/>
        <v>-107.82300000000032</v>
      </c>
      <c r="T578" s="105">
        <f t="shared" si="115"/>
        <v>-4.2060296450134977</v>
      </c>
      <c r="U578" s="180" t="s">
        <v>6562</v>
      </c>
      <c r="V578" s="165">
        <v>1041</v>
      </c>
      <c r="W578" s="165">
        <v>777</v>
      </c>
      <c r="X578" s="165">
        <f t="shared" si="116"/>
        <v>264</v>
      </c>
      <c r="Y578" s="255">
        <f t="shared" si="117"/>
        <v>33.976833976833973</v>
      </c>
      <c r="Z578" s="237" t="s">
        <v>5513</v>
      </c>
      <c r="AA578" s="165">
        <v>961</v>
      </c>
      <c r="AB578" s="165">
        <v>1084</v>
      </c>
      <c r="AC578" s="165">
        <f t="shared" si="118"/>
        <v>-123</v>
      </c>
      <c r="AD578" s="165">
        <f t="shared" si="119"/>
        <v>-11.346863468634687</v>
      </c>
      <c r="AE578" s="237" t="s">
        <v>5481</v>
      </c>
      <c r="AF578" s="165">
        <v>282</v>
      </c>
      <c r="AG578" s="165">
        <v>493</v>
      </c>
      <c r="AH578" s="165">
        <f t="shared" si="120"/>
        <v>-211</v>
      </c>
      <c r="AI578" s="165">
        <f t="shared" si="121"/>
        <v>-42.799188640973625</v>
      </c>
      <c r="AJ578" s="237" t="s">
        <v>5386</v>
      </c>
      <c r="AK578" s="165">
        <v>124</v>
      </c>
      <c r="AL578" s="165">
        <v>155</v>
      </c>
      <c r="AM578" s="165">
        <f t="shared" si="122"/>
        <v>-31</v>
      </c>
      <c r="AN578" s="165">
        <f t="shared" si="123"/>
        <v>-20</v>
      </c>
      <c r="AO578" s="237" t="s">
        <v>7016</v>
      </c>
      <c r="AP578" s="165">
        <v>45</v>
      </c>
      <c r="AQ578" s="165">
        <v>55</v>
      </c>
      <c r="AR578" s="165">
        <f t="shared" si="124"/>
        <v>-10</v>
      </c>
      <c r="AS578" s="255">
        <f t="shared" si="125"/>
        <v>-18.181818181818183</v>
      </c>
      <c r="AT578" s="166" t="s">
        <v>7017</v>
      </c>
    </row>
    <row r="579" spans="2:46" ht="50" customHeight="1">
      <c r="B579" s="34" t="s">
        <v>1153</v>
      </c>
      <c r="C579" s="35" t="s">
        <v>5295</v>
      </c>
      <c r="D579" s="36" t="s">
        <v>1154</v>
      </c>
      <c r="E579" s="240">
        <v>7354.2340000000004</v>
      </c>
      <c r="F579" s="235">
        <v>7202.9030000000002</v>
      </c>
      <c r="G579" s="234">
        <f t="shared" si="108"/>
        <v>151.33100000000013</v>
      </c>
      <c r="H579" s="105">
        <f t="shared" si="109"/>
        <v>2.1009723440673866</v>
      </c>
      <c r="I579" s="240">
        <v>3749.3829999999998</v>
      </c>
      <c r="J579" s="235">
        <v>3747.6579999999999</v>
      </c>
      <c r="K579" s="234">
        <f t="shared" si="110"/>
        <v>1.7249999999999091</v>
      </c>
      <c r="L579" s="312">
        <f t="shared" si="111"/>
        <v>4.6028746486469929E-2</v>
      </c>
      <c r="M579" s="240">
        <v>705.43299999999999</v>
      </c>
      <c r="N579" s="235">
        <v>759.10699999999997</v>
      </c>
      <c r="O579" s="234">
        <f t="shared" si="112"/>
        <v>-53.673999999999978</v>
      </c>
      <c r="P579" s="105">
        <f t="shared" si="113"/>
        <v>-7.0706764659000605</v>
      </c>
      <c r="Q579" s="240">
        <v>2899.4180000000001</v>
      </c>
      <c r="R579" s="235">
        <v>2696.1379999999999</v>
      </c>
      <c r="S579" s="234">
        <f t="shared" si="114"/>
        <v>203.2800000000002</v>
      </c>
      <c r="T579" s="105">
        <f t="shared" si="115"/>
        <v>7.5396734143430413</v>
      </c>
      <c r="U579" s="180" t="s">
        <v>5401</v>
      </c>
      <c r="V579" s="165">
        <v>1310</v>
      </c>
      <c r="W579" s="165">
        <v>1110</v>
      </c>
      <c r="X579" s="165">
        <f t="shared" si="116"/>
        <v>200</v>
      </c>
      <c r="Y579" s="255">
        <f t="shared" si="117"/>
        <v>18.018018018018019</v>
      </c>
      <c r="Z579" s="237" t="s">
        <v>6117</v>
      </c>
      <c r="AA579" s="165">
        <v>778</v>
      </c>
      <c r="AB579" s="165">
        <v>787</v>
      </c>
      <c r="AC579" s="165">
        <f t="shared" si="118"/>
        <v>-9</v>
      </c>
      <c r="AD579" s="165">
        <f t="shared" si="119"/>
        <v>-1.1435832274459974</v>
      </c>
      <c r="AE579" s="237" t="s">
        <v>5386</v>
      </c>
      <c r="AF579" s="165">
        <v>374</v>
      </c>
      <c r="AG579" s="165">
        <v>379</v>
      </c>
      <c r="AH579" s="165">
        <f t="shared" si="120"/>
        <v>-5</v>
      </c>
      <c r="AI579" s="165">
        <f t="shared" si="121"/>
        <v>-1.3192612137203166</v>
      </c>
      <c r="AJ579" s="237" t="s">
        <v>6905</v>
      </c>
      <c r="AK579" s="165">
        <v>374</v>
      </c>
      <c r="AL579" s="165">
        <v>372</v>
      </c>
      <c r="AM579" s="165">
        <f t="shared" si="122"/>
        <v>2</v>
      </c>
      <c r="AN579" s="165">
        <f t="shared" si="123"/>
        <v>0.53763440860215062</v>
      </c>
      <c r="AO579" s="237" t="s">
        <v>5577</v>
      </c>
      <c r="AP579" s="165">
        <v>35</v>
      </c>
      <c r="AQ579" s="165">
        <v>20</v>
      </c>
      <c r="AR579" s="165">
        <f t="shared" si="124"/>
        <v>15</v>
      </c>
      <c r="AS579" s="255">
        <f t="shared" si="125"/>
        <v>75</v>
      </c>
      <c r="AT579" s="166" t="s">
        <v>7018</v>
      </c>
    </row>
    <row r="580" spans="2:46" ht="50" customHeight="1">
      <c r="B580" s="34" t="s">
        <v>1155</v>
      </c>
      <c r="C580" s="35" t="s">
        <v>5295</v>
      </c>
      <c r="D580" s="36" t="s">
        <v>1156</v>
      </c>
      <c r="E580" s="240">
        <v>9249.8989999999994</v>
      </c>
      <c r="F580" s="235">
        <v>12101.027</v>
      </c>
      <c r="G580" s="234">
        <f t="shared" si="108"/>
        <v>-2851.1280000000006</v>
      </c>
      <c r="H580" s="105">
        <f t="shared" si="109"/>
        <v>-23.561041554572189</v>
      </c>
      <c r="I580" s="240">
        <v>5840.0429999999997</v>
      </c>
      <c r="J580" s="235">
        <v>6285.28</v>
      </c>
      <c r="K580" s="234">
        <f t="shared" si="110"/>
        <v>-445.23700000000008</v>
      </c>
      <c r="L580" s="312">
        <f t="shared" si="111"/>
        <v>-7.0838053356413733</v>
      </c>
      <c r="M580" s="240">
        <v>397.346</v>
      </c>
      <c r="N580" s="235">
        <v>397.25299999999999</v>
      </c>
      <c r="O580" s="234">
        <f t="shared" si="112"/>
        <v>9.3000000000017735E-2</v>
      </c>
      <c r="P580" s="105">
        <f t="shared" si="113"/>
        <v>2.3410773486925898E-2</v>
      </c>
      <c r="Q580" s="240">
        <v>3012.51</v>
      </c>
      <c r="R580" s="235">
        <v>5418.4939999999997</v>
      </c>
      <c r="S580" s="234">
        <f t="shared" si="114"/>
        <v>-2405.9839999999995</v>
      </c>
      <c r="T580" s="105">
        <f t="shared" si="115"/>
        <v>-44.403186568075917</v>
      </c>
      <c r="U580" s="180" t="s">
        <v>7019</v>
      </c>
      <c r="V580" s="165">
        <v>1434</v>
      </c>
      <c r="W580" s="165">
        <v>3275</v>
      </c>
      <c r="X580" s="165">
        <f t="shared" si="116"/>
        <v>-1841</v>
      </c>
      <c r="Y580" s="255">
        <f t="shared" si="117"/>
        <v>-56.213740458015273</v>
      </c>
      <c r="Z580" s="237" t="s">
        <v>7020</v>
      </c>
      <c r="AA580" s="165">
        <v>494</v>
      </c>
      <c r="AB580" s="165">
        <v>569</v>
      </c>
      <c r="AC580" s="165">
        <f t="shared" si="118"/>
        <v>-75</v>
      </c>
      <c r="AD580" s="165">
        <f t="shared" si="119"/>
        <v>-13.181019332161686</v>
      </c>
      <c r="AE580" s="237" t="s">
        <v>7021</v>
      </c>
      <c r="AF580" s="165">
        <v>317</v>
      </c>
      <c r="AG580" s="165">
        <v>127</v>
      </c>
      <c r="AH580" s="165">
        <f t="shared" si="120"/>
        <v>190</v>
      </c>
      <c r="AI580" s="165">
        <f t="shared" si="121"/>
        <v>149.60629921259843</v>
      </c>
      <c r="AJ580" s="237" t="s">
        <v>7022</v>
      </c>
      <c r="AK580" s="165">
        <v>223</v>
      </c>
      <c r="AL580" s="165">
        <v>224</v>
      </c>
      <c r="AM580" s="165">
        <f t="shared" si="122"/>
        <v>-1</v>
      </c>
      <c r="AN580" s="165">
        <f t="shared" si="123"/>
        <v>-0.4464285714285714</v>
      </c>
      <c r="AO580" s="237" t="s">
        <v>7023</v>
      </c>
      <c r="AP580" s="165">
        <v>191</v>
      </c>
      <c r="AQ580" s="165">
        <v>708</v>
      </c>
      <c r="AR580" s="165">
        <f t="shared" si="124"/>
        <v>-517</v>
      </c>
      <c r="AS580" s="255">
        <f t="shared" si="125"/>
        <v>-73.022598870056498</v>
      </c>
      <c r="AT580" s="166" t="s">
        <v>7024</v>
      </c>
    </row>
    <row r="581" spans="2:46" ht="50" customHeight="1">
      <c r="B581" s="34" t="s">
        <v>1157</v>
      </c>
      <c r="C581" s="35" t="s">
        <v>5295</v>
      </c>
      <c r="D581" s="36" t="s">
        <v>1158</v>
      </c>
      <c r="E581" s="240">
        <v>6032.6080000000002</v>
      </c>
      <c r="F581" s="235">
        <v>6218.6809999999996</v>
      </c>
      <c r="G581" s="234">
        <f t="shared" si="108"/>
        <v>-186.07299999999941</v>
      </c>
      <c r="H581" s="105">
        <f t="shared" si="109"/>
        <v>-2.9921618426801344</v>
      </c>
      <c r="I581" s="240">
        <v>1729.414</v>
      </c>
      <c r="J581" s="235">
        <v>1847.396</v>
      </c>
      <c r="K581" s="234">
        <f t="shared" si="110"/>
        <v>-117.98199999999997</v>
      </c>
      <c r="L581" s="312">
        <f t="shared" si="111"/>
        <v>-6.3863946874411326</v>
      </c>
      <c r="M581" s="240">
        <v>765.024</v>
      </c>
      <c r="N581" s="235">
        <v>764.58399999999995</v>
      </c>
      <c r="O581" s="234">
        <f t="shared" si="112"/>
        <v>0.44000000000005457</v>
      </c>
      <c r="P581" s="105">
        <f t="shared" si="113"/>
        <v>5.7547633745939575E-2</v>
      </c>
      <c r="Q581" s="240">
        <v>3538.17</v>
      </c>
      <c r="R581" s="235">
        <v>3606.701</v>
      </c>
      <c r="S581" s="234">
        <f t="shared" si="114"/>
        <v>-68.530999999999949</v>
      </c>
      <c r="T581" s="105">
        <f t="shared" si="115"/>
        <v>-1.900102060026599</v>
      </c>
      <c r="U581" s="180" t="s">
        <v>6142</v>
      </c>
      <c r="V581" s="165">
        <v>1923</v>
      </c>
      <c r="W581" s="165">
        <v>1949</v>
      </c>
      <c r="X581" s="165">
        <f t="shared" si="116"/>
        <v>-26</v>
      </c>
      <c r="Y581" s="255">
        <f t="shared" si="117"/>
        <v>-1.3340174448435094</v>
      </c>
      <c r="Z581" s="237" t="s">
        <v>5401</v>
      </c>
      <c r="AA581" s="165">
        <v>1080</v>
      </c>
      <c r="AB581" s="165">
        <v>1122</v>
      </c>
      <c r="AC581" s="165">
        <f t="shared" si="118"/>
        <v>-42</v>
      </c>
      <c r="AD581" s="165">
        <f t="shared" si="119"/>
        <v>-3.7433155080213902</v>
      </c>
      <c r="AE581" s="237" t="s">
        <v>7025</v>
      </c>
      <c r="AF581" s="165">
        <v>129</v>
      </c>
      <c r="AG581" s="165">
        <v>89</v>
      </c>
      <c r="AH581" s="165">
        <f t="shared" si="120"/>
        <v>40</v>
      </c>
      <c r="AI581" s="165">
        <f t="shared" si="121"/>
        <v>44.943820224719097</v>
      </c>
      <c r="AJ581" s="237" t="s">
        <v>7026</v>
      </c>
      <c r="AK581" s="165">
        <v>108</v>
      </c>
      <c r="AL581" s="165">
        <v>97</v>
      </c>
      <c r="AM581" s="165">
        <f t="shared" si="122"/>
        <v>11</v>
      </c>
      <c r="AN581" s="165">
        <f t="shared" si="123"/>
        <v>11.340206185567011</v>
      </c>
      <c r="AO581" s="237" t="s">
        <v>7027</v>
      </c>
      <c r="AP581" s="165">
        <v>98</v>
      </c>
      <c r="AQ581" s="165">
        <v>102</v>
      </c>
      <c r="AR581" s="165">
        <f t="shared" si="124"/>
        <v>-4</v>
      </c>
      <c r="AS581" s="255">
        <f t="shared" si="125"/>
        <v>-3.9215686274509802</v>
      </c>
      <c r="AT581" s="166" t="s">
        <v>7028</v>
      </c>
    </row>
    <row r="582" spans="2:46" ht="50" customHeight="1">
      <c r="B582" s="34" t="s">
        <v>1159</v>
      </c>
      <c r="C582" s="35" t="s">
        <v>5295</v>
      </c>
      <c r="D582" s="36" t="s">
        <v>1160</v>
      </c>
      <c r="E582" s="240">
        <v>16567.331999999999</v>
      </c>
      <c r="F582" s="235">
        <v>17104.8</v>
      </c>
      <c r="G582" s="234">
        <f t="shared" si="108"/>
        <v>-537.46800000000076</v>
      </c>
      <c r="H582" s="105">
        <f t="shared" si="109"/>
        <v>-3.1422056966465597</v>
      </c>
      <c r="I582" s="240">
        <v>5056.7860000000001</v>
      </c>
      <c r="J582" s="235">
        <v>5830.5169999999998</v>
      </c>
      <c r="K582" s="234">
        <f t="shared" si="110"/>
        <v>-773.73099999999977</v>
      </c>
      <c r="L582" s="312">
        <f t="shared" si="111"/>
        <v>-13.270366933155323</v>
      </c>
      <c r="M582" s="240">
        <v>1268.45</v>
      </c>
      <c r="N582" s="235">
        <v>1267.2650000000001</v>
      </c>
      <c r="O582" s="234">
        <f t="shared" si="112"/>
        <v>1.1849999999999454</v>
      </c>
      <c r="P582" s="105">
        <f t="shared" si="113"/>
        <v>9.350846113480174E-2</v>
      </c>
      <c r="Q582" s="240">
        <v>10242.096</v>
      </c>
      <c r="R582" s="235">
        <v>10007.018</v>
      </c>
      <c r="S582" s="234">
        <f t="shared" si="114"/>
        <v>235.07799999999952</v>
      </c>
      <c r="T582" s="105">
        <f t="shared" si="115"/>
        <v>2.3491313795977935</v>
      </c>
      <c r="U582" s="180" t="s">
        <v>5401</v>
      </c>
      <c r="V582" s="165">
        <v>6537</v>
      </c>
      <c r="W582" s="165">
        <v>6244</v>
      </c>
      <c r="X582" s="165">
        <f t="shared" si="116"/>
        <v>293</v>
      </c>
      <c r="Y582" s="255">
        <f t="shared" si="117"/>
        <v>4.6925048046124278</v>
      </c>
      <c r="Z582" s="237" t="s">
        <v>6562</v>
      </c>
      <c r="AA582" s="165">
        <v>2075</v>
      </c>
      <c r="AB582" s="165">
        <v>2075</v>
      </c>
      <c r="AC582" s="165">
        <f t="shared" si="118"/>
        <v>0</v>
      </c>
      <c r="AD582" s="165">
        <f t="shared" si="119"/>
        <v>0</v>
      </c>
      <c r="AE582" s="237" t="s">
        <v>7029</v>
      </c>
      <c r="AF582" s="165">
        <v>745</v>
      </c>
      <c r="AG582" s="165">
        <v>763</v>
      </c>
      <c r="AH582" s="165">
        <f t="shared" si="120"/>
        <v>-18</v>
      </c>
      <c r="AI582" s="165">
        <f t="shared" si="121"/>
        <v>-2.3591087811271296</v>
      </c>
      <c r="AJ582" s="237" t="s">
        <v>7030</v>
      </c>
      <c r="AK582" s="165">
        <v>482</v>
      </c>
      <c r="AL582" s="165">
        <v>520</v>
      </c>
      <c r="AM582" s="165">
        <f t="shared" si="122"/>
        <v>-38</v>
      </c>
      <c r="AN582" s="165">
        <f t="shared" si="123"/>
        <v>-7.3076923076923084</v>
      </c>
      <c r="AO582" s="237" t="s">
        <v>6983</v>
      </c>
      <c r="AP582" s="165">
        <v>237</v>
      </c>
      <c r="AQ582" s="165">
        <v>242</v>
      </c>
      <c r="AR582" s="165">
        <f t="shared" si="124"/>
        <v>-5</v>
      </c>
      <c r="AS582" s="255">
        <f t="shared" si="125"/>
        <v>-2.0661157024793391</v>
      </c>
      <c r="AT582" s="166" t="s">
        <v>7031</v>
      </c>
    </row>
    <row r="583" spans="2:46" ht="50" customHeight="1">
      <c r="B583" s="34" t="s">
        <v>1161</v>
      </c>
      <c r="C583" s="35" t="s">
        <v>5295</v>
      </c>
      <c r="D583" s="36" t="s">
        <v>1162</v>
      </c>
      <c r="E583" s="240">
        <v>4370.7759999999998</v>
      </c>
      <c r="F583" s="235">
        <v>4916.6559999999999</v>
      </c>
      <c r="G583" s="234">
        <f t="shared" si="108"/>
        <v>-545.88000000000011</v>
      </c>
      <c r="H583" s="105">
        <f t="shared" si="109"/>
        <v>-11.102668154941084</v>
      </c>
      <c r="I583" s="240">
        <v>1909.63</v>
      </c>
      <c r="J583" s="235">
        <v>2163.8440000000001</v>
      </c>
      <c r="K583" s="234">
        <f t="shared" si="110"/>
        <v>-254.21399999999994</v>
      </c>
      <c r="L583" s="312">
        <f t="shared" si="111"/>
        <v>-11.748259116646114</v>
      </c>
      <c r="M583" s="240">
        <v>722.17</v>
      </c>
      <c r="N583" s="235">
        <v>891.76800000000003</v>
      </c>
      <c r="O583" s="234">
        <f t="shared" ref="O583:O596" si="126">M583-N583</f>
        <v>-169.59800000000007</v>
      </c>
      <c r="P583" s="105">
        <f t="shared" ref="P583:P596" si="127">O583/N583*100</f>
        <v>-19.018175130751501</v>
      </c>
      <c r="Q583" s="240">
        <v>1738.9760000000001</v>
      </c>
      <c r="R583" s="235">
        <v>1861.0440000000001</v>
      </c>
      <c r="S583" s="234">
        <f t="shared" ref="S583:S614" si="128">Q583-R583</f>
        <v>-122.06799999999998</v>
      </c>
      <c r="T583" s="138">
        <f t="shared" ref="T583:T614" si="129">S583/R583*100</f>
        <v>-6.5591141316379398</v>
      </c>
      <c r="U583" s="293" t="s">
        <v>5615</v>
      </c>
      <c r="V583" s="165">
        <v>850</v>
      </c>
      <c r="W583" s="165">
        <v>1027</v>
      </c>
      <c r="X583" s="165">
        <f t="shared" si="116"/>
        <v>-177</v>
      </c>
      <c r="Y583" s="255">
        <f t="shared" si="117"/>
        <v>-17.234664070107108</v>
      </c>
      <c r="Z583" s="237" t="s">
        <v>5386</v>
      </c>
      <c r="AA583" s="165">
        <v>286</v>
      </c>
      <c r="AB583" s="165">
        <v>320</v>
      </c>
      <c r="AC583" s="165">
        <f t="shared" si="118"/>
        <v>-34</v>
      </c>
      <c r="AD583" s="165">
        <f t="shared" si="119"/>
        <v>-10.625</v>
      </c>
      <c r="AE583" s="237" t="s">
        <v>5401</v>
      </c>
      <c r="AF583" s="165">
        <v>264</v>
      </c>
      <c r="AG583" s="165">
        <v>264</v>
      </c>
      <c r="AH583" s="165">
        <f t="shared" si="120"/>
        <v>0</v>
      </c>
      <c r="AI583" s="165">
        <f t="shared" si="121"/>
        <v>0</v>
      </c>
      <c r="AJ583" s="367" t="s">
        <v>5578</v>
      </c>
      <c r="AK583" s="262">
        <v>239</v>
      </c>
      <c r="AL583" s="262">
        <v>250</v>
      </c>
      <c r="AM583" s="165">
        <f t="shared" si="122"/>
        <v>-11</v>
      </c>
      <c r="AN583" s="165">
        <f t="shared" si="123"/>
        <v>-4.3999999999999995</v>
      </c>
      <c r="AO583" s="367" t="s">
        <v>7032</v>
      </c>
      <c r="AP583" s="262">
        <v>100</v>
      </c>
      <c r="AQ583" s="262" t="s">
        <v>5423</v>
      </c>
      <c r="AR583" s="165">
        <f>AP583-0</f>
        <v>100</v>
      </c>
      <c r="AS583" s="255" t="s">
        <v>12165</v>
      </c>
      <c r="AT583" s="225" t="s">
        <v>7033</v>
      </c>
    </row>
    <row r="584" spans="2:46" ht="50" customHeight="1">
      <c r="B584" s="34" t="s">
        <v>1163</v>
      </c>
      <c r="C584" s="35" t="s">
        <v>5295</v>
      </c>
      <c r="D584" s="36" t="s">
        <v>1164</v>
      </c>
      <c r="E584" s="240">
        <v>8205.0949999999993</v>
      </c>
      <c r="F584" s="235">
        <v>8543.8160000000007</v>
      </c>
      <c r="G584" s="234">
        <f t="shared" ref="G584:G647" si="130">E584-F584</f>
        <v>-338.72100000000137</v>
      </c>
      <c r="H584" s="105">
        <f t="shared" ref="H584:H647" si="131">G584/F584*100</f>
        <v>-3.9645165579408705</v>
      </c>
      <c r="I584" s="240">
        <v>2652.248</v>
      </c>
      <c r="J584" s="235">
        <v>2919.3470000000002</v>
      </c>
      <c r="K584" s="234">
        <f t="shared" ref="K584:K647" si="132">I584-J584</f>
        <v>-267.09900000000016</v>
      </c>
      <c r="L584" s="312">
        <f t="shared" ref="L584:L647" si="133">K584/J584*100</f>
        <v>-9.1492720803659218</v>
      </c>
      <c r="M584" s="240">
        <v>1855.5309999999999</v>
      </c>
      <c r="N584" s="235">
        <v>1999.788</v>
      </c>
      <c r="O584" s="234">
        <f t="shared" si="126"/>
        <v>-144.25700000000006</v>
      </c>
      <c r="P584" s="105">
        <f t="shared" si="127"/>
        <v>-7.2136146431521775</v>
      </c>
      <c r="Q584" s="240">
        <v>3697.3159999999998</v>
      </c>
      <c r="R584" s="235">
        <v>3624.681</v>
      </c>
      <c r="S584" s="234">
        <f t="shared" si="128"/>
        <v>72.634999999999764</v>
      </c>
      <c r="T584" s="138">
        <f t="shared" si="129"/>
        <v>2.0039004811733712</v>
      </c>
      <c r="U584" s="293" t="s">
        <v>6142</v>
      </c>
      <c r="V584" s="165">
        <v>1910</v>
      </c>
      <c r="W584" s="165">
        <v>1948</v>
      </c>
      <c r="X584" s="165">
        <f t="shared" si="116"/>
        <v>-38</v>
      </c>
      <c r="Y584" s="255">
        <f t="shared" si="117"/>
        <v>-1.9507186858316223</v>
      </c>
      <c r="Z584" s="237" t="s">
        <v>5401</v>
      </c>
      <c r="AA584" s="165">
        <v>1102</v>
      </c>
      <c r="AB584" s="165">
        <v>1012</v>
      </c>
      <c r="AC584" s="165">
        <f t="shared" si="118"/>
        <v>90</v>
      </c>
      <c r="AD584" s="165">
        <f t="shared" si="119"/>
        <v>8.8932806324110665</v>
      </c>
      <c r="AE584" s="237" t="s">
        <v>5577</v>
      </c>
      <c r="AF584" s="165">
        <v>183</v>
      </c>
      <c r="AG584" s="165">
        <v>150</v>
      </c>
      <c r="AH584" s="165">
        <f t="shared" si="120"/>
        <v>33</v>
      </c>
      <c r="AI584" s="165">
        <f t="shared" si="121"/>
        <v>22</v>
      </c>
      <c r="AJ584" s="237" t="s">
        <v>7034</v>
      </c>
      <c r="AK584" s="165">
        <v>125</v>
      </c>
      <c r="AL584" s="165">
        <v>71</v>
      </c>
      <c r="AM584" s="165">
        <f t="shared" si="122"/>
        <v>54</v>
      </c>
      <c r="AN584" s="165">
        <f t="shared" si="123"/>
        <v>76.056338028169009</v>
      </c>
      <c r="AO584" s="237" t="s">
        <v>7035</v>
      </c>
      <c r="AP584" s="165">
        <v>82</v>
      </c>
      <c r="AQ584" s="165">
        <v>50</v>
      </c>
      <c r="AR584" s="165">
        <f t="shared" ref="AR584:AR642" si="134">AP584-AQ584</f>
        <v>32</v>
      </c>
      <c r="AS584" s="255">
        <f t="shared" si="125"/>
        <v>64</v>
      </c>
      <c r="AT584" s="166" t="s">
        <v>7036</v>
      </c>
    </row>
    <row r="585" spans="2:46" ht="50" customHeight="1">
      <c r="B585" s="37" t="s">
        <v>1165</v>
      </c>
      <c r="C585" s="38" t="s">
        <v>5295</v>
      </c>
      <c r="D585" s="39" t="s">
        <v>1166</v>
      </c>
      <c r="E585" s="240">
        <v>4175.5169999999998</v>
      </c>
      <c r="F585" s="235">
        <v>4564.25</v>
      </c>
      <c r="G585" s="234">
        <f t="shared" si="130"/>
        <v>-388.73300000000017</v>
      </c>
      <c r="H585" s="105">
        <f t="shared" si="131"/>
        <v>-8.5169085830092612</v>
      </c>
      <c r="I585" s="240">
        <v>1754.2570000000001</v>
      </c>
      <c r="J585" s="235">
        <v>1954.876</v>
      </c>
      <c r="K585" s="234">
        <f t="shared" si="132"/>
        <v>-200.61899999999991</v>
      </c>
      <c r="L585" s="312">
        <f t="shared" si="133"/>
        <v>-10.26249235245611</v>
      </c>
      <c r="M585" s="240">
        <v>320.31200000000001</v>
      </c>
      <c r="N585" s="235">
        <v>185.28200000000001</v>
      </c>
      <c r="O585" s="234">
        <f t="shared" si="126"/>
        <v>135.03</v>
      </c>
      <c r="P585" s="105">
        <f t="shared" si="127"/>
        <v>72.878099329670448</v>
      </c>
      <c r="Q585" s="240">
        <v>2100.9479999999999</v>
      </c>
      <c r="R585" s="235">
        <v>2424.0920000000001</v>
      </c>
      <c r="S585" s="234">
        <f t="shared" si="128"/>
        <v>-323.14400000000023</v>
      </c>
      <c r="T585" s="105">
        <f t="shared" si="129"/>
        <v>-13.3305171585897</v>
      </c>
      <c r="U585" s="180" t="s">
        <v>5481</v>
      </c>
      <c r="V585" s="165">
        <v>1276</v>
      </c>
      <c r="W585" s="165">
        <v>1476</v>
      </c>
      <c r="X585" s="165">
        <f t="shared" si="116"/>
        <v>-200</v>
      </c>
      <c r="Y585" s="255">
        <f t="shared" si="117"/>
        <v>-13.550135501355012</v>
      </c>
      <c r="Z585" s="237" t="s">
        <v>6489</v>
      </c>
      <c r="AA585" s="165">
        <v>258</v>
      </c>
      <c r="AB585" s="165">
        <v>300</v>
      </c>
      <c r="AC585" s="165">
        <f t="shared" si="118"/>
        <v>-42</v>
      </c>
      <c r="AD585" s="165">
        <f t="shared" si="119"/>
        <v>-14.000000000000002</v>
      </c>
      <c r="AE585" s="237" t="s">
        <v>5386</v>
      </c>
      <c r="AF585" s="165">
        <v>195</v>
      </c>
      <c r="AG585" s="165">
        <v>203</v>
      </c>
      <c r="AH585" s="165">
        <f t="shared" si="120"/>
        <v>-8</v>
      </c>
      <c r="AI585" s="165">
        <f t="shared" si="121"/>
        <v>-3.9408866995073892</v>
      </c>
      <c r="AJ585" s="237" t="s">
        <v>5471</v>
      </c>
      <c r="AK585" s="165">
        <v>122</v>
      </c>
      <c r="AL585" s="165">
        <v>107</v>
      </c>
      <c r="AM585" s="165">
        <f t="shared" si="122"/>
        <v>15</v>
      </c>
      <c r="AN585" s="165">
        <f t="shared" si="123"/>
        <v>14.018691588785046</v>
      </c>
      <c r="AO585" s="237" t="s">
        <v>7037</v>
      </c>
      <c r="AP585" s="165">
        <v>112</v>
      </c>
      <c r="AQ585" s="165">
        <v>218</v>
      </c>
      <c r="AR585" s="165">
        <f t="shared" si="134"/>
        <v>-106</v>
      </c>
      <c r="AS585" s="255">
        <f t="shared" si="125"/>
        <v>-48.623853211009177</v>
      </c>
      <c r="AT585" s="166" t="s">
        <v>7038</v>
      </c>
    </row>
    <row r="586" spans="2:46" ht="50" customHeight="1">
      <c r="B586" s="37" t="s">
        <v>1167</v>
      </c>
      <c r="C586" s="38" t="s">
        <v>5295</v>
      </c>
      <c r="D586" s="39" t="s">
        <v>1168</v>
      </c>
      <c r="E586" s="240">
        <v>1174.068</v>
      </c>
      <c r="F586" s="235">
        <v>1315.4259999999999</v>
      </c>
      <c r="G586" s="234">
        <f t="shared" si="130"/>
        <v>-141.35799999999995</v>
      </c>
      <c r="H586" s="105">
        <f t="shared" si="131"/>
        <v>-10.746176523802932</v>
      </c>
      <c r="I586" s="240">
        <v>469.49400000000003</v>
      </c>
      <c r="J586" s="235">
        <v>469.49099999999999</v>
      </c>
      <c r="K586" s="234">
        <f t="shared" si="132"/>
        <v>3.0000000000427463E-3</v>
      </c>
      <c r="L586" s="312">
        <f t="shared" si="133"/>
        <v>6.3898988479922853E-4</v>
      </c>
      <c r="M586" s="240">
        <v>113.925</v>
      </c>
      <c r="N586" s="235">
        <v>113.92400000000001</v>
      </c>
      <c r="O586" s="234">
        <f t="shared" si="126"/>
        <v>9.9999999999056399E-4</v>
      </c>
      <c r="P586" s="105">
        <f t="shared" si="127"/>
        <v>8.7777816789312514E-4</v>
      </c>
      <c r="Q586" s="240">
        <v>590.649</v>
      </c>
      <c r="R586" s="235">
        <v>732.01099999999997</v>
      </c>
      <c r="S586" s="234">
        <f t="shared" si="128"/>
        <v>-141.36199999999997</v>
      </c>
      <c r="T586" s="105">
        <f t="shared" si="129"/>
        <v>-19.311458434367786</v>
      </c>
      <c r="U586" s="180" t="s">
        <v>7039</v>
      </c>
      <c r="V586" s="165">
        <v>184</v>
      </c>
      <c r="W586" s="165">
        <v>239</v>
      </c>
      <c r="X586" s="165">
        <f t="shared" si="116"/>
        <v>-55</v>
      </c>
      <c r="Y586" s="255">
        <f t="shared" si="117"/>
        <v>-23.01255230125523</v>
      </c>
      <c r="Z586" s="237" t="s">
        <v>5415</v>
      </c>
      <c r="AA586" s="165">
        <v>133</v>
      </c>
      <c r="AB586" s="165">
        <v>174</v>
      </c>
      <c r="AC586" s="165">
        <f t="shared" si="118"/>
        <v>-41</v>
      </c>
      <c r="AD586" s="165">
        <f t="shared" si="119"/>
        <v>-23.563218390804597</v>
      </c>
      <c r="AE586" s="237" t="s">
        <v>7040</v>
      </c>
      <c r="AF586" s="165">
        <v>79</v>
      </c>
      <c r="AG586" s="165">
        <v>81</v>
      </c>
      <c r="AH586" s="165">
        <f t="shared" si="120"/>
        <v>-2</v>
      </c>
      <c r="AI586" s="165">
        <f t="shared" si="121"/>
        <v>-2.4691358024691357</v>
      </c>
      <c r="AJ586" s="237" t="s">
        <v>7041</v>
      </c>
      <c r="AK586" s="165">
        <v>60</v>
      </c>
      <c r="AL586" s="165">
        <v>58</v>
      </c>
      <c r="AM586" s="165">
        <f t="shared" si="122"/>
        <v>2</v>
      </c>
      <c r="AN586" s="165">
        <f t="shared" si="123"/>
        <v>3.4482758620689653</v>
      </c>
      <c r="AO586" s="237" t="s">
        <v>7042</v>
      </c>
      <c r="AP586" s="165">
        <v>47</v>
      </c>
      <c r="AQ586" s="165">
        <v>81</v>
      </c>
      <c r="AR586" s="165">
        <f t="shared" si="134"/>
        <v>-34</v>
      </c>
      <c r="AS586" s="255">
        <f t="shared" si="125"/>
        <v>-41.975308641975303</v>
      </c>
      <c r="AT586" s="166" t="s">
        <v>7043</v>
      </c>
    </row>
    <row r="587" spans="2:46" ht="50" customHeight="1">
      <c r="B587" s="34" t="s">
        <v>1169</v>
      </c>
      <c r="C587" s="35" t="s">
        <v>5295</v>
      </c>
      <c r="D587" s="36" t="s">
        <v>1170</v>
      </c>
      <c r="E587" s="240">
        <v>4765.9520000000002</v>
      </c>
      <c r="F587" s="235">
        <v>5072.1679999999997</v>
      </c>
      <c r="G587" s="234">
        <f t="shared" si="130"/>
        <v>-306.21599999999944</v>
      </c>
      <c r="H587" s="105">
        <f t="shared" si="131"/>
        <v>-6.037181733728052</v>
      </c>
      <c r="I587" s="240">
        <v>2446.8319999999999</v>
      </c>
      <c r="J587" s="235">
        <v>2717.8620000000001</v>
      </c>
      <c r="K587" s="234">
        <f t="shared" si="132"/>
        <v>-271.0300000000002</v>
      </c>
      <c r="L587" s="312">
        <f t="shared" si="133"/>
        <v>-9.9721766594477632</v>
      </c>
      <c r="M587" s="240">
        <v>104.949</v>
      </c>
      <c r="N587" s="235">
        <v>106.086</v>
      </c>
      <c r="O587" s="234">
        <f t="shared" si="126"/>
        <v>-1.1370000000000005</v>
      </c>
      <c r="P587" s="105">
        <f t="shared" si="127"/>
        <v>-1.071771958599627</v>
      </c>
      <c r="Q587" s="240">
        <v>2214.1709999999998</v>
      </c>
      <c r="R587" s="235">
        <v>2248.2199999999998</v>
      </c>
      <c r="S587" s="234">
        <f t="shared" si="128"/>
        <v>-34.048999999999978</v>
      </c>
      <c r="T587" s="105">
        <f t="shared" si="129"/>
        <v>-1.5144870163951918</v>
      </c>
      <c r="U587" s="180" t="s">
        <v>6160</v>
      </c>
      <c r="V587" s="165">
        <v>1122</v>
      </c>
      <c r="W587" s="165">
        <v>1122</v>
      </c>
      <c r="X587" s="165">
        <f t="shared" si="116"/>
        <v>0</v>
      </c>
      <c r="Y587" s="255">
        <f t="shared" si="117"/>
        <v>0</v>
      </c>
      <c r="Z587" s="237" t="s">
        <v>5401</v>
      </c>
      <c r="AA587" s="165">
        <v>764</v>
      </c>
      <c r="AB587" s="165">
        <v>784</v>
      </c>
      <c r="AC587" s="165">
        <f t="shared" si="118"/>
        <v>-20</v>
      </c>
      <c r="AD587" s="165">
        <f t="shared" si="119"/>
        <v>-2.5510204081632653</v>
      </c>
      <c r="AE587" s="237" t="s">
        <v>5669</v>
      </c>
      <c r="AF587" s="165">
        <v>213</v>
      </c>
      <c r="AG587" s="165">
        <v>219</v>
      </c>
      <c r="AH587" s="165">
        <f t="shared" si="120"/>
        <v>-6</v>
      </c>
      <c r="AI587" s="165">
        <f t="shared" si="121"/>
        <v>-2.7397260273972601</v>
      </c>
      <c r="AJ587" s="237" t="s">
        <v>7044</v>
      </c>
      <c r="AK587" s="165">
        <v>51</v>
      </c>
      <c r="AL587" s="165">
        <v>51</v>
      </c>
      <c r="AM587" s="165">
        <f t="shared" si="122"/>
        <v>0</v>
      </c>
      <c r="AN587" s="165">
        <f t="shared" si="123"/>
        <v>0</v>
      </c>
      <c r="AO587" s="237" t="s">
        <v>5577</v>
      </c>
      <c r="AP587" s="165">
        <v>32</v>
      </c>
      <c r="AQ587" s="165">
        <v>33</v>
      </c>
      <c r="AR587" s="165">
        <f t="shared" si="134"/>
        <v>-1</v>
      </c>
      <c r="AS587" s="255">
        <f t="shared" si="125"/>
        <v>-3.0303030303030303</v>
      </c>
      <c r="AT587" s="166" t="s">
        <v>7045</v>
      </c>
    </row>
    <row r="588" spans="2:46" ht="50" customHeight="1">
      <c r="B588" s="34" t="s">
        <v>1171</v>
      </c>
      <c r="C588" s="35" t="s">
        <v>5295</v>
      </c>
      <c r="D588" s="36" t="s">
        <v>1172</v>
      </c>
      <c r="E588" s="240">
        <v>9835.6620000000003</v>
      </c>
      <c r="F588" s="235">
        <v>11560.924999999999</v>
      </c>
      <c r="G588" s="234">
        <f t="shared" si="130"/>
        <v>-1725.262999999999</v>
      </c>
      <c r="H588" s="105">
        <f t="shared" si="131"/>
        <v>-14.923226298933685</v>
      </c>
      <c r="I588" s="240">
        <v>6605.3980000000001</v>
      </c>
      <c r="J588" s="235">
        <v>7364.9750000000004</v>
      </c>
      <c r="K588" s="234">
        <f t="shared" si="132"/>
        <v>-759.57700000000023</v>
      </c>
      <c r="L588" s="312">
        <f t="shared" si="133"/>
        <v>-10.313368341372513</v>
      </c>
      <c r="M588" s="240">
        <v>1122.375</v>
      </c>
      <c r="N588" s="235">
        <v>1655.3040000000001</v>
      </c>
      <c r="O588" s="234">
        <f t="shared" si="126"/>
        <v>-532.92900000000009</v>
      </c>
      <c r="P588" s="105">
        <f t="shared" si="127"/>
        <v>-32.195234228878803</v>
      </c>
      <c r="Q588" s="240">
        <v>2107.8890000000001</v>
      </c>
      <c r="R588" s="235">
        <v>2540.6460000000002</v>
      </c>
      <c r="S588" s="234">
        <f t="shared" si="128"/>
        <v>-432.75700000000006</v>
      </c>
      <c r="T588" s="105">
        <f t="shared" si="129"/>
        <v>-17.033345062633678</v>
      </c>
      <c r="U588" s="180" t="s">
        <v>6951</v>
      </c>
      <c r="V588" s="165">
        <v>552</v>
      </c>
      <c r="W588" s="165">
        <v>833</v>
      </c>
      <c r="X588" s="165">
        <f t="shared" si="116"/>
        <v>-281</v>
      </c>
      <c r="Y588" s="255">
        <f t="shared" si="117"/>
        <v>-33.733493397358941</v>
      </c>
      <c r="Z588" s="237" t="s">
        <v>7046</v>
      </c>
      <c r="AA588" s="165">
        <v>500</v>
      </c>
      <c r="AB588" s="165">
        <v>700</v>
      </c>
      <c r="AC588" s="165">
        <f t="shared" si="118"/>
        <v>-200</v>
      </c>
      <c r="AD588" s="165">
        <f t="shared" si="119"/>
        <v>-28.571428571428569</v>
      </c>
      <c r="AE588" s="237" t="s">
        <v>7047</v>
      </c>
      <c r="AF588" s="165">
        <v>268</v>
      </c>
      <c r="AG588" s="165">
        <v>268</v>
      </c>
      <c r="AH588" s="165">
        <f t="shared" si="120"/>
        <v>0</v>
      </c>
      <c r="AI588" s="165">
        <f t="shared" si="121"/>
        <v>0</v>
      </c>
      <c r="AJ588" s="237" t="s">
        <v>7048</v>
      </c>
      <c r="AK588" s="165">
        <v>255</v>
      </c>
      <c r="AL588" s="165">
        <v>242</v>
      </c>
      <c r="AM588" s="165">
        <f t="shared" si="122"/>
        <v>13</v>
      </c>
      <c r="AN588" s="165">
        <f t="shared" si="123"/>
        <v>5.3719008264462813</v>
      </c>
      <c r="AO588" s="237" t="s">
        <v>7049</v>
      </c>
      <c r="AP588" s="165">
        <v>240</v>
      </c>
      <c r="AQ588" s="165">
        <v>246</v>
      </c>
      <c r="AR588" s="165">
        <f t="shared" si="134"/>
        <v>-6</v>
      </c>
      <c r="AS588" s="255">
        <f t="shared" si="125"/>
        <v>-2.4390243902439024</v>
      </c>
      <c r="AT588" s="166" t="s">
        <v>7050</v>
      </c>
    </row>
    <row r="589" spans="2:46" ht="50" customHeight="1">
      <c r="B589" s="34" t="s">
        <v>1173</v>
      </c>
      <c r="C589" s="35" t="s">
        <v>5295</v>
      </c>
      <c r="D589" s="36" t="s">
        <v>1174</v>
      </c>
      <c r="E589" s="240">
        <v>3832.8530000000001</v>
      </c>
      <c r="F589" s="235">
        <v>3671.884</v>
      </c>
      <c r="G589" s="234">
        <f t="shared" si="130"/>
        <v>160.96900000000005</v>
      </c>
      <c r="H589" s="105">
        <f t="shared" si="131"/>
        <v>4.3838258507077041</v>
      </c>
      <c r="I589" s="240">
        <v>1292.557</v>
      </c>
      <c r="J589" s="235">
        <v>1245.2909999999999</v>
      </c>
      <c r="K589" s="234">
        <f t="shared" si="132"/>
        <v>47.266000000000076</v>
      </c>
      <c r="L589" s="312">
        <f t="shared" si="133"/>
        <v>3.7955787040940692</v>
      </c>
      <c r="M589" s="240">
        <v>1205.4469999999999</v>
      </c>
      <c r="N589" s="235">
        <v>1204.9659999999999</v>
      </c>
      <c r="O589" s="234">
        <f t="shared" si="126"/>
        <v>0.48099999999999454</v>
      </c>
      <c r="P589" s="105">
        <f t="shared" si="127"/>
        <v>3.9918138769060252E-2</v>
      </c>
      <c r="Q589" s="240">
        <v>1334.8489999999999</v>
      </c>
      <c r="R589" s="235">
        <v>1221.627</v>
      </c>
      <c r="S589" s="234">
        <f t="shared" si="128"/>
        <v>113.22199999999998</v>
      </c>
      <c r="T589" s="105">
        <f t="shared" si="129"/>
        <v>9.2681317619862682</v>
      </c>
      <c r="U589" s="180" t="s">
        <v>7051</v>
      </c>
      <c r="V589" s="165">
        <v>1047</v>
      </c>
      <c r="W589" s="165">
        <v>971</v>
      </c>
      <c r="X589" s="165">
        <f t="shared" si="116"/>
        <v>76</v>
      </c>
      <c r="Y589" s="255">
        <f t="shared" si="117"/>
        <v>7.8269824922760041</v>
      </c>
      <c r="Z589" s="237" t="s">
        <v>7052</v>
      </c>
      <c r="AA589" s="165">
        <v>253</v>
      </c>
      <c r="AB589" s="165">
        <v>251</v>
      </c>
      <c r="AC589" s="165">
        <f t="shared" si="118"/>
        <v>2</v>
      </c>
      <c r="AD589" s="165">
        <f t="shared" si="119"/>
        <v>0.79681274900398402</v>
      </c>
      <c r="AE589" s="237" t="s">
        <v>7053</v>
      </c>
      <c r="AF589" s="165">
        <v>29</v>
      </c>
      <c r="AG589" s="165" t="s">
        <v>5412</v>
      </c>
      <c r="AH589" s="165">
        <f>AF589-0</f>
        <v>29</v>
      </c>
      <c r="AI589" s="165" t="s">
        <v>12165</v>
      </c>
      <c r="AJ589" s="237" t="s">
        <v>7054</v>
      </c>
      <c r="AK589" s="165">
        <v>5</v>
      </c>
      <c r="AL589" s="165" t="s">
        <v>5412</v>
      </c>
      <c r="AM589" s="165">
        <f>AK589-0</f>
        <v>5</v>
      </c>
      <c r="AN589" s="165" t="s">
        <v>12165</v>
      </c>
      <c r="AO589" s="237" t="s">
        <v>7055</v>
      </c>
      <c r="AP589" s="165">
        <v>0</v>
      </c>
      <c r="AQ589" s="165" t="s">
        <v>5412</v>
      </c>
      <c r="AR589" s="165">
        <f>AP589-0</f>
        <v>0</v>
      </c>
      <c r="AS589" s="255" t="s">
        <v>12165</v>
      </c>
      <c r="AT589" s="166" t="s">
        <v>7056</v>
      </c>
    </row>
    <row r="590" spans="2:46" ht="50" customHeight="1">
      <c r="B590" s="34" t="s">
        <v>1175</v>
      </c>
      <c r="C590" s="35" t="s">
        <v>5295</v>
      </c>
      <c r="D590" s="36" t="s">
        <v>1176</v>
      </c>
      <c r="E590" s="240">
        <v>985.125</v>
      </c>
      <c r="F590" s="235">
        <v>1153.5619999999999</v>
      </c>
      <c r="G590" s="234">
        <f t="shared" si="130"/>
        <v>-168.4369999999999</v>
      </c>
      <c r="H590" s="105">
        <f t="shared" si="131"/>
        <v>-14.601469188478807</v>
      </c>
      <c r="I590" s="240">
        <v>236.66499999999999</v>
      </c>
      <c r="J590" s="235">
        <v>397.995</v>
      </c>
      <c r="K590" s="234">
        <f t="shared" si="132"/>
        <v>-161.33000000000001</v>
      </c>
      <c r="L590" s="312">
        <f t="shared" si="133"/>
        <v>-40.535685121672387</v>
      </c>
      <c r="M590" s="240">
        <v>81.625</v>
      </c>
      <c r="N590" s="235">
        <v>101.625</v>
      </c>
      <c r="O590" s="234">
        <f t="shared" si="126"/>
        <v>-20</v>
      </c>
      <c r="P590" s="105">
        <f t="shared" si="127"/>
        <v>-19.68019680196802</v>
      </c>
      <c r="Q590" s="240">
        <v>666.83500000000004</v>
      </c>
      <c r="R590" s="235">
        <v>653.94200000000001</v>
      </c>
      <c r="S590" s="234">
        <f t="shared" si="128"/>
        <v>12.893000000000029</v>
      </c>
      <c r="T590" s="105">
        <f t="shared" si="129"/>
        <v>1.9715815775711041</v>
      </c>
      <c r="U590" s="342" t="s">
        <v>6964</v>
      </c>
      <c r="V590" s="165">
        <v>223</v>
      </c>
      <c r="W590" s="165">
        <v>223</v>
      </c>
      <c r="X590" s="165">
        <f t="shared" si="116"/>
        <v>0</v>
      </c>
      <c r="Y590" s="255">
        <f t="shared" si="117"/>
        <v>0</v>
      </c>
      <c r="Z590" s="359" t="s">
        <v>5386</v>
      </c>
      <c r="AA590" s="165">
        <v>189</v>
      </c>
      <c r="AB590" s="165">
        <v>189</v>
      </c>
      <c r="AC590" s="165">
        <f t="shared" si="118"/>
        <v>0</v>
      </c>
      <c r="AD590" s="165">
        <f t="shared" si="119"/>
        <v>0</v>
      </c>
      <c r="AE590" s="359" t="s">
        <v>6994</v>
      </c>
      <c r="AF590" s="165">
        <v>67</v>
      </c>
      <c r="AG590" s="165">
        <v>67</v>
      </c>
      <c r="AH590" s="165">
        <f t="shared" si="120"/>
        <v>0</v>
      </c>
      <c r="AI590" s="165">
        <f t="shared" si="121"/>
        <v>0</v>
      </c>
      <c r="AJ590" s="359" t="s">
        <v>7057</v>
      </c>
      <c r="AK590" s="165">
        <v>58</v>
      </c>
      <c r="AL590" s="165">
        <v>61</v>
      </c>
      <c r="AM590" s="165">
        <f t="shared" si="122"/>
        <v>-3</v>
      </c>
      <c r="AN590" s="165">
        <f t="shared" si="123"/>
        <v>-4.918032786885246</v>
      </c>
      <c r="AO590" s="359" t="s">
        <v>5577</v>
      </c>
      <c r="AP590" s="165">
        <v>48</v>
      </c>
      <c r="AQ590" s="165">
        <v>28</v>
      </c>
      <c r="AR590" s="165">
        <f t="shared" si="134"/>
        <v>20</v>
      </c>
      <c r="AS590" s="255">
        <f t="shared" si="125"/>
        <v>71.428571428571431</v>
      </c>
      <c r="AT590" s="211" t="s">
        <v>11434</v>
      </c>
    </row>
    <row r="591" spans="2:46" ht="50" customHeight="1">
      <c r="B591" s="34" t="s">
        <v>1177</v>
      </c>
      <c r="C591" s="35" t="s">
        <v>5295</v>
      </c>
      <c r="D591" s="36" t="s">
        <v>1178</v>
      </c>
      <c r="E591" s="240">
        <v>4488.1710000000003</v>
      </c>
      <c r="F591" s="235">
        <v>4717.6000000000004</v>
      </c>
      <c r="G591" s="234">
        <f t="shared" si="130"/>
        <v>-229.42900000000009</v>
      </c>
      <c r="H591" s="105">
        <f t="shared" si="131"/>
        <v>-4.8632567407156202</v>
      </c>
      <c r="I591" s="240">
        <v>2137</v>
      </c>
      <c r="J591" s="235">
        <v>2495.7399999999998</v>
      </c>
      <c r="K591" s="234">
        <f t="shared" si="132"/>
        <v>-358.73999999999978</v>
      </c>
      <c r="L591" s="312">
        <f t="shared" si="133"/>
        <v>-14.374093455247735</v>
      </c>
      <c r="M591" s="240">
        <v>373.1</v>
      </c>
      <c r="N591" s="235">
        <v>373.1</v>
      </c>
      <c r="O591" s="234">
        <f t="shared" si="126"/>
        <v>0</v>
      </c>
      <c r="P591" s="105">
        <f t="shared" si="127"/>
        <v>0</v>
      </c>
      <c r="Q591" s="240">
        <v>1978.0709999999999</v>
      </c>
      <c r="R591" s="235">
        <v>1848.76</v>
      </c>
      <c r="S591" s="234">
        <f t="shared" si="128"/>
        <v>129.31099999999992</v>
      </c>
      <c r="T591" s="105">
        <f t="shared" si="129"/>
        <v>6.9944719704017793</v>
      </c>
      <c r="U591" s="180" t="s">
        <v>7058</v>
      </c>
      <c r="V591" s="165">
        <v>786</v>
      </c>
      <c r="W591" s="165">
        <v>786</v>
      </c>
      <c r="X591" s="165">
        <f t="shared" si="116"/>
        <v>0</v>
      </c>
      <c r="Y591" s="255">
        <f t="shared" si="117"/>
        <v>0</v>
      </c>
      <c r="Z591" s="237" t="s">
        <v>6994</v>
      </c>
      <c r="AA591" s="165">
        <v>556</v>
      </c>
      <c r="AB591" s="165">
        <v>418</v>
      </c>
      <c r="AC591" s="165">
        <f t="shared" si="118"/>
        <v>138</v>
      </c>
      <c r="AD591" s="165">
        <f t="shared" si="119"/>
        <v>33.014354066985646</v>
      </c>
      <c r="AE591" s="237" t="s">
        <v>5386</v>
      </c>
      <c r="AF591" s="165">
        <v>295</v>
      </c>
      <c r="AG591" s="165">
        <v>295</v>
      </c>
      <c r="AH591" s="165">
        <f t="shared" si="120"/>
        <v>0</v>
      </c>
      <c r="AI591" s="165">
        <f t="shared" si="121"/>
        <v>0</v>
      </c>
      <c r="AJ591" s="237" t="s">
        <v>7059</v>
      </c>
      <c r="AK591" s="165">
        <v>206</v>
      </c>
      <c r="AL591" s="165">
        <v>206</v>
      </c>
      <c r="AM591" s="165">
        <f t="shared" si="122"/>
        <v>0</v>
      </c>
      <c r="AN591" s="165">
        <f t="shared" si="123"/>
        <v>0</v>
      </c>
      <c r="AO591" s="237" t="s">
        <v>7060</v>
      </c>
      <c r="AP591" s="165">
        <v>48</v>
      </c>
      <c r="AQ591" s="165">
        <v>48</v>
      </c>
      <c r="AR591" s="165">
        <f t="shared" si="134"/>
        <v>0</v>
      </c>
      <c r="AS591" s="255">
        <f t="shared" si="125"/>
        <v>0</v>
      </c>
      <c r="AT591" s="166" t="s">
        <v>7061</v>
      </c>
    </row>
    <row r="592" spans="2:46" ht="50" customHeight="1">
      <c r="B592" s="34" t="s">
        <v>1179</v>
      </c>
      <c r="C592" s="35" t="s">
        <v>5295</v>
      </c>
      <c r="D592" s="36" t="s">
        <v>1180</v>
      </c>
      <c r="E592" s="240">
        <v>2230.6239999999998</v>
      </c>
      <c r="F592" s="235">
        <v>2192.355</v>
      </c>
      <c r="G592" s="234">
        <f t="shared" si="130"/>
        <v>38.268999999999778</v>
      </c>
      <c r="H592" s="105">
        <f t="shared" si="131"/>
        <v>1.7455658412985025</v>
      </c>
      <c r="I592" s="240">
        <v>250.982</v>
      </c>
      <c r="J592" s="235">
        <v>250.959</v>
      </c>
      <c r="K592" s="234">
        <f t="shared" si="132"/>
        <v>2.2999999999996135E-2</v>
      </c>
      <c r="L592" s="312">
        <f t="shared" si="133"/>
        <v>9.164843659719769E-3</v>
      </c>
      <c r="M592" s="240">
        <v>278.87900000000002</v>
      </c>
      <c r="N592" s="235">
        <v>173.86199999999999</v>
      </c>
      <c r="O592" s="234">
        <f t="shared" si="126"/>
        <v>105.01700000000002</v>
      </c>
      <c r="P592" s="105">
        <f t="shared" si="127"/>
        <v>60.402503134670042</v>
      </c>
      <c r="Q592" s="240">
        <v>1700.7629999999999</v>
      </c>
      <c r="R592" s="235">
        <v>1767.5340000000001</v>
      </c>
      <c r="S592" s="234">
        <f t="shared" si="128"/>
        <v>-66.771000000000186</v>
      </c>
      <c r="T592" s="105">
        <f t="shared" si="129"/>
        <v>-3.7776359606095378</v>
      </c>
      <c r="U592" s="180" t="s">
        <v>5401</v>
      </c>
      <c r="V592" s="165">
        <v>846</v>
      </c>
      <c r="W592" s="165">
        <v>696</v>
      </c>
      <c r="X592" s="165">
        <f t="shared" si="116"/>
        <v>150</v>
      </c>
      <c r="Y592" s="255">
        <f t="shared" si="117"/>
        <v>21.551724137931032</v>
      </c>
      <c r="Z592" s="237" t="s">
        <v>7062</v>
      </c>
      <c r="AA592" s="165">
        <v>356</v>
      </c>
      <c r="AB592" s="165">
        <v>653</v>
      </c>
      <c r="AC592" s="165">
        <f t="shared" si="118"/>
        <v>-297</v>
      </c>
      <c r="AD592" s="165">
        <f t="shared" si="119"/>
        <v>-45.482388973966309</v>
      </c>
      <c r="AE592" s="237" t="s">
        <v>5386</v>
      </c>
      <c r="AF592" s="165">
        <v>184</v>
      </c>
      <c r="AG592" s="165">
        <v>184</v>
      </c>
      <c r="AH592" s="165">
        <f t="shared" si="120"/>
        <v>0</v>
      </c>
      <c r="AI592" s="165">
        <f t="shared" si="121"/>
        <v>0</v>
      </c>
      <c r="AJ592" s="237" t="s">
        <v>5578</v>
      </c>
      <c r="AK592" s="165">
        <v>112</v>
      </c>
      <c r="AL592" s="165">
        <v>72</v>
      </c>
      <c r="AM592" s="165">
        <f t="shared" si="122"/>
        <v>40</v>
      </c>
      <c r="AN592" s="165">
        <f t="shared" si="123"/>
        <v>55.555555555555557</v>
      </c>
      <c r="AO592" s="237" t="s">
        <v>7063</v>
      </c>
      <c r="AP592" s="165">
        <v>71</v>
      </c>
      <c r="AQ592" s="165">
        <v>71</v>
      </c>
      <c r="AR592" s="165">
        <f t="shared" si="134"/>
        <v>0</v>
      </c>
      <c r="AS592" s="255">
        <f t="shared" si="125"/>
        <v>0</v>
      </c>
      <c r="AT592" s="166" t="s">
        <v>7064</v>
      </c>
    </row>
    <row r="593" spans="2:46" ht="50" customHeight="1">
      <c r="B593" s="34" t="s">
        <v>1181</v>
      </c>
      <c r="C593" s="35" t="s">
        <v>5295</v>
      </c>
      <c r="D593" s="36" t="s">
        <v>1182</v>
      </c>
      <c r="E593" s="240">
        <v>2007.585</v>
      </c>
      <c r="F593" s="235">
        <v>2259.5450000000001</v>
      </c>
      <c r="G593" s="234">
        <f t="shared" si="130"/>
        <v>-251.96000000000004</v>
      </c>
      <c r="H593" s="105">
        <f t="shared" si="131"/>
        <v>-11.150917551985025</v>
      </c>
      <c r="I593" s="240">
        <v>882.23</v>
      </c>
      <c r="J593" s="235">
        <v>908.63</v>
      </c>
      <c r="K593" s="234">
        <f t="shared" si="132"/>
        <v>-26.399999999999977</v>
      </c>
      <c r="L593" s="312">
        <f t="shared" si="133"/>
        <v>-2.9054730748489459</v>
      </c>
      <c r="M593" s="240">
        <v>164.096</v>
      </c>
      <c r="N593" s="235">
        <v>164.096</v>
      </c>
      <c r="O593" s="234">
        <f t="shared" si="126"/>
        <v>0</v>
      </c>
      <c r="P593" s="105">
        <f t="shared" si="127"/>
        <v>0</v>
      </c>
      <c r="Q593" s="240">
        <v>961.25900000000001</v>
      </c>
      <c r="R593" s="235">
        <v>1186.819</v>
      </c>
      <c r="S593" s="234">
        <f t="shared" si="128"/>
        <v>-225.55999999999995</v>
      </c>
      <c r="T593" s="105">
        <f t="shared" si="129"/>
        <v>-19.005425427129154</v>
      </c>
      <c r="U593" s="180" t="s">
        <v>5401</v>
      </c>
      <c r="V593" s="165">
        <v>504</v>
      </c>
      <c r="W593" s="165">
        <v>706</v>
      </c>
      <c r="X593" s="165">
        <f t="shared" si="116"/>
        <v>-202</v>
      </c>
      <c r="Y593" s="255">
        <f t="shared" si="117"/>
        <v>-28.611898016997166</v>
      </c>
      <c r="Z593" s="237" t="s">
        <v>5511</v>
      </c>
      <c r="AA593" s="165">
        <v>234</v>
      </c>
      <c r="AB593" s="165">
        <v>259</v>
      </c>
      <c r="AC593" s="165">
        <f t="shared" si="118"/>
        <v>-25</v>
      </c>
      <c r="AD593" s="165">
        <f t="shared" si="119"/>
        <v>-9.6525096525096519</v>
      </c>
      <c r="AE593" s="237" t="s">
        <v>5386</v>
      </c>
      <c r="AF593" s="165">
        <v>120</v>
      </c>
      <c r="AG593" s="165">
        <v>120</v>
      </c>
      <c r="AH593" s="165">
        <f t="shared" si="120"/>
        <v>0</v>
      </c>
      <c r="AI593" s="165">
        <f t="shared" si="121"/>
        <v>0</v>
      </c>
      <c r="AJ593" s="237" t="s">
        <v>5750</v>
      </c>
      <c r="AK593" s="165">
        <v>100</v>
      </c>
      <c r="AL593" s="165">
        <v>100</v>
      </c>
      <c r="AM593" s="165">
        <f t="shared" si="122"/>
        <v>0</v>
      </c>
      <c r="AN593" s="165">
        <f t="shared" si="123"/>
        <v>0</v>
      </c>
      <c r="AO593" s="237" t="s">
        <v>5578</v>
      </c>
      <c r="AP593" s="165">
        <v>2</v>
      </c>
      <c r="AQ593" s="165">
        <v>2</v>
      </c>
      <c r="AR593" s="165">
        <f t="shared" si="134"/>
        <v>0</v>
      </c>
      <c r="AS593" s="255">
        <f t="shared" si="125"/>
        <v>0</v>
      </c>
      <c r="AT593" s="166" t="s">
        <v>7065</v>
      </c>
    </row>
    <row r="594" spans="2:46" ht="50" customHeight="1">
      <c r="B594" s="34" t="s">
        <v>1183</v>
      </c>
      <c r="C594" s="35" t="s">
        <v>5295</v>
      </c>
      <c r="D594" s="36" t="s">
        <v>1184</v>
      </c>
      <c r="E594" s="240">
        <v>2002.1320000000001</v>
      </c>
      <c r="F594" s="235">
        <v>2099.9270000000001</v>
      </c>
      <c r="G594" s="234">
        <f t="shared" si="130"/>
        <v>-97.795000000000073</v>
      </c>
      <c r="H594" s="105">
        <f t="shared" si="131"/>
        <v>-4.657066650412137</v>
      </c>
      <c r="I594" s="240">
        <v>782.19100000000003</v>
      </c>
      <c r="J594" s="235">
        <v>837.68600000000004</v>
      </c>
      <c r="K594" s="234">
        <f t="shared" si="132"/>
        <v>-55.495000000000005</v>
      </c>
      <c r="L594" s="312">
        <f t="shared" si="133"/>
        <v>-6.6247973584374105</v>
      </c>
      <c r="M594" s="240">
        <v>83.304000000000002</v>
      </c>
      <c r="N594" s="235">
        <v>83.295000000000002</v>
      </c>
      <c r="O594" s="234">
        <f t="shared" si="126"/>
        <v>9.0000000000003411E-3</v>
      </c>
      <c r="P594" s="105">
        <f t="shared" si="127"/>
        <v>1.0804970286332122E-2</v>
      </c>
      <c r="Q594" s="240">
        <v>1136.6369999999999</v>
      </c>
      <c r="R594" s="235">
        <v>1178.9459999999999</v>
      </c>
      <c r="S594" s="234">
        <f t="shared" si="128"/>
        <v>-42.308999999999969</v>
      </c>
      <c r="T594" s="105">
        <f t="shared" si="129"/>
        <v>-3.5887139869001614</v>
      </c>
      <c r="U594" s="180" t="s">
        <v>7066</v>
      </c>
      <c r="V594" s="165">
        <v>497</v>
      </c>
      <c r="W594" s="165">
        <v>495</v>
      </c>
      <c r="X594" s="165">
        <f t="shared" si="116"/>
        <v>2</v>
      </c>
      <c r="Y594" s="255">
        <f t="shared" si="117"/>
        <v>0.40404040404040403</v>
      </c>
      <c r="Z594" s="237" t="s">
        <v>7067</v>
      </c>
      <c r="AA594" s="165">
        <v>335</v>
      </c>
      <c r="AB594" s="165">
        <v>400</v>
      </c>
      <c r="AC594" s="165">
        <f t="shared" si="118"/>
        <v>-65</v>
      </c>
      <c r="AD594" s="165">
        <f t="shared" si="119"/>
        <v>-16.25</v>
      </c>
      <c r="AE594" s="237" t="s">
        <v>5386</v>
      </c>
      <c r="AF594" s="165">
        <v>168</v>
      </c>
      <c r="AG594" s="165">
        <v>168</v>
      </c>
      <c r="AH594" s="165">
        <f t="shared" si="120"/>
        <v>0</v>
      </c>
      <c r="AI594" s="165">
        <f t="shared" si="121"/>
        <v>0</v>
      </c>
      <c r="AJ594" s="237" t="s">
        <v>7068</v>
      </c>
      <c r="AK594" s="165">
        <v>73</v>
      </c>
      <c r="AL594" s="165">
        <v>51</v>
      </c>
      <c r="AM594" s="165">
        <f t="shared" si="122"/>
        <v>22</v>
      </c>
      <c r="AN594" s="165">
        <f t="shared" si="123"/>
        <v>43.137254901960787</v>
      </c>
      <c r="AO594" s="237" t="s">
        <v>6148</v>
      </c>
      <c r="AP594" s="165">
        <v>37</v>
      </c>
      <c r="AQ594" s="165">
        <v>37</v>
      </c>
      <c r="AR594" s="165">
        <f t="shared" si="134"/>
        <v>0</v>
      </c>
      <c r="AS594" s="255">
        <f t="shared" si="125"/>
        <v>0</v>
      </c>
      <c r="AT594" s="103" t="s">
        <v>11435</v>
      </c>
    </row>
    <row r="595" spans="2:46" ht="50" customHeight="1">
      <c r="B595" s="34" t="s">
        <v>1185</v>
      </c>
      <c r="C595" s="35" t="s">
        <v>5295</v>
      </c>
      <c r="D595" s="36" t="s">
        <v>1186</v>
      </c>
      <c r="E595" s="240">
        <v>2466.8649999999998</v>
      </c>
      <c r="F595" s="235">
        <v>2558.375</v>
      </c>
      <c r="G595" s="234">
        <f t="shared" si="130"/>
        <v>-91.510000000000218</v>
      </c>
      <c r="H595" s="105">
        <f t="shared" si="131"/>
        <v>-3.5768798553769567</v>
      </c>
      <c r="I595" s="240">
        <v>884.30100000000004</v>
      </c>
      <c r="J595" s="235">
        <v>867.90899999999999</v>
      </c>
      <c r="K595" s="234">
        <f t="shared" si="132"/>
        <v>16.392000000000053</v>
      </c>
      <c r="L595" s="312">
        <f t="shared" si="133"/>
        <v>1.8886772691607128</v>
      </c>
      <c r="M595" s="240">
        <v>1.2</v>
      </c>
      <c r="N595" s="235">
        <v>1.2</v>
      </c>
      <c r="O595" s="234">
        <f t="shared" si="126"/>
        <v>0</v>
      </c>
      <c r="P595" s="105">
        <f t="shared" si="127"/>
        <v>0</v>
      </c>
      <c r="Q595" s="240">
        <v>1581.364</v>
      </c>
      <c r="R595" s="235">
        <v>1689.2660000000001</v>
      </c>
      <c r="S595" s="234">
        <f t="shared" si="128"/>
        <v>-107.90200000000004</v>
      </c>
      <c r="T595" s="105">
        <f t="shared" si="129"/>
        <v>-6.3875079472386256</v>
      </c>
      <c r="U595" s="180" t="s">
        <v>7069</v>
      </c>
      <c r="V595" s="165">
        <v>534</v>
      </c>
      <c r="W595" s="165">
        <v>613</v>
      </c>
      <c r="X595" s="165">
        <f t="shared" si="116"/>
        <v>-79</v>
      </c>
      <c r="Y595" s="255">
        <f t="shared" si="117"/>
        <v>-12.887438825448614</v>
      </c>
      <c r="Z595" s="237" t="s">
        <v>5513</v>
      </c>
      <c r="AA595" s="165">
        <v>267</v>
      </c>
      <c r="AB595" s="165">
        <v>267</v>
      </c>
      <c r="AC595" s="165">
        <f t="shared" si="118"/>
        <v>0</v>
      </c>
      <c r="AD595" s="165">
        <f t="shared" si="119"/>
        <v>0</v>
      </c>
      <c r="AE595" s="237" t="s">
        <v>5401</v>
      </c>
      <c r="AF595" s="165">
        <v>247</v>
      </c>
      <c r="AG595" s="165">
        <v>372</v>
      </c>
      <c r="AH595" s="165">
        <f t="shared" si="120"/>
        <v>-125</v>
      </c>
      <c r="AI595" s="165">
        <f t="shared" si="121"/>
        <v>-33.602150537634408</v>
      </c>
      <c r="AJ595" s="237" t="s">
        <v>5615</v>
      </c>
      <c r="AK595" s="165">
        <v>231</v>
      </c>
      <c r="AL595" s="165">
        <v>229</v>
      </c>
      <c r="AM595" s="165">
        <f t="shared" si="122"/>
        <v>2</v>
      </c>
      <c r="AN595" s="165">
        <f t="shared" si="123"/>
        <v>0.87336244541484709</v>
      </c>
      <c r="AO595" s="237" t="s">
        <v>6119</v>
      </c>
      <c r="AP595" s="165">
        <v>122</v>
      </c>
      <c r="AQ595" s="165">
        <v>100</v>
      </c>
      <c r="AR595" s="165">
        <f t="shared" si="134"/>
        <v>22</v>
      </c>
      <c r="AS595" s="255">
        <f t="shared" si="125"/>
        <v>22</v>
      </c>
      <c r="AT595" s="103" t="s">
        <v>11436</v>
      </c>
    </row>
    <row r="596" spans="2:46" ht="50" customHeight="1">
      <c r="B596" s="34" t="s">
        <v>1187</v>
      </c>
      <c r="C596" s="35" t="s">
        <v>5295</v>
      </c>
      <c r="D596" s="36" t="s">
        <v>1188</v>
      </c>
      <c r="E596" s="240">
        <v>2110.6390000000001</v>
      </c>
      <c r="F596" s="235">
        <v>2078.1190000000001</v>
      </c>
      <c r="G596" s="234">
        <f t="shared" si="130"/>
        <v>32.519999999999982</v>
      </c>
      <c r="H596" s="105">
        <f t="shared" si="131"/>
        <v>1.5648766985913691</v>
      </c>
      <c r="I596" s="240">
        <v>1078.212</v>
      </c>
      <c r="J596" s="235">
        <v>1003.5650000000001</v>
      </c>
      <c r="K596" s="234">
        <f t="shared" si="132"/>
        <v>74.646999999999935</v>
      </c>
      <c r="L596" s="312">
        <f t="shared" si="133"/>
        <v>7.4381828780397816</v>
      </c>
      <c r="M596" s="240">
        <v>96.546000000000006</v>
      </c>
      <c r="N596" s="235">
        <v>143.54599999999999</v>
      </c>
      <c r="O596" s="234">
        <f t="shared" si="126"/>
        <v>-46.999999999999986</v>
      </c>
      <c r="P596" s="105">
        <f t="shared" si="127"/>
        <v>-32.742117509369812</v>
      </c>
      <c r="Q596" s="240">
        <v>935.88099999999997</v>
      </c>
      <c r="R596" s="235">
        <v>931.00800000000004</v>
      </c>
      <c r="S596" s="234">
        <f t="shared" si="128"/>
        <v>4.8729999999999336</v>
      </c>
      <c r="T596" s="105">
        <f t="shared" si="129"/>
        <v>0.52341118443664647</v>
      </c>
      <c r="U596" s="180" t="s">
        <v>7070</v>
      </c>
      <c r="V596" s="165">
        <v>287</v>
      </c>
      <c r="W596" s="165">
        <v>287</v>
      </c>
      <c r="X596" s="165">
        <f t="shared" si="116"/>
        <v>0</v>
      </c>
      <c r="Y596" s="255">
        <f t="shared" si="117"/>
        <v>0</v>
      </c>
      <c r="Z596" s="237" t="s">
        <v>7071</v>
      </c>
      <c r="AA596" s="165">
        <v>212</v>
      </c>
      <c r="AB596" s="165">
        <v>212</v>
      </c>
      <c r="AC596" s="165">
        <f t="shared" si="118"/>
        <v>0</v>
      </c>
      <c r="AD596" s="165">
        <f t="shared" si="119"/>
        <v>0</v>
      </c>
      <c r="AE596" s="237" t="s">
        <v>7072</v>
      </c>
      <c r="AF596" s="165">
        <v>195</v>
      </c>
      <c r="AG596" s="165">
        <v>201</v>
      </c>
      <c r="AH596" s="165">
        <f t="shared" si="120"/>
        <v>-6</v>
      </c>
      <c r="AI596" s="165">
        <f t="shared" si="121"/>
        <v>-2.9850746268656714</v>
      </c>
      <c r="AJ596" s="237" t="s">
        <v>7073</v>
      </c>
      <c r="AK596" s="165">
        <v>64</v>
      </c>
      <c r="AL596" s="165">
        <v>69</v>
      </c>
      <c r="AM596" s="165">
        <f t="shared" si="122"/>
        <v>-5</v>
      </c>
      <c r="AN596" s="165">
        <f t="shared" si="123"/>
        <v>-7.2463768115942031</v>
      </c>
      <c r="AO596" s="237" t="s">
        <v>7074</v>
      </c>
      <c r="AP596" s="165">
        <v>58</v>
      </c>
      <c r="AQ596" s="165">
        <v>49</v>
      </c>
      <c r="AR596" s="165">
        <f t="shared" si="134"/>
        <v>9</v>
      </c>
      <c r="AS596" s="255">
        <f t="shared" si="125"/>
        <v>18.367346938775512</v>
      </c>
      <c r="AT596" s="166" t="s">
        <v>7075</v>
      </c>
    </row>
    <row r="597" spans="2:46" ht="50" customHeight="1">
      <c r="B597" s="34" t="s">
        <v>1189</v>
      </c>
      <c r="C597" s="35" t="s">
        <v>5295</v>
      </c>
      <c r="D597" s="36" t="s">
        <v>1190</v>
      </c>
      <c r="E597" s="240">
        <v>273.67500000000001</v>
      </c>
      <c r="F597" s="235">
        <v>487.88200000000001</v>
      </c>
      <c r="G597" s="234">
        <f t="shared" si="130"/>
        <v>-214.20699999999999</v>
      </c>
      <c r="H597" s="105">
        <f t="shared" si="131"/>
        <v>-43.905493541471088</v>
      </c>
      <c r="I597" s="240">
        <v>273.67500000000001</v>
      </c>
      <c r="J597" s="235">
        <v>487.88200000000001</v>
      </c>
      <c r="K597" s="234">
        <f t="shared" si="132"/>
        <v>-214.20699999999999</v>
      </c>
      <c r="L597" s="312">
        <f t="shared" si="133"/>
        <v>-43.905493541471088</v>
      </c>
      <c r="M597" s="333" t="s">
        <v>6150</v>
      </c>
      <c r="N597" s="237" t="s">
        <v>6150</v>
      </c>
      <c r="O597" s="237" t="s">
        <v>6150</v>
      </c>
      <c r="P597" s="236" t="s">
        <v>6150</v>
      </c>
      <c r="Q597" s="237" t="s">
        <v>6150</v>
      </c>
      <c r="R597" s="235" t="s">
        <v>5423</v>
      </c>
      <c r="S597" s="234" t="s">
        <v>12157</v>
      </c>
      <c r="T597" s="105" t="s">
        <v>12157</v>
      </c>
      <c r="U597" s="237" t="s">
        <v>6150</v>
      </c>
      <c r="V597" s="165" t="s">
        <v>12157</v>
      </c>
      <c r="W597" s="165" t="s">
        <v>12157</v>
      </c>
      <c r="X597" s="165" t="s">
        <v>12157</v>
      </c>
      <c r="Y597" s="255" t="s">
        <v>12157</v>
      </c>
      <c r="Z597" s="237" t="s">
        <v>12157</v>
      </c>
      <c r="AA597" s="165" t="s">
        <v>12157</v>
      </c>
      <c r="AB597" s="165" t="s">
        <v>12157</v>
      </c>
      <c r="AC597" s="165" t="s">
        <v>12157</v>
      </c>
      <c r="AD597" s="165" t="s">
        <v>12157</v>
      </c>
      <c r="AE597" s="237" t="s">
        <v>12157</v>
      </c>
      <c r="AF597" s="165" t="s">
        <v>12157</v>
      </c>
      <c r="AG597" s="165" t="s">
        <v>12157</v>
      </c>
      <c r="AH597" s="165" t="s">
        <v>12157</v>
      </c>
      <c r="AI597" s="165" t="s">
        <v>12157</v>
      </c>
      <c r="AJ597" s="237" t="s">
        <v>12157</v>
      </c>
      <c r="AK597" s="237" t="s">
        <v>12157</v>
      </c>
      <c r="AL597" s="237" t="s">
        <v>12157</v>
      </c>
      <c r="AM597" s="165" t="s">
        <v>12157</v>
      </c>
      <c r="AN597" s="165" t="s">
        <v>12157</v>
      </c>
      <c r="AO597" s="237" t="s">
        <v>12157</v>
      </c>
      <c r="AP597" s="165" t="s">
        <v>12157</v>
      </c>
      <c r="AQ597" s="165" t="s">
        <v>12157</v>
      </c>
      <c r="AR597" s="165" t="s">
        <v>12157</v>
      </c>
      <c r="AS597" s="255" t="s">
        <v>12157</v>
      </c>
      <c r="AT597" s="5"/>
    </row>
    <row r="598" spans="2:46" ht="50" customHeight="1">
      <c r="B598" s="34" t="s">
        <v>1191</v>
      </c>
      <c r="C598" s="35" t="s">
        <v>5295</v>
      </c>
      <c r="D598" s="36" t="s">
        <v>1192</v>
      </c>
      <c r="E598" s="240">
        <v>262.976</v>
      </c>
      <c r="F598" s="235">
        <v>306.75</v>
      </c>
      <c r="G598" s="234">
        <f t="shared" si="130"/>
        <v>-43.774000000000001</v>
      </c>
      <c r="H598" s="105">
        <f t="shared" si="131"/>
        <v>-14.270252648736756</v>
      </c>
      <c r="I598" s="240">
        <v>100</v>
      </c>
      <c r="J598" s="235">
        <v>287.74</v>
      </c>
      <c r="K598" s="234">
        <f t="shared" si="132"/>
        <v>-187.74</v>
      </c>
      <c r="L598" s="312">
        <f t="shared" si="133"/>
        <v>-65.246403002710778</v>
      </c>
      <c r="M598" s="333" t="s">
        <v>6150</v>
      </c>
      <c r="N598" s="237" t="s">
        <v>6150</v>
      </c>
      <c r="O598" s="237" t="s">
        <v>6150</v>
      </c>
      <c r="P598" s="236" t="s">
        <v>6150</v>
      </c>
      <c r="Q598" s="240">
        <v>162.976</v>
      </c>
      <c r="R598" s="235">
        <v>19.010000000000002</v>
      </c>
      <c r="S598" s="234">
        <f t="shared" si="128"/>
        <v>143.96600000000001</v>
      </c>
      <c r="T598" s="105">
        <f t="shared" si="129"/>
        <v>757.31720147290901</v>
      </c>
      <c r="U598" s="180" t="s">
        <v>7076</v>
      </c>
      <c r="V598" s="165">
        <v>163</v>
      </c>
      <c r="W598" s="165" t="s">
        <v>5423</v>
      </c>
      <c r="X598" s="165">
        <f>V598-0</f>
        <v>163</v>
      </c>
      <c r="Y598" s="255" t="s">
        <v>12159</v>
      </c>
      <c r="Z598" s="237" t="s">
        <v>7077</v>
      </c>
      <c r="AA598" s="165" t="s">
        <v>5423</v>
      </c>
      <c r="AB598" s="165">
        <v>19</v>
      </c>
      <c r="AC598" s="165">
        <f>0-AB598</f>
        <v>-19</v>
      </c>
      <c r="AD598" s="165">
        <f t="shared" si="119"/>
        <v>-100</v>
      </c>
      <c r="AE598" s="237" t="s">
        <v>12157</v>
      </c>
      <c r="AF598" s="165" t="s">
        <v>12157</v>
      </c>
      <c r="AG598" s="165" t="s">
        <v>12157</v>
      </c>
      <c r="AH598" s="165" t="s">
        <v>12157</v>
      </c>
      <c r="AI598" s="165" t="s">
        <v>12157</v>
      </c>
      <c r="AJ598" s="237" t="s">
        <v>12157</v>
      </c>
      <c r="AK598" s="237" t="s">
        <v>12157</v>
      </c>
      <c r="AL598" s="237" t="s">
        <v>12157</v>
      </c>
      <c r="AM598" s="165" t="s">
        <v>12157</v>
      </c>
      <c r="AN598" s="165" t="s">
        <v>12157</v>
      </c>
      <c r="AO598" s="237" t="s">
        <v>12157</v>
      </c>
      <c r="AP598" s="165" t="s">
        <v>12157</v>
      </c>
      <c r="AQ598" s="165" t="s">
        <v>12157</v>
      </c>
      <c r="AR598" s="165" t="s">
        <v>12157</v>
      </c>
      <c r="AS598" s="255" t="s">
        <v>12157</v>
      </c>
      <c r="AT598" s="5"/>
    </row>
    <row r="599" spans="2:46" ht="50" customHeight="1">
      <c r="B599" s="34" t="s">
        <v>1193</v>
      </c>
      <c r="C599" s="35" t="s">
        <v>5295</v>
      </c>
      <c r="D599" s="36" t="s">
        <v>1194</v>
      </c>
      <c r="E599" s="240">
        <v>1454.654</v>
      </c>
      <c r="F599" s="235">
        <v>1252.6610000000001</v>
      </c>
      <c r="G599" s="234">
        <f t="shared" si="130"/>
        <v>201.99299999999994</v>
      </c>
      <c r="H599" s="105">
        <f t="shared" si="131"/>
        <v>16.125112859744171</v>
      </c>
      <c r="I599" s="240">
        <v>1363.4349999999999</v>
      </c>
      <c r="J599" s="235">
        <v>1187.3520000000001</v>
      </c>
      <c r="K599" s="234">
        <f t="shared" si="132"/>
        <v>176.08299999999986</v>
      </c>
      <c r="L599" s="312">
        <f t="shared" si="133"/>
        <v>14.829890377916561</v>
      </c>
      <c r="M599" s="333" t="s">
        <v>6150</v>
      </c>
      <c r="N599" s="237" t="s">
        <v>6150</v>
      </c>
      <c r="O599" s="237" t="s">
        <v>6150</v>
      </c>
      <c r="P599" s="236" t="s">
        <v>6150</v>
      </c>
      <c r="Q599" s="240">
        <v>91.218999999999994</v>
      </c>
      <c r="R599" s="235">
        <v>65.308999999999997</v>
      </c>
      <c r="S599" s="234">
        <f t="shared" si="128"/>
        <v>25.909999999999997</v>
      </c>
      <c r="T599" s="105">
        <f t="shared" si="129"/>
        <v>39.672939411107194</v>
      </c>
      <c r="U599" s="180" t="s">
        <v>7078</v>
      </c>
      <c r="V599" s="165">
        <v>91</v>
      </c>
      <c r="W599" s="165">
        <v>65</v>
      </c>
      <c r="X599" s="165">
        <f t="shared" si="116"/>
        <v>26</v>
      </c>
      <c r="Y599" s="255">
        <f t="shared" si="117"/>
        <v>40</v>
      </c>
      <c r="Z599" s="237" t="s">
        <v>12157</v>
      </c>
      <c r="AA599" s="165" t="s">
        <v>12157</v>
      </c>
      <c r="AB599" s="165" t="s">
        <v>12157</v>
      </c>
      <c r="AC599" s="165" t="s">
        <v>12157</v>
      </c>
      <c r="AD599" s="165" t="s">
        <v>12157</v>
      </c>
      <c r="AE599" s="237" t="s">
        <v>12157</v>
      </c>
      <c r="AF599" s="165" t="s">
        <v>12157</v>
      </c>
      <c r="AG599" s="165" t="s">
        <v>12157</v>
      </c>
      <c r="AH599" s="165" t="s">
        <v>12157</v>
      </c>
      <c r="AI599" s="165" t="s">
        <v>12157</v>
      </c>
      <c r="AJ599" s="237" t="s">
        <v>12157</v>
      </c>
      <c r="AK599" s="237" t="s">
        <v>12157</v>
      </c>
      <c r="AL599" s="237" t="s">
        <v>12157</v>
      </c>
      <c r="AM599" s="165" t="s">
        <v>12157</v>
      </c>
      <c r="AN599" s="165" t="s">
        <v>12157</v>
      </c>
      <c r="AO599" s="237" t="s">
        <v>12157</v>
      </c>
      <c r="AP599" s="165" t="s">
        <v>12157</v>
      </c>
      <c r="AQ599" s="165" t="s">
        <v>12157</v>
      </c>
      <c r="AR599" s="165" t="s">
        <v>12157</v>
      </c>
      <c r="AS599" s="255" t="s">
        <v>12157</v>
      </c>
      <c r="AT599" s="5"/>
    </row>
    <row r="600" spans="2:46" ht="50" customHeight="1">
      <c r="B600" s="34" t="s">
        <v>1195</v>
      </c>
      <c r="C600" s="35" t="s">
        <v>5295</v>
      </c>
      <c r="D600" s="36" t="s">
        <v>1196</v>
      </c>
      <c r="E600" s="240">
        <v>73.766999999999996</v>
      </c>
      <c r="F600" s="235">
        <v>70.483999999999995</v>
      </c>
      <c r="G600" s="234">
        <f t="shared" si="130"/>
        <v>3.2830000000000013</v>
      </c>
      <c r="H600" s="105">
        <f t="shared" si="131"/>
        <v>4.6577946768060858</v>
      </c>
      <c r="I600" s="240" t="s">
        <v>5423</v>
      </c>
      <c r="J600" s="235" t="s">
        <v>5423</v>
      </c>
      <c r="K600" s="235" t="s">
        <v>5423</v>
      </c>
      <c r="L600" s="314" t="s">
        <v>5423</v>
      </c>
      <c r="M600" s="333" t="s">
        <v>6150</v>
      </c>
      <c r="N600" s="237" t="s">
        <v>6150</v>
      </c>
      <c r="O600" s="237" t="s">
        <v>6150</v>
      </c>
      <c r="P600" s="236" t="s">
        <v>6150</v>
      </c>
      <c r="Q600" s="240">
        <v>73.766999999999996</v>
      </c>
      <c r="R600" s="235">
        <v>70.483999999999995</v>
      </c>
      <c r="S600" s="234">
        <f t="shared" si="128"/>
        <v>3.2830000000000013</v>
      </c>
      <c r="T600" s="105">
        <f t="shared" si="129"/>
        <v>4.6577946768060858</v>
      </c>
      <c r="U600" s="180" t="s">
        <v>7079</v>
      </c>
      <c r="V600" s="165">
        <v>74</v>
      </c>
      <c r="W600" s="165">
        <v>70</v>
      </c>
      <c r="X600" s="165">
        <f t="shared" si="116"/>
        <v>4</v>
      </c>
      <c r="Y600" s="255">
        <f t="shared" si="117"/>
        <v>5.7142857142857144</v>
      </c>
      <c r="Z600" s="237" t="s">
        <v>12157</v>
      </c>
      <c r="AA600" s="165" t="s">
        <v>12157</v>
      </c>
      <c r="AB600" s="165" t="s">
        <v>12157</v>
      </c>
      <c r="AC600" s="165" t="s">
        <v>12157</v>
      </c>
      <c r="AD600" s="165" t="s">
        <v>12157</v>
      </c>
      <c r="AE600" s="237" t="s">
        <v>12157</v>
      </c>
      <c r="AF600" s="165" t="s">
        <v>12157</v>
      </c>
      <c r="AG600" s="165" t="s">
        <v>12157</v>
      </c>
      <c r="AH600" s="165" t="s">
        <v>12157</v>
      </c>
      <c r="AI600" s="165" t="s">
        <v>12157</v>
      </c>
      <c r="AJ600" s="237" t="s">
        <v>12157</v>
      </c>
      <c r="AK600" s="237" t="s">
        <v>12157</v>
      </c>
      <c r="AL600" s="237" t="s">
        <v>12157</v>
      </c>
      <c r="AM600" s="165" t="s">
        <v>12157</v>
      </c>
      <c r="AN600" s="165" t="s">
        <v>12157</v>
      </c>
      <c r="AO600" s="237" t="s">
        <v>12157</v>
      </c>
      <c r="AP600" s="165" t="s">
        <v>12157</v>
      </c>
      <c r="AQ600" s="165" t="s">
        <v>12157</v>
      </c>
      <c r="AR600" s="165" t="s">
        <v>12157</v>
      </c>
      <c r="AS600" s="255" t="s">
        <v>12157</v>
      </c>
      <c r="AT600" s="5"/>
    </row>
    <row r="601" spans="2:46" ht="50" customHeight="1">
      <c r="B601" s="34" t="s">
        <v>1197</v>
      </c>
      <c r="C601" s="35" t="s">
        <v>5295</v>
      </c>
      <c r="D601" s="36" t="s">
        <v>1198</v>
      </c>
      <c r="E601" s="240">
        <v>3.4340000000000002</v>
      </c>
      <c r="F601" s="235">
        <v>68.683999999999997</v>
      </c>
      <c r="G601" s="234">
        <f t="shared" si="130"/>
        <v>-65.25</v>
      </c>
      <c r="H601" s="105">
        <f t="shared" si="131"/>
        <v>-95.000291188632005</v>
      </c>
      <c r="I601" s="240" t="s">
        <v>5423</v>
      </c>
      <c r="J601" s="235" t="s">
        <v>5423</v>
      </c>
      <c r="K601" s="235" t="s">
        <v>5423</v>
      </c>
      <c r="L601" s="314" t="s">
        <v>5423</v>
      </c>
      <c r="M601" s="333" t="s">
        <v>6150</v>
      </c>
      <c r="N601" s="237" t="s">
        <v>6150</v>
      </c>
      <c r="O601" s="237" t="s">
        <v>6150</v>
      </c>
      <c r="P601" s="236" t="s">
        <v>6150</v>
      </c>
      <c r="Q601" s="240">
        <v>3.4340000000000002</v>
      </c>
      <c r="R601" s="235">
        <v>68.683999999999997</v>
      </c>
      <c r="S601" s="234">
        <f t="shared" si="128"/>
        <v>-65.25</v>
      </c>
      <c r="T601" s="105">
        <f t="shared" si="129"/>
        <v>-95.000291188632005</v>
      </c>
      <c r="U601" s="180" t="s">
        <v>7080</v>
      </c>
      <c r="V601" s="165">
        <v>3</v>
      </c>
      <c r="W601" s="165">
        <v>69</v>
      </c>
      <c r="X601" s="165">
        <f t="shared" si="116"/>
        <v>-66</v>
      </c>
      <c r="Y601" s="255">
        <f t="shared" si="117"/>
        <v>-95.652173913043484</v>
      </c>
      <c r="Z601" s="237" t="s">
        <v>12157</v>
      </c>
      <c r="AA601" s="165" t="s">
        <v>12157</v>
      </c>
      <c r="AB601" s="165" t="s">
        <v>12157</v>
      </c>
      <c r="AC601" s="165" t="s">
        <v>12157</v>
      </c>
      <c r="AD601" s="165" t="s">
        <v>12157</v>
      </c>
      <c r="AE601" s="237" t="s">
        <v>12157</v>
      </c>
      <c r="AF601" s="165" t="s">
        <v>12157</v>
      </c>
      <c r="AG601" s="165" t="s">
        <v>12157</v>
      </c>
      <c r="AH601" s="165" t="s">
        <v>12157</v>
      </c>
      <c r="AI601" s="165" t="s">
        <v>12157</v>
      </c>
      <c r="AJ601" s="237" t="s">
        <v>12157</v>
      </c>
      <c r="AK601" s="237" t="s">
        <v>12157</v>
      </c>
      <c r="AL601" s="237" t="s">
        <v>12157</v>
      </c>
      <c r="AM601" s="165" t="s">
        <v>12157</v>
      </c>
      <c r="AN601" s="165" t="s">
        <v>12157</v>
      </c>
      <c r="AO601" s="237" t="s">
        <v>12157</v>
      </c>
      <c r="AP601" s="165" t="s">
        <v>12157</v>
      </c>
      <c r="AQ601" s="165" t="s">
        <v>12157</v>
      </c>
      <c r="AR601" s="165" t="s">
        <v>12157</v>
      </c>
      <c r="AS601" s="255" t="s">
        <v>12157</v>
      </c>
      <c r="AT601" s="5"/>
    </row>
    <row r="602" spans="2:46" ht="50" customHeight="1">
      <c r="B602" s="37" t="s">
        <v>1199</v>
      </c>
      <c r="C602" s="38" t="s">
        <v>5295</v>
      </c>
      <c r="D602" s="39" t="s">
        <v>1200</v>
      </c>
      <c r="E602" s="240">
        <v>50.154000000000003</v>
      </c>
      <c r="F602" s="235">
        <v>50.139000000000003</v>
      </c>
      <c r="G602" s="234">
        <f t="shared" si="130"/>
        <v>1.5000000000000568E-2</v>
      </c>
      <c r="H602" s="105">
        <f t="shared" si="131"/>
        <v>2.991683120923945E-2</v>
      </c>
      <c r="I602" s="240">
        <v>50.154000000000003</v>
      </c>
      <c r="J602" s="235">
        <v>50.139000000000003</v>
      </c>
      <c r="K602" s="234">
        <f t="shared" si="132"/>
        <v>1.5000000000000568E-2</v>
      </c>
      <c r="L602" s="312">
        <f t="shared" si="133"/>
        <v>2.991683120923945E-2</v>
      </c>
      <c r="M602" s="333" t="s">
        <v>6150</v>
      </c>
      <c r="N602" s="237" t="s">
        <v>6150</v>
      </c>
      <c r="O602" s="237" t="s">
        <v>6150</v>
      </c>
      <c r="P602" s="236" t="s">
        <v>6150</v>
      </c>
      <c r="Q602" s="240" t="s">
        <v>5423</v>
      </c>
      <c r="R602" s="235" t="s">
        <v>5423</v>
      </c>
      <c r="S602" s="234" t="s">
        <v>12157</v>
      </c>
      <c r="T602" s="105" t="s">
        <v>12157</v>
      </c>
      <c r="U602" s="180" t="s">
        <v>12157</v>
      </c>
      <c r="V602" s="165" t="s">
        <v>12157</v>
      </c>
      <c r="W602" s="165" t="s">
        <v>12157</v>
      </c>
      <c r="X602" s="165" t="s">
        <v>12157</v>
      </c>
      <c r="Y602" s="255" t="s">
        <v>12157</v>
      </c>
      <c r="Z602" s="237" t="s">
        <v>12157</v>
      </c>
      <c r="AA602" s="165" t="s">
        <v>12157</v>
      </c>
      <c r="AB602" s="165" t="s">
        <v>12157</v>
      </c>
      <c r="AC602" s="165" t="s">
        <v>12157</v>
      </c>
      <c r="AD602" s="165" t="s">
        <v>12157</v>
      </c>
      <c r="AE602" s="237" t="s">
        <v>12157</v>
      </c>
      <c r="AF602" s="165" t="s">
        <v>12157</v>
      </c>
      <c r="AG602" s="165" t="s">
        <v>12157</v>
      </c>
      <c r="AH602" s="165" t="s">
        <v>12157</v>
      </c>
      <c r="AI602" s="165" t="s">
        <v>12157</v>
      </c>
      <c r="AJ602" s="237" t="s">
        <v>12157</v>
      </c>
      <c r="AK602" s="237" t="s">
        <v>12157</v>
      </c>
      <c r="AL602" s="237" t="s">
        <v>12157</v>
      </c>
      <c r="AM602" s="165" t="s">
        <v>12157</v>
      </c>
      <c r="AN602" s="165" t="s">
        <v>12157</v>
      </c>
      <c r="AO602" s="237" t="s">
        <v>12157</v>
      </c>
      <c r="AP602" s="165" t="s">
        <v>12157</v>
      </c>
      <c r="AQ602" s="165" t="s">
        <v>12157</v>
      </c>
      <c r="AR602" s="165" t="s">
        <v>12157</v>
      </c>
      <c r="AS602" s="255" t="s">
        <v>12157</v>
      </c>
      <c r="AT602" s="5"/>
    </row>
    <row r="603" spans="2:46" ht="50" customHeight="1">
      <c r="B603" s="37" t="s">
        <v>1201</v>
      </c>
      <c r="C603" s="38" t="s">
        <v>5295</v>
      </c>
      <c r="D603" s="39" t="s">
        <v>1202</v>
      </c>
      <c r="E603" s="240">
        <v>1219.308</v>
      </c>
      <c r="F603" s="235">
        <v>1265.606</v>
      </c>
      <c r="G603" s="234">
        <f t="shared" si="130"/>
        <v>-46.298000000000002</v>
      </c>
      <c r="H603" s="105">
        <f t="shared" si="131"/>
        <v>-3.6581684979369569</v>
      </c>
      <c r="I603" s="240">
        <v>180.12700000000001</v>
      </c>
      <c r="J603" s="235">
        <v>227.37799999999999</v>
      </c>
      <c r="K603" s="234">
        <f t="shared" si="132"/>
        <v>-47.250999999999976</v>
      </c>
      <c r="L603" s="312">
        <f t="shared" si="133"/>
        <v>-20.780814326803814</v>
      </c>
      <c r="M603" s="333" t="s">
        <v>6150</v>
      </c>
      <c r="N603" s="237" t="s">
        <v>6150</v>
      </c>
      <c r="O603" s="237" t="s">
        <v>6150</v>
      </c>
      <c r="P603" s="236" t="s">
        <v>6150</v>
      </c>
      <c r="Q603" s="240">
        <v>1039.181</v>
      </c>
      <c r="R603" s="235">
        <v>1038.2280000000001</v>
      </c>
      <c r="S603" s="234">
        <f t="shared" si="128"/>
        <v>0.95299999999997453</v>
      </c>
      <c r="T603" s="105">
        <f t="shared" si="129"/>
        <v>9.1791013149325057E-2</v>
      </c>
      <c r="U603" s="180" t="s">
        <v>7081</v>
      </c>
      <c r="V603" s="165">
        <v>849</v>
      </c>
      <c r="W603" s="165">
        <v>850</v>
      </c>
      <c r="X603" s="165">
        <f t="shared" si="116"/>
        <v>-1</v>
      </c>
      <c r="Y603" s="255">
        <f t="shared" si="117"/>
        <v>-0.1176470588235294</v>
      </c>
      <c r="Z603" s="237" t="s">
        <v>7082</v>
      </c>
      <c r="AA603" s="165">
        <v>179</v>
      </c>
      <c r="AB603" s="165">
        <v>179</v>
      </c>
      <c r="AC603" s="165">
        <f t="shared" si="118"/>
        <v>0</v>
      </c>
      <c r="AD603" s="165">
        <f t="shared" si="119"/>
        <v>0</v>
      </c>
      <c r="AE603" s="237" t="s">
        <v>7083</v>
      </c>
      <c r="AF603" s="165">
        <v>11</v>
      </c>
      <c r="AG603" s="165">
        <v>9</v>
      </c>
      <c r="AH603" s="165">
        <f t="shared" si="120"/>
        <v>2</v>
      </c>
      <c r="AI603" s="165">
        <f t="shared" si="121"/>
        <v>22.222222222222221</v>
      </c>
      <c r="AJ603" s="237" t="s">
        <v>12157</v>
      </c>
      <c r="AK603" s="237" t="s">
        <v>12157</v>
      </c>
      <c r="AL603" s="237" t="s">
        <v>12157</v>
      </c>
      <c r="AM603" s="165" t="s">
        <v>12157</v>
      </c>
      <c r="AN603" s="165" t="s">
        <v>12157</v>
      </c>
      <c r="AO603" s="237" t="s">
        <v>12157</v>
      </c>
      <c r="AP603" s="165" t="s">
        <v>12157</v>
      </c>
      <c r="AQ603" s="165" t="s">
        <v>12157</v>
      </c>
      <c r="AR603" s="165" t="s">
        <v>12157</v>
      </c>
      <c r="AS603" s="255" t="s">
        <v>12157</v>
      </c>
      <c r="AT603" s="5"/>
    </row>
    <row r="604" spans="2:46" ht="50" customHeight="1">
      <c r="B604" s="34" t="s">
        <v>1203</v>
      </c>
      <c r="C604" s="35" t="s">
        <v>5295</v>
      </c>
      <c r="D604" s="36" t="s">
        <v>1204</v>
      </c>
      <c r="E604" s="240">
        <v>55.728999999999999</v>
      </c>
      <c r="F604" s="235">
        <v>128.90199999999999</v>
      </c>
      <c r="G604" s="234">
        <f t="shared" si="130"/>
        <v>-73.172999999999988</v>
      </c>
      <c r="H604" s="105">
        <f t="shared" si="131"/>
        <v>-56.766380661277559</v>
      </c>
      <c r="I604" s="240">
        <v>55.728999999999999</v>
      </c>
      <c r="J604" s="235">
        <v>128.90199999999999</v>
      </c>
      <c r="K604" s="234">
        <f t="shared" si="132"/>
        <v>-73.172999999999988</v>
      </c>
      <c r="L604" s="312">
        <f t="shared" si="133"/>
        <v>-56.766380661277559</v>
      </c>
      <c r="M604" s="333" t="s">
        <v>6150</v>
      </c>
      <c r="N604" s="237" t="s">
        <v>6150</v>
      </c>
      <c r="O604" s="237" t="s">
        <v>6150</v>
      </c>
      <c r="P604" s="236" t="s">
        <v>6150</v>
      </c>
      <c r="Q604" s="240" t="s">
        <v>5423</v>
      </c>
      <c r="R604" s="235" t="s">
        <v>5423</v>
      </c>
      <c r="S604" s="234" t="s">
        <v>12157</v>
      </c>
      <c r="T604" s="105" t="s">
        <v>12157</v>
      </c>
      <c r="U604" s="180" t="s">
        <v>12157</v>
      </c>
      <c r="V604" s="165" t="s">
        <v>12157</v>
      </c>
      <c r="W604" s="165" t="s">
        <v>12157</v>
      </c>
      <c r="X604" s="165" t="s">
        <v>12157</v>
      </c>
      <c r="Y604" s="255" t="s">
        <v>12157</v>
      </c>
      <c r="Z604" s="237" t="s">
        <v>12157</v>
      </c>
      <c r="AA604" s="165" t="s">
        <v>12157</v>
      </c>
      <c r="AB604" s="165" t="s">
        <v>12157</v>
      </c>
      <c r="AC604" s="165" t="s">
        <v>12157</v>
      </c>
      <c r="AD604" s="165" t="s">
        <v>12157</v>
      </c>
      <c r="AE604" s="237" t="s">
        <v>12157</v>
      </c>
      <c r="AF604" s="165" t="s">
        <v>12157</v>
      </c>
      <c r="AG604" s="165" t="s">
        <v>12157</v>
      </c>
      <c r="AH604" s="165" t="s">
        <v>12157</v>
      </c>
      <c r="AI604" s="165" t="s">
        <v>12157</v>
      </c>
      <c r="AJ604" s="237" t="s">
        <v>12157</v>
      </c>
      <c r="AK604" s="237" t="s">
        <v>12157</v>
      </c>
      <c r="AL604" s="237" t="s">
        <v>12157</v>
      </c>
      <c r="AM604" s="165" t="s">
        <v>12157</v>
      </c>
      <c r="AN604" s="165" t="s">
        <v>12157</v>
      </c>
      <c r="AO604" s="237" t="s">
        <v>12157</v>
      </c>
      <c r="AP604" s="165" t="s">
        <v>12157</v>
      </c>
      <c r="AQ604" s="165" t="s">
        <v>12157</v>
      </c>
      <c r="AR604" s="165" t="s">
        <v>12157</v>
      </c>
      <c r="AS604" s="255" t="s">
        <v>12157</v>
      </c>
      <c r="AT604" s="5"/>
    </row>
    <row r="605" spans="2:46" ht="50" customHeight="1">
      <c r="B605" s="34" t="s">
        <v>1205</v>
      </c>
      <c r="C605" s="35" t="s">
        <v>5295</v>
      </c>
      <c r="D605" s="36" t="s">
        <v>1206</v>
      </c>
      <c r="E605" s="240">
        <v>1325.134</v>
      </c>
      <c r="F605" s="235">
        <v>1322.5930000000001</v>
      </c>
      <c r="G605" s="234">
        <f t="shared" si="130"/>
        <v>2.54099999999994</v>
      </c>
      <c r="H605" s="105">
        <f t="shared" si="131"/>
        <v>0.19212259553770056</v>
      </c>
      <c r="I605" s="240">
        <v>602.44299999999998</v>
      </c>
      <c r="J605" s="235">
        <v>601.86900000000003</v>
      </c>
      <c r="K605" s="234">
        <f t="shared" si="132"/>
        <v>0.57399999999995543</v>
      </c>
      <c r="L605" s="312">
        <f t="shared" si="133"/>
        <v>9.5369590392586329E-2</v>
      </c>
      <c r="M605" s="333" t="s">
        <v>6150</v>
      </c>
      <c r="N605" s="237" t="s">
        <v>6150</v>
      </c>
      <c r="O605" s="237" t="s">
        <v>6150</v>
      </c>
      <c r="P605" s="236" t="s">
        <v>6150</v>
      </c>
      <c r="Q605" s="240">
        <v>722.69100000000003</v>
      </c>
      <c r="R605" s="235">
        <v>720.72400000000005</v>
      </c>
      <c r="S605" s="234">
        <f t="shared" si="128"/>
        <v>1.9669999999999845</v>
      </c>
      <c r="T605" s="105">
        <f t="shared" si="129"/>
        <v>0.27292000821396045</v>
      </c>
      <c r="U605" s="180" t="s">
        <v>6097</v>
      </c>
      <c r="V605" s="165">
        <v>711</v>
      </c>
      <c r="W605" s="165">
        <v>708</v>
      </c>
      <c r="X605" s="165">
        <f t="shared" si="116"/>
        <v>3</v>
      </c>
      <c r="Y605" s="255">
        <f t="shared" si="117"/>
        <v>0.42372881355932202</v>
      </c>
      <c r="Z605" s="237" t="s">
        <v>7084</v>
      </c>
      <c r="AA605" s="165">
        <v>12</v>
      </c>
      <c r="AB605" s="165">
        <v>13</v>
      </c>
      <c r="AC605" s="165">
        <f t="shared" si="118"/>
        <v>-1</v>
      </c>
      <c r="AD605" s="165">
        <f t="shared" si="119"/>
        <v>-7.6923076923076925</v>
      </c>
      <c r="AE605" s="237" t="s">
        <v>12157</v>
      </c>
      <c r="AF605" s="165" t="s">
        <v>12157</v>
      </c>
      <c r="AG605" s="165" t="s">
        <v>12157</v>
      </c>
      <c r="AH605" s="165" t="s">
        <v>12157</v>
      </c>
      <c r="AI605" s="165" t="s">
        <v>12157</v>
      </c>
      <c r="AJ605" s="237" t="s">
        <v>12157</v>
      </c>
      <c r="AK605" s="237" t="s">
        <v>12157</v>
      </c>
      <c r="AL605" s="237" t="s">
        <v>12157</v>
      </c>
      <c r="AM605" s="165" t="s">
        <v>12157</v>
      </c>
      <c r="AN605" s="165" t="s">
        <v>12157</v>
      </c>
      <c r="AO605" s="237" t="s">
        <v>12157</v>
      </c>
      <c r="AP605" s="165" t="s">
        <v>12157</v>
      </c>
      <c r="AQ605" s="165" t="s">
        <v>12157</v>
      </c>
      <c r="AR605" s="165" t="s">
        <v>12157</v>
      </c>
      <c r="AS605" s="255" t="s">
        <v>12157</v>
      </c>
      <c r="AT605" s="5"/>
    </row>
    <row r="606" spans="2:46" ht="50" customHeight="1">
      <c r="B606" s="34" t="s">
        <v>1207</v>
      </c>
      <c r="C606" s="35" t="s">
        <v>5295</v>
      </c>
      <c r="D606" s="36" t="s">
        <v>1208</v>
      </c>
      <c r="E606" s="240">
        <v>100</v>
      </c>
      <c r="F606" s="235">
        <v>100</v>
      </c>
      <c r="G606" s="234">
        <f t="shared" si="130"/>
        <v>0</v>
      </c>
      <c r="H606" s="105">
        <f t="shared" si="131"/>
        <v>0</v>
      </c>
      <c r="I606" s="240" t="s">
        <v>5423</v>
      </c>
      <c r="J606" s="235" t="s">
        <v>5423</v>
      </c>
      <c r="K606" s="235" t="s">
        <v>5423</v>
      </c>
      <c r="L606" s="314" t="s">
        <v>5423</v>
      </c>
      <c r="M606" s="333" t="s">
        <v>6150</v>
      </c>
      <c r="N606" s="237" t="s">
        <v>6150</v>
      </c>
      <c r="O606" s="237" t="s">
        <v>6150</v>
      </c>
      <c r="P606" s="236" t="s">
        <v>6150</v>
      </c>
      <c r="Q606" s="240">
        <v>100</v>
      </c>
      <c r="R606" s="235">
        <v>100</v>
      </c>
      <c r="S606" s="234">
        <f t="shared" si="128"/>
        <v>0</v>
      </c>
      <c r="T606" s="105">
        <f t="shared" si="129"/>
        <v>0</v>
      </c>
      <c r="U606" s="180" t="s">
        <v>7076</v>
      </c>
      <c r="V606" s="165">
        <v>100</v>
      </c>
      <c r="W606" s="165">
        <v>100</v>
      </c>
      <c r="X606" s="165">
        <f t="shared" si="116"/>
        <v>0</v>
      </c>
      <c r="Y606" s="255">
        <f t="shared" si="117"/>
        <v>0</v>
      </c>
      <c r="Z606" s="237" t="s">
        <v>12157</v>
      </c>
      <c r="AA606" s="237" t="s">
        <v>12157</v>
      </c>
      <c r="AB606" s="237" t="s">
        <v>12157</v>
      </c>
      <c r="AC606" s="237" t="s">
        <v>12157</v>
      </c>
      <c r="AD606" s="236" t="s">
        <v>12157</v>
      </c>
      <c r="AE606" s="237" t="s">
        <v>12157</v>
      </c>
      <c r="AF606" s="165" t="s">
        <v>12157</v>
      </c>
      <c r="AG606" s="165" t="s">
        <v>12157</v>
      </c>
      <c r="AH606" s="165" t="s">
        <v>12157</v>
      </c>
      <c r="AI606" s="165" t="s">
        <v>12157</v>
      </c>
      <c r="AJ606" s="237" t="s">
        <v>12157</v>
      </c>
      <c r="AK606" s="237" t="s">
        <v>12157</v>
      </c>
      <c r="AL606" s="237" t="s">
        <v>12157</v>
      </c>
      <c r="AM606" s="165" t="s">
        <v>12157</v>
      </c>
      <c r="AN606" s="165" t="s">
        <v>12157</v>
      </c>
      <c r="AO606" s="237" t="s">
        <v>12157</v>
      </c>
      <c r="AP606" s="165" t="s">
        <v>12157</v>
      </c>
      <c r="AQ606" s="165" t="s">
        <v>12157</v>
      </c>
      <c r="AR606" s="165" t="s">
        <v>12157</v>
      </c>
      <c r="AS606" s="255" t="s">
        <v>12157</v>
      </c>
      <c r="AT606" s="5"/>
    </row>
    <row r="607" spans="2:46" ht="50" customHeight="1">
      <c r="B607" s="34" t="s">
        <v>1209</v>
      </c>
      <c r="C607" s="35" t="s">
        <v>5295</v>
      </c>
      <c r="D607" s="36" t="s">
        <v>1210</v>
      </c>
      <c r="E607" s="240">
        <v>192.255</v>
      </c>
      <c r="F607" s="235">
        <v>170.374</v>
      </c>
      <c r="G607" s="234">
        <f t="shared" si="130"/>
        <v>21.881</v>
      </c>
      <c r="H607" s="105">
        <f t="shared" si="131"/>
        <v>12.842922042095624</v>
      </c>
      <c r="I607" s="240">
        <v>2.7309999999999999</v>
      </c>
      <c r="J607" s="235">
        <v>1.024</v>
      </c>
      <c r="K607" s="234">
        <f t="shared" si="132"/>
        <v>1.7069999999999999</v>
      </c>
      <c r="L607" s="312">
        <f t="shared" si="133"/>
        <v>166.69921874999997</v>
      </c>
      <c r="M607" s="333" t="s">
        <v>6150</v>
      </c>
      <c r="N607" s="237" t="s">
        <v>6150</v>
      </c>
      <c r="O607" s="237" t="s">
        <v>6150</v>
      </c>
      <c r="P607" s="236" t="s">
        <v>6150</v>
      </c>
      <c r="Q607" s="240">
        <v>189.524</v>
      </c>
      <c r="R607" s="235">
        <v>169.35</v>
      </c>
      <c r="S607" s="234">
        <f t="shared" si="128"/>
        <v>20.174000000000007</v>
      </c>
      <c r="T607" s="105">
        <f t="shared" si="129"/>
        <v>11.912607026867439</v>
      </c>
      <c r="U607" s="343" t="s">
        <v>7085</v>
      </c>
      <c r="V607" s="243">
        <v>94</v>
      </c>
      <c r="W607" s="243">
        <v>80</v>
      </c>
      <c r="X607" s="243">
        <f t="shared" si="116"/>
        <v>14</v>
      </c>
      <c r="Y607" s="256">
        <f t="shared" si="117"/>
        <v>17.5</v>
      </c>
      <c r="Z607" s="113" t="s">
        <v>7086</v>
      </c>
      <c r="AA607" s="243">
        <v>67</v>
      </c>
      <c r="AB607" s="243">
        <v>62</v>
      </c>
      <c r="AC607" s="243">
        <f t="shared" si="118"/>
        <v>5</v>
      </c>
      <c r="AD607" s="243">
        <f t="shared" si="119"/>
        <v>8.064516129032258</v>
      </c>
      <c r="AE607" s="113" t="s">
        <v>7087</v>
      </c>
      <c r="AF607" s="243">
        <v>18</v>
      </c>
      <c r="AG607" s="243">
        <v>18</v>
      </c>
      <c r="AH607" s="243">
        <f t="shared" si="120"/>
        <v>0</v>
      </c>
      <c r="AI607" s="243">
        <f t="shared" si="121"/>
        <v>0</v>
      </c>
      <c r="AJ607" s="237" t="s">
        <v>7088</v>
      </c>
      <c r="AK607" s="243">
        <v>10</v>
      </c>
      <c r="AL607" s="243">
        <v>9</v>
      </c>
      <c r="AM607" s="243">
        <f t="shared" si="122"/>
        <v>1</v>
      </c>
      <c r="AN607" s="243">
        <f t="shared" si="123"/>
        <v>11.111111111111111</v>
      </c>
      <c r="AO607" s="237" t="s">
        <v>12157</v>
      </c>
      <c r="AP607" s="165" t="s">
        <v>12157</v>
      </c>
      <c r="AQ607" s="165" t="s">
        <v>12157</v>
      </c>
      <c r="AR607" s="165" t="s">
        <v>12157</v>
      </c>
      <c r="AS607" s="255" t="s">
        <v>12157</v>
      </c>
      <c r="AT607" s="5"/>
    </row>
    <row r="608" spans="2:46" ht="50" customHeight="1">
      <c r="B608" s="34" t="s">
        <v>1211</v>
      </c>
      <c r="C608" s="35" t="s">
        <v>5295</v>
      </c>
      <c r="D608" s="36" t="s">
        <v>1212</v>
      </c>
      <c r="E608" s="240">
        <v>47.48</v>
      </c>
      <c r="F608" s="235">
        <v>47.469000000000001</v>
      </c>
      <c r="G608" s="234">
        <f t="shared" si="130"/>
        <v>1.099999999999568E-2</v>
      </c>
      <c r="H608" s="105">
        <f t="shared" si="131"/>
        <v>2.3173018180276981E-2</v>
      </c>
      <c r="I608" s="240">
        <v>47.48</v>
      </c>
      <c r="J608" s="235">
        <v>47.469000000000001</v>
      </c>
      <c r="K608" s="234">
        <f t="shared" si="132"/>
        <v>1.099999999999568E-2</v>
      </c>
      <c r="L608" s="312">
        <f t="shared" si="133"/>
        <v>2.3173018180276981E-2</v>
      </c>
      <c r="M608" s="333" t="s">
        <v>6150</v>
      </c>
      <c r="N608" s="237" t="s">
        <v>6150</v>
      </c>
      <c r="O608" s="237" t="s">
        <v>6150</v>
      </c>
      <c r="P608" s="236" t="s">
        <v>6150</v>
      </c>
      <c r="Q608" s="240" t="s">
        <v>5423</v>
      </c>
      <c r="R608" s="235" t="s">
        <v>5423</v>
      </c>
      <c r="S608" s="235" t="s">
        <v>5423</v>
      </c>
      <c r="T608" s="290" t="s">
        <v>5423</v>
      </c>
      <c r="U608" s="293" t="s">
        <v>12157</v>
      </c>
      <c r="V608" s="237" t="s">
        <v>12157</v>
      </c>
      <c r="W608" s="237" t="s">
        <v>12157</v>
      </c>
      <c r="X608" s="237" t="s">
        <v>6150</v>
      </c>
      <c r="Y608" s="255" t="s">
        <v>12157</v>
      </c>
      <c r="Z608" s="237" t="s">
        <v>12157</v>
      </c>
      <c r="AA608" s="237" t="s">
        <v>12157</v>
      </c>
      <c r="AB608" s="237" t="s">
        <v>12157</v>
      </c>
      <c r="AC608" s="237" t="s">
        <v>12157</v>
      </c>
      <c r="AD608" s="236" t="s">
        <v>12157</v>
      </c>
      <c r="AE608" s="237" t="s">
        <v>6150</v>
      </c>
      <c r="AF608" s="165" t="s">
        <v>6150</v>
      </c>
      <c r="AG608" s="165" t="s">
        <v>6150</v>
      </c>
      <c r="AH608" s="165" t="s">
        <v>6150</v>
      </c>
      <c r="AI608" s="165" t="s">
        <v>6150</v>
      </c>
      <c r="AJ608" s="237" t="s">
        <v>12157</v>
      </c>
      <c r="AK608" s="165" t="s">
        <v>12157</v>
      </c>
      <c r="AL608" s="165" t="s">
        <v>12157</v>
      </c>
      <c r="AM608" s="165" t="s">
        <v>12157</v>
      </c>
      <c r="AN608" s="165" t="s">
        <v>12157</v>
      </c>
      <c r="AO608" s="237" t="s">
        <v>12157</v>
      </c>
      <c r="AP608" s="165" t="s">
        <v>12157</v>
      </c>
      <c r="AQ608" s="165" t="s">
        <v>12157</v>
      </c>
      <c r="AR608" s="165" t="s">
        <v>12157</v>
      </c>
      <c r="AS608" s="255" t="s">
        <v>12157</v>
      </c>
      <c r="AT608" s="5"/>
    </row>
    <row r="609" spans="2:46" ht="50" customHeight="1">
      <c r="B609" s="34" t="s">
        <v>1213</v>
      </c>
      <c r="C609" s="35" t="s">
        <v>5295</v>
      </c>
      <c r="D609" s="36" t="s">
        <v>1214</v>
      </c>
      <c r="E609" s="240">
        <v>308.08699999999999</v>
      </c>
      <c r="F609" s="235">
        <v>281.71600000000001</v>
      </c>
      <c r="G609" s="234">
        <f t="shared" si="130"/>
        <v>26.370999999999981</v>
      </c>
      <c r="H609" s="105">
        <f t="shared" si="131"/>
        <v>9.360845674367086</v>
      </c>
      <c r="I609" s="240">
        <v>167.68899999999999</v>
      </c>
      <c r="J609" s="235">
        <v>182.31399999999999</v>
      </c>
      <c r="K609" s="234">
        <f t="shared" si="132"/>
        <v>-14.625</v>
      </c>
      <c r="L609" s="312">
        <f t="shared" si="133"/>
        <v>-8.0218743486512292</v>
      </c>
      <c r="M609" s="333" t="s">
        <v>6150</v>
      </c>
      <c r="N609" s="237" t="s">
        <v>6150</v>
      </c>
      <c r="O609" s="237" t="s">
        <v>6150</v>
      </c>
      <c r="P609" s="236" t="s">
        <v>6150</v>
      </c>
      <c r="Q609" s="240">
        <v>140.398</v>
      </c>
      <c r="R609" s="235">
        <v>99.402000000000001</v>
      </c>
      <c r="S609" s="234">
        <f t="shared" si="128"/>
        <v>40.995999999999995</v>
      </c>
      <c r="T609" s="105">
        <f t="shared" si="129"/>
        <v>41.24263093297921</v>
      </c>
      <c r="U609" s="180" t="s">
        <v>7089</v>
      </c>
      <c r="V609" s="165">
        <v>140</v>
      </c>
      <c r="W609" s="165">
        <v>99</v>
      </c>
      <c r="X609" s="165">
        <f t="shared" si="116"/>
        <v>41</v>
      </c>
      <c r="Y609" s="255">
        <f t="shared" si="117"/>
        <v>41.414141414141412</v>
      </c>
      <c r="Z609" s="237" t="s">
        <v>5654</v>
      </c>
      <c r="AA609" s="165">
        <v>0</v>
      </c>
      <c r="AB609" s="165">
        <v>0</v>
      </c>
      <c r="AC609" s="165">
        <f t="shared" si="118"/>
        <v>0</v>
      </c>
      <c r="AD609" s="165">
        <v>0</v>
      </c>
      <c r="AE609" s="237" t="s">
        <v>6150</v>
      </c>
      <c r="AF609" s="165" t="s">
        <v>6150</v>
      </c>
      <c r="AG609" s="165" t="s">
        <v>6150</v>
      </c>
      <c r="AH609" s="165" t="s">
        <v>6150</v>
      </c>
      <c r="AI609" s="165" t="s">
        <v>6150</v>
      </c>
      <c r="AJ609" s="237" t="s">
        <v>12157</v>
      </c>
      <c r="AK609" s="165" t="s">
        <v>12157</v>
      </c>
      <c r="AL609" s="165" t="s">
        <v>12157</v>
      </c>
      <c r="AM609" s="165" t="s">
        <v>12157</v>
      </c>
      <c r="AN609" s="165" t="s">
        <v>12157</v>
      </c>
      <c r="AO609" s="237" t="s">
        <v>12157</v>
      </c>
      <c r="AP609" s="165" t="s">
        <v>12157</v>
      </c>
      <c r="AQ609" s="165" t="s">
        <v>12157</v>
      </c>
      <c r="AR609" s="165" t="s">
        <v>12157</v>
      </c>
      <c r="AS609" s="255" t="s">
        <v>12157</v>
      </c>
      <c r="AT609" s="5"/>
    </row>
    <row r="610" spans="2:46" ht="50" customHeight="1">
      <c r="B610" s="34" t="s">
        <v>1215</v>
      </c>
      <c r="C610" s="35" t="s">
        <v>5295</v>
      </c>
      <c r="D610" s="36" t="s">
        <v>1216</v>
      </c>
      <c r="E610" s="240">
        <v>11583.455</v>
      </c>
      <c r="F610" s="235">
        <v>11304.155000000001</v>
      </c>
      <c r="G610" s="234">
        <f t="shared" si="130"/>
        <v>279.29999999999927</v>
      </c>
      <c r="H610" s="105">
        <f t="shared" si="131"/>
        <v>2.4707729149149076</v>
      </c>
      <c r="I610" s="240">
        <v>11583.455</v>
      </c>
      <c r="J610" s="235">
        <v>11304.155000000001</v>
      </c>
      <c r="K610" s="234">
        <f t="shared" si="132"/>
        <v>279.29999999999927</v>
      </c>
      <c r="L610" s="312">
        <f t="shared" si="133"/>
        <v>2.4707729149149076</v>
      </c>
      <c r="M610" s="333" t="s">
        <v>6150</v>
      </c>
      <c r="N610" s="237" t="s">
        <v>6150</v>
      </c>
      <c r="O610" s="237" t="s">
        <v>6150</v>
      </c>
      <c r="P610" s="236" t="s">
        <v>6150</v>
      </c>
      <c r="Q610" s="240" t="s">
        <v>5423</v>
      </c>
      <c r="R610" s="235" t="s">
        <v>5423</v>
      </c>
      <c r="S610" s="235" t="s">
        <v>5423</v>
      </c>
      <c r="T610" s="235" t="s">
        <v>5423</v>
      </c>
      <c r="U610" s="180" t="s">
        <v>12157</v>
      </c>
      <c r="V610" s="165" t="s">
        <v>12157</v>
      </c>
      <c r="W610" s="165" t="s">
        <v>12157</v>
      </c>
      <c r="X610" s="165" t="s">
        <v>12157</v>
      </c>
      <c r="Y610" s="255" t="s">
        <v>12157</v>
      </c>
      <c r="Z610" s="237" t="s">
        <v>12157</v>
      </c>
      <c r="AA610" s="237" t="s">
        <v>12157</v>
      </c>
      <c r="AB610" s="237" t="s">
        <v>12157</v>
      </c>
      <c r="AC610" s="237" t="s">
        <v>12157</v>
      </c>
      <c r="AD610" s="236" t="s">
        <v>12157</v>
      </c>
      <c r="AE610" s="237" t="s">
        <v>6150</v>
      </c>
      <c r="AF610" s="165" t="s">
        <v>6150</v>
      </c>
      <c r="AG610" s="165" t="s">
        <v>6150</v>
      </c>
      <c r="AH610" s="165" t="s">
        <v>6150</v>
      </c>
      <c r="AI610" s="165" t="s">
        <v>6150</v>
      </c>
      <c r="AJ610" s="237" t="s">
        <v>12157</v>
      </c>
      <c r="AK610" s="165" t="s">
        <v>12157</v>
      </c>
      <c r="AL610" s="165" t="s">
        <v>12157</v>
      </c>
      <c r="AM610" s="165" t="s">
        <v>12157</v>
      </c>
      <c r="AN610" s="165" t="s">
        <v>12157</v>
      </c>
      <c r="AO610" s="237" t="s">
        <v>12157</v>
      </c>
      <c r="AP610" s="165" t="s">
        <v>12157</v>
      </c>
      <c r="AQ610" s="165" t="s">
        <v>12157</v>
      </c>
      <c r="AR610" s="165" t="s">
        <v>12157</v>
      </c>
      <c r="AS610" s="255" t="s">
        <v>12157</v>
      </c>
      <c r="AT610" s="5"/>
    </row>
    <row r="611" spans="2:46" ht="50" customHeight="1">
      <c r="B611" s="37" t="s">
        <v>1217</v>
      </c>
      <c r="C611" s="38" t="s">
        <v>5295</v>
      </c>
      <c r="D611" s="39" t="s">
        <v>1218</v>
      </c>
      <c r="E611" s="240">
        <v>45.761000000000003</v>
      </c>
      <c r="F611" s="235">
        <v>39.488</v>
      </c>
      <c r="G611" s="234">
        <f t="shared" si="130"/>
        <v>6.2730000000000032</v>
      </c>
      <c r="H611" s="105">
        <f t="shared" si="131"/>
        <v>15.885838735818487</v>
      </c>
      <c r="I611" s="240">
        <v>45.761000000000003</v>
      </c>
      <c r="J611" s="235">
        <v>39.488</v>
      </c>
      <c r="K611" s="234">
        <f t="shared" si="132"/>
        <v>6.2730000000000032</v>
      </c>
      <c r="L611" s="312">
        <f t="shared" si="133"/>
        <v>15.885838735818487</v>
      </c>
      <c r="M611" s="333" t="s">
        <v>6150</v>
      </c>
      <c r="N611" s="237" t="s">
        <v>6150</v>
      </c>
      <c r="O611" s="237" t="s">
        <v>6150</v>
      </c>
      <c r="P611" s="236" t="s">
        <v>6150</v>
      </c>
      <c r="Q611" s="240" t="s">
        <v>5423</v>
      </c>
      <c r="R611" s="235" t="s">
        <v>5423</v>
      </c>
      <c r="S611" s="235" t="s">
        <v>5423</v>
      </c>
      <c r="T611" s="235" t="s">
        <v>5423</v>
      </c>
      <c r="U611" s="180" t="s">
        <v>12157</v>
      </c>
      <c r="V611" s="165" t="s">
        <v>12157</v>
      </c>
      <c r="W611" s="165" t="s">
        <v>12157</v>
      </c>
      <c r="X611" s="165" t="s">
        <v>12157</v>
      </c>
      <c r="Y611" s="255" t="s">
        <v>12157</v>
      </c>
      <c r="Z611" s="237" t="s">
        <v>12157</v>
      </c>
      <c r="AA611" s="237" t="s">
        <v>12157</v>
      </c>
      <c r="AB611" s="237" t="s">
        <v>12157</v>
      </c>
      <c r="AC611" s="237" t="s">
        <v>12157</v>
      </c>
      <c r="AD611" s="236" t="s">
        <v>12157</v>
      </c>
      <c r="AE611" s="237" t="s">
        <v>6150</v>
      </c>
      <c r="AF611" s="165" t="s">
        <v>6150</v>
      </c>
      <c r="AG611" s="165" t="s">
        <v>6150</v>
      </c>
      <c r="AH611" s="165" t="s">
        <v>6150</v>
      </c>
      <c r="AI611" s="165" t="s">
        <v>6150</v>
      </c>
      <c r="AJ611" s="237" t="s">
        <v>12157</v>
      </c>
      <c r="AK611" s="165" t="s">
        <v>12157</v>
      </c>
      <c r="AL611" s="165" t="s">
        <v>12157</v>
      </c>
      <c r="AM611" s="165" t="s">
        <v>12157</v>
      </c>
      <c r="AN611" s="165" t="s">
        <v>12157</v>
      </c>
      <c r="AO611" s="237" t="s">
        <v>12157</v>
      </c>
      <c r="AP611" s="165" t="s">
        <v>12157</v>
      </c>
      <c r="AQ611" s="165" t="s">
        <v>12157</v>
      </c>
      <c r="AR611" s="165" t="s">
        <v>12157</v>
      </c>
      <c r="AS611" s="255" t="s">
        <v>12157</v>
      </c>
      <c r="AT611" s="5"/>
    </row>
    <row r="612" spans="2:46" ht="50" customHeight="1">
      <c r="B612" s="34" t="s">
        <v>1219</v>
      </c>
      <c r="C612" s="35" t="s">
        <v>5295</v>
      </c>
      <c r="D612" s="36" t="s">
        <v>1220</v>
      </c>
      <c r="E612" s="240">
        <v>800.11</v>
      </c>
      <c r="F612" s="235">
        <v>881.59400000000005</v>
      </c>
      <c r="G612" s="234">
        <f t="shared" si="130"/>
        <v>-81.484000000000037</v>
      </c>
      <c r="H612" s="105">
        <f t="shared" si="131"/>
        <v>-9.2428033766110058</v>
      </c>
      <c r="I612" s="240" t="s">
        <v>5423</v>
      </c>
      <c r="J612" s="235" t="s">
        <v>5423</v>
      </c>
      <c r="K612" s="235" t="s">
        <v>5423</v>
      </c>
      <c r="L612" s="314" t="s">
        <v>5423</v>
      </c>
      <c r="M612" s="333" t="s">
        <v>6150</v>
      </c>
      <c r="N612" s="237" t="s">
        <v>6150</v>
      </c>
      <c r="O612" s="237" t="s">
        <v>6150</v>
      </c>
      <c r="P612" s="236" t="s">
        <v>6150</v>
      </c>
      <c r="Q612" s="240">
        <v>800.11</v>
      </c>
      <c r="R612" s="235">
        <v>881.59400000000005</v>
      </c>
      <c r="S612" s="234">
        <f t="shared" si="128"/>
        <v>-81.484000000000037</v>
      </c>
      <c r="T612" s="105">
        <f t="shared" si="129"/>
        <v>-9.2428033766110058</v>
      </c>
      <c r="U612" s="180" t="s">
        <v>7090</v>
      </c>
      <c r="V612" s="165">
        <v>461</v>
      </c>
      <c r="W612" s="165">
        <v>511</v>
      </c>
      <c r="X612" s="165">
        <f t="shared" si="116"/>
        <v>-50</v>
      </c>
      <c r="Y612" s="255">
        <f t="shared" si="117"/>
        <v>-9.7847358121330714</v>
      </c>
      <c r="Z612" s="237" t="s">
        <v>6097</v>
      </c>
      <c r="AA612" s="165">
        <v>339</v>
      </c>
      <c r="AB612" s="165">
        <v>370</v>
      </c>
      <c r="AC612" s="165">
        <f t="shared" si="118"/>
        <v>-31</v>
      </c>
      <c r="AD612" s="165">
        <f t="shared" si="119"/>
        <v>-8.378378378378379</v>
      </c>
      <c r="AE612" s="237" t="s">
        <v>6150</v>
      </c>
      <c r="AF612" s="165" t="s">
        <v>6150</v>
      </c>
      <c r="AG612" s="165" t="s">
        <v>6150</v>
      </c>
      <c r="AH612" s="165" t="s">
        <v>6150</v>
      </c>
      <c r="AI612" s="165" t="s">
        <v>6150</v>
      </c>
      <c r="AJ612" s="237" t="s">
        <v>12157</v>
      </c>
      <c r="AK612" s="165" t="s">
        <v>12157</v>
      </c>
      <c r="AL612" s="165" t="s">
        <v>12157</v>
      </c>
      <c r="AM612" s="165" t="s">
        <v>12157</v>
      </c>
      <c r="AN612" s="165" t="s">
        <v>12157</v>
      </c>
      <c r="AO612" s="237" t="s">
        <v>12157</v>
      </c>
      <c r="AP612" s="165" t="s">
        <v>12157</v>
      </c>
      <c r="AQ612" s="165" t="s">
        <v>12157</v>
      </c>
      <c r="AR612" s="165" t="s">
        <v>12157</v>
      </c>
      <c r="AS612" s="255" t="s">
        <v>12157</v>
      </c>
      <c r="AT612" s="5"/>
    </row>
    <row r="613" spans="2:46" ht="50" customHeight="1">
      <c r="B613" s="34" t="s">
        <v>5265</v>
      </c>
      <c r="C613" s="35" t="s">
        <v>5295</v>
      </c>
      <c r="D613" s="36" t="s">
        <v>5266</v>
      </c>
      <c r="E613" s="240">
        <v>519.33399999999995</v>
      </c>
      <c r="F613" s="235">
        <v>0</v>
      </c>
      <c r="G613" s="234">
        <f t="shared" si="130"/>
        <v>519.33399999999995</v>
      </c>
      <c r="H613" s="105" t="s">
        <v>12164</v>
      </c>
      <c r="I613" s="240" t="s">
        <v>5423</v>
      </c>
      <c r="J613" s="235" t="s">
        <v>5423</v>
      </c>
      <c r="K613" s="235" t="s">
        <v>5423</v>
      </c>
      <c r="L613" s="314" t="s">
        <v>5423</v>
      </c>
      <c r="M613" s="333" t="s">
        <v>6150</v>
      </c>
      <c r="N613" s="237" t="s">
        <v>6150</v>
      </c>
      <c r="O613" s="237" t="s">
        <v>6150</v>
      </c>
      <c r="P613" s="236" t="s">
        <v>6150</v>
      </c>
      <c r="Q613" s="240">
        <v>519.33399999999995</v>
      </c>
      <c r="R613" s="235">
        <v>0</v>
      </c>
      <c r="S613" s="234">
        <f t="shared" si="128"/>
        <v>519.33399999999995</v>
      </c>
      <c r="T613" s="105" t="s">
        <v>12165</v>
      </c>
      <c r="U613" s="180" t="s">
        <v>7037</v>
      </c>
      <c r="V613" s="165">
        <v>519</v>
      </c>
      <c r="W613" s="165" t="s">
        <v>5412</v>
      </c>
      <c r="X613" s="165">
        <f>V613-0</f>
        <v>519</v>
      </c>
      <c r="Y613" s="255" t="s">
        <v>12159</v>
      </c>
      <c r="Z613" s="237" t="s">
        <v>6150</v>
      </c>
      <c r="AA613" s="237" t="s">
        <v>6150</v>
      </c>
      <c r="AB613" s="237" t="s">
        <v>6150</v>
      </c>
      <c r="AC613" s="237" t="s">
        <v>6150</v>
      </c>
      <c r="AD613" s="236" t="s">
        <v>6150</v>
      </c>
      <c r="AE613" s="237" t="s">
        <v>6150</v>
      </c>
      <c r="AF613" s="165" t="s">
        <v>6150</v>
      </c>
      <c r="AG613" s="165" t="s">
        <v>6150</v>
      </c>
      <c r="AH613" s="165" t="s">
        <v>6150</v>
      </c>
      <c r="AI613" s="165" t="s">
        <v>6150</v>
      </c>
      <c r="AJ613" s="237" t="s">
        <v>12157</v>
      </c>
      <c r="AK613" s="165" t="s">
        <v>12157</v>
      </c>
      <c r="AL613" s="165" t="s">
        <v>12157</v>
      </c>
      <c r="AM613" s="165" t="s">
        <v>12157</v>
      </c>
      <c r="AN613" s="165" t="s">
        <v>12157</v>
      </c>
      <c r="AO613" s="237" t="s">
        <v>12157</v>
      </c>
      <c r="AP613" s="165" t="s">
        <v>12157</v>
      </c>
      <c r="AQ613" s="165" t="s">
        <v>12157</v>
      </c>
      <c r="AR613" s="165" t="s">
        <v>12157</v>
      </c>
      <c r="AS613" s="255" t="s">
        <v>12157</v>
      </c>
      <c r="AT613" s="5"/>
    </row>
    <row r="614" spans="2:46" ht="50" customHeight="1">
      <c r="B614" s="34" t="s">
        <v>1221</v>
      </c>
      <c r="C614" s="35" t="s">
        <v>5295</v>
      </c>
      <c r="D614" s="36" t="s">
        <v>1222</v>
      </c>
      <c r="E614" s="240">
        <v>863.65099999999995</v>
      </c>
      <c r="F614" s="235">
        <v>952.85799999999995</v>
      </c>
      <c r="G614" s="234">
        <f t="shared" si="130"/>
        <v>-89.206999999999994</v>
      </c>
      <c r="H614" s="105">
        <f t="shared" si="131"/>
        <v>-9.3620455513833125</v>
      </c>
      <c r="I614" s="240" t="s">
        <v>5423</v>
      </c>
      <c r="J614" s="235" t="s">
        <v>5423</v>
      </c>
      <c r="K614" s="235" t="s">
        <v>5423</v>
      </c>
      <c r="L614" s="314" t="s">
        <v>5423</v>
      </c>
      <c r="M614" s="333" t="s">
        <v>6150</v>
      </c>
      <c r="N614" s="237" t="s">
        <v>6150</v>
      </c>
      <c r="O614" s="237" t="s">
        <v>6150</v>
      </c>
      <c r="P614" s="236" t="s">
        <v>6150</v>
      </c>
      <c r="Q614" s="240">
        <v>863.65099999999995</v>
      </c>
      <c r="R614" s="235">
        <v>952.85799999999995</v>
      </c>
      <c r="S614" s="234">
        <f t="shared" si="128"/>
        <v>-89.206999999999994</v>
      </c>
      <c r="T614" s="105">
        <f t="shared" si="129"/>
        <v>-9.3620455513833125</v>
      </c>
      <c r="U614" s="180" t="s">
        <v>7091</v>
      </c>
      <c r="V614" s="165">
        <v>864</v>
      </c>
      <c r="W614" s="165">
        <v>953</v>
      </c>
      <c r="X614" s="165">
        <f t="shared" si="116"/>
        <v>-89</v>
      </c>
      <c r="Y614" s="255">
        <f t="shared" si="117"/>
        <v>-9.3389296956977965</v>
      </c>
      <c r="Z614" s="237" t="s">
        <v>6150</v>
      </c>
      <c r="AA614" s="237" t="s">
        <v>6150</v>
      </c>
      <c r="AB614" s="237" t="s">
        <v>6150</v>
      </c>
      <c r="AC614" s="237" t="s">
        <v>6150</v>
      </c>
      <c r="AD614" s="236" t="s">
        <v>6150</v>
      </c>
      <c r="AE614" s="237" t="s">
        <v>6150</v>
      </c>
      <c r="AF614" s="165" t="s">
        <v>6150</v>
      </c>
      <c r="AG614" s="165" t="s">
        <v>6150</v>
      </c>
      <c r="AH614" s="165" t="s">
        <v>6150</v>
      </c>
      <c r="AI614" s="165" t="s">
        <v>6150</v>
      </c>
      <c r="AJ614" s="237" t="s">
        <v>12157</v>
      </c>
      <c r="AK614" s="165" t="s">
        <v>12157</v>
      </c>
      <c r="AL614" s="165" t="s">
        <v>12157</v>
      </c>
      <c r="AM614" s="165" t="s">
        <v>12157</v>
      </c>
      <c r="AN614" s="165" t="s">
        <v>12157</v>
      </c>
      <c r="AO614" s="237" t="s">
        <v>12157</v>
      </c>
      <c r="AP614" s="165" t="s">
        <v>12157</v>
      </c>
      <c r="AQ614" s="165" t="s">
        <v>12157</v>
      </c>
      <c r="AR614" s="165" t="s">
        <v>12157</v>
      </c>
      <c r="AS614" s="255" t="s">
        <v>12157</v>
      </c>
      <c r="AT614" s="5"/>
    </row>
    <row r="615" spans="2:46" ht="50" customHeight="1">
      <c r="B615" s="34" t="s">
        <v>1223</v>
      </c>
      <c r="C615" s="35" t="s">
        <v>5295</v>
      </c>
      <c r="D615" s="36" t="s">
        <v>1224</v>
      </c>
      <c r="E615" s="240">
        <v>83.438999999999993</v>
      </c>
      <c r="F615" s="235">
        <v>92.831999999999994</v>
      </c>
      <c r="G615" s="234">
        <f t="shared" si="130"/>
        <v>-9.3930000000000007</v>
      </c>
      <c r="H615" s="105">
        <f t="shared" si="131"/>
        <v>-10.118278179937953</v>
      </c>
      <c r="I615" s="240">
        <v>83.438999999999993</v>
      </c>
      <c r="J615" s="235">
        <v>92.831999999999994</v>
      </c>
      <c r="K615" s="234">
        <f t="shared" si="132"/>
        <v>-9.3930000000000007</v>
      </c>
      <c r="L615" s="312">
        <f t="shared" si="133"/>
        <v>-10.118278179937953</v>
      </c>
      <c r="M615" s="333" t="s">
        <v>6150</v>
      </c>
      <c r="N615" s="237" t="s">
        <v>6150</v>
      </c>
      <c r="O615" s="237" t="s">
        <v>6150</v>
      </c>
      <c r="P615" s="236" t="s">
        <v>6150</v>
      </c>
      <c r="Q615" s="237" t="s">
        <v>6150</v>
      </c>
      <c r="R615" s="237" t="s">
        <v>6150</v>
      </c>
      <c r="S615" s="237" t="s">
        <v>6150</v>
      </c>
      <c r="T615" s="296" t="s">
        <v>6150</v>
      </c>
      <c r="U615" s="293" t="s">
        <v>6150</v>
      </c>
      <c r="V615" s="237" t="s">
        <v>6150</v>
      </c>
      <c r="W615" s="237" t="s">
        <v>6150</v>
      </c>
      <c r="X615" s="237" t="s">
        <v>6150</v>
      </c>
      <c r="Y615" s="236" t="s">
        <v>6150</v>
      </c>
      <c r="Z615" s="237" t="s">
        <v>6150</v>
      </c>
      <c r="AA615" s="237" t="s">
        <v>6150</v>
      </c>
      <c r="AB615" s="237" t="s">
        <v>6150</v>
      </c>
      <c r="AC615" s="237" t="s">
        <v>6150</v>
      </c>
      <c r="AD615" s="236" t="s">
        <v>6150</v>
      </c>
      <c r="AE615" s="237" t="s">
        <v>6150</v>
      </c>
      <c r="AF615" s="165" t="s">
        <v>6150</v>
      </c>
      <c r="AG615" s="165" t="s">
        <v>6150</v>
      </c>
      <c r="AH615" s="165" t="s">
        <v>6150</v>
      </c>
      <c r="AI615" s="165" t="s">
        <v>6150</v>
      </c>
      <c r="AJ615" s="237" t="s">
        <v>12157</v>
      </c>
      <c r="AK615" s="165" t="s">
        <v>12157</v>
      </c>
      <c r="AL615" s="165" t="s">
        <v>12157</v>
      </c>
      <c r="AM615" s="165" t="s">
        <v>12157</v>
      </c>
      <c r="AN615" s="165" t="s">
        <v>12157</v>
      </c>
      <c r="AO615" s="237" t="s">
        <v>12157</v>
      </c>
      <c r="AP615" s="165" t="s">
        <v>12157</v>
      </c>
      <c r="AQ615" s="165" t="s">
        <v>12157</v>
      </c>
      <c r="AR615" s="165" t="s">
        <v>12157</v>
      </c>
      <c r="AS615" s="255" t="s">
        <v>12157</v>
      </c>
      <c r="AT615" s="5"/>
    </row>
    <row r="616" spans="2:46" ht="50" customHeight="1">
      <c r="B616" s="34" t="s">
        <v>1225</v>
      </c>
      <c r="C616" s="35" t="s">
        <v>5295</v>
      </c>
      <c r="D616" s="36" t="s">
        <v>1226</v>
      </c>
      <c r="E616" s="240">
        <v>17.562999999999999</v>
      </c>
      <c r="F616" s="235">
        <v>16.843</v>
      </c>
      <c r="G616" s="234">
        <f t="shared" si="130"/>
        <v>0.71999999999999886</v>
      </c>
      <c r="H616" s="105">
        <f t="shared" si="131"/>
        <v>4.2747729026895378</v>
      </c>
      <c r="I616" s="240">
        <v>17.562999999999999</v>
      </c>
      <c r="J616" s="235">
        <v>16.843</v>
      </c>
      <c r="K616" s="234">
        <f t="shared" si="132"/>
        <v>0.71999999999999886</v>
      </c>
      <c r="L616" s="312">
        <f t="shared" si="133"/>
        <v>4.2747729026895378</v>
      </c>
      <c r="M616" s="333" t="s">
        <v>6150</v>
      </c>
      <c r="N616" s="237" t="s">
        <v>6150</v>
      </c>
      <c r="O616" s="237" t="s">
        <v>6150</v>
      </c>
      <c r="P616" s="236" t="s">
        <v>6150</v>
      </c>
      <c r="Q616" s="237" t="s">
        <v>6150</v>
      </c>
      <c r="R616" s="237" t="s">
        <v>6150</v>
      </c>
      <c r="S616" s="237" t="s">
        <v>6150</v>
      </c>
      <c r="T616" s="296" t="s">
        <v>6150</v>
      </c>
      <c r="U616" s="293" t="s">
        <v>6150</v>
      </c>
      <c r="V616" s="237" t="s">
        <v>6150</v>
      </c>
      <c r="W616" s="237" t="s">
        <v>6150</v>
      </c>
      <c r="X616" s="237" t="s">
        <v>6150</v>
      </c>
      <c r="Y616" s="236" t="s">
        <v>6150</v>
      </c>
      <c r="Z616" s="237" t="s">
        <v>6150</v>
      </c>
      <c r="AA616" s="237" t="s">
        <v>6150</v>
      </c>
      <c r="AB616" s="237" t="s">
        <v>6150</v>
      </c>
      <c r="AC616" s="237" t="s">
        <v>6150</v>
      </c>
      <c r="AD616" s="236" t="s">
        <v>6150</v>
      </c>
      <c r="AE616" s="237" t="s">
        <v>6150</v>
      </c>
      <c r="AF616" s="165" t="s">
        <v>6150</v>
      </c>
      <c r="AG616" s="165" t="s">
        <v>6150</v>
      </c>
      <c r="AH616" s="165" t="s">
        <v>6150</v>
      </c>
      <c r="AI616" s="165" t="s">
        <v>6150</v>
      </c>
      <c r="AJ616" s="237" t="s">
        <v>12157</v>
      </c>
      <c r="AK616" s="165" t="s">
        <v>12157</v>
      </c>
      <c r="AL616" s="165" t="s">
        <v>12157</v>
      </c>
      <c r="AM616" s="165" t="s">
        <v>12157</v>
      </c>
      <c r="AN616" s="165" t="s">
        <v>12157</v>
      </c>
      <c r="AO616" s="237" t="s">
        <v>12157</v>
      </c>
      <c r="AP616" s="165" t="s">
        <v>12157</v>
      </c>
      <c r="AQ616" s="165" t="s">
        <v>12157</v>
      </c>
      <c r="AR616" s="165" t="s">
        <v>12157</v>
      </c>
      <c r="AS616" s="255" t="s">
        <v>12157</v>
      </c>
      <c r="AT616" s="5"/>
    </row>
    <row r="617" spans="2:46" ht="50" customHeight="1">
      <c r="B617" s="34" t="s">
        <v>1227</v>
      </c>
      <c r="C617" s="35" t="s">
        <v>5295</v>
      </c>
      <c r="D617" s="36" t="s">
        <v>1228</v>
      </c>
      <c r="E617" s="240">
        <v>30.937999999999999</v>
      </c>
      <c r="F617" s="235">
        <v>30.934000000000001</v>
      </c>
      <c r="G617" s="234">
        <f t="shared" si="130"/>
        <v>3.9999999999977831E-3</v>
      </c>
      <c r="H617" s="105">
        <f t="shared" si="131"/>
        <v>1.2930755802669501E-2</v>
      </c>
      <c r="I617" s="240">
        <v>30.937999999999999</v>
      </c>
      <c r="J617" s="235">
        <v>30.934000000000001</v>
      </c>
      <c r="K617" s="234">
        <f t="shared" si="132"/>
        <v>3.9999999999977831E-3</v>
      </c>
      <c r="L617" s="312">
        <f t="shared" si="133"/>
        <v>1.2930755802669501E-2</v>
      </c>
      <c r="M617" s="333" t="s">
        <v>6150</v>
      </c>
      <c r="N617" s="237" t="s">
        <v>6150</v>
      </c>
      <c r="O617" s="237" t="s">
        <v>6150</v>
      </c>
      <c r="P617" s="236" t="s">
        <v>6150</v>
      </c>
      <c r="Q617" s="237" t="s">
        <v>6150</v>
      </c>
      <c r="R617" s="237" t="s">
        <v>6150</v>
      </c>
      <c r="S617" s="237" t="s">
        <v>6150</v>
      </c>
      <c r="T617" s="296" t="s">
        <v>6150</v>
      </c>
      <c r="U617" s="293" t="s">
        <v>6150</v>
      </c>
      <c r="V617" s="237" t="s">
        <v>6150</v>
      </c>
      <c r="W617" s="237" t="s">
        <v>6150</v>
      </c>
      <c r="X617" s="237" t="s">
        <v>6150</v>
      </c>
      <c r="Y617" s="236" t="s">
        <v>6150</v>
      </c>
      <c r="Z617" s="237" t="s">
        <v>6150</v>
      </c>
      <c r="AA617" s="237" t="s">
        <v>6150</v>
      </c>
      <c r="AB617" s="237" t="s">
        <v>6150</v>
      </c>
      <c r="AC617" s="237" t="s">
        <v>6150</v>
      </c>
      <c r="AD617" s="236" t="s">
        <v>6150</v>
      </c>
      <c r="AE617" s="237" t="s">
        <v>6150</v>
      </c>
      <c r="AF617" s="165" t="s">
        <v>6150</v>
      </c>
      <c r="AG617" s="165" t="s">
        <v>6150</v>
      </c>
      <c r="AH617" s="165" t="s">
        <v>6150</v>
      </c>
      <c r="AI617" s="165" t="s">
        <v>6150</v>
      </c>
      <c r="AJ617" s="237" t="s">
        <v>12157</v>
      </c>
      <c r="AK617" s="165" t="s">
        <v>12157</v>
      </c>
      <c r="AL617" s="165" t="s">
        <v>12157</v>
      </c>
      <c r="AM617" s="165" t="s">
        <v>12157</v>
      </c>
      <c r="AN617" s="165" t="s">
        <v>12157</v>
      </c>
      <c r="AO617" s="237" t="s">
        <v>12157</v>
      </c>
      <c r="AP617" s="165" t="s">
        <v>12157</v>
      </c>
      <c r="AQ617" s="165" t="s">
        <v>12157</v>
      </c>
      <c r="AR617" s="165" t="s">
        <v>12157</v>
      </c>
      <c r="AS617" s="255" t="s">
        <v>12157</v>
      </c>
      <c r="AT617" s="5"/>
    </row>
    <row r="618" spans="2:46" ht="50" customHeight="1">
      <c r="B618" s="34" t="s">
        <v>1229</v>
      </c>
      <c r="C618" s="35" t="s">
        <v>5263</v>
      </c>
      <c r="D618" s="36" t="s">
        <v>1230</v>
      </c>
      <c r="E618" s="240">
        <v>38539.692000000003</v>
      </c>
      <c r="F618" s="235">
        <v>43757.368000000002</v>
      </c>
      <c r="G618" s="234">
        <f t="shared" si="130"/>
        <v>-5217.6759999999995</v>
      </c>
      <c r="H618" s="105">
        <f t="shared" si="131"/>
        <v>-11.924108415295908</v>
      </c>
      <c r="I618" s="240">
        <v>14557.137000000001</v>
      </c>
      <c r="J618" s="235">
        <v>17551.128000000001</v>
      </c>
      <c r="K618" s="234">
        <f t="shared" si="132"/>
        <v>-2993.991</v>
      </c>
      <c r="L618" s="312">
        <f t="shared" si="133"/>
        <v>-17.058681356548707</v>
      </c>
      <c r="M618" s="240">
        <v>4914.7950000000001</v>
      </c>
      <c r="N618" s="235">
        <v>5413.6019999999999</v>
      </c>
      <c r="O618" s="234">
        <f t="shared" ref="O618:O642" si="135">M618-N618</f>
        <v>-498.80699999999979</v>
      </c>
      <c r="P618" s="105">
        <f t="shared" ref="P618:P642" si="136">O618/N618*100</f>
        <v>-9.2139577309155669</v>
      </c>
      <c r="Q618" s="240">
        <v>19067.759999999998</v>
      </c>
      <c r="R618" s="235">
        <v>20792.637999999999</v>
      </c>
      <c r="S618" s="234">
        <f t="shared" ref="S618:S681" si="137">Q618-R618</f>
        <v>-1724.8780000000006</v>
      </c>
      <c r="T618" s="105">
        <f t="shared" ref="T618:T681" si="138">S618/R618*100</f>
        <v>-8.2956188627917271</v>
      </c>
      <c r="U618" s="180" t="s">
        <v>5395</v>
      </c>
      <c r="V618" s="165">
        <v>5538</v>
      </c>
      <c r="W618" s="165">
        <v>6915</v>
      </c>
      <c r="X618" s="165">
        <f t="shared" ref="X618:X680" si="139">V618-W618</f>
        <v>-1377</v>
      </c>
      <c r="Y618" s="255">
        <f t="shared" ref="Y618:Y680" si="140">X618/W618*100</f>
        <v>-19.913232104121477</v>
      </c>
      <c r="Z618" s="237" t="s">
        <v>7092</v>
      </c>
      <c r="AA618" s="165">
        <v>5204</v>
      </c>
      <c r="AB618" s="165">
        <v>5745</v>
      </c>
      <c r="AC618" s="165">
        <f t="shared" ref="AC618:AC680" si="141">AA618-AB618</f>
        <v>-541</v>
      </c>
      <c r="AD618" s="165">
        <f t="shared" ref="AD618:AD680" si="142">AC618/AB618*100</f>
        <v>-9.4168842471714527</v>
      </c>
      <c r="AE618" s="237" t="s">
        <v>6109</v>
      </c>
      <c r="AF618" s="165">
        <v>5311</v>
      </c>
      <c r="AG618" s="165">
        <v>5119</v>
      </c>
      <c r="AH618" s="165">
        <f t="shared" ref="AH618:AH680" si="143">AF618-AG618</f>
        <v>192</v>
      </c>
      <c r="AI618" s="165">
        <f t="shared" ref="AI618:AI680" si="144">AH618/AG618*100</f>
        <v>3.750732564954093</v>
      </c>
      <c r="AJ618" s="237" t="s">
        <v>5494</v>
      </c>
      <c r="AK618" s="165">
        <v>1854</v>
      </c>
      <c r="AL618" s="165">
        <v>1864</v>
      </c>
      <c r="AM618" s="165">
        <f t="shared" ref="AM618:AM680" si="145">AK618-AL618</f>
        <v>-10</v>
      </c>
      <c r="AN618" s="165">
        <f t="shared" ref="AN618:AN680" si="146">AM618/AL618*100</f>
        <v>-0.53648068669527893</v>
      </c>
      <c r="AO618" s="237" t="s">
        <v>7093</v>
      </c>
      <c r="AP618" s="165">
        <v>523</v>
      </c>
      <c r="AQ618" s="165">
        <v>532</v>
      </c>
      <c r="AR618" s="165">
        <f t="shared" si="134"/>
        <v>-9</v>
      </c>
      <c r="AS618" s="255">
        <f t="shared" ref="AS618:AS680" si="147">AR618/AQ618*100</f>
        <v>-1.6917293233082706</v>
      </c>
      <c r="AT618" s="9" t="s">
        <v>7094</v>
      </c>
    </row>
    <row r="619" spans="2:46" ht="50" customHeight="1">
      <c r="B619" s="34" t="s">
        <v>1231</v>
      </c>
      <c r="C619" s="35" t="s">
        <v>5263</v>
      </c>
      <c r="D619" s="36" t="s">
        <v>1232</v>
      </c>
      <c r="E619" s="240">
        <v>13046.618</v>
      </c>
      <c r="F619" s="235">
        <v>13711.126</v>
      </c>
      <c r="G619" s="234">
        <f t="shared" si="130"/>
        <v>-664.50799999999981</v>
      </c>
      <c r="H619" s="105">
        <f t="shared" si="131"/>
        <v>-4.8464874438466961</v>
      </c>
      <c r="I619" s="240">
        <v>2211.7919999999999</v>
      </c>
      <c r="J619" s="235">
        <v>2110.3389999999999</v>
      </c>
      <c r="K619" s="234">
        <f t="shared" si="132"/>
        <v>101.45299999999997</v>
      </c>
      <c r="L619" s="312">
        <f t="shared" si="133"/>
        <v>4.8074266741030689</v>
      </c>
      <c r="M619" s="240">
        <v>1069.32</v>
      </c>
      <c r="N619" s="235">
        <v>1368.588</v>
      </c>
      <c r="O619" s="234">
        <f t="shared" si="135"/>
        <v>-299.26800000000003</v>
      </c>
      <c r="P619" s="105">
        <f t="shared" si="136"/>
        <v>-21.866916851528732</v>
      </c>
      <c r="Q619" s="240">
        <v>9765.5059999999994</v>
      </c>
      <c r="R619" s="235">
        <v>10232.199000000001</v>
      </c>
      <c r="S619" s="234">
        <f t="shared" si="137"/>
        <v>-466.69300000000112</v>
      </c>
      <c r="T619" s="105">
        <f t="shared" si="138"/>
        <v>-4.5610234906494789</v>
      </c>
      <c r="U619" s="180" t="s">
        <v>7095</v>
      </c>
      <c r="V619" s="165">
        <v>5544</v>
      </c>
      <c r="W619" s="165">
        <v>6001</v>
      </c>
      <c r="X619" s="165">
        <f t="shared" si="139"/>
        <v>-457</v>
      </c>
      <c r="Y619" s="255">
        <f t="shared" si="140"/>
        <v>-7.6153974337610393</v>
      </c>
      <c r="Z619" s="237" t="s">
        <v>7096</v>
      </c>
      <c r="AA619" s="165">
        <v>1769</v>
      </c>
      <c r="AB619" s="165">
        <v>1768</v>
      </c>
      <c r="AC619" s="165">
        <f t="shared" si="141"/>
        <v>1</v>
      </c>
      <c r="AD619" s="165">
        <f t="shared" si="142"/>
        <v>5.6561085972850686E-2</v>
      </c>
      <c r="AE619" s="237" t="s">
        <v>7097</v>
      </c>
      <c r="AF619" s="165">
        <v>599</v>
      </c>
      <c r="AG619" s="165">
        <v>599</v>
      </c>
      <c r="AH619" s="165">
        <f t="shared" si="143"/>
        <v>0</v>
      </c>
      <c r="AI619" s="165">
        <f t="shared" si="144"/>
        <v>0</v>
      </c>
      <c r="AJ619" s="237" t="s">
        <v>7098</v>
      </c>
      <c r="AK619" s="165">
        <v>455</v>
      </c>
      <c r="AL619" s="165">
        <v>455</v>
      </c>
      <c r="AM619" s="165">
        <f t="shared" si="145"/>
        <v>0</v>
      </c>
      <c r="AN619" s="165">
        <f t="shared" si="146"/>
        <v>0</v>
      </c>
      <c r="AO619" s="237" t="s">
        <v>7099</v>
      </c>
      <c r="AP619" s="165">
        <v>308</v>
      </c>
      <c r="AQ619" s="165">
        <v>280</v>
      </c>
      <c r="AR619" s="165">
        <f t="shared" si="134"/>
        <v>28</v>
      </c>
      <c r="AS619" s="255">
        <f t="shared" si="147"/>
        <v>10</v>
      </c>
      <c r="AT619" s="9" t="s">
        <v>7094</v>
      </c>
    </row>
    <row r="620" spans="2:46" ht="50" customHeight="1">
      <c r="B620" s="37" t="s">
        <v>1233</v>
      </c>
      <c r="C620" s="38" t="s">
        <v>5263</v>
      </c>
      <c r="D620" s="39" t="s">
        <v>1234</v>
      </c>
      <c r="E620" s="240">
        <v>8024.7579999999998</v>
      </c>
      <c r="F620" s="235">
        <v>12263.73</v>
      </c>
      <c r="G620" s="234">
        <f t="shared" si="130"/>
        <v>-4238.9719999999998</v>
      </c>
      <c r="H620" s="105">
        <f t="shared" si="131"/>
        <v>-34.565111919456804</v>
      </c>
      <c r="I620" s="240">
        <v>3849.7330000000002</v>
      </c>
      <c r="J620" s="235">
        <v>7948.7749999999996</v>
      </c>
      <c r="K620" s="234">
        <f t="shared" si="132"/>
        <v>-4099.0419999999995</v>
      </c>
      <c r="L620" s="312">
        <f t="shared" si="133"/>
        <v>-51.568222776465554</v>
      </c>
      <c r="M620" s="240">
        <v>992.66200000000003</v>
      </c>
      <c r="N620" s="235">
        <v>1177.4870000000001</v>
      </c>
      <c r="O620" s="234">
        <f t="shared" si="135"/>
        <v>-184.82500000000005</v>
      </c>
      <c r="P620" s="105">
        <f t="shared" si="136"/>
        <v>-15.696563953572316</v>
      </c>
      <c r="Q620" s="240">
        <v>3182.3629999999998</v>
      </c>
      <c r="R620" s="235">
        <v>3137.4679999999998</v>
      </c>
      <c r="S620" s="234">
        <f t="shared" si="137"/>
        <v>44.894999999999982</v>
      </c>
      <c r="T620" s="105">
        <f t="shared" si="138"/>
        <v>1.4309309290166459</v>
      </c>
      <c r="U620" s="180" t="s">
        <v>7100</v>
      </c>
      <c r="V620" s="165">
        <v>949</v>
      </c>
      <c r="W620" s="165">
        <v>989</v>
      </c>
      <c r="X620" s="165">
        <f t="shared" si="139"/>
        <v>-40</v>
      </c>
      <c r="Y620" s="255">
        <f t="shared" si="140"/>
        <v>-4.0444893832153692</v>
      </c>
      <c r="Z620" s="237" t="s">
        <v>7101</v>
      </c>
      <c r="AA620" s="165">
        <v>681</v>
      </c>
      <c r="AB620" s="165">
        <v>698</v>
      </c>
      <c r="AC620" s="165">
        <f t="shared" si="141"/>
        <v>-17</v>
      </c>
      <c r="AD620" s="165">
        <f t="shared" si="142"/>
        <v>-2.4355300859598854</v>
      </c>
      <c r="AE620" s="237" t="s">
        <v>7102</v>
      </c>
      <c r="AF620" s="165">
        <v>490</v>
      </c>
      <c r="AG620" s="165">
        <v>451</v>
      </c>
      <c r="AH620" s="165">
        <f t="shared" si="143"/>
        <v>39</v>
      </c>
      <c r="AI620" s="165">
        <f t="shared" si="144"/>
        <v>8.6474501108647441</v>
      </c>
      <c r="AJ620" s="237" t="s">
        <v>7103</v>
      </c>
      <c r="AK620" s="165">
        <v>381</v>
      </c>
      <c r="AL620" s="165">
        <v>436</v>
      </c>
      <c r="AM620" s="165">
        <f t="shared" si="145"/>
        <v>-55</v>
      </c>
      <c r="AN620" s="165">
        <f t="shared" si="146"/>
        <v>-12.614678899082568</v>
      </c>
      <c r="AO620" s="237" t="s">
        <v>7104</v>
      </c>
      <c r="AP620" s="165">
        <v>177</v>
      </c>
      <c r="AQ620" s="165">
        <v>169</v>
      </c>
      <c r="AR620" s="165">
        <f t="shared" si="134"/>
        <v>8</v>
      </c>
      <c r="AS620" s="255">
        <f t="shared" si="147"/>
        <v>4.7337278106508878</v>
      </c>
      <c r="AT620" s="9" t="s">
        <v>7094</v>
      </c>
    </row>
    <row r="621" spans="2:46" ht="50" customHeight="1">
      <c r="B621" s="37" t="s">
        <v>1235</v>
      </c>
      <c r="C621" s="38" t="s">
        <v>5263</v>
      </c>
      <c r="D621" s="39" t="s">
        <v>1236</v>
      </c>
      <c r="E621" s="240">
        <v>10632.521000000001</v>
      </c>
      <c r="F621" s="235">
        <v>11457.112999999999</v>
      </c>
      <c r="G621" s="234">
        <f t="shared" si="130"/>
        <v>-824.59199999999873</v>
      </c>
      <c r="H621" s="105">
        <f t="shared" si="131"/>
        <v>-7.197205788229537</v>
      </c>
      <c r="I621" s="240">
        <v>3261.0639999999999</v>
      </c>
      <c r="J621" s="235">
        <v>4459.7120000000004</v>
      </c>
      <c r="K621" s="234">
        <f t="shared" si="132"/>
        <v>-1198.6480000000006</v>
      </c>
      <c r="L621" s="312">
        <f t="shared" si="133"/>
        <v>-26.877251266449502</v>
      </c>
      <c r="M621" s="240">
        <v>1847.538</v>
      </c>
      <c r="N621" s="235">
        <v>2039.19</v>
      </c>
      <c r="O621" s="234">
        <f t="shared" si="135"/>
        <v>-191.65200000000004</v>
      </c>
      <c r="P621" s="105">
        <f t="shared" si="136"/>
        <v>-9.3984376149353448</v>
      </c>
      <c r="Q621" s="240">
        <v>5523.9189999999999</v>
      </c>
      <c r="R621" s="235">
        <v>4958.2110000000002</v>
      </c>
      <c r="S621" s="234">
        <f t="shared" si="137"/>
        <v>565.70799999999963</v>
      </c>
      <c r="T621" s="105">
        <f t="shared" si="138"/>
        <v>11.409518473497791</v>
      </c>
      <c r="U621" s="180" t="s">
        <v>7105</v>
      </c>
      <c r="V621" s="165">
        <v>2710</v>
      </c>
      <c r="W621" s="165">
        <v>2718</v>
      </c>
      <c r="X621" s="165">
        <f t="shared" si="139"/>
        <v>-8</v>
      </c>
      <c r="Y621" s="255">
        <f t="shared" si="140"/>
        <v>-0.29433406916850624</v>
      </c>
      <c r="Z621" s="237" t="s">
        <v>7106</v>
      </c>
      <c r="AA621" s="165">
        <v>1035</v>
      </c>
      <c r="AB621" s="165">
        <v>1069</v>
      </c>
      <c r="AC621" s="165">
        <f t="shared" si="141"/>
        <v>-34</v>
      </c>
      <c r="AD621" s="165">
        <f t="shared" si="142"/>
        <v>-3.1805425631431246</v>
      </c>
      <c r="AE621" s="237" t="s">
        <v>5386</v>
      </c>
      <c r="AF621" s="165">
        <v>861</v>
      </c>
      <c r="AG621" s="165">
        <v>863</v>
      </c>
      <c r="AH621" s="165">
        <f t="shared" si="143"/>
        <v>-2</v>
      </c>
      <c r="AI621" s="165">
        <f t="shared" si="144"/>
        <v>-0.23174971031286209</v>
      </c>
      <c r="AJ621" s="235" t="s">
        <v>7107</v>
      </c>
      <c r="AK621" s="165">
        <v>500</v>
      </c>
      <c r="AL621" s="165" t="s">
        <v>5423</v>
      </c>
      <c r="AM621" s="165">
        <v>500</v>
      </c>
      <c r="AN621" s="165" t="s">
        <v>7108</v>
      </c>
      <c r="AO621" s="235" t="s">
        <v>7109</v>
      </c>
      <c r="AP621" s="165">
        <v>131</v>
      </c>
      <c r="AQ621" s="165">
        <v>31</v>
      </c>
      <c r="AR621" s="165">
        <f t="shared" si="134"/>
        <v>100</v>
      </c>
      <c r="AS621" s="255">
        <f t="shared" si="147"/>
        <v>322.58064516129031</v>
      </c>
      <c r="AT621" s="9" t="s">
        <v>7094</v>
      </c>
    </row>
    <row r="622" spans="2:46" ht="50" customHeight="1">
      <c r="B622" s="34" t="s">
        <v>1237</v>
      </c>
      <c r="C622" s="35" t="s">
        <v>5263</v>
      </c>
      <c r="D622" s="36" t="s">
        <v>1238</v>
      </c>
      <c r="E622" s="240">
        <v>9345.3729999999996</v>
      </c>
      <c r="F622" s="235">
        <v>10065.967000000001</v>
      </c>
      <c r="G622" s="234">
        <f t="shared" si="130"/>
        <v>-720.59400000000096</v>
      </c>
      <c r="H622" s="105">
        <f t="shared" si="131"/>
        <v>-7.1587160975195019</v>
      </c>
      <c r="I622" s="240">
        <v>3533.8620000000001</v>
      </c>
      <c r="J622" s="235">
        <v>4095.6729999999998</v>
      </c>
      <c r="K622" s="234">
        <f t="shared" si="132"/>
        <v>-561.81099999999969</v>
      </c>
      <c r="L622" s="312">
        <f t="shared" si="133"/>
        <v>-13.717183964637794</v>
      </c>
      <c r="M622" s="240">
        <v>312.48</v>
      </c>
      <c r="N622" s="235">
        <v>311.85599999999999</v>
      </c>
      <c r="O622" s="234">
        <f t="shared" si="135"/>
        <v>0.62400000000002365</v>
      </c>
      <c r="P622" s="105">
        <f t="shared" si="136"/>
        <v>0.20009235031553785</v>
      </c>
      <c r="Q622" s="240">
        <v>5499.0309999999999</v>
      </c>
      <c r="R622" s="235">
        <v>5658.4380000000001</v>
      </c>
      <c r="S622" s="234">
        <f t="shared" si="137"/>
        <v>-159.40700000000015</v>
      </c>
      <c r="T622" s="105">
        <f t="shared" si="138"/>
        <v>-2.8171555471669061</v>
      </c>
      <c r="U622" s="180" t="s">
        <v>7101</v>
      </c>
      <c r="V622" s="165">
        <v>2928.1030000000001</v>
      </c>
      <c r="W622" s="165">
        <v>2986.9850000000001</v>
      </c>
      <c r="X622" s="165">
        <f t="shared" si="139"/>
        <v>-58.882000000000062</v>
      </c>
      <c r="Y622" s="255">
        <f t="shared" si="140"/>
        <v>-1.9712854266091078</v>
      </c>
      <c r="Z622" s="237" t="s">
        <v>7110</v>
      </c>
      <c r="AA622" s="165">
        <v>1786.711</v>
      </c>
      <c r="AB622" s="165">
        <v>1911.703</v>
      </c>
      <c r="AC622" s="165">
        <f t="shared" si="141"/>
        <v>-124.99199999999996</v>
      </c>
      <c r="AD622" s="165">
        <f t="shared" si="142"/>
        <v>-6.5382541116480937</v>
      </c>
      <c r="AE622" s="237" t="s">
        <v>7111</v>
      </c>
      <c r="AF622" s="165">
        <v>653.625</v>
      </c>
      <c r="AG622" s="165">
        <v>662.26199999999994</v>
      </c>
      <c r="AH622" s="165">
        <f t="shared" si="143"/>
        <v>-8.6369999999999436</v>
      </c>
      <c r="AI622" s="165">
        <f t="shared" si="144"/>
        <v>-1.304166628917248</v>
      </c>
      <c r="AJ622" s="237" t="s">
        <v>7112</v>
      </c>
      <c r="AK622" s="165">
        <v>45.031999999999996</v>
      </c>
      <c r="AL622" s="165">
        <v>44.942</v>
      </c>
      <c r="AM622" s="165">
        <f t="shared" si="145"/>
        <v>8.9999999999996305E-2</v>
      </c>
      <c r="AN622" s="165">
        <f t="shared" si="146"/>
        <v>0.20025811045346514</v>
      </c>
      <c r="AO622" s="237" t="s">
        <v>7113</v>
      </c>
      <c r="AP622" s="165">
        <v>29.181000000000001</v>
      </c>
      <c r="AQ622" s="165">
        <v>18.687000000000001</v>
      </c>
      <c r="AR622" s="165">
        <f t="shared" si="134"/>
        <v>10.494</v>
      </c>
      <c r="AS622" s="255">
        <f t="shared" si="147"/>
        <v>56.156686466527525</v>
      </c>
      <c r="AT622" s="9" t="s">
        <v>7094</v>
      </c>
    </row>
    <row r="623" spans="2:46" ht="50" customHeight="1">
      <c r="B623" s="34" t="s">
        <v>1239</v>
      </c>
      <c r="C623" s="35" t="s">
        <v>5263</v>
      </c>
      <c r="D623" s="36" t="s">
        <v>1240</v>
      </c>
      <c r="E623" s="240">
        <v>8689.2919999999995</v>
      </c>
      <c r="F623" s="235">
        <v>9552.6839999999993</v>
      </c>
      <c r="G623" s="234">
        <f t="shared" si="130"/>
        <v>-863.39199999999983</v>
      </c>
      <c r="H623" s="105">
        <f t="shared" si="131"/>
        <v>-9.0382137627498196</v>
      </c>
      <c r="I623" s="240">
        <v>2647.95</v>
      </c>
      <c r="J623" s="235">
        <v>3315.7350000000001</v>
      </c>
      <c r="K623" s="234">
        <f t="shared" si="132"/>
        <v>-667.78500000000031</v>
      </c>
      <c r="L623" s="312">
        <f t="shared" si="133"/>
        <v>-20.139878488479937</v>
      </c>
      <c r="M623" s="240">
        <v>969.88699999999994</v>
      </c>
      <c r="N623" s="235">
        <v>1169.8599999999999</v>
      </c>
      <c r="O623" s="234">
        <f t="shared" si="135"/>
        <v>-199.97299999999996</v>
      </c>
      <c r="P623" s="105">
        <f t="shared" si="136"/>
        <v>-17.093754808267654</v>
      </c>
      <c r="Q623" s="240">
        <v>5071.4549999999999</v>
      </c>
      <c r="R623" s="235">
        <v>5067.0889999999999</v>
      </c>
      <c r="S623" s="234">
        <f t="shared" si="137"/>
        <v>4.3659999999999854</v>
      </c>
      <c r="T623" s="105">
        <f t="shared" si="138"/>
        <v>8.6163870419485145E-2</v>
      </c>
      <c r="U623" s="180" t="s">
        <v>5508</v>
      </c>
      <c r="V623" s="165">
        <v>3081</v>
      </c>
      <c r="W623" s="165">
        <v>3290</v>
      </c>
      <c r="X623" s="165">
        <f t="shared" si="139"/>
        <v>-209</v>
      </c>
      <c r="Y623" s="255">
        <f t="shared" si="140"/>
        <v>-6.3525835866261398</v>
      </c>
      <c r="Z623" s="237" t="s">
        <v>5427</v>
      </c>
      <c r="AA623" s="165">
        <v>507</v>
      </c>
      <c r="AB623" s="165">
        <v>557</v>
      </c>
      <c r="AC623" s="165">
        <f t="shared" si="141"/>
        <v>-50</v>
      </c>
      <c r="AD623" s="165">
        <f t="shared" si="142"/>
        <v>-8.9766606822262123</v>
      </c>
      <c r="AE623" s="237" t="s">
        <v>6323</v>
      </c>
      <c r="AF623" s="165">
        <v>499</v>
      </c>
      <c r="AG623" s="165">
        <v>500</v>
      </c>
      <c r="AH623" s="165">
        <f t="shared" si="143"/>
        <v>-1</v>
      </c>
      <c r="AI623" s="165">
        <f t="shared" si="144"/>
        <v>-0.2</v>
      </c>
      <c r="AJ623" s="237" t="s">
        <v>7114</v>
      </c>
      <c r="AK623" s="165">
        <v>305</v>
      </c>
      <c r="AL623" s="165">
        <v>72</v>
      </c>
      <c r="AM623" s="165">
        <f t="shared" si="145"/>
        <v>233</v>
      </c>
      <c r="AN623" s="165">
        <f t="shared" si="146"/>
        <v>323.61111111111114</v>
      </c>
      <c r="AO623" s="237" t="s">
        <v>7115</v>
      </c>
      <c r="AP623" s="165">
        <v>273</v>
      </c>
      <c r="AQ623" s="165">
        <v>273</v>
      </c>
      <c r="AR623" s="165">
        <f t="shared" si="134"/>
        <v>0</v>
      </c>
      <c r="AS623" s="255">
        <f t="shared" si="147"/>
        <v>0</v>
      </c>
      <c r="AT623" s="9" t="s">
        <v>7094</v>
      </c>
    </row>
    <row r="624" spans="2:46" ht="50" customHeight="1">
      <c r="B624" s="34" t="s">
        <v>1241</v>
      </c>
      <c r="C624" s="35" t="s">
        <v>5263</v>
      </c>
      <c r="D624" s="36" t="s">
        <v>1242</v>
      </c>
      <c r="E624" s="240">
        <v>4203.3779999999997</v>
      </c>
      <c r="F624" s="235">
        <v>4294.5649999999996</v>
      </c>
      <c r="G624" s="234">
        <f t="shared" si="130"/>
        <v>-91.186999999999898</v>
      </c>
      <c r="H624" s="105">
        <f t="shared" si="131"/>
        <v>-2.1233116741742157</v>
      </c>
      <c r="I624" s="240">
        <v>1226.22</v>
      </c>
      <c r="J624" s="235">
        <v>1224.7090000000001</v>
      </c>
      <c r="K624" s="234">
        <f t="shared" si="132"/>
        <v>1.5109999999999673</v>
      </c>
      <c r="L624" s="312">
        <f t="shared" si="133"/>
        <v>0.12337624692885961</v>
      </c>
      <c r="M624" s="240">
        <v>364.15</v>
      </c>
      <c r="N624" s="235">
        <v>364.11599999999999</v>
      </c>
      <c r="O624" s="234">
        <f t="shared" si="135"/>
        <v>3.3999999999991815E-2</v>
      </c>
      <c r="P624" s="105">
        <f t="shared" si="136"/>
        <v>9.3376835953355025E-3</v>
      </c>
      <c r="Q624" s="240">
        <v>2613.0079999999998</v>
      </c>
      <c r="R624" s="235">
        <v>2705.74</v>
      </c>
      <c r="S624" s="234">
        <f t="shared" si="137"/>
        <v>-92.731999999999971</v>
      </c>
      <c r="T624" s="105">
        <f t="shared" si="138"/>
        <v>-3.4272324761433088</v>
      </c>
      <c r="U624" s="180" t="s">
        <v>7101</v>
      </c>
      <c r="V624" s="165">
        <v>1118</v>
      </c>
      <c r="W624" s="165">
        <v>1302</v>
      </c>
      <c r="X624" s="165">
        <f t="shared" si="139"/>
        <v>-184</v>
      </c>
      <c r="Y624" s="255">
        <f t="shared" si="140"/>
        <v>-14.132104454685098</v>
      </c>
      <c r="Z624" s="237" t="s">
        <v>7116</v>
      </c>
      <c r="AA624" s="165">
        <v>967</v>
      </c>
      <c r="AB624" s="165">
        <v>967</v>
      </c>
      <c r="AC624" s="165">
        <f t="shared" si="141"/>
        <v>0</v>
      </c>
      <c r="AD624" s="165">
        <f t="shared" si="142"/>
        <v>0</v>
      </c>
      <c r="AE624" s="237" t="s">
        <v>7117</v>
      </c>
      <c r="AF624" s="165">
        <v>120</v>
      </c>
      <c r="AG624" s="165">
        <v>120</v>
      </c>
      <c r="AH624" s="165">
        <f t="shared" si="143"/>
        <v>0</v>
      </c>
      <c r="AI624" s="165">
        <f t="shared" si="144"/>
        <v>0</v>
      </c>
      <c r="AJ624" s="237" t="s">
        <v>7118</v>
      </c>
      <c r="AK624" s="165">
        <v>103</v>
      </c>
      <c r="AL624" s="165">
        <v>25</v>
      </c>
      <c r="AM624" s="165">
        <f t="shared" si="145"/>
        <v>78</v>
      </c>
      <c r="AN624" s="165">
        <f t="shared" si="146"/>
        <v>312</v>
      </c>
      <c r="AO624" s="237" t="s">
        <v>7119</v>
      </c>
      <c r="AP624" s="165">
        <v>91</v>
      </c>
      <c r="AQ624" s="165">
        <v>91</v>
      </c>
      <c r="AR624" s="165">
        <f t="shared" si="134"/>
        <v>0</v>
      </c>
      <c r="AS624" s="255">
        <f t="shared" si="147"/>
        <v>0</v>
      </c>
      <c r="AT624" s="9" t="s">
        <v>7094</v>
      </c>
    </row>
    <row r="625" spans="2:46" ht="50" customHeight="1">
      <c r="B625" s="34" t="s">
        <v>1243</v>
      </c>
      <c r="C625" s="35" t="s">
        <v>5263</v>
      </c>
      <c r="D625" s="36" t="s">
        <v>1244</v>
      </c>
      <c r="E625" s="240">
        <v>11279.129000000001</v>
      </c>
      <c r="F625" s="235">
        <v>11785.355</v>
      </c>
      <c r="G625" s="234">
        <f t="shared" si="130"/>
        <v>-506.22599999999875</v>
      </c>
      <c r="H625" s="105">
        <f t="shared" si="131"/>
        <v>-4.2953818531558765</v>
      </c>
      <c r="I625" s="240">
        <v>4054.241</v>
      </c>
      <c r="J625" s="235">
        <v>4053.8580000000002</v>
      </c>
      <c r="K625" s="234">
        <f t="shared" si="132"/>
        <v>0.38299999999981083</v>
      </c>
      <c r="L625" s="312">
        <f t="shared" si="133"/>
        <v>9.447790228464115E-3</v>
      </c>
      <c r="M625" s="240">
        <v>328.82400000000001</v>
      </c>
      <c r="N625" s="235">
        <v>327.82400000000001</v>
      </c>
      <c r="O625" s="234">
        <f t="shared" si="135"/>
        <v>1</v>
      </c>
      <c r="P625" s="105">
        <f t="shared" si="136"/>
        <v>0.30504172970862414</v>
      </c>
      <c r="Q625" s="240">
        <v>6896.0640000000003</v>
      </c>
      <c r="R625" s="235">
        <v>7403.6729999999998</v>
      </c>
      <c r="S625" s="234">
        <f t="shared" si="137"/>
        <v>-507.60899999999947</v>
      </c>
      <c r="T625" s="105">
        <f t="shared" si="138"/>
        <v>-6.8561780078617671</v>
      </c>
      <c r="U625" s="180" t="s">
        <v>7101</v>
      </c>
      <c r="V625" s="165">
        <v>3894</v>
      </c>
      <c r="W625" s="165">
        <v>4282</v>
      </c>
      <c r="X625" s="165">
        <f t="shared" si="139"/>
        <v>-388</v>
      </c>
      <c r="Y625" s="255">
        <f t="shared" si="140"/>
        <v>-9.061186361513311</v>
      </c>
      <c r="Z625" s="237" t="s">
        <v>7120</v>
      </c>
      <c r="AA625" s="165">
        <v>1276</v>
      </c>
      <c r="AB625" s="165">
        <v>1308</v>
      </c>
      <c r="AC625" s="165">
        <f t="shared" si="141"/>
        <v>-32</v>
      </c>
      <c r="AD625" s="165">
        <f t="shared" si="142"/>
        <v>-2.4464831804281344</v>
      </c>
      <c r="AE625" s="237" t="s">
        <v>7121</v>
      </c>
      <c r="AF625" s="165">
        <v>937</v>
      </c>
      <c r="AG625" s="165">
        <v>958</v>
      </c>
      <c r="AH625" s="165">
        <f t="shared" si="143"/>
        <v>-21</v>
      </c>
      <c r="AI625" s="165">
        <f t="shared" si="144"/>
        <v>-2.1920668058455117</v>
      </c>
      <c r="AJ625" s="237" t="s">
        <v>7122</v>
      </c>
      <c r="AK625" s="165">
        <v>470</v>
      </c>
      <c r="AL625" s="165">
        <v>515</v>
      </c>
      <c r="AM625" s="165">
        <f t="shared" si="145"/>
        <v>-45</v>
      </c>
      <c r="AN625" s="165">
        <f t="shared" si="146"/>
        <v>-8.7378640776699026</v>
      </c>
      <c r="AO625" s="237" t="s">
        <v>7123</v>
      </c>
      <c r="AP625" s="165">
        <v>138</v>
      </c>
      <c r="AQ625" s="165">
        <v>157</v>
      </c>
      <c r="AR625" s="165">
        <f t="shared" si="134"/>
        <v>-19</v>
      </c>
      <c r="AS625" s="255">
        <f t="shared" si="147"/>
        <v>-12.101910828025478</v>
      </c>
      <c r="AT625" s="9" t="s">
        <v>7094</v>
      </c>
    </row>
    <row r="626" spans="2:46" ht="50" customHeight="1">
      <c r="B626" s="34" t="s">
        <v>1245</v>
      </c>
      <c r="C626" s="35" t="s">
        <v>5263</v>
      </c>
      <c r="D626" s="36" t="s">
        <v>1246</v>
      </c>
      <c r="E626" s="240">
        <v>2834.0880000000002</v>
      </c>
      <c r="F626" s="235">
        <v>3569.7550000000001</v>
      </c>
      <c r="G626" s="234">
        <f t="shared" si="130"/>
        <v>-735.66699999999992</v>
      </c>
      <c r="H626" s="105">
        <f t="shared" si="131"/>
        <v>-20.608333064874195</v>
      </c>
      <c r="I626" s="240">
        <v>1013.697</v>
      </c>
      <c r="J626" s="235">
        <v>1313.5630000000001</v>
      </c>
      <c r="K626" s="234">
        <f t="shared" si="132"/>
        <v>-299.8660000000001</v>
      </c>
      <c r="L626" s="312">
        <f t="shared" si="133"/>
        <v>-22.828444467452272</v>
      </c>
      <c r="M626" s="240">
        <v>11.909000000000001</v>
      </c>
      <c r="N626" s="235">
        <v>11.909000000000001</v>
      </c>
      <c r="O626" s="234">
        <f t="shared" si="135"/>
        <v>0</v>
      </c>
      <c r="P626" s="105">
        <f t="shared" si="136"/>
        <v>0</v>
      </c>
      <c r="Q626" s="240">
        <v>1808.482</v>
      </c>
      <c r="R626" s="235">
        <v>2244.2829999999999</v>
      </c>
      <c r="S626" s="234">
        <f t="shared" si="137"/>
        <v>-435.80099999999993</v>
      </c>
      <c r="T626" s="105">
        <f t="shared" si="138"/>
        <v>-19.418273007459398</v>
      </c>
      <c r="U626" s="180" t="s">
        <v>7124</v>
      </c>
      <c r="V626" s="165">
        <v>591</v>
      </c>
      <c r="W626" s="165">
        <v>591</v>
      </c>
      <c r="X626" s="165">
        <f t="shared" si="139"/>
        <v>0</v>
      </c>
      <c r="Y626" s="255">
        <f t="shared" si="140"/>
        <v>0</v>
      </c>
      <c r="Z626" s="237" t="s">
        <v>5455</v>
      </c>
      <c r="AA626" s="165">
        <v>489</v>
      </c>
      <c r="AB626" s="165">
        <v>639</v>
      </c>
      <c r="AC626" s="165">
        <f t="shared" si="141"/>
        <v>-150</v>
      </c>
      <c r="AD626" s="165">
        <f t="shared" si="142"/>
        <v>-23.474178403755868</v>
      </c>
      <c r="AE626" s="237" t="s">
        <v>6142</v>
      </c>
      <c r="AF626" s="165">
        <v>441</v>
      </c>
      <c r="AG626" s="165">
        <v>701</v>
      </c>
      <c r="AH626" s="165">
        <f t="shared" si="143"/>
        <v>-260</v>
      </c>
      <c r="AI626" s="165">
        <f t="shared" si="144"/>
        <v>-37.089871611982886</v>
      </c>
      <c r="AJ626" s="237" t="s">
        <v>5421</v>
      </c>
      <c r="AK626" s="165">
        <v>119</v>
      </c>
      <c r="AL626" s="165">
        <v>119</v>
      </c>
      <c r="AM626" s="165">
        <f t="shared" si="145"/>
        <v>0</v>
      </c>
      <c r="AN626" s="165">
        <f t="shared" si="146"/>
        <v>0</v>
      </c>
      <c r="AO626" s="237" t="s">
        <v>7125</v>
      </c>
      <c r="AP626" s="165">
        <v>98</v>
      </c>
      <c r="AQ626" s="165">
        <v>98</v>
      </c>
      <c r="AR626" s="165">
        <f t="shared" si="134"/>
        <v>0</v>
      </c>
      <c r="AS626" s="255">
        <f t="shared" si="147"/>
        <v>0</v>
      </c>
      <c r="AT626" s="9" t="s">
        <v>7094</v>
      </c>
    </row>
    <row r="627" spans="2:46" ht="50" customHeight="1">
      <c r="B627" s="34" t="s">
        <v>1247</v>
      </c>
      <c r="C627" s="35" t="s">
        <v>5263</v>
      </c>
      <c r="D627" s="36" t="s">
        <v>1248</v>
      </c>
      <c r="E627" s="240">
        <v>1781.241</v>
      </c>
      <c r="F627" s="235">
        <v>1998.7719999999999</v>
      </c>
      <c r="G627" s="234">
        <f t="shared" si="130"/>
        <v>-217.53099999999995</v>
      </c>
      <c r="H627" s="105">
        <f t="shared" si="131"/>
        <v>-10.883232304635044</v>
      </c>
      <c r="I627" s="240">
        <v>794.779</v>
      </c>
      <c r="J627" s="235">
        <v>699.048</v>
      </c>
      <c r="K627" s="234">
        <f t="shared" si="132"/>
        <v>95.730999999999995</v>
      </c>
      <c r="L627" s="312">
        <f t="shared" si="133"/>
        <v>13.694481637884664</v>
      </c>
      <c r="M627" s="240">
        <v>166.69200000000001</v>
      </c>
      <c r="N627" s="235">
        <v>166.65899999999999</v>
      </c>
      <c r="O627" s="234">
        <f t="shared" si="135"/>
        <v>3.3000000000015461E-2</v>
      </c>
      <c r="P627" s="105">
        <f t="shared" si="136"/>
        <v>1.9800910841908007E-2</v>
      </c>
      <c r="Q627" s="240">
        <v>819.77</v>
      </c>
      <c r="R627" s="235">
        <v>1133.0650000000001</v>
      </c>
      <c r="S627" s="234">
        <f t="shared" si="137"/>
        <v>-313.29500000000007</v>
      </c>
      <c r="T627" s="105">
        <f t="shared" si="138"/>
        <v>-27.6502230675204</v>
      </c>
      <c r="U627" s="180" t="s">
        <v>7126</v>
      </c>
      <c r="V627" s="165">
        <v>292.31599999999997</v>
      </c>
      <c r="W627" s="165">
        <v>380.20800000000003</v>
      </c>
      <c r="X627" s="165">
        <f t="shared" si="139"/>
        <v>-87.892000000000053</v>
      </c>
      <c r="Y627" s="255">
        <f t="shared" si="140"/>
        <v>-23.116820266801341</v>
      </c>
      <c r="Z627" s="237" t="s">
        <v>5728</v>
      </c>
      <c r="AA627" s="165">
        <v>180.077</v>
      </c>
      <c r="AB627" s="165">
        <v>130.06399999999999</v>
      </c>
      <c r="AC627" s="165">
        <f t="shared" si="141"/>
        <v>50.013000000000005</v>
      </c>
      <c r="AD627" s="165">
        <f t="shared" si="142"/>
        <v>38.452607946856936</v>
      </c>
      <c r="AE627" s="237" t="s">
        <v>5682</v>
      </c>
      <c r="AF627" s="165">
        <v>176.506</v>
      </c>
      <c r="AG627" s="165">
        <v>176.41399999999999</v>
      </c>
      <c r="AH627" s="165">
        <f t="shared" si="143"/>
        <v>9.200000000001296E-2</v>
      </c>
      <c r="AI627" s="165">
        <f t="shared" si="144"/>
        <v>5.2150056118002525E-2</v>
      </c>
      <c r="AJ627" s="237" t="s">
        <v>7127</v>
      </c>
      <c r="AK627" s="165">
        <v>108.389</v>
      </c>
      <c r="AL627" s="165">
        <v>377.97399999999999</v>
      </c>
      <c r="AM627" s="165">
        <f t="shared" si="145"/>
        <v>-269.58499999999998</v>
      </c>
      <c r="AN627" s="165">
        <f t="shared" si="146"/>
        <v>-71.323688930984659</v>
      </c>
      <c r="AO627" s="237" t="s">
        <v>7128</v>
      </c>
      <c r="AP627" s="165">
        <v>33.430999999999997</v>
      </c>
      <c r="AQ627" s="165">
        <v>45</v>
      </c>
      <c r="AR627" s="165">
        <f t="shared" si="134"/>
        <v>-11.569000000000003</v>
      </c>
      <c r="AS627" s="255">
        <f t="shared" si="147"/>
        <v>-25.708888888888893</v>
      </c>
      <c r="AT627" s="9" t="s">
        <v>7094</v>
      </c>
    </row>
    <row r="628" spans="2:46" ht="50" customHeight="1">
      <c r="B628" s="34" t="s">
        <v>1249</v>
      </c>
      <c r="C628" s="35" t="s">
        <v>5263</v>
      </c>
      <c r="D628" s="36" t="s">
        <v>1250</v>
      </c>
      <c r="E628" s="240">
        <v>16227.953</v>
      </c>
      <c r="F628" s="235">
        <v>16311.49</v>
      </c>
      <c r="G628" s="234">
        <f t="shared" si="130"/>
        <v>-83.537000000000262</v>
      </c>
      <c r="H628" s="105">
        <f t="shared" si="131"/>
        <v>-0.51213592381812001</v>
      </c>
      <c r="I628" s="240">
        <v>5326.2169999999996</v>
      </c>
      <c r="J628" s="235">
        <v>5591.5540000000001</v>
      </c>
      <c r="K628" s="234">
        <f t="shared" si="132"/>
        <v>-265.33700000000044</v>
      </c>
      <c r="L628" s="312">
        <f t="shared" si="133"/>
        <v>-4.7453176701861493</v>
      </c>
      <c r="M628" s="240">
        <v>1665.893</v>
      </c>
      <c r="N628" s="235">
        <v>1665.4860000000001</v>
      </c>
      <c r="O628" s="234">
        <f t="shared" si="135"/>
        <v>0.40699999999992542</v>
      </c>
      <c r="P628" s="105">
        <f t="shared" si="136"/>
        <v>2.4437311391385181E-2</v>
      </c>
      <c r="Q628" s="240">
        <v>9235.8430000000008</v>
      </c>
      <c r="R628" s="235">
        <v>9054.4500000000007</v>
      </c>
      <c r="S628" s="234">
        <f t="shared" si="137"/>
        <v>181.39300000000003</v>
      </c>
      <c r="T628" s="105">
        <f t="shared" si="138"/>
        <v>2.0033574651138393</v>
      </c>
      <c r="U628" s="180" t="s">
        <v>7129</v>
      </c>
      <c r="V628" s="165">
        <v>3793</v>
      </c>
      <c r="W628" s="165">
        <v>3743</v>
      </c>
      <c r="X628" s="165">
        <f t="shared" si="139"/>
        <v>50</v>
      </c>
      <c r="Y628" s="255">
        <f t="shared" si="140"/>
        <v>1.3358268768367618</v>
      </c>
      <c r="Z628" s="237" t="s">
        <v>6495</v>
      </c>
      <c r="AA628" s="165">
        <v>2960</v>
      </c>
      <c r="AB628" s="165">
        <v>2960</v>
      </c>
      <c r="AC628" s="165">
        <f t="shared" si="141"/>
        <v>0</v>
      </c>
      <c r="AD628" s="165">
        <f t="shared" si="142"/>
        <v>0</v>
      </c>
      <c r="AE628" s="237" t="s">
        <v>7130</v>
      </c>
      <c r="AF628" s="165">
        <v>1561</v>
      </c>
      <c r="AG628" s="165">
        <v>1561</v>
      </c>
      <c r="AH628" s="165">
        <f t="shared" si="143"/>
        <v>0</v>
      </c>
      <c r="AI628" s="165">
        <f t="shared" si="144"/>
        <v>0</v>
      </c>
      <c r="AJ628" s="237" t="s">
        <v>7131</v>
      </c>
      <c r="AK628" s="165">
        <v>514</v>
      </c>
      <c r="AL628" s="165">
        <v>393</v>
      </c>
      <c r="AM628" s="165">
        <f t="shared" si="145"/>
        <v>121</v>
      </c>
      <c r="AN628" s="165">
        <f t="shared" si="146"/>
        <v>30.788804071246815</v>
      </c>
      <c r="AO628" s="237" t="s">
        <v>7132</v>
      </c>
      <c r="AP628" s="165">
        <v>174</v>
      </c>
      <c r="AQ628" s="165">
        <v>176</v>
      </c>
      <c r="AR628" s="165">
        <f t="shared" si="134"/>
        <v>-2</v>
      </c>
      <c r="AS628" s="255">
        <f t="shared" si="147"/>
        <v>-1.1363636363636365</v>
      </c>
      <c r="AT628" s="9" t="s">
        <v>7094</v>
      </c>
    </row>
    <row r="629" spans="2:46" ht="50" customHeight="1">
      <c r="B629" s="34" t="s">
        <v>1251</v>
      </c>
      <c r="C629" s="35" t="s">
        <v>5263</v>
      </c>
      <c r="D629" s="36" t="s">
        <v>1252</v>
      </c>
      <c r="E629" s="240">
        <v>7441.723</v>
      </c>
      <c r="F629" s="235">
        <v>7608.51</v>
      </c>
      <c r="G629" s="234">
        <f t="shared" si="130"/>
        <v>-166.78700000000026</v>
      </c>
      <c r="H629" s="105">
        <f t="shared" si="131"/>
        <v>-2.1921112017990416</v>
      </c>
      <c r="I629" s="240">
        <v>2173.6709999999998</v>
      </c>
      <c r="J629" s="235">
        <v>2412.0529999999999</v>
      </c>
      <c r="K629" s="234">
        <f t="shared" si="132"/>
        <v>-238.38200000000006</v>
      </c>
      <c r="L629" s="312">
        <f t="shared" si="133"/>
        <v>-9.8829503331809079</v>
      </c>
      <c r="M629" s="240">
        <v>1250.2439999999999</v>
      </c>
      <c r="N629" s="235">
        <v>1243.6659999999999</v>
      </c>
      <c r="O629" s="234">
        <f t="shared" si="135"/>
        <v>6.5779999999999745</v>
      </c>
      <c r="P629" s="105">
        <f t="shared" si="136"/>
        <v>0.52892014415445743</v>
      </c>
      <c r="Q629" s="240">
        <v>4017.808</v>
      </c>
      <c r="R629" s="235">
        <v>3952.7910000000002</v>
      </c>
      <c r="S629" s="234">
        <f t="shared" si="137"/>
        <v>65.016999999999825</v>
      </c>
      <c r="T629" s="105">
        <f t="shared" si="138"/>
        <v>1.6448377867688886</v>
      </c>
      <c r="U629" s="180" t="s">
        <v>7133</v>
      </c>
      <c r="V629" s="165">
        <v>1566</v>
      </c>
      <c r="W629" s="165">
        <v>1557</v>
      </c>
      <c r="X629" s="165">
        <f t="shared" si="139"/>
        <v>9</v>
      </c>
      <c r="Y629" s="255">
        <f t="shared" si="140"/>
        <v>0.57803468208092479</v>
      </c>
      <c r="Z629" s="237" t="s">
        <v>7134</v>
      </c>
      <c r="AA629" s="165">
        <v>1394</v>
      </c>
      <c r="AB629" s="165">
        <v>1394</v>
      </c>
      <c r="AC629" s="165">
        <f t="shared" si="141"/>
        <v>0</v>
      </c>
      <c r="AD629" s="165">
        <f t="shared" si="142"/>
        <v>0</v>
      </c>
      <c r="AE629" s="237" t="s">
        <v>7135</v>
      </c>
      <c r="AF629" s="165">
        <v>625</v>
      </c>
      <c r="AG629" s="165">
        <v>617</v>
      </c>
      <c r="AH629" s="165">
        <f t="shared" si="143"/>
        <v>8</v>
      </c>
      <c r="AI629" s="165">
        <f t="shared" si="144"/>
        <v>1.2965964343598055</v>
      </c>
      <c r="AJ629" s="237" t="s">
        <v>7103</v>
      </c>
      <c r="AK629" s="165">
        <v>261</v>
      </c>
      <c r="AL629" s="165">
        <v>261</v>
      </c>
      <c r="AM629" s="165">
        <f t="shared" si="145"/>
        <v>0</v>
      </c>
      <c r="AN629" s="165">
        <f t="shared" si="146"/>
        <v>0</v>
      </c>
      <c r="AO629" s="237" t="s">
        <v>7136</v>
      </c>
      <c r="AP629" s="165">
        <v>61</v>
      </c>
      <c r="AQ629" s="165">
        <v>34</v>
      </c>
      <c r="AR629" s="165">
        <f t="shared" si="134"/>
        <v>27</v>
      </c>
      <c r="AS629" s="255">
        <f t="shared" si="147"/>
        <v>79.411764705882348</v>
      </c>
      <c r="AT629" s="9" t="s">
        <v>7094</v>
      </c>
    </row>
    <row r="630" spans="2:46" ht="50" customHeight="1">
      <c r="B630" s="34" t="s">
        <v>1253</v>
      </c>
      <c r="C630" s="35" t="s">
        <v>5263</v>
      </c>
      <c r="D630" s="36" t="s">
        <v>1254</v>
      </c>
      <c r="E630" s="240">
        <v>7153.2619999999997</v>
      </c>
      <c r="F630" s="235">
        <v>6656.8919999999998</v>
      </c>
      <c r="G630" s="234">
        <f t="shared" si="130"/>
        <v>496.36999999999989</v>
      </c>
      <c r="H630" s="105">
        <f t="shared" si="131"/>
        <v>7.4564826949273009</v>
      </c>
      <c r="I630" s="240">
        <v>1852.3720000000001</v>
      </c>
      <c r="J630" s="235">
        <v>1806.83</v>
      </c>
      <c r="K630" s="234">
        <f t="shared" si="132"/>
        <v>45.542000000000144</v>
      </c>
      <c r="L630" s="312">
        <f t="shared" si="133"/>
        <v>2.5205470354156252</v>
      </c>
      <c r="M630" s="240">
        <v>117.521</v>
      </c>
      <c r="N630" s="235">
        <v>117.491</v>
      </c>
      <c r="O630" s="234">
        <f t="shared" si="135"/>
        <v>3.0000000000001137E-2</v>
      </c>
      <c r="P630" s="105">
        <f t="shared" si="136"/>
        <v>2.5533870679457265E-2</v>
      </c>
      <c r="Q630" s="240">
        <v>5183.3689999999997</v>
      </c>
      <c r="R630" s="235">
        <v>4732.5709999999999</v>
      </c>
      <c r="S630" s="234">
        <f t="shared" si="137"/>
        <v>450.79799999999977</v>
      </c>
      <c r="T630" s="105">
        <f t="shared" si="138"/>
        <v>9.5254355402169288</v>
      </c>
      <c r="U630" s="185" t="s">
        <v>7137</v>
      </c>
      <c r="V630" s="165">
        <v>1694.7470000000001</v>
      </c>
      <c r="W630" s="165">
        <v>1594.1790000000001</v>
      </c>
      <c r="X630" s="165">
        <f t="shared" si="139"/>
        <v>100.56799999999998</v>
      </c>
      <c r="Y630" s="255">
        <f t="shared" si="140"/>
        <v>6.3084509330508034</v>
      </c>
      <c r="Z630" s="194" t="s">
        <v>5901</v>
      </c>
      <c r="AA630" s="165">
        <v>1340</v>
      </c>
      <c r="AB630" s="165">
        <v>1340</v>
      </c>
      <c r="AC630" s="165">
        <f t="shared" si="141"/>
        <v>0</v>
      </c>
      <c r="AD630" s="165">
        <f t="shared" si="142"/>
        <v>0</v>
      </c>
      <c r="AE630" s="194" t="s">
        <v>7138</v>
      </c>
      <c r="AF630" s="165">
        <v>1240.21</v>
      </c>
      <c r="AG630" s="165">
        <v>870.14</v>
      </c>
      <c r="AH630" s="165">
        <f t="shared" si="143"/>
        <v>370.07000000000005</v>
      </c>
      <c r="AI630" s="165">
        <f t="shared" si="144"/>
        <v>42.52993771117292</v>
      </c>
      <c r="AJ630" s="194" t="s">
        <v>7139</v>
      </c>
      <c r="AK630" s="165">
        <v>409.90899999999999</v>
      </c>
      <c r="AL630" s="165">
        <v>412.779</v>
      </c>
      <c r="AM630" s="165">
        <f t="shared" si="145"/>
        <v>-2.8700000000000045</v>
      </c>
      <c r="AN630" s="165">
        <f t="shared" si="146"/>
        <v>-0.69528730870514355</v>
      </c>
      <c r="AO630" s="194" t="s">
        <v>7140</v>
      </c>
      <c r="AP630" s="165">
        <v>260.47300000000001</v>
      </c>
      <c r="AQ630" s="165">
        <v>267.21499999999997</v>
      </c>
      <c r="AR630" s="165">
        <f t="shared" si="134"/>
        <v>-6.7419999999999618</v>
      </c>
      <c r="AS630" s="255">
        <f t="shared" si="147"/>
        <v>-2.5230619538573666</v>
      </c>
      <c r="AT630" s="9" t="s">
        <v>7094</v>
      </c>
    </row>
    <row r="631" spans="2:46" ht="50" customHeight="1">
      <c r="B631" s="34" t="s">
        <v>1255</v>
      </c>
      <c r="C631" s="35" t="s">
        <v>5263</v>
      </c>
      <c r="D631" s="36" t="s">
        <v>1256</v>
      </c>
      <c r="E631" s="240">
        <v>10564.624</v>
      </c>
      <c r="F631" s="235">
        <v>11729.838</v>
      </c>
      <c r="G631" s="234">
        <f t="shared" si="130"/>
        <v>-1165.2139999999999</v>
      </c>
      <c r="H631" s="105">
        <f t="shared" si="131"/>
        <v>-9.9337603810044097</v>
      </c>
      <c r="I631" s="240">
        <v>1159.692</v>
      </c>
      <c r="J631" s="235">
        <v>1683.8589999999999</v>
      </c>
      <c r="K631" s="234">
        <f t="shared" si="132"/>
        <v>-524.16699999999992</v>
      </c>
      <c r="L631" s="312">
        <f t="shared" si="133"/>
        <v>-31.128912812771137</v>
      </c>
      <c r="M631" s="240">
        <v>2804.1149999999998</v>
      </c>
      <c r="N631" s="235">
        <v>2898.5219999999999</v>
      </c>
      <c r="O631" s="234">
        <f t="shared" si="135"/>
        <v>-94.407000000000153</v>
      </c>
      <c r="P631" s="105">
        <f t="shared" si="136"/>
        <v>-3.2570737776011409</v>
      </c>
      <c r="Q631" s="240">
        <v>6600.817</v>
      </c>
      <c r="R631" s="235">
        <v>7147.4570000000003</v>
      </c>
      <c r="S631" s="234">
        <f t="shared" si="137"/>
        <v>-546.64000000000033</v>
      </c>
      <c r="T631" s="105">
        <f t="shared" si="138"/>
        <v>-7.6480348185375622</v>
      </c>
      <c r="U631" s="180" t="s">
        <v>7111</v>
      </c>
      <c r="V631" s="165">
        <v>2700</v>
      </c>
      <c r="W631" s="165">
        <v>2994</v>
      </c>
      <c r="X631" s="165">
        <f t="shared" si="139"/>
        <v>-294</v>
      </c>
      <c r="Y631" s="255">
        <f t="shared" si="140"/>
        <v>-9.8196392785571138</v>
      </c>
      <c r="Z631" s="237" t="s">
        <v>7141</v>
      </c>
      <c r="AA631" s="165">
        <v>1549</v>
      </c>
      <c r="AB631" s="165">
        <v>1573</v>
      </c>
      <c r="AC631" s="165">
        <f t="shared" si="141"/>
        <v>-24</v>
      </c>
      <c r="AD631" s="165">
        <f t="shared" si="142"/>
        <v>-1.5257469802924348</v>
      </c>
      <c r="AE631" s="237" t="s">
        <v>7142</v>
      </c>
      <c r="AF631" s="165">
        <v>1092</v>
      </c>
      <c r="AG631" s="165">
        <v>1200</v>
      </c>
      <c r="AH631" s="165">
        <f t="shared" si="143"/>
        <v>-108</v>
      </c>
      <c r="AI631" s="165">
        <f t="shared" si="144"/>
        <v>-9</v>
      </c>
      <c r="AJ631" s="237" t="s">
        <v>7143</v>
      </c>
      <c r="AK631" s="165">
        <v>449</v>
      </c>
      <c r="AL631" s="165">
        <v>446</v>
      </c>
      <c r="AM631" s="165">
        <f t="shared" si="145"/>
        <v>3</v>
      </c>
      <c r="AN631" s="165">
        <f t="shared" si="146"/>
        <v>0.67264573991031396</v>
      </c>
      <c r="AO631" s="237" t="s">
        <v>7103</v>
      </c>
      <c r="AP631" s="165">
        <v>448</v>
      </c>
      <c r="AQ631" s="165">
        <v>448</v>
      </c>
      <c r="AR631" s="165">
        <f t="shared" si="134"/>
        <v>0</v>
      </c>
      <c r="AS631" s="255">
        <f t="shared" si="147"/>
        <v>0</v>
      </c>
      <c r="AT631" s="9" t="s">
        <v>7094</v>
      </c>
    </row>
    <row r="632" spans="2:46" ht="50" customHeight="1">
      <c r="B632" s="34" t="s">
        <v>1257</v>
      </c>
      <c r="C632" s="35" t="s">
        <v>5263</v>
      </c>
      <c r="D632" s="36" t="s">
        <v>1258</v>
      </c>
      <c r="E632" s="240">
        <v>5210.6369999999997</v>
      </c>
      <c r="F632" s="235">
        <v>5140.5169999999998</v>
      </c>
      <c r="G632" s="234">
        <f t="shared" si="130"/>
        <v>70.119999999999891</v>
      </c>
      <c r="H632" s="105">
        <f t="shared" si="131"/>
        <v>1.3640651319701869</v>
      </c>
      <c r="I632" s="240">
        <v>2950.7550000000001</v>
      </c>
      <c r="J632" s="235">
        <v>2960.3609999999999</v>
      </c>
      <c r="K632" s="234">
        <f t="shared" si="132"/>
        <v>-9.6059999999997672</v>
      </c>
      <c r="L632" s="312">
        <f t="shared" si="133"/>
        <v>-0.32448745271268498</v>
      </c>
      <c r="M632" s="240">
        <v>1362.3879999999999</v>
      </c>
      <c r="N632" s="235">
        <v>1361.7629999999999</v>
      </c>
      <c r="O632" s="234">
        <f t="shared" si="135"/>
        <v>0.625</v>
      </c>
      <c r="P632" s="105">
        <f t="shared" si="136"/>
        <v>4.5896385788129067E-2</v>
      </c>
      <c r="Q632" s="240">
        <v>897.49400000000003</v>
      </c>
      <c r="R632" s="235">
        <v>818.39300000000003</v>
      </c>
      <c r="S632" s="234">
        <f t="shared" si="137"/>
        <v>79.100999999999999</v>
      </c>
      <c r="T632" s="105">
        <f t="shared" si="138"/>
        <v>9.6654052515111921</v>
      </c>
      <c r="U632" s="180" t="s">
        <v>7144</v>
      </c>
      <c r="V632" s="165">
        <v>400</v>
      </c>
      <c r="W632" s="165">
        <v>300</v>
      </c>
      <c r="X632" s="165">
        <f t="shared" si="139"/>
        <v>100</v>
      </c>
      <c r="Y632" s="255">
        <f t="shared" si="140"/>
        <v>33.333333333333329</v>
      </c>
      <c r="Z632" s="237" t="s">
        <v>7145</v>
      </c>
      <c r="AA632" s="165">
        <v>261</v>
      </c>
      <c r="AB632" s="165">
        <v>261</v>
      </c>
      <c r="AC632" s="165">
        <f t="shared" si="141"/>
        <v>0</v>
      </c>
      <c r="AD632" s="165">
        <f t="shared" si="142"/>
        <v>0</v>
      </c>
      <c r="AE632" s="237" t="s">
        <v>7146</v>
      </c>
      <c r="AF632" s="165">
        <v>99</v>
      </c>
      <c r="AG632" s="165">
        <v>107</v>
      </c>
      <c r="AH632" s="165">
        <f t="shared" si="143"/>
        <v>-8</v>
      </c>
      <c r="AI632" s="165">
        <f t="shared" si="144"/>
        <v>-7.4766355140186906</v>
      </c>
      <c r="AJ632" s="237" t="s">
        <v>7147</v>
      </c>
      <c r="AK632" s="165">
        <v>69</v>
      </c>
      <c r="AL632" s="165">
        <v>68</v>
      </c>
      <c r="AM632" s="165">
        <f t="shared" si="145"/>
        <v>1</v>
      </c>
      <c r="AN632" s="165">
        <f t="shared" si="146"/>
        <v>1.4705882352941175</v>
      </c>
      <c r="AO632" s="237" t="s">
        <v>7148</v>
      </c>
      <c r="AP632" s="165">
        <v>67</v>
      </c>
      <c r="AQ632" s="165">
        <v>82</v>
      </c>
      <c r="AR632" s="165">
        <f t="shared" si="134"/>
        <v>-15</v>
      </c>
      <c r="AS632" s="255">
        <f t="shared" si="147"/>
        <v>-18.292682926829269</v>
      </c>
      <c r="AT632" s="9" t="s">
        <v>7094</v>
      </c>
    </row>
    <row r="633" spans="2:46" ht="50" customHeight="1">
      <c r="B633" s="34" t="s">
        <v>1259</v>
      </c>
      <c r="C633" s="35" t="s">
        <v>5263</v>
      </c>
      <c r="D633" s="36" t="s">
        <v>1260</v>
      </c>
      <c r="E633" s="240">
        <v>1011.918</v>
      </c>
      <c r="F633" s="235">
        <v>1094.0999999999999</v>
      </c>
      <c r="G633" s="234">
        <f t="shared" si="130"/>
        <v>-82.181999999999903</v>
      </c>
      <c r="H633" s="105">
        <f t="shared" si="131"/>
        <v>-7.5113792157937951</v>
      </c>
      <c r="I633" s="240">
        <v>884.755</v>
      </c>
      <c r="J633" s="235">
        <v>934.48500000000001</v>
      </c>
      <c r="K633" s="234">
        <f t="shared" si="132"/>
        <v>-49.730000000000018</v>
      </c>
      <c r="L633" s="312">
        <f t="shared" si="133"/>
        <v>-5.3216477525053918</v>
      </c>
      <c r="M633" s="240">
        <v>16.446000000000002</v>
      </c>
      <c r="N633" s="235">
        <v>16.443000000000001</v>
      </c>
      <c r="O633" s="234">
        <f t="shared" si="135"/>
        <v>3.0000000000001137E-3</v>
      </c>
      <c r="P633" s="105">
        <f t="shared" si="136"/>
        <v>1.8244845831053416E-2</v>
      </c>
      <c r="Q633" s="240">
        <v>110.717</v>
      </c>
      <c r="R633" s="235">
        <v>143.172</v>
      </c>
      <c r="S633" s="234">
        <f t="shared" si="137"/>
        <v>-32.454999999999998</v>
      </c>
      <c r="T633" s="105">
        <f t="shared" si="138"/>
        <v>-22.668538541055515</v>
      </c>
      <c r="U633" s="180" t="s">
        <v>5386</v>
      </c>
      <c r="V633" s="165">
        <v>84</v>
      </c>
      <c r="W633" s="165">
        <v>118</v>
      </c>
      <c r="X633" s="165">
        <f t="shared" si="139"/>
        <v>-34</v>
      </c>
      <c r="Y633" s="255">
        <f t="shared" si="140"/>
        <v>-28.8135593220339</v>
      </c>
      <c r="Z633" s="237" t="s">
        <v>7149</v>
      </c>
      <c r="AA633" s="165">
        <v>19</v>
      </c>
      <c r="AB633" s="165">
        <v>22</v>
      </c>
      <c r="AC633" s="165">
        <f t="shared" si="141"/>
        <v>-3</v>
      </c>
      <c r="AD633" s="165">
        <f t="shared" si="142"/>
        <v>-13.636363636363635</v>
      </c>
      <c r="AE633" s="237" t="s">
        <v>7150</v>
      </c>
      <c r="AF633" s="165">
        <v>3</v>
      </c>
      <c r="AG633" s="165">
        <v>2</v>
      </c>
      <c r="AH633" s="165">
        <f t="shared" si="143"/>
        <v>1</v>
      </c>
      <c r="AI633" s="165">
        <f t="shared" si="144"/>
        <v>50</v>
      </c>
      <c r="AJ633" s="237" t="s">
        <v>7135</v>
      </c>
      <c r="AK633" s="165">
        <v>3</v>
      </c>
      <c r="AL633" s="165">
        <v>1</v>
      </c>
      <c r="AM633" s="165">
        <f t="shared" si="145"/>
        <v>2</v>
      </c>
      <c r="AN633" s="165">
        <f t="shared" si="146"/>
        <v>200</v>
      </c>
      <c r="AO633" s="237" t="s">
        <v>7151</v>
      </c>
      <c r="AP633" s="165">
        <v>2</v>
      </c>
      <c r="AQ633" s="165" t="s">
        <v>5412</v>
      </c>
      <c r="AR633" s="165" t="s">
        <v>5412</v>
      </c>
      <c r="AS633" s="165" t="s">
        <v>5412</v>
      </c>
      <c r="AT633" s="9" t="s">
        <v>7094</v>
      </c>
    </row>
    <row r="634" spans="2:46" ht="50" customHeight="1">
      <c r="B634" s="34" t="s">
        <v>1261</v>
      </c>
      <c r="C634" s="35" t="s">
        <v>5263</v>
      </c>
      <c r="D634" s="36" t="s">
        <v>1262</v>
      </c>
      <c r="E634" s="240">
        <v>2110.3119999999999</v>
      </c>
      <c r="F634" s="235">
        <v>2098.7860000000001</v>
      </c>
      <c r="G634" s="234">
        <f t="shared" si="130"/>
        <v>11.52599999999984</v>
      </c>
      <c r="H634" s="105">
        <f t="shared" si="131"/>
        <v>0.54917461808873502</v>
      </c>
      <c r="I634" s="240">
        <v>1252.9939999999999</v>
      </c>
      <c r="J634" s="235">
        <v>1234.578</v>
      </c>
      <c r="K634" s="234">
        <f t="shared" si="132"/>
        <v>18.41599999999994</v>
      </c>
      <c r="L634" s="312">
        <f t="shared" si="133"/>
        <v>1.4916837980265274</v>
      </c>
      <c r="M634" s="240">
        <v>377.43599999999998</v>
      </c>
      <c r="N634" s="235">
        <v>317.43</v>
      </c>
      <c r="O634" s="234">
        <f t="shared" si="135"/>
        <v>60.005999999999972</v>
      </c>
      <c r="P634" s="105">
        <f t="shared" si="136"/>
        <v>18.903695302901419</v>
      </c>
      <c r="Q634" s="240">
        <v>479.88200000000001</v>
      </c>
      <c r="R634" s="235">
        <v>546.77800000000002</v>
      </c>
      <c r="S634" s="234">
        <f t="shared" si="137"/>
        <v>-66.896000000000015</v>
      </c>
      <c r="T634" s="105">
        <f t="shared" si="138"/>
        <v>-12.234581493768955</v>
      </c>
      <c r="U634" s="180" t="s">
        <v>7152</v>
      </c>
      <c r="V634" s="165">
        <v>190</v>
      </c>
      <c r="W634" s="165">
        <v>234</v>
      </c>
      <c r="X634" s="165">
        <f t="shared" si="139"/>
        <v>-44</v>
      </c>
      <c r="Y634" s="255">
        <f t="shared" si="140"/>
        <v>-18.803418803418804</v>
      </c>
      <c r="Z634" s="237" t="s">
        <v>7153</v>
      </c>
      <c r="AA634" s="165">
        <v>110</v>
      </c>
      <c r="AB634" s="165">
        <v>122</v>
      </c>
      <c r="AC634" s="165">
        <f t="shared" si="141"/>
        <v>-12</v>
      </c>
      <c r="AD634" s="165">
        <f t="shared" si="142"/>
        <v>-9.8360655737704921</v>
      </c>
      <c r="AE634" s="237" t="s">
        <v>7154</v>
      </c>
      <c r="AF634" s="165">
        <v>75</v>
      </c>
      <c r="AG634" s="165">
        <v>81</v>
      </c>
      <c r="AH634" s="165">
        <f t="shared" si="143"/>
        <v>-6</v>
      </c>
      <c r="AI634" s="165">
        <f t="shared" si="144"/>
        <v>-7.4074074074074066</v>
      </c>
      <c r="AJ634" s="237" t="s">
        <v>7155</v>
      </c>
      <c r="AK634" s="165">
        <v>64</v>
      </c>
      <c r="AL634" s="165">
        <v>66</v>
      </c>
      <c r="AM634" s="165">
        <f t="shared" si="145"/>
        <v>-2</v>
      </c>
      <c r="AN634" s="165">
        <f t="shared" si="146"/>
        <v>-3.0303030303030303</v>
      </c>
      <c r="AO634" s="237" t="s">
        <v>7156</v>
      </c>
      <c r="AP634" s="165">
        <v>35</v>
      </c>
      <c r="AQ634" s="165">
        <v>40</v>
      </c>
      <c r="AR634" s="165">
        <f t="shared" si="134"/>
        <v>-5</v>
      </c>
      <c r="AS634" s="255">
        <f t="shared" si="147"/>
        <v>-12.5</v>
      </c>
      <c r="AT634" s="9" t="s">
        <v>7094</v>
      </c>
    </row>
    <row r="635" spans="2:46" ht="50" customHeight="1">
      <c r="B635" s="34" t="s">
        <v>1263</v>
      </c>
      <c r="C635" s="35" t="s">
        <v>5263</v>
      </c>
      <c r="D635" s="36" t="s">
        <v>1264</v>
      </c>
      <c r="E635" s="240">
        <v>1196.585</v>
      </c>
      <c r="F635" s="235">
        <v>1329.05</v>
      </c>
      <c r="G635" s="234">
        <f t="shared" si="130"/>
        <v>-132.46499999999992</v>
      </c>
      <c r="H635" s="105">
        <f t="shared" si="131"/>
        <v>-9.9668936458372457</v>
      </c>
      <c r="I635" s="240">
        <v>485.92899999999997</v>
      </c>
      <c r="J635" s="235">
        <v>544.57799999999997</v>
      </c>
      <c r="K635" s="234">
        <f t="shared" si="132"/>
        <v>-58.649000000000001</v>
      </c>
      <c r="L635" s="312">
        <f t="shared" si="133"/>
        <v>-10.769623451553313</v>
      </c>
      <c r="M635" s="240">
        <v>100.898</v>
      </c>
      <c r="N635" s="235">
        <v>150.875</v>
      </c>
      <c r="O635" s="234">
        <f t="shared" si="135"/>
        <v>-49.977000000000004</v>
      </c>
      <c r="P635" s="105">
        <f t="shared" si="136"/>
        <v>-33.124772162386087</v>
      </c>
      <c r="Q635" s="240">
        <v>609.75800000000004</v>
      </c>
      <c r="R635" s="235">
        <v>633.59699999999998</v>
      </c>
      <c r="S635" s="234">
        <f t="shared" si="137"/>
        <v>-23.838999999999942</v>
      </c>
      <c r="T635" s="105">
        <f t="shared" si="138"/>
        <v>-3.7624862491457414</v>
      </c>
      <c r="U635" s="180" t="s">
        <v>7154</v>
      </c>
      <c r="V635" s="165">
        <v>387</v>
      </c>
      <c r="W635" s="165">
        <v>417</v>
      </c>
      <c r="X635" s="165">
        <f t="shared" si="139"/>
        <v>-30</v>
      </c>
      <c r="Y635" s="255">
        <f t="shared" si="140"/>
        <v>-7.1942446043165464</v>
      </c>
      <c r="Z635" s="235" t="s">
        <v>7157</v>
      </c>
      <c r="AA635" s="165">
        <v>182</v>
      </c>
      <c r="AB635" s="165">
        <v>179</v>
      </c>
      <c r="AC635" s="165">
        <f t="shared" si="141"/>
        <v>3</v>
      </c>
      <c r="AD635" s="165">
        <f t="shared" si="142"/>
        <v>1.6759776536312849</v>
      </c>
      <c r="AE635" s="235" t="s">
        <v>7158</v>
      </c>
      <c r="AF635" s="165">
        <v>23</v>
      </c>
      <c r="AG635" s="165">
        <v>23</v>
      </c>
      <c r="AH635" s="165">
        <f t="shared" si="143"/>
        <v>0</v>
      </c>
      <c r="AI635" s="165">
        <f t="shared" si="144"/>
        <v>0</v>
      </c>
      <c r="AJ635" s="235" t="s">
        <v>7159</v>
      </c>
      <c r="AK635" s="165">
        <v>10</v>
      </c>
      <c r="AL635" s="165">
        <v>10</v>
      </c>
      <c r="AM635" s="165">
        <f t="shared" si="145"/>
        <v>0</v>
      </c>
      <c r="AN635" s="165">
        <f t="shared" si="146"/>
        <v>0</v>
      </c>
      <c r="AO635" s="235" t="s">
        <v>6496</v>
      </c>
      <c r="AP635" s="165">
        <v>4</v>
      </c>
      <c r="AQ635" s="165">
        <v>4</v>
      </c>
      <c r="AR635" s="165">
        <f t="shared" si="134"/>
        <v>0</v>
      </c>
      <c r="AS635" s="255">
        <f t="shared" si="147"/>
        <v>0</v>
      </c>
      <c r="AT635" s="9" t="s">
        <v>7094</v>
      </c>
    </row>
    <row r="636" spans="2:46" ht="50" customHeight="1">
      <c r="B636" s="37" t="s">
        <v>1265</v>
      </c>
      <c r="C636" s="38" t="s">
        <v>5263</v>
      </c>
      <c r="D636" s="39" t="s">
        <v>1266</v>
      </c>
      <c r="E636" s="240">
        <v>2324.7890000000002</v>
      </c>
      <c r="F636" s="235">
        <v>2444.6680000000001</v>
      </c>
      <c r="G636" s="234">
        <f t="shared" si="130"/>
        <v>-119.87899999999991</v>
      </c>
      <c r="H636" s="105">
        <f t="shared" si="131"/>
        <v>-4.9036924441273788</v>
      </c>
      <c r="I636" s="240">
        <v>1678.3340000000001</v>
      </c>
      <c r="J636" s="235">
        <v>1782.3320000000001</v>
      </c>
      <c r="K636" s="234">
        <f t="shared" si="132"/>
        <v>-103.99800000000005</v>
      </c>
      <c r="L636" s="312">
        <f t="shared" si="133"/>
        <v>-5.8349398428575618</v>
      </c>
      <c r="M636" s="240" t="s">
        <v>6235</v>
      </c>
      <c r="N636" s="235" t="s">
        <v>7160</v>
      </c>
      <c r="O636" s="234" t="s">
        <v>7160</v>
      </c>
      <c r="P636" s="105" t="s">
        <v>7160</v>
      </c>
      <c r="Q636" s="240">
        <v>646.45500000000004</v>
      </c>
      <c r="R636" s="235">
        <v>662.33600000000001</v>
      </c>
      <c r="S636" s="234">
        <f t="shared" si="137"/>
        <v>-15.880999999999972</v>
      </c>
      <c r="T636" s="105">
        <f t="shared" si="138"/>
        <v>-2.3977256256643114</v>
      </c>
      <c r="U636" s="180" t="s">
        <v>6329</v>
      </c>
      <c r="V636" s="165">
        <v>278</v>
      </c>
      <c r="W636" s="165">
        <v>277</v>
      </c>
      <c r="X636" s="165">
        <f t="shared" si="139"/>
        <v>1</v>
      </c>
      <c r="Y636" s="165">
        <f t="shared" si="140"/>
        <v>0.36101083032490977</v>
      </c>
      <c r="Z636" s="235" t="s">
        <v>6035</v>
      </c>
      <c r="AA636" s="165">
        <v>213</v>
      </c>
      <c r="AB636" s="165">
        <v>213</v>
      </c>
      <c r="AC636" s="165">
        <f t="shared" si="141"/>
        <v>0</v>
      </c>
      <c r="AD636" s="165">
        <f t="shared" si="142"/>
        <v>0</v>
      </c>
      <c r="AE636" s="235" t="s">
        <v>5373</v>
      </c>
      <c r="AF636" s="165">
        <v>91</v>
      </c>
      <c r="AG636" s="165">
        <v>101</v>
      </c>
      <c r="AH636" s="165">
        <f t="shared" si="143"/>
        <v>-10</v>
      </c>
      <c r="AI636" s="165">
        <f t="shared" si="144"/>
        <v>-9.9009900990099009</v>
      </c>
      <c r="AJ636" s="235" t="s">
        <v>7161</v>
      </c>
      <c r="AK636" s="165">
        <v>64</v>
      </c>
      <c r="AL636" s="165">
        <v>71</v>
      </c>
      <c r="AM636" s="165">
        <f t="shared" si="145"/>
        <v>-7</v>
      </c>
      <c r="AN636" s="165">
        <f t="shared" si="146"/>
        <v>-9.8591549295774641</v>
      </c>
      <c r="AO636" s="241" t="s">
        <v>12158</v>
      </c>
      <c r="AP636" s="165" t="s">
        <v>12158</v>
      </c>
      <c r="AQ636" s="241" t="s">
        <v>12158</v>
      </c>
      <c r="AR636" s="241" t="s">
        <v>12158</v>
      </c>
      <c r="AS636" s="241" t="s">
        <v>12158</v>
      </c>
      <c r="AT636" s="11" t="s">
        <v>7094</v>
      </c>
    </row>
    <row r="637" spans="2:46" ht="50" customHeight="1">
      <c r="B637" s="37" t="s">
        <v>1267</v>
      </c>
      <c r="C637" s="38" t="s">
        <v>5263</v>
      </c>
      <c r="D637" s="39" t="s">
        <v>1268</v>
      </c>
      <c r="E637" s="240">
        <v>4359.0479999999998</v>
      </c>
      <c r="F637" s="235">
        <v>5282.1980000000003</v>
      </c>
      <c r="G637" s="234">
        <f t="shared" si="130"/>
        <v>-923.15000000000055</v>
      </c>
      <c r="H637" s="105">
        <f t="shared" si="131"/>
        <v>-17.476626207499237</v>
      </c>
      <c r="I637" s="240">
        <v>939.25900000000001</v>
      </c>
      <c r="J637" s="235">
        <v>1576.5</v>
      </c>
      <c r="K637" s="234">
        <f t="shared" si="132"/>
        <v>-637.24099999999999</v>
      </c>
      <c r="L637" s="312">
        <f t="shared" si="133"/>
        <v>-40.42124960355217</v>
      </c>
      <c r="M637" s="240">
        <v>517.66099999999994</v>
      </c>
      <c r="N637" s="235">
        <v>517.56299999999999</v>
      </c>
      <c r="O637" s="234">
        <f t="shared" si="135"/>
        <v>9.7999999999956344E-2</v>
      </c>
      <c r="P637" s="105">
        <f t="shared" si="136"/>
        <v>1.8934892950221778E-2</v>
      </c>
      <c r="Q637" s="240">
        <v>2902.1280000000002</v>
      </c>
      <c r="R637" s="235">
        <v>3188.1350000000002</v>
      </c>
      <c r="S637" s="234">
        <f t="shared" si="137"/>
        <v>-286.00700000000006</v>
      </c>
      <c r="T637" s="105">
        <f t="shared" si="138"/>
        <v>-8.9709814672214332</v>
      </c>
      <c r="U637" s="180" t="s">
        <v>5534</v>
      </c>
      <c r="V637" s="165">
        <v>1516</v>
      </c>
      <c r="W637" s="165">
        <v>1534</v>
      </c>
      <c r="X637" s="165">
        <f t="shared" si="139"/>
        <v>-18</v>
      </c>
      <c r="Y637" s="255">
        <f t="shared" si="140"/>
        <v>-1.1734028683181226</v>
      </c>
      <c r="Z637" s="237" t="s">
        <v>5501</v>
      </c>
      <c r="AA637" s="165">
        <v>883</v>
      </c>
      <c r="AB637" s="165">
        <v>915</v>
      </c>
      <c r="AC637" s="165">
        <f t="shared" si="141"/>
        <v>-32</v>
      </c>
      <c r="AD637" s="165">
        <f t="shared" si="142"/>
        <v>-3.4972677595628414</v>
      </c>
      <c r="AE637" s="235" t="s">
        <v>5373</v>
      </c>
      <c r="AF637" s="165">
        <v>306</v>
      </c>
      <c r="AG637" s="165">
        <v>306</v>
      </c>
      <c r="AH637" s="165">
        <f t="shared" si="143"/>
        <v>0</v>
      </c>
      <c r="AI637" s="165">
        <f t="shared" si="144"/>
        <v>0</v>
      </c>
      <c r="AJ637" s="235" t="s">
        <v>5390</v>
      </c>
      <c r="AK637" s="165">
        <v>102</v>
      </c>
      <c r="AL637" s="165">
        <v>337</v>
      </c>
      <c r="AM637" s="165">
        <f t="shared" si="145"/>
        <v>-235</v>
      </c>
      <c r="AN637" s="165">
        <f t="shared" si="146"/>
        <v>-69.732937685459945</v>
      </c>
      <c r="AO637" s="235" t="s">
        <v>7162</v>
      </c>
      <c r="AP637" s="165">
        <v>50</v>
      </c>
      <c r="AQ637" s="165">
        <v>51</v>
      </c>
      <c r="AR637" s="165">
        <f t="shared" si="134"/>
        <v>-1</v>
      </c>
      <c r="AS637" s="255">
        <f t="shared" si="147"/>
        <v>-1.9607843137254901</v>
      </c>
      <c r="AT637" s="11" t="s">
        <v>7094</v>
      </c>
    </row>
    <row r="638" spans="2:46" ht="50" customHeight="1">
      <c r="B638" s="34" t="s">
        <v>1269</v>
      </c>
      <c r="C638" s="35" t="s">
        <v>5263</v>
      </c>
      <c r="D638" s="36" t="s">
        <v>1270</v>
      </c>
      <c r="E638" s="240">
        <v>1305.76</v>
      </c>
      <c r="F638" s="235">
        <v>1441.933</v>
      </c>
      <c r="G638" s="234">
        <f t="shared" si="130"/>
        <v>-136.173</v>
      </c>
      <c r="H638" s="105">
        <f t="shared" si="131"/>
        <v>-9.4437813684824476</v>
      </c>
      <c r="I638" s="240">
        <v>703.59500000000003</v>
      </c>
      <c r="J638" s="235">
        <v>692.90099999999995</v>
      </c>
      <c r="K638" s="234">
        <f t="shared" si="132"/>
        <v>10.694000000000074</v>
      </c>
      <c r="L638" s="312">
        <f t="shared" si="133"/>
        <v>1.5433662240349018</v>
      </c>
      <c r="M638" s="240">
        <v>113.21</v>
      </c>
      <c r="N638" s="235">
        <v>113.209</v>
      </c>
      <c r="O638" s="234">
        <f t="shared" si="135"/>
        <v>9.9999999999056399E-4</v>
      </c>
      <c r="P638" s="105">
        <f t="shared" si="136"/>
        <v>8.833219973593653E-4</v>
      </c>
      <c r="Q638" s="240">
        <v>488.95499999999998</v>
      </c>
      <c r="R638" s="235">
        <v>635.82299999999998</v>
      </c>
      <c r="S638" s="234">
        <f t="shared" si="137"/>
        <v>-146.86799999999999</v>
      </c>
      <c r="T638" s="105">
        <f t="shared" si="138"/>
        <v>-23.098881292435159</v>
      </c>
      <c r="U638" s="180" t="s">
        <v>7111</v>
      </c>
      <c r="V638" s="165">
        <v>217</v>
      </c>
      <c r="W638" s="165">
        <v>367</v>
      </c>
      <c r="X638" s="165">
        <f t="shared" si="139"/>
        <v>-150</v>
      </c>
      <c r="Y638" s="255">
        <f t="shared" si="140"/>
        <v>-40.871934604904631</v>
      </c>
      <c r="Z638" s="235" t="s">
        <v>7134</v>
      </c>
      <c r="AA638" s="165">
        <v>104</v>
      </c>
      <c r="AB638" s="165">
        <v>104</v>
      </c>
      <c r="AC638" s="165">
        <f t="shared" si="141"/>
        <v>0</v>
      </c>
      <c r="AD638" s="165">
        <f t="shared" si="142"/>
        <v>0</v>
      </c>
      <c r="AE638" s="235" t="s">
        <v>7163</v>
      </c>
      <c r="AF638" s="165">
        <v>95</v>
      </c>
      <c r="AG638" s="165">
        <v>94</v>
      </c>
      <c r="AH638" s="165">
        <f t="shared" si="143"/>
        <v>1</v>
      </c>
      <c r="AI638" s="165">
        <f t="shared" si="144"/>
        <v>1.0638297872340425</v>
      </c>
      <c r="AJ638" s="235" t="s">
        <v>7103</v>
      </c>
      <c r="AK638" s="165">
        <v>56</v>
      </c>
      <c r="AL638" s="165">
        <v>56</v>
      </c>
      <c r="AM638" s="165">
        <f t="shared" si="145"/>
        <v>0</v>
      </c>
      <c r="AN638" s="165">
        <f t="shared" si="146"/>
        <v>0</v>
      </c>
      <c r="AO638" s="235" t="s">
        <v>7164</v>
      </c>
      <c r="AP638" s="165">
        <v>10</v>
      </c>
      <c r="AQ638" s="165">
        <v>10</v>
      </c>
      <c r="AR638" s="165">
        <f t="shared" si="134"/>
        <v>0</v>
      </c>
      <c r="AS638" s="255">
        <f t="shared" si="147"/>
        <v>0</v>
      </c>
      <c r="AT638" s="9" t="s">
        <v>7094</v>
      </c>
    </row>
    <row r="639" spans="2:46" ht="50" customHeight="1">
      <c r="B639" s="34" t="s">
        <v>1271</v>
      </c>
      <c r="C639" s="35" t="s">
        <v>5263</v>
      </c>
      <c r="D639" s="36" t="s">
        <v>1272</v>
      </c>
      <c r="E639" s="240">
        <v>3668.1970000000001</v>
      </c>
      <c r="F639" s="235">
        <v>3792.692</v>
      </c>
      <c r="G639" s="234">
        <f t="shared" si="130"/>
        <v>-124.49499999999989</v>
      </c>
      <c r="H639" s="105">
        <f t="shared" si="131"/>
        <v>-3.2824969704895595</v>
      </c>
      <c r="I639" s="240">
        <v>1507.415</v>
      </c>
      <c r="J639" s="235">
        <v>1696.809</v>
      </c>
      <c r="K639" s="234">
        <f t="shared" si="132"/>
        <v>-189.39400000000001</v>
      </c>
      <c r="L639" s="312">
        <f t="shared" si="133"/>
        <v>-11.161774837356473</v>
      </c>
      <c r="M639" s="240">
        <v>378.67200000000003</v>
      </c>
      <c r="N639" s="235">
        <v>378.154</v>
      </c>
      <c r="O639" s="234">
        <f t="shared" si="135"/>
        <v>0.5180000000000291</v>
      </c>
      <c r="P639" s="105">
        <f t="shared" si="136"/>
        <v>0.13698122986932021</v>
      </c>
      <c r="Q639" s="240">
        <v>1782.11</v>
      </c>
      <c r="R639" s="235">
        <v>1717.729</v>
      </c>
      <c r="S639" s="234">
        <f t="shared" si="137"/>
        <v>64.380999999999858</v>
      </c>
      <c r="T639" s="105">
        <f t="shared" si="138"/>
        <v>3.7480301025365383</v>
      </c>
      <c r="U639" s="180" t="s">
        <v>7165</v>
      </c>
      <c r="V639" s="165">
        <v>1240</v>
      </c>
      <c r="W639" s="165">
        <v>1175</v>
      </c>
      <c r="X639" s="165">
        <f t="shared" si="139"/>
        <v>65</v>
      </c>
      <c r="Y639" s="165">
        <f t="shared" si="140"/>
        <v>5.5319148936170208</v>
      </c>
      <c r="Z639" s="235" t="s">
        <v>7103</v>
      </c>
      <c r="AA639" s="165">
        <v>197</v>
      </c>
      <c r="AB639" s="165">
        <v>197</v>
      </c>
      <c r="AC639" s="165">
        <f t="shared" si="141"/>
        <v>0</v>
      </c>
      <c r="AD639" s="165">
        <f t="shared" si="142"/>
        <v>0</v>
      </c>
      <c r="AE639" s="235" t="s">
        <v>7163</v>
      </c>
      <c r="AF639" s="165">
        <v>156</v>
      </c>
      <c r="AG639" s="165">
        <v>158</v>
      </c>
      <c r="AH639" s="165">
        <f t="shared" si="143"/>
        <v>-2</v>
      </c>
      <c r="AI639" s="165">
        <f t="shared" si="144"/>
        <v>-1.2658227848101267</v>
      </c>
      <c r="AJ639" s="235" t="s">
        <v>7166</v>
      </c>
      <c r="AK639" s="165">
        <v>143</v>
      </c>
      <c r="AL639" s="165">
        <v>143</v>
      </c>
      <c r="AM639" s="165">
        <f t="shared" si="145"/>
        <v>0</v>
      </c>
      <c r="AN639" s="165">
        <f t="shared" si="146"/>
        <v>0</v>
      </c>
      <c r="AO639" s="235" t="s">
        <v>7167</v>
      </c>
      <c r="AP639" s="165">
        <v>29</v>
      </c>
      <c r="AQ639" s="165">
        <v>29</v>
      </c>
      <c r="AR639" s="165">
        <f t="shared" si="134"/>
        <v>0</v>
      </c>
      <c r="AS639" s="255">
        <f t="shared" si="147"/>
        <v>0</v>
      </c>
      <c r="AT639" s="9" t="s">
        <v>7094</v>
      </c>
    </row>
    <row r="640" spans="2:46" ht="50" customHeight="1">
      <c r="B640" s="34" t="s">
        <v>1273</v>
      </c>
      <c r="C640" s="35" t="s">
        <v>5263</v>
      </c>
      <c r="D640" s="36" t="s">
        <v>1274</v>
      </c>
      <c r="E640" s="240">
        <v>3522.462</v>
      </c>
      <c r="F640" s="235">
        <v>3855.3670000000002</v>
      </c>
      <c r="G640" s="234">
        <f t="shared" si="130"/>
        <v>-332.9050000000002</v>
      </c>
      <c r="H640" s="105">
        <f t="shared" si="131"/>
        <v>-8.634845917392564</v>
      </c>
      <c r="I640" s="240">
        <v>996.55700000000002</v>
      </c>
      <c r="J640" s="235">
        <v>1476.98</v>
      </c>
      <c r="K640" s="234">
        <f t="shared" si="132"/>
        <v>-480.423</v>
      </c>
      <c r="L640" s="312">
        <f t="shared" si="133"/>
        <v>-32.527386965294049</v>
      </c>
      <c r="M640" s="240">
        <v>480.13900000000001</v>
      </c>
      <c r="N640" s="235">
        <v>479.96699999999998</v>
      </c>
      <c r="O640" s="234">
        <f t="shared" si="135"/>
        <v>0.17200000000002547</v>
      </c>
      <c r="P640" s="105">
        <f t="shared" si="136"/>
        <v>3.5835797044385442E-2</v>
      </c>
      <c r="Q640" s="240">
        <v>2045.7660000000001</v>
      </c>
      <c r="R640" s="235">
        <v>1898.42</v>
      </c>
      <c r="S640" s="234">
        <f t="shared" si="137"/>
        <v>147.346</v>
      </c>
      <c r="T640" s="105">
        <f t="shared" si="138"/>
        <v>7.7615069373478995</v>
      </c>
      <c r="U640" s="180" t="s">
        <v>7168</v>
      </c>
      <c r="V640" s="165">
        <v>1016</v>
      </c>
      <c r="W640" s="165">
        <v>1016</v>
      </c>
      <c r="X640" s="165">
        <f t="shared" si="139"/>
        <v>0</v>
      </c>
      <c r="Y640" s="165">
        <f t="shared" si="140"/>
        <v>0</v>
      </c>
      <c r="Z640" s="235" t="s">
        <v>7169</v>
      </c>
      <c r="AA640" s="165">
        <v>452</v>
      </c>
      <c r="AB640" s="165">
        <v>482</v>
      </c>
      <c r="AC640" s="165">
        <f t="shared" si="141"/>
        <v>-30</v>
      </c>
      <c r="AD640" s="165">
        <f t="shared" si="142"/>
        <v>-6.2240663900414939</v>
      </c>
      <c r="AE640" s="235" t="s">
        <v>7170</v>
      </c>
      <c r="AF640" s="165">
        <v>387</v>
      </c>
      <c r="AG640" s="165">
        <v>199</v>
      </c>
      <c r="AH640" s="165">
        <f t="shared" si="143"/>
        <v>188</v>
      </c>
      <c r="AI640" s="165">
        <f t="shared" si="144"/>
        <v>94.472361809045225</v>
      </c>
      <c r="AJ640" s="235" t="s">
        <v>7171</v>
      </c>
      <c r="AK640" s="165">
        <v>100</v>
      </c>
      <c r="AL640" s="165">
        <v>100</v>
      </c>
      <c r="AM640" s="165">
        <f t="shared" si="145"/>
        <v>0</v>
      </c>
      <c r="AN640" s="165">
        <f t="shared" si="146"/>
        <v>0</v>
      </c>
      <c r="AO640" s="235" t="s">
        <v>7172</v>
      </c>
      <c r="AP640" s="165">
        <v>51</v>
      </c>
      <c r="AQ640" s="165">
        <v>61</v>
      </c>
      <c r="AR640" s="165">
        <f t="shared" si="134"/>
        <v>-10</v>
      </c>
      <c r="AS640" s="255">
        <f t="shared" si="147"/>
        <v>-16.393442622950818</v>
      </c>
      <c r="AT640" s="9" t="s">
        <v>7094</v>
      </c>
    </row>
    <row r="641" spans="2:46" ht="50" customHeight="1">
      <c r="B641" s="34" t="s">
        <v>1275</v>
      </c>
      <c r="C641" s="35" t="s">
        <v>5263</v>
      </c>
      <c r="D641" s="36" t="s">
        <v>1276</v>
      </c>
      <c r="E641" s="240">
        <v>2459.7869999999998</v>
      </c>
      <c r="F641" s="235">
        <v>2314.5529999999999</v>
      </c>
      <c r="G641" s="234">
        <f t="shared" si="130"/>
        <v>145.23399999999992</v>
      </c>
      <c r="H641" s="105">
        <f t="shared" si="131"/>
        <v>6.2748185070724212</v>
      </c>
      <c r="I641" s="240">
        <v>1084.4000000000001</v>
      </c>
      <c r="J641" s="235">
        <v>1035.0999999999999</v>
      </c>
      <c r="K641" s="234">
        <f t="shared" si="132"/>
        <v>49.300000000000182</v>
      </c>
      <c r="L641" s="312">
        <f t="shared" si="133"/>
        <v>4.7628248478408057</v>
      </c>
      <c r="M641" s="240">
        <v>352.22699999999998</v>
      </c>
      <c r="N641" s="235">
        <v>336.12700000000001</v>
      </c>
      <c r="O641" s="234">
        <f t="shared" si="135"/>
        <v>16.099999999999966</v>
      </c>
      <c r="P641" s="105">
        <f t="shared" si="136"/>
        <v>4.7898562150615591</v>
      </c>
      <c r="Q641" s="240">
        <v>1023.16</v>
      </c>
      <c r="R641" s="235">
        <v>943.32600000000002</v>
      </c>
      <c r="S641" s="234">
        <f t="shared" si="137"/>
        <v>79.833999999999946</v>
      </c>
      <c r="T641" s="105">
        <f t="shared" si="138"/>
        <v>8.4630339882500785</v>
      </c>
      <c r="U641" s="180" t="s">
        <v>7173</v>
      </c>
      <c r="V641" s="165">
        <v>494</v>
      </c>
      <c r="W641" s="165">
        <v>421</v>
      </c>
      <c r="X641" s="165">
        <f t="shared" si="139"/>
        <v>73</v>
      </c>
      <c r="Y641" s="165">
        <f t="shared" si="140"/>
        <v>17.339667458432302</v>
      </c>
      <c r="Z641" s="235" t="s">
        <v>5440</v>
      </c>
      <c r="AA641" s="165">
        <v>195</v>
      </c>
      <c r="AB641" s="165">
        <v>180</v>
      </c>
      <c r="AC641" s="165">
        <f t="shared" si="141"/>
        <v>15</v>
      </c>
      <c r="AD641" s="165">
        <f t="shared" si="142"/>
        <v>8.3333333333333321</v>
      </c>
      <c r="AE641" s="235" t="s">
        <v>7174</v>
      </c>
      <c r="AF641" s="165">
        <v>121</v>
      </c>
      <c r="AG641" s="165">
        <v>121</v>
      </c>
      <c r="AH641" s="165">
        <f t="shared" si="143"/>
        <v>0</v>
      </c>
      <c r="AI641" s="165">
        <f t="shared" si="144"/>
        <v>0</v>
      </c>
      <c r="AJ641" s="235" t="s">
        <v>5543</v>
      </c>
      <c r="AK641" s="165">
        <v>119</v>
      </c>
      <c r="AL641" s="165">
        <v>126</v>
      </c>
      <c r="AM641" s="165">
        <f t="shared" si="145"/>
        <v>-7</v>
      </c>
      <c r="AN641" s="165">
        <f t="shared" si="146"/>
        <v>-5.5555555555555554</v>
      </c>
      <c r="AO641" s="235" t="s">
        <v>7175</v>
      </c>
      <c r="AP641" s="165">
        <v>44</v>
      </c>
      <c r="AQ641" s="165">
        <v>46</v>
      </c>
      <c r="AR641" s="165">
        <f t="shared" si="134"/>
        <v>-2</v>
      </c>
      <c r="AS641" s="255">
        <f t="shared" si="147"/>
        <v>-4.3478260869565215</v>
      </c>
      <c r="AT641" s="9" t="s">
        <v>7094</v>
      </c>
    </row>
    <row r="642" spans="2:46" ht="50" customHeight="1">
      <c r="B642" s="34" t="s">
        <v>1277</v>
      </c>
      <c r="C642" s="35" t="s">
        <v>5263</v>
      </c>
      <c r="D642" s="36" t="s">
        <v>1278</v>
      </c>
      <c r="E642" s="240">
        <v>7180.33</v>
      </c>
      <c r="F642" s="235">
        <v>7301.7969999999996</v>
      </c>
      <c r="G642" s="234">
        <f t="shared" si="130"/>
        <v>-121.46699999999964</v>
      </c>
      <c r="H642" s="105">
        <f t="shared" si="131"/>
        <v>-1.6635220069799208</v>
      </c>
      <c r="I642" s="240">
        <v>2604.4839999999999</v>
      </c>
      <c r="J642" s="235">
        <v>2608.5210000000002</v>
      </c>
      <c r="K642" s="234">
        <f t="shared" si="132"/>
        <v>-4.0370000000002619</v>
      </c>
      <c r="L642" s="312">
        <f t="shared" si="133"/>
        <v>-0.15476202798445027</v>
      </c>
      <c r="M642" s="240">
        <v>808.40200000000004</v>
      </c>
      <c r="N642" s="235">
        <v>907.93200000000002</v>
      </c>
      <c r="O642" s="234">
        <f t="shared" si="135"/>
        <v>-99.529999999999973</v>
      </c>
      <c r="P642" s="105">
        <f t="shared" si="136"/>
        <v>-10.962274707797496</v>
      </c>
      <c r="Q642" s="240">
        <v>3767.444</v>
      </c>
      <c r="R642" s="235">
        <v>3785.3440000000001</v>
      </c>
      <c r="S642" s="234">
        <f t="shared" si="137"/>
        <v>-17.900000000000091</v>
      </c>
      <c r="T642" s="105">
        <f t="shared" si="138"/>
        <v>-0.4728764413485298</v>
      </c>
      <c r="U642" s="180" t="s">
        <v>7141</v>
      </c>
      <c r="V642" s="165">
        <v>1659</v>
      </c>
      <c r="W642" s="165">
        <v>1671</v>
      </c>
      <c r="X642" s="165">
        <f t="shared" si="139"/>
        <v>-12</v>
      </c>
      <c r="Y642" s="255">
        <f t="shared" si="140"/>
        <v>-0.71813285457809695</v>
      </c>
      <c r="Z642" s="235" t="s">
        <v>6495</v>
      </c>
      <c r="AA642" s="165">
        <v>1285</v>
      </c>
      <c r="AB642" s="165">
        <v>1284</v>
      </c>
      <c r="AC642" s="165">
        <f t="shared" si="141"/>
        <v>1</v>
      </c>
      <c r="AD642" s="165">
        <f t="shared" si="142"/>
        <v>7.7881619937694699E-2</v>
      </c>
      <c r="AE642" s="235" t="s">
        <v>7176</v>
      </c>
      <c r="AF642" s="165">
        <v>354</v>
      </c>
      <c r="AG642" s="165">
        <v>367</v>
      </c>
      <c r="AH642" s="165">
        <f t="shared" si="143"/>
        <v>-13</v>
      </c>
      <c r="AI642" s="165">
        <f t="shared" si="144"/>
        <v>-3.5422343324250685</v>
      </c>
      <c r="AJ642" s="235" t="s">
        <v>7159</v>
      </c>
      <c r="AK642" s="165">
        <v>264</v>
      </c>
      <c r="AL642" s="165">
        <v>259</v>
      </c>
      <c r="AM642" s="165">
        <f t="shared" si="145"/>
        <v>5</v>
      </c>
      <c r="AN642" s="165">
        <f t="shared" si="146"/>
        <v>1.9305019305019304</v>
      </c>
      <c r="AO642" s="235" t="s">
        <v>7177</v>
      </c>
      <c r="AP642" s="165">
        <v>122</v>
      </c>
      <c r="AQ642" s="165">
        <v>127</v>
      </c>
      <c r="AR642" s="165">
        <f t="shared" si="134"/>
        <v>-5</v>
      </c>
      <c r="AS642" s="255">
        <f t="shared" si="147"/>
        <v>-3.9370078740157481</v>
      </c>
      <c r="AT642" s="9" t="s">
        <v>7094</v>
      </c>
    </row>
    <row r="643" spans="2:46" ht="50" customHeight="1">
      <c r="B643" s="34" t="s">
        <v>1279</v>
      </c>
      <c r="C643" s="35" t="s">
        <v>5263</v>
      </c>
      <c r="D643" s="36" t="s">
        <v>1280</v>
      </c>
      <c r="E643" s="240">
        <v>98.796999999999997</v>
      </c>
      <c r="F643" s="235">
        <v>82.605000000000004</v>
      </c>
      <c r="G643" s="234">
        <f t="shared" si="130"/>
        <v>16.191999999999993</v>
      </c>
      <c r="H643" s="105">
        <f t="shared" si="131"/>
        <v>19.601719024272128</v>
      </c>
      <c r="I643" s="240">
        <v>98.796999999999997</v>
      </c>
      <c r="J643" s="235">
        <v>82.605000000000004</v>
      </c>
      <c r="K643" s="234">
        <f t="shared" si="132"/>
        <v>16.191999999999993</v>
      </c>
      <c r="L643" s="312">
        <f t="shared" si="133"/>
        <v>19.601719024272128</v>
      </c>
      <c r="M643" s="240" t="s">
        <v>6150</v>
      </c>
      <c r="N643" s="235" t="s">
        <v>6150</v>
      </c>
      <c r="O643" s="234" t="s">
        <v>6150</v>
      </c>
      <c r="P643" s="105" t="s">
        <v>6150</v>
      </c>
      <c r="Q643" s="240" t="s">
        <v>6150</v>
      </c>
      <c r="R643" s="235" t="s">
        <v>6150</v>
      </c>
      <c r="S643" s="234" t="s">
        <v>6150</v>
      </c>
      <c r="T643" s="138" t="s">
        <v>6150</v>
      </c>
      <c r="U643" s="293" t="s">
        <v>6150</v>
      </c>
      <c r="V643" s="237" t="s">
        <v>6150</v>
      </c>
      <c r="W643" s="237" t="s">
        <v>6150</v>
      </c>
      <c r="X643" s="237" t="s">
        <v>6150</v>
      </c>
      <c r="Y643" s="236" t="s">
        <v>6150</v>
      </c>
      <c r="Z643" s="237" t="s">
        <v>6150</v>
      </c>
      <c r="AA643" s="237" t="s">
        <v>6150</v>
      </c>
      <c r="AB643" s="237" t="s">
        <v>6150</v>
      </c>
      <c r="AC643" s="237" t="s">
        <v>6150</v>
      </c>
      <c r="AD643" s="236" t="s">
        <v>6150</v>
      </c>
      <c r="AE643" s="235" t="s">
        <v>12158</v>
      </c>
      <c r="AF643" s="235" t="s">
        <v>12158</v>
      </c>
      <c r="AG643" s="235" t="s">
        <v>12158</v>
      </c>
      <c r="AH643" s="235" t="s">
        <v>12158</v>
      </c>
      <c r="AI643" s="235" t="s">
        <v>12158</v>
      </c>
      <c r="AJ643" s="241" t="s">
        <v>12158</v>
      </c>
      <c r="AK643" s="241" t="s">
        <v>12158</v>
      </c>
      <c r="AL643" s="241" t="s">
        <v>12158</v>
      </c>
      <c r="AM643" s="241" t="s">
        <v>12158</v>
      </c>
      <c r="AN643" s="241" t="s">
        <v>12158</v>
      </c>
      <c r="AO643" s="241" t="s">
        <v>12158</v>
      </c>
      <c r="AP643" s="165" t="s">
        <v>12158</v>
      </c>
      <c r="AQ643" s="241" t="s">
        <v>12158</v>
      </c>
      <c r="AR643" s="241" t="s">
        <v>12158</v>
      </c>
      <c r="AS643" s="241" t="s">
        <v>12158</v>
      </c>
      <c r="AT643" s="5"/>
    </row>
    <row r="644" spans="2:46" ht="50" customHeight="1">
      <c r="B644" s="34" t="s">
        <v>1281</v>
      </c>
      <c r="C644" s="35" t="s">
        <v>5263</v>
      </c>
      <c r="D644" s="36" t="s">
        <v>1282</v>
      </c>
      <c r="E644" s="240">
        <v>141.411</v>
      </c>
      <c r="F644" s="235">
        <v>151.38900000000001</v>
      </c>
      <c r="G644" s="234">
        <f t="shared" si="130"/>
        <v>-9.9780000000000086</v>
      </c>
      <c r="H644" s="105">
        <f t="shared" si="131"/>
        <v>-6.5909676396567836</v>
      </c>
      <c r="I644" s="240" t="s">
        <v>6150</v>
      </c>
      <c r="J644" s="235" t="s">
        <v>6150</v>
      </c>
      <c r="K644" s="234" t="s">
        <v>6150</v>
      </c>
      <c r="L644" s="312" t="s">
        <v>6150</v>
      </c>
      <c r="M644" s="240" t="s">
        <v>6150</v>
      </c>
      <c r="N644" s="235" t="s">
        <v>6150</v>
      </c>
      <c r="O644" s="234" t="s">
        <v>6150</v>
      </c>
      <c r="P644" s="105" t="s">
        <v>6150</v>
      </c>
      <c r="Q644" s="240">
        <v>141.411</v>
      </c>
      <c r="R644" s="235">
        <v>151.38900000000001</v>
      </c>
      <c r="S644" s="234">
        <f t="shared" si="137"/>
        <v>-9.9780000000000086</v>
      </c>
      <c r="T644" s="105">
        <f t="shared" si="138"/>
        <v>-6.5909676396567836</v>
      </c>
      <c r="U644" s="344" t="s">
        <v>6920</v>
      </c>
      <c r="V644" s="165">
        <v>141</v>
      </c>
      <c r="W644" s="165">
        <v>151</v>
      </c>
      <c r="X644" s="165">
        <f t="shared" si="139"/>
        <v>-10</v>
      </c>
      <c r="Y644" s="255">
        <f t="shared" si="140"/>
        <v>-6.6225165562913908</v>
      </c>
      <c r="Z644" s="237" t="s">
        <v>6150</v>
      </c>
      <c r="AA644" s="237" t="s">
        <v>6150</v>
      </c>
      <c r="AB644" s="237" t="s">
        <v>6150</v>
      </c>
      <c r="AC644" s="237" t="s">
        <v>6150</v>
      </c>
      <c r="AD644" s="236" t="s">
        <v>6150</v>
      </c>
      <c r="AE644" s="235" t="s">
        <v>12158</v>
      </c>
      <c r="AF644" s="235" t="s">
        <v>12158</v>
      </c>
      <c r="AG644" s="235" t="s">
        <v>12158</v>
      </c>
      <c r="AH644" s="235" t="s">
        <v>12158</v>
      </c>
      <c r="AI644" s="235" t="s">
        <v>12158</v>
      </c>
      <c r="AJ644" s="241" t="s">
        <v>12158</v>
      </c>
      <c r="AK644" s="241" t="s">
        <v>12158</v>
      </c>
      <c r="AL644" s="241" t="s">
        <v>12158</v>
      </c>
      <c r="AM644" s="241" t="s">
        <v>12158</v>
      </c>
      <c r="AN644" s="241" t="s">
        <v>12158</v>
      </c>
      <c r="AO644" s="241" t="s">
        <v>12158</v>
      </c>
      <c r="AP644" s="165" t="s">
        <v>12158</v>
      </c>
      <c r="AQ644" s="241" t="s">
        <v>12158</v>
      </c>
      <c r="AR644" s="241" t="s">
        <v>12158</v>
      </c>
      <c r="AS644" s="241" t="s">
        <v>12158</v>
      </c>
      <c r="AT644" s="5"/>
    </row>
    <row r="645" spans="2:46" ht="50" customHeight="1">
      <c r="B645" s="37" t="s">
        <v>1283</v>
      </c>
      <c r="C645" s="38" t="s">
        <v>5263</v>
      </c>
      <c r="D645" s="39" t="s">
        <v>1284</v>
      </c>
      <c r="E645" s="240">
        <v>108.333</v>
      </c>
      <c r="F645" s="235">
        <v>86.963999999999999</v>
      </c>
      <c r="G645" s="234">
        <f t="shared" si="130"/>
        <v>21.369</v>
      </c>
      <c r="H645" s="105">
        <f t="shared" si="131"/>
        <v>24.572236787636264</v>
      </c>
      <c r="I645" s="240">
        <v>108.333</v>
      </c>
      <c r="J645" s="235">
        <v>86.963999999999999</v>
      </c>
      <c r="K645" s="234">
        <f t="shared" si="132"/>
        <v>21.369</v>
      </c>
      <c r="L645" s="312">
        <f t="shared" si="133"/>
        <v>24.572236787636264</v>
      </c>
      <c r="M645" s="240" t="s">
        <v>6150</v>
      </c>
      <c r="N645" s="235" t="s">
        <v>6150</v>
      </c>
      <c r="O645" s="234" t="s">
        <v>6150</v>
      </c>
      <c r="P645" s="105" t="s">
        <v>6150</v>
      </c>
      <c r="Q645" s="240" t="s">
        <v>6150</v>
      </c>
      <c r="R645" s="235" t="s">
        <v>6150</v>
      </c>
      <c r="S645" s="234" t="s">
        <v>6150</v>
      </c>
      <c r="T645" s="138" t="s">
        <v>6150</v>
      </c>
      <c r="U645" s="293" t="s">
        <v>6150</v>
      </c>
      <c r="V645" s="237" t="s">
        <v>6150</v>
      </c>
      <c r="W645" s="237" t="s">
        <v>6150</v>
      </c>
      <c r="X645" s="237" t="s">
        <v>6150</v>
      </c>
      <c r="Y645" s="236" t="s">
        <v>6150</v>
      </c>
      <c r="Z645" s="237" t="s">
        <v>6150</v>
      </c>
      <c r="AA645" s="237" t="s">
        <v>6150</v>
      </c>
      <c r="AB645" s="237" t="s">
        <v>6150</v>
      </c>
      <c r="AC645" s="237" t="s">
        <v>6150</v>
      </c>
      <c r="AD645" s="236" t="s">
        <v>6150</v>
      </c>
      <c r="AE645" s="235" t="s">
        <v>12158</v>
      </c>
      <c r="AF645" s="235" t="s">
        <v>12158</v>
      </c>
      <c r="AG645" s="235" t="s">
        <v>12158</v>
      </c>
      <c r="AH645" s="235" t="s">
        <v>12158</v>
      </c>
      <c r="AI645" s="235" t="s">
        <v>12158</v>
      </c>
      <c r="AJ645" s="241" t="s">
        <v>12158</v>
      </c>
      <c r="AK645" s="241" t="s">
        <v>12158</v>
      </c>
      <c r="AL645" s="241" t="s">
        <v>12158</v>
      </c>
      <c r="AM645" s="241" t="s">
        <v>12158</v>
      </c>
      <c r="AN645" s="241" t="s">
        <v>12158</v>
      </c>
      <c r="AO645" s="241" t="s">
        <v>12158</v>
      </c>
      <c r="AP645" s="165" t="s">
        <v>12158</v>
      </c>
      <c r="AQ645" s="241" t="s">
        <v>12158</v>
      </c>
      <c r="AR645" s="241" t="s">
        <v>12158</v>
      </c>
      <c r="AS645" s="241" t="s">
        <v>12158</v>
      </c>
      <c r="AT645" s="10"/>
    </row>
    <row r="646" spans="2:46" ht="50" customHeight="1">
      <c r="B646" s="34" t="s">
        <v>1285</v>
      </c>
      <c r="C646" s="35" t="s">
        <v>5263</v>
      </c>
      <c r="D646" s="36" t="s">
        <v>1286</v>
      </c>
      <c r="E646" s="240">
        <v>2096.2330000000002</v>
      </c>
      <c r="F646" s="235">
        <v>2119.0230000000001</v>
      </c>
      <c r="G646" s="234">
        <f t="shared" si="130"/>
        <v>-22.789999999999964</v>
      </c>
      <c r="H646" s="105">
        <f t="shared" si="131"/>
        <v>-1.0754956411516046</v>
      </c>
      <c r="I646" s="240" t="s">
        <v>6150</v>
      </c>
      <c r="J646" s="235" t="s">
        <v>6150</v>
      </c>
      <c r="K646" s="234" t="s">
        <v>6150</v>
      </c>
      <c r="L646" s="312" t="s">
        <v>6150</v>
      </c>
      <c r="M646" s="240" t="s">
        <v>6150</v>
      </c>
      <c r="N646" s="235" t="s">
        <v>6150</v>
      </c>
      <c r="O646" s="234" t="s">
        <v>6150</v>
      </c>
      <c r="P646" s="105" t="s">
        <v>6150</v>
      </c>
      <c r="Q646" s="240">
        <v>2096.2330000000002</v>
      </c>
      <c r="R646" s="235">
        <v>2119.0230000000001</v>
      </c>
      <c r="S646" s="234">
        <f t="shared" si="137"/>
        <v>-22.789999999999964</v>
      </c>
      <c r="T646" s="105">
        <f t="shared" si="138"/>
        <v>-1.0754956411516046</v>
      </c>
      <c r="U646" s="180" t="s">
        <v>7178</v>
      </c>
      <c r="V646" s="165">
        <v>1092</v>
      </c>
      <c r="W646" s="165">
        <v>1092</v>
      </c>
      <c r="X646" s="165">
        <f t="shared" si="139"/>
        <v>0</v>
      </c>
      <c r="Y646" s="255">
        <f t="shared" si="140"/>
        <v>0</v>
      </c>
      <c r="Z646" s="66" t="s">
        <v>7179</v>
      </c>
      <c r="AA646" s="165">
        <v>1004</v>
      </c>
      <c r="AB646" s="165">
        <v>1027</v>
      </c>
      <c r="AC646" s="165">
        <f t="shared" si="141"/>
        <v>-23</v>
      </c>
      <c r="AD646" s="165">
        <f t="shared" si="142"/>
        <v>-2.2395326192794549</v>
      </c>
      <c r="AE646" s="235" t="s">
        <v>12158</v>
      </c>
      <c r="AF646" s="235" t="s">
        <v>12158</v>
      </c>
      <c r="AG646" s="235" t="s">
        <v>12158</v>
      </c>
      <c r="AH646" s="235" t="s">
        <v>12158</v>
      </c>
      <c r="AI646" s="235" t="s">
        <v>12158</v>
      </c>
      <c r="AJ646" s="241" t="s">
        <v>12158</v>
      </c>
      <c r="AK646" s="241" t="s">
        <v>12158</v>
      </c>
      <c r="AL646" s="241" t="s">
        <v>12158</v>
      </c>
      <c r="AM646" s="241" t="s">
        <v>12158</v>
      </c>
      <c r="AN646" s="241" t="s">
        <v>12158</v>
      </c>
      <c r="AO646" s="241" t="s">
        <v>12158</v>
      </c>
      <c r="AP646" s="165" t="s">
        <v>12158</v>
      </c>
      <c r="AQ646" s="241" t="s">
        <v>12158</v>
      </c>
      <c r="AR646" s="241" t="s">
        <v>12158</v>
      </c>
      <c r="AS646" s="241" t="s">
        <v>12158</v>
      </c>
      <c r="AT646" s="5"/>
    </row>
    <row r="647" spans="2:46" ht="50" customHeight="1">
      <c r="B647" s="34" t="s">
        <v>1287</v>
      </c>
      <c r="C647" s="35" t="s">
        <v>5263</v>
      </c>
      <c r="D647" s="36" t="s">
        <v>1288</v>
      </c>
      <c r="E647" s="240">
        <v>818.40099999999995</v>
      </c>
      <c r="F647" s="235">
        <v>705.505</v>
      </c>
      <c r="G647" s="234">
        <f t="shared" si="130"/>
        <v>112.89599999999996</v>
      </c>
      <c r="H647" s="105">
        <f t="shared" si="131"/>
        <v>16.002154485085146</v>
      </c>
      <c r="I647" s="240">
        <v>99.497</v>
      </c>
      <c r="J647" s="235">
        <v>102.167</v>
      </c>
      <c r="K647" s="234">
        <f t="shared" si="132"/>
        <v>-2.6700000000000017</v>
      </c>
      <c r="L647" s="312">
        <f t="shared" si="133"/>
        <v>-2.613368308749402</v>
      </c>
      <c r="M647" s="240" t="s">
        <v>6150</v>
      </c>
      <c r="N647" s="235" t="s">
        <v>6150</v>
      </c>
      <c r="O647" s="234" t="s">
        <v>6150</v>
      </c>
      <c r="P647" s="105" t="s">
        <v>6150</v>
      </c>
      <c r="Q647" s="240">
        <v>718.904</v>
      </c>
      <c r="R647" s="235">
        <v>603.33799999999997</v>
      </c>
      <c r="S647" s="234">
        <f t="shared" si="137"/>
        <v>115.56600000000003</v>
      </c>
      <c r="T647" s="105">
        <f t="shared" si="138"/>
        <v>19.154437479489115</v>
      </c>
      <c r="U647" s="180" t="s">
        <v>7180</v>
      </c>
      <c r="V647" s="165">
        <v>541</v>
      </c>
      <c r="W647" s="165">
        <v>451</v>
      </c>
      <c r="X647" s="165">
        <f t="shared" si="139"/>
        <v>90</v>
      </c>
      <c r="Y647" s="165">
        <f t="shared" si="140"/>
        <v>19.955654101995567</v>
      </c>
      <c r="Z647" s="241" t="s">
        <v>7181</v>
      </c>
      <c r="AA647" s="165">
        <v>144</v>
      </c>
      <c r="AB647" s="165">
        <v>119</v>
      </c>
      <c r="AC647" s="165">
        <f t="shared" si="141"/>
        <v>25</v>
      </c>
      <c r="AD647" s="165">
        <f t="shared" si="142"/>
        <v>21.008403361344538</v>
      </c>
      <c r="AE647" s="235" t="s">
        <v>7182</v>
      </c>
      <c r="AF647" s="165">
        <v>33</v>
      </c>
      <c r="AG647" s="165">
        <v>33</v>
      </c>
      <c r="AH647" s="165">
        <f t="shared" si="143"/>
        <v>0</v>
      </c>
      <c r="AI647" s="165">
        <f t="shared" si="144"/>
        <v>0</v>
      </c>
      <c r="AJ647" s="241" t="s">
        <v>12158</v>
      </c>
      <c r="AK647" s="241" t="s">
        <v>12158</v>
      </c>
      <c r="AL647" s="241" t="s">
        <v>12158</v>
      </c>
      <c r="AM647" s="241" t="s">
        <v>12158</v>
      </c>
      <c r="AN647" s="241" t="s">
        <v>12158</v>
      </c>
      <c r="AO647" s="241" t="s">
        <v>12158</v>
      </c>
      <c r="AP647" s="165" t="s">
        <v>12158</v>
      </c>
      <c r="AQ647" s="241" t="s">
        <v>12158</v>
      </c>
      <c r="AR647" s="241" t="s">
        <v>12158</v>
      </c>
      <c r="AS647" s="241" t="s">
        <v>12158</v>
      </c>
      <c r="AT647" s="5"/>
    </row>
    <row r="648" spans="2:46" ht="50" customHeight="1">
      <c r="B648" s="34" t="s">
        <v>1289</v>
      </c>
      <c r="C648" s="35" t="s">
        <v>5263</v>
      </c>
      <c r="D648" s="36" t="s">
        <v>1290</v>
      </c>
      <c r="E648" s="240">
        <v>1328.7919999999999</v>
      </c>
      <c r="F648" s="235">
        <v>1462.557</v>
      </c>
      <c r="G648" s="234">
        <f t="shared" ref="G648:G711" si="148">E648-F648</f>
        <v>-133.7650000000001</v>
      </c>
      <c r="H648" s="105">
        <f t="shared" ref="H648:H711" si="149">G648/F648*100</f>
        <v>-9.1459683280720068</v>
      </c>
      <c r="I648" s="240">
        <v>1074.1959999999999</v>
      </c>
      <c r="J648" s="235">
        <v>1206.9290000000001</v>
      </c>
      <c r="K648" s="234">
        <f t="shared" ref="K648:K652" si="150">I648-J648</f>
        <v>-132.73300000000017</v>
      </c>
      <c r="L648" s="312">
        <f t="shared" ref="L648:L652" si="151">K648/J648*100</f>
        <v>-10.997581465024055</v>
      </c>
      <c r="M648" s="240" t="s">
        <v>6150</v>
      </c>
      <c r="N648" s="235" t="s">
        <v>6150</v>
      </c>
      <c r="O648" s="234" t="s">
        <v>6150</v>
      </c>
      <c r="P648" s="105" t="s">
        <v>6150</v>
      </c>
      <c r="Q648" s="240">
        <v>254.596</v>
      </c>
      <c r="R648" s="235">
        <v>255.62799999999999</v>
      </c>
      <c r="S648" s="234">
        <f t="shared" si="137"/>
        <v>-1.0319999999999823</v>
      </c>
      <c r="T648" s="105">
        <f t="shared" si="138"/>
        <v>-0.40371164348192778</v>
      </c>
      <c r="U648" s="180" t="s">
        <v>7183</v>
      </c>
      <c r="V648" s="165">
        <v>255</v>
      </c>
      <c r="W648" s="165">
        <v>256</v>
      </c>
      <c r="X648" s="165">
        <f t="shared" si="139"/>
        <v>-1</v>
      </c>
      <c r="Y648" s="165">
        <f t="shared" si="140"/>
        <v>-0.390625</v>
      </c>
      <c r="Z648" s="237" t="s">
        <v>6150</v>
      </c>
      <c r="AA648" s="237" t="s">
        <v>6150</v>
      </c>
      <c r="AB648" s="237" t="s">
        <v>6150</v>
      </c>
      <c r="AC648" s="237" t="s">
        <v>6150</v>
      </c>
      <c r="AD648" s="236" t="s">
        <v>6150</v>
      </c>
      <c r="AE648" s="235" t="s">
        <v>12158</v>
      </c>
      <c r="AF648" s="235" t="s">
        <v>12158</v>
      </c>
      <c r="AG648" s="235" t="s">
        <v>12158</v>
      </c>
      <c r="AH648" s="235" t="s">
        <v>12158</v>
      </c>
      <c r="AI648" s="235" t="s">
        <v>12158</v>
      </c>
      <c r="AJ648" s="241" t="s">
        <v>12158</v>
      </c>
      <c r="AK648" s="241" t="s">
        <v>12158</v>
      </c>
      <c r="AL648" s="241" t="s">
        <v>12158</v>
      </c>
      <c r="AM648" s="241" t="s">
        <v>12158</v>
      </c>
      <c r="AN648" s="241" t="s">
        <v>12158</v>
      </c>
      <c r="AO648" s="241" t="s">
        <v>12158</v>
      </c>
      <c r="AP648" s="165" t="s">
        <v>12158</v>
      </c>
      <c r="AQ648" s="241" t="s">
        <v>12158</v>
      </c>
      <c r="AR648" s="241" t="s">
        <v>12158</v>
      </c>
      <c r="AS648" s="241" t="s">
        <v>12158</v>
      </c>
      <c r="AT648" s="5"/>
    </row>
    <row r="649" spans="2:46" ht="50" customHeight="1">
      <c r="B649" s="34" t="s">
        <v>1291</v>
      </c>
      <c r="C649" s="35" t="s">
        <v>5263</v>
      </c>
      <c r="D649" s="36" t="s">
        <v>1292</v>
      </c>
      <c r="E649" s="240">
        <v>494.27499999999998</v>
      </c>
      <c r="F649" s="235">
        <v>426.8</v>
      </c>
      <c r="G649" s="234">
        <f t="shared" si="148"/>
        <v>67.474999999999966</v>
      </c>
      <c r="H649" s="105">
        <f t="shared" si="149"/>
        <v>15.809512652296148</v>
      </c>
      <c r="I649" s="240">
        <v>494.27499999999998</v>
      </c>
      <c r="J649" s="235">
        <v>426.8</v>
      </c>
      <c r="K649" s="234">
        <f t="shared" si="150"/>
        <v>67.474999999999966</v>
      </c>
      <c r="L649" s="312">
        <f t="shared" si="151"/>
        <v>15.809512652296148</v>
      </c>
      <c r="M649" s="240" t="s">
        <v>6150</v>
      </c>
      <c r="N649" s="235" t="s">
        <v>6150</v>
      </c>
      <c r="O649" s="234" t="s">
        <v>6150</v>
      </c>
      <c r="P649" s="105" t="s">
        <v>6150</v>
      </c>
      <c r="Q649" s="240" t="s">
        <v>6150</v>
      </c>
      <c r="R649" s="235" t="s">
        <v>6150</v>
      </c>
      <c r="S649" s="234" t="s">
        <v>6150</v>
      </c>
      <c r="T649" s="138" t="s">
        <v>6150</v>
      </c>
      <c r="U649" s="293" t="s">
        <v>6150</v>
      </c>
      <c r="V649" s="237" t="s">
        <v>6150</v>
      </c>
      <c r="W649" s="237" t="s">
        <v>6150</v>
      </c>
      <c r="X649" s="237" t="s">
        <v>6150</v>
      </c>
      <c r="Y649" s="236" t="s">
        <v>6150</v>
      </c>
      <c r="Z649" s="237" t="s">
        <v>6150</v>
      </c>
      <c r="AA649" s="237" t="s">
        <v>6150</v>
      </c>
      <c r="AB649" s="237" t="s">
        <v>6150</v>
      </c>
      <c r="AC649" s="237" t="s">
        <v>6150</v>
      </c>
      <c r="AD649" s="236" t="s">
        <v>6150</v>
      </c>
      <c r="AE649" s="235" t="s">
        <v>12158</v>
      </c>
      <c r="AF649" s="235" t="s">
        <v>12158</v>
      </c>
      <c r="AG649" s="235" t="s">
        <v>12158</v>
      </c>
      <c r="AH649" s="235" t="s">
        <v>12158</v>
      </c>
      <c r="AI649" s="235" t="s">
        <v>12158</v>
      </c>
      <c r="AJ649" s="241" t="s">
        <v>12158</v>
      </c>
      <c r="AK649" s="241" t="s">
        <v>12158</v>
      </c>
      <c r="AL649" s="241" t="s">
        <v>12158</v>
      </c>
      <c r="AM649" s="241" t="s">
        <v>12158</v>
      </c>
      <c r="AN649" s="241" t="s">
        <v>12158</v>
      </c>
      <c r="AO649" s="241" t="s">
        <v>12158</v>
      </c>
      <c r="AP649" s="165" t="s">
        <v>12158</v>
      </c>
      <c r="AQ649" s="241" t="s">
        <v>12158</v>
      </c>
      <c r="AR649" s="241" t="s">
        <v>12158</v>
      </c>
      <c r="AS649" s="241" t="s">
        <v>12158</v>
      </c>
      <c r="AT649" s="5"/>
    </row>
    <row r="650" spans="2:46" ht="50" customHeight="1">
      <c r="B650" s="34" t="s">
        <v>1293</v>
      </c>
      <c r="C650" s="35" t="s">
        <v>5263</v>
      </c>
      <c r="D650" s="36" t="s">
        <v>5255</v>
      </c>
      <c r="E650" s="240">
        <v>387.81200000000001</v>
      </c>
      <c r="F650" s="235">
        <v>350.35199999999998</v>
      </c>
      <c r="G650" s="234">
        <f t="shared" si="148"/>
        <v>37.460000000000036</v>
      </c>
      <c r="H650" s="105">
        <f t="shared" si="149"/>
        <v>10.692103941179168</v>
      </c>
      <c r="I650" s="240" t="s">
        <v>6150</v>
      </c>
      <c r="J650" s="235" t="s">
        <v>6150</v>
      </c>
      <c r="K650" s="234" t="s">
        <v>6150</v>
      </c>
      <c r="L650" s="312" t="s">
        <v>6150</v>
      </c>
      <c r="M650" s="240" t="s">
        <v>6150</v>
      </c>
      <c r="N650" s="235" t="s">
        <v>6150</v>
      </c>
      <c r="O650" s="234" t="s">
        <v>6150</v>
      </c>
      <c r="P650" s="105" t="s">
        <v>6150</v>
      </c>
      <c r="Q650" s="240">
        <v>387.81200000000001</v>
      </c>
      <c r="R650" s="235">
        <v>350.35199999999998</v>
      </c>
      <c r="S650" s="234">
        <f t="shared" si="137"/>
        <v>37.460000000000036</v>
      </c>
      <c r="T650" s="105">
        <f t="shared" si="138"/>
        <v>10.692103941179168</v>
      </c>
      <c r="U650" s="180" t="s">
        <v>7184</v>
      </c>
      <c r="V650" s="165">
        <v>387.81200000000001</v>
      </c>
      <c r="W650" s="165">
        <v>350.35199999999998</v>
      </c>
      <c r="X650" s="165">
        <f t="shared" si="139"/>
        <v>37.460000000000036</v>
      </c>
      <c r="Y650" s="255">
        <f t="shared" si="140"/>
        <v>10.692103941179168</v>
      </c>
      <c r="Z650" s="237" t="s">
        <v>6150</v>
      </c>
      <c r="AA650" s="237" t="s">
        <v>6150</v>
      </c>
      <c r="AB650" s="237" t="s">
        <v>6150</v>
      </c>
      <c r="AC650" s="237" t="s">
        <v>6150</v>
      </c>
      <c r="AD650" s="236" t="s">
        <v>6150</v>
      </c>
      <c r="AE650" s="235" t="s">
        <v>12158</v>
      </c>
      <c r="AF650" s="235" t="s">
        <v>12158</v>
      </c>
      <c r="AG650" s="235" t="s">
        <v>12158</v>
      </c>
      <c r="AH650" s="235" t="s">
        <v>12158</v>
      </c>
      <c r="AI650" s="235" t="s">
        <v>12158</v>
      </c>
      <c r="AJ650" s="241" t="s">
        <v>12158</v>
      </c>
      <c r="AK650" s="241" t="s">
        <v>12158</v>
      </c>
      <c r="AL650" s="241" t="s">
        <v>12158</v>
      </c>
      <c r="AM650" s="241" t="s">
        <v>12158</v>
      </c>
      <c r="AN650" s="241" t="s">
        <v>12158</v>
      </c>
      <c r="AO650" s="241" t="s">
        <v>12158</v>
      </c>
      <c r="AP650" s="165" t="s">
        <v>12158</v>
      </c>
      <c r="AQ650" s="241" t="s">
        <v>12158</v>
      </c>
      <c r="AR650" s="241" t="s">
        <v>12158</v>
      </c>
      <c r="AS650" s="241" t="s">
        <v>12158</v>
      </c>
      <c r="AT650" s="5"/>
    </row>
    <row r="651" spans="2:46" ht="50" customHeight="1">
      <c r="B651" s="34" t="s">
        <v>1294</v>
      </c>
      <c r="C651" s="35" t="s">
        <v>5263</v>
      </c>
      <c r="D651" s="36" t="s">
        <v>1295</v>
      </c>
      <c r="E651" s="240">
        <v>9696.1260000000002</v>
      </c>
      <c r="F651" s="235">
        <v>7403.3540000000003</v>
      </c>
      <c r="G651" s="234">
        <f t="shared" si="148"/>
        <v>2292.7719999999999</v>
      </c>
      <c r="H651" s="105">
        <f t="shared" si="149"/>
        <v>30.969368748272743</v>
      </c>
      <c r="I651" s="240">
        <v>9038.0920000000006</v>
      </c>
      <c r="J651" s="235">
        <v>6722.68</v>
      </c>
      <c r="K651" s="234">
        <f t="shared" si="150"/>
        <v>2315.4120000000003</v>
      </c>
      <c r="L651" s="312">
        <f t="shared" si="151"/>
        <v>34.441799996429999</v>
      </c>
      <c r="M651" s="240" t="s">
        <v>6150</v>
      </c>
      <c r="N651" s="235" t="s">
        <v>6150</v>
      </c>
      <c r="O651" s="234" t="s">
        <v>6150</v>
      </c>
      <c r="P651" s="105" t="s">
        <v>6150</v>
      </c>
      <c r="Q651" s="240">
        <v>658.03399999999999</v>
      </c>
      <c r="R651" s="235">
        <v>680.67399999999998</v>
      </c>
      <c r="S651" s="234">
        <f t="shared" si="137"/>
        <v>-22.639999999999986</v>
      </c>
      <c r="T651" s="105">
        <f t="shared" si="138"/>
        <v>-3.3261149977816089</v>
      </c>
      <c r="U651" s="180" t="s">
        <v>7185</v>
      </c>
      <c r="V651" s="165">
        <v>415</v>
      </c>
      <c r="W651" s="165">
        <v>415</v>
      </c>
      <c r="X651" s="165">
        <f t="shared" si="139"/>
        <v>0</v>
      </c>
      <c r="Y651" s="165">
        <f t="shared" si="140"/>
        <v>0</v>
      </c>
      <c r="Z651" s="241" t="s">
        <v>7186</v>
      </c>
      <c r="AA651" s="165">
        <v>132</v>
      </c>
      <c r="AB651" s="165">
        <v>129</v>
      </c>
      <c r="AC651" s="165">
        <f t="shared" si="141"/>
        <v>3</v>
      </c>
      <c r="AD651" s="165">
        <f t="shared" si="142"/>
        <v>2.3255813953488373</v>
      </c>
      <c r="AE651" s="241" t="s">
        <v>7187</v>
      </c>
      <c r="AF651" s="165">
        <v>56</v>
      </c>
      <c r="AG651" s="165">
        <v>42</v>
      </c>
      <c r="AH651" s="165">
        <f t="shared" si="143"/>
        <v>14</v>
      </c>
      <c r="AI651" s="165">
        <f t="shared" si="144"/>
        <v>33.333333333333329</v>
      </c>
      <c r="AJ651" s="241" t="s">
        <v>7188</v>
      </c>
      <c r="AK651" s="165">
        <v>56</v>
      </c>
      <c r="AL651" s="165">
        <v>94</v>
      </c>
      <c r="AM651" s="165">
        <f t="shared" si="145"/>
        <v>-38</v>
      </c>
      <c r="AN651" s="165">
        <f t="shared" si="146"/>
        <v>-40.425531914893611</v>
      </c>
      <c r="AO651" s="241" t="s">
        <v>12158</v>
      </c>
      <c r="AP651" s="165" t="s">
        <v>12158</v>
      </c>
      <c r="AQ651" s="241" t="s">
        <v>12158</v>
      </c>
      <c r="AR651" s="241" t="s">
        <v>12158</v>
      </c>
      <c r="AS651" s="241" t="s">
        <v>12158</v>
      </c>
      <c r="AT651" s="5"/>
    </row>
    <row r="652" spans="2:46" ht="50" customHeight="1">
      <c r="B652" s="34" t="s">
        <v>1296</v>
      </c>
      <c r="C652" s="35" t="s">
        <v>5263</v>
      </c>
      <c r="D652" s="36" t="s">
        <v>1297</v>
      </c>
      <c r="E652" s="240">
        <v>61.472999999999999</v>
      </c>
      <c r="F652" s="235">
        <v>31.06</v>
      </c>
      <c r="G652" s="234">
        <f t="shared" si="148"/>
        <v>30.413</v>
      </c>
      <c r="H652" s="105">
        <f t="shared" si="149"/>
        <v>97.916934964584684</v>
      </c>
      <c r="I652" s="240">
        <v>61.472999999999999</v>
      </c>
      <c r="J652" s="235">
        <v>31.06</v>
      </c>
      <c r="K652" s="234">
        <f t="shared" si="150"/>
        <v>30.413</v>
      </c>
      <c r="L652" s="312">
        <f t="shared" si="151"/>
        <v>97.916934964584684</v>
      </c>
      <c r="M652" s="240" t="s">
        <v>6150</v>
      </c>
      <c r="N652" s="235" t="s">
        <v>6150</v>
      </c>
      <c r="O652" s="234" t="s">
        <v>6150</v>
      </c>
      <c r="P652" s="105" t="s">
        <v>6150</v>
      </c>
      <c r="Q652" s="240" t="s">
        <v>6150</v>
      </c>
      <c r="R652" s="235" t="s">
        <v>6150</v>
      </c>
      <c r="S652" s="234" t="s">
        <v>6150</v>
      </c>
      <c r="T652" s="138" t="s">
        <v>6150</v>
      </c>
      <c r="U652" s="293" t="s">
        <v>6150</v>
      </c>
      <c r="V652" s="237" t="s">
        <v>6150</v>
      </c>
      <c r="W652" s="237" t="s">
        <v>6150</v>
      </c>
      <c r="X652" s="237" t="s">
        <v>6150</v>
      </c>
      <c r="Y652" s="236" t="s">
        <v>6150</v>
      </c>
      <c r="Z652" s="237" t="s">
        <v>6150</v>
      </c>
      <c r="AA652" s="237" t="s">
        <v>6150</v>
      </c>
      <c r="AB652" s="237" t="s">
        <v>6150</v>
      </c>
      <c r="AC652" s="237" t="s">
        <v>6150</v>
      </c>
      <c r="AD652" s="236" t="s">
        <v>6150</v>
      </c>
      <c r="AE652" s="235" t="s">
        <v>12158</v>
      </c>
      <c r="AF652" s="235" t="s">
        <v>12158</v>
      </c>
      <c r="AG652" s="235" t="s">
        <v>12158</v>
      </c>
      <c r="AH652" s="235" t="s">
        <v>12158</v>
      </c>
      <c r="AI652" s="235" t="s">
        <v>12158</v>
      </c>
      <c r="AJ652" s="241" t="s">
        <v>12158</v>
      </c>
      <c r="AK652" s="241" t="s">
        <v>12158</v>
      </c>
      <c r="AL652" s="241" t="s">
        <v>12158</v>
      </c>
      <c r="AM652" s="241" t="s">
        <v>12158</v>
      </c>
      <c r="AN652" s="241" t="s">
        <v>12158</v>
      </c>
      <c r="AO652" s="241" t="s">
        <v>12158</v>
      </c>
      <c r="AP652" s="165" t="s">
        <v>12158</v>
      </c>
      <c r="AQ652" s="241" t="s">
        <v>12158</v>
      </c>
      <c r="AR652" s="241" t="s">
        <v>12158</v>
      </c>
      <c r="AS652" s="241" t="s">
        <v>12158</v>
      </c>
      <c r="AT652" s="5"/>
    </row>
    <row r="653" spans="2:46" ht="50" customHeight="1">
      <c r="B653" s="34" t="s">
        <v>1298</v>
      </c>
      <c r="C653" s="35" t="s">
        <v>5263</v>
      </c>
      <c r="D653" s="36" t="s">
        <v>1299</v>
      </c>
      <c r="E653" s="240">
        <v>90.049000000000007</v>
      </c>
      <c r="F653" s="235">
        <v>60.015999999999998</v>
      </c>
      <c r="G653" s="234">
        <f t="shared" si="148"/>
        <v>30.033000000000008</v>
      </c>
      <c r="H653" s="105">
        <f t="shared" si="149"/>
        <v>50.041655558517739</v>
      </c>
      <c r="I653" s="240" t="s">
        <v>6150</v>
      </c>
      <c r="J653" s="235" t="s">
        <v>6150</v>
      </c>
      <c r="K653" s="234" t="s">
        <v>6150</v>
      </c>
      <c r="L653" s="312" t="s">
        <v>6150</v>
      </c>
      <c r="M653" s="240" t="s">
        <v>6150</v>
      </c>
      <c r="N653" s="235" t="s">
        <v>6150</v>
      </c>
      <c r="O653" s="234" t="s">
        <v>6150</v>
      </c>
      <c r="P653" s="105" t="s">
        <v>6150</v>
      </c>
      <c r="Q653" s="240">
        <v>90.049000000000007</v>
      </c>
      <c r="R653" s="235">
        <v>60.015999999999998</v>
      </c>
      <c r="S653" s="234">
        <f t="shared" si="137"/>
        <v>30.033000000000008</v>
      </c>
      <c r="T653" s="105">
        <f t="shared" si="138"/>
        <v>50.041655558517739</v>
      </c>
      <c r="U653" s="180" t="s">
        <v>7189</v>
      </c>
      <c r="V653" s="165">
        <v>90</v>
      </c>
      <c r="W653" s="165">
        <v>60</v>
      </c>
      <c r="X653" s="165">
        <f t="shared" si="139"/>
        <v>30</v>
      </c>
      <c r="Y653" s="255">
        <f t="shared" si="140"/>
        <v>50</v>
      </c>
      <c r="Z653" s="237" t="s">
        <v>6150</v>
      </c>
      <c r="AA653" s="237" t="s">
        <v>6150</v>
      </c>
      <c r="AB653" s="237" t="s">
        <v>6150</v>
      </c>
      <c r="AC653" s="237" t="s">
        <v>6150</v>
      </c>
      <c r="AD653" s="236" t="s">
        <v>6150</v>
      </c>
      <c r="AE653" s="235" t="s">
        <v>12158</v>
      </c>
      <c r="AF653" s="235" t="s">
        <v>12158</v>
      </c>
      <c r="AG653" s="235" t="s">
        <v>12158</v>
      </c>
      <c r="AH653" s="235" t="s">
        <v>12158</v>
      </c>
      <c r="AI653" s="235" t="s">
        <v>12158</v>
      </c>
      <c r="AJ653" s="241" t="s">
        <v>12158</v>
      </c>
      <c r="AK653" s="241" t="s">
        <v>12158</v>
      </c>
      <c r="AL653" s="241" t="s">
        <v>12158</v>
      </c>
      <c r="AM653" s="241" t="s">
        <v>12158</v>
      </c>
      <c r="AN653" s="241" t="s">
        <v>12158</v>
      </c>
      <c r="AO653" s="241" t="s">
        <v>12158</v>
      </c>
      <c r="AP653" s="165" t="s">
        <v>12158</v>
      </c>
      <c r="AQ653" s="241" t="s">
        <v>12158</v>
      </c>
      <c r="AR653" s="241" t="s">
        <v>12158</v>
      </c>
      <c r="AS653" s="241" t="s">
        <v>12158</v>
      </c>
      <c r="AT653" s="5"/>
    </row>
    <row r="654" spans="2:46" ht="50" customHeight="1">
      <c r="B654" s="37" t="s">
        <v>1300</v>
      </c>
      <c r="C654" s="38" t="s">
        <v>5296</v>
      </c>
      <c r="D654" s="39" t="s">
        <v>1301</v>
      </c>
      <c r="E654" s="240">
        <v>9153.7240000000002</v>
      </c>
      <c r="F654" s="235">
        <v>10502.606</v>
      </c>
      <c r="G654" s="234">
        <f t="shared" si="148"/>
        <v>-1348.8819999999996</v>
      </c>
      <c r="H654" s="105">
        <f t="shared" si="149"/>
        <v>-12.843307651453358</v>
      </c>
      <c r="I654" s="240">
        <v>6068.4629999999997</v>
      </c>
      <c r="J654" s="235">
        <v>6271.1030000000001</v>
      </c>
      <c r="K654" s="234">
        <f t="shared" ref="K654:K717" si="152">I654-J654</f>
        <v>-202.64000000000033</v>
      </c>
      <c r="L654" s="312">
        <f t="shared" ref="L654:L717" si="153">K654/J654*100</f>
        <v>-3.2313294806352295</v>
      </c>
      <c r="M654" s="240">
        <v>2.4289999999999998</v>
      </c>
      <c r="N654" s="235">
        <v>402.29399999999998</v>
      </c>
      <c r="O654" s="234">
        <f t="shared" ref="O654:O717" si="154">M654-N654</f>
        <v>-399.86500000000001</v>
      </c>
      <c r="P654" s="105">
        <f t="shared" ref="P654:P717" si="155">O654/N654*100</f>
        <v>-99.396212720050514</v>
      </c>
      <c r="Q654" s="240">
        <v>3082.8319999999999</v>
      </c>
      <c r="R654" s="235">
        <v>3829.2089999999998</v>
      </c>
      <c r="S654" s="234">
        <f t="shared" si="137"/>
        <v>-746.37699999999995</v>
      </c>
      <c r="T654" s="105">
        <f t="shared" si="138"/>
        <v>-19.491675695946604</v>
      </c>
      <c r="U654" s="180" t="s">
        <v>5440</v>
      </c>
      <c r="V654" s="165">
        <v>864</v>
      </c>
      <c r="W654" s="165">
        <v>1421</v>
      </c>
      <c r="X654" s="165">
        <f t="shared" si="139"/>
        <v>-557</v>
      </c>
      <c r="Y654" s="165">
        <f t="shared" si="140"/>
        <v>-39.197748064743138</v>
      </c>
      <c r="Z654" s="235" t="s">
        <v>5494</v>
      </c>
      <c r="AA654" s="165">
        <v>792</v>
      </c>
      <c r="AB654" s="165">
        <v>885</v>
      </c>
      <c r="AC654" s="165">
        <f t="shared" si="141"/>
        <v>-93</v>
      </c>
      <c r="AD654" s="165">
        <f t="shared" si="142"/>
        <v>-10.508474576271185</v>
      </c>
      <c r="AE654" s="235" t="s">
        <v>7190</v>
      </c>
      <c r="AF654" s="165">
        <v>740</v>
      </c>
      <c r="AG654" s="165">
        <v>852</v>
      </c>
      <c r="AH654" s="165">
        <f t="shared" si="143"/>
        <v>-112</v>
      </c>
      <c r="AI654" s="165">
        <f t="shared" si="144"/>
        <v>-13.145539906103288</v>
      </c>
      <c r="AJ654" s="235" t="s">
        <v>6799</v>
      </c>
      <c r="AK654" s="165">
        <v>193</v>
      </c>
      <c r="AL654" s="165">
        <v>209</v>
      </c>
      <c r="AM654" s="165">
        <f t="shared" si="145"/>
        <v>-16</v>
      </c>
      <c r="AN654" s="165">
        <f t="shared" si="146"/>
        <v>-7.6555023923444976</v>
      </c>
      <c r="AO654" s="241" t="s">
        <v>7191</v>
      </c>
      <c r="AP654" s="165">
        <v>165</v>
      </c>
      <c r="AQ654" s="165">
        <v>125</v>
      </c>
      <c r="AR654" s="165">
        <f t="shared" ref="AR654:AR711" si="156">AP654-AQ654</f>
        <v>40</v>
      </c>
      <c r="AS654" s="255">
        <f t="shared" si="147"/>
        <v>32</v>
      </c>
      <c r="AT654" s="171" t="s">
        <v>12092</v>
      </c>
    </row>
    <row r="655" spans="2:46" ht="50" customHeight="1">
      <c r="B655" s="37" t="s">
        <v>1302</v>
      </c>
      <c r="C655" s="38" t="s">
        <v>5296</v>
      </c>
      <c r="D655" s="39" t="s">
        <v>1303</v>
      </c>
      <c r="E655" s="240">
        <v>10889.313</v>
      </c>
      <c r="F655" s="235">
        <v>15442.767</v>
      </c>
      <c r="G655" s="234">
        <f t="shared" si="148"/>
        <v>-4553.4539999999997</v>
      </c>
      <c r="H655" s="105">
        <f t="shared" si="149"/>
        <v>-29.485998202265172</v>
      </c>
      <c r="I655" s="240">
        <v>4410.0810000000001</v>
      </c>
      <c r="J655" s="235">
        <v>6630.3530000000001</v>
      </c>
      <c r="K655" s="234">
        <f t="shared" si="152"/>
        <v>-2220.2719999999999</v>
      </c>
      <c r="L655" s="312">
        <f t="shared" si="153"/>
        <v>-33.486482544745357</v>
      </c>
      <c r="M655" s="240">
        <v>1048.712</v>
      </c>
      <c r="N655" s="235">
        <v>1148.69</v>
      </c>
      <c r="O655" s="234">
        <f t="shared" si="154"/>
        <v>-99.978000000000065</v>
      </c>
      <c r="P655" s="105">
        <f t="shared" si="155"/>
        <v>-8.7036537272893533</v>
      </c>
      <c r="Q655" s="240">
        <v>5430.52</v>
      </c>
      <c r="R655" s="235">
        <v>7663.7240000000002</v>
      </c>
      <c r="S655" s="234">
        <f t="shared" si="137"/>
        <v>-2233.2039999999997</v>
      </c>
      <c r="T655" s="105">
        <f t="shared" si="138"/>
        <v>-29.139932492349669</v>
      </c>
      <c r="U655" s="180" t="s">
        <v>7192</v>
      </c>
      <c r="V655" s="165">
        <v>1635</v>
      </c>
      <c r="W655" s="165">
        <v>1632</v>
      </c>
      <c r="X655" s="165">
        <f t="shared" si="139"/>
        <v>3</v>
      </c>
      <c r="Y655" s="165">
        <f t="shared" si="140"/>
        <v>0.18382352941176469</v>
      </c>
      <c r="Z655" s="235" t="s">
        <v>5338</v>
      </c>
      <c r="AA655" s="165">
        <v>995</v>
      </c>
      <c r="AB655" s="165">
        <v>1315</v>
      </c>
      <c r="AC655" s="165">
        <f t="shared" si="141"/>
        <v>-320</v>
      </c>
      <c r="AD655" s="165">
        <f t="shared" si="142"/>
        <v>-24.334600760456272</v>
      </c>
      <c r="AE655" s="235" t="s">
        <v>7193</v>
      </c>
      <c r="AF655" s="165">
        <v>837</v>
      </c>
      <c r="AG655" s="165">
        <v>836</v>
      </c>
      <c r="AH655" s="165">
        <f t="shared" si="143"/>
        <v>1</v>
      </c>
      <c r="AI655" s="165">
        <f t="shared" si="144"/>
        <v>0.11961722488038277</v>
      </c>
      <c r="AJ655" s="235" t="s">
        <v>5460</v>
      </c>
      <c r="AK655" s="165">
        <v>391</v>
      </c>
      <c r="AL655" s="165">
        <v>353</v>
      </c>
      <c r="AM655" s="165">
        <f t="shared" si="145"/>
        <v>38</v>
      </c>
      <c r="AN655" s="165">
        <f t="shared" si="146"/>
        <v>10.764872521246458</v>
      </c>
      <c r="AO655" s="241" t="s">
        <v>7194</v>
      </c>
      <c r="AP655" s="165">
        <v>372</v>
      </c>
      <c r="AQ655" s="165">
        <v>2021</v>
      </c>
      <c r="AR655" s="165">
        <f t="shared" si="156"/>
        <v>-1649</v>
      </c>
      <c r="AS655" s="255">
        <f t="shared" si="147"/>
        <v>-81.593270658090063</v>
      </c>
      <c r="AT655" s="222" t="s">
        <v>12093</v>
      </c>
    </row>
    <row r="656" spans="2:46" ht="50" customHeight="1">
      <c r="B656" s="34" t="s">
        <v>1304</v>
      </c>
      <c r="C656" s="35" t="s">
        <v>5296</v>
      </c>
      <c r="D656" s="36" t="s">
        <v>1305</v>
      </c>
      <c r="E656" s="240">
        <v>8652.3780000000006</v>
      </c>
      <c r="F656" s="235">
        <v>8937.7109999999993</v>
      </c>
      <c r="G656" s="234">
        <f t="shared" si="148"/>
        <v>-285.33299999999872</v>
      </c>
      <c r="H656" s="105">
        <f t="shared" si="149"/>
        <v>-3.1924616940511812</v>
      </c>
      <c r="I656" s="240">
        <v>3677.4830000000002</v>
      </c>
      <c r="J656" s="235">
        <v>3839.15</v>
      </c>
      <c r="K656" s="234">
        <f t="shared" si="152"/>
        <v>-161.66699999999992</v>
      </c>
      <c r="L656" s="312">
        <f t="shared" si="153"/>
        <v>-4.2110102496646373</v>
      </c>
      <c r="M656" s="240">
        <v>273.524</v>
      </c>
      <c r="N656" s="235">
        <v>273.464</v>
      </c>
      <c r="O656" s="234">
        <f t="shared" si="154"/>
        <v>6.0000000000002274E-2</v>
      </c>
      <c r="P656" s="105">
        <f t="shared" si="155"/>
        <v>2.1940730772607095E-2</v>
      </c>
      <c r="Q656" s="240">
        <v>4701.3710000000001</v>
      </c>
      <c r="R656" s="235">
        <v>4825.0969999999998</v>
      </c>
      <c r="S656" s="234">
        <f t="shared" si="137"/>
        <v>-123.72599999999966</v>
      </c>
      <c r="T656" s="105">
        <f t="shared" si="138"/>
        <v>-2.5642178799721469</v>
      </c>
      <c r="U656" s="180" t="s">
        <v>5524</v>
      </c>
      <c r="V656" s="165">
        <v>1552</v>
      </c>
      <c r="W656" s="165">
        <v>1670</v>
      </c>
      <c r="X656" s="165">
        <f t="shared" si="139"/>
        <v>-118</v>
      </c>
      <c r="Y656" s="255">
        <f t="shared" si="140"/>
        <v>-7.0658682634730532</v>
      </c>
      <c r="Z656" s="237" t="s">
        <v>5427</v>
      </c>
      <c r="AA656" s="165">
        <v>1150</v>
      </c>
      <c r="AB656" s="165">
        <v>1100</v>
      </c>
      <c r="AC656" s="165">
        <f t="shared" si="141"/>
        <v>50</v>
      </c>
      <c r="AD656" s="165">
        <f t="shared" si="142"/>
        <v>4.5454545454545459</v>
      </c>
      <c r="AE656" s="237" t="s">
        <v>7195</v>
      </c>
      <c r="AF656" s="165">
        <v>913</v>
      </c>
      <c r="AG656" s="165">
        <v>1054</v>
      </c>
      <c r="AH656" s="165">
        <f t="shared" si="143"/>
        <v>-141</v>
      </c>
      <c r="AI656" s="165">
        <f t="shared" si="144"/>
        <v>-13.377609108159394</v>
      </c>
      <c r="AJ656" s="237" t="s">
        <v>7196</v>
      </c>
      <c r="AK656" s="165">
        <v>543</v>
      </c>
      <c r="AL656" s="165">
        <v>471</v>
      </c>
      <c r="AM656" s="165">
        <f t="shared" si="145"/>
        <v>72</v>
      </c>
      <c r="AN656" s="165">
        <f t="shared" si="146"/>
        <v>15.286624203821656</v>
      </c>
      <c r="AO656" s="237" t="s">
        <v>7197</v>
      </c>
      <c r="AP656" s="165">
        <v>132</v>
      </c>
      <c r="AQ656" s="165">
        <v>132</v>
      </c>
      <c r="AR656" s="165">
        <f t="shared" si="156"/>
        <v>0</v>
      </c>
      <c r="AS656" s="255">
        <f t="shared" si="147"/>
        <v>0</v>
      </c>
      <c r="AT656" s="211" t="s">
        <v>12094</v>
      </c>
    </row>
    <row r="657" spans="2:46" ht="50" customHeight="1">
      <c r="B657" s="34" t="s">
        <v>1306</v>
      </c>
      <c r="C657" s="35" t="s">
        <v>5296</v>
      </c>
      <c r="D657" s="36" t="s">
        <v>1307</v>
      </c>
      <c r="E657" s="240">
        <v>7612.1440000000002</v>
      </c>
      <c r="F657" s="235">
        <v>8879.1610000000001</v>
      </c>
      <c r="G657" s="234">
        <f t="shared" si="148"/>
        <v>-1267.0169999999998</v>
      </c>
      <c r="H657" s="105">
        <f t="shared" si="149"/>
        <v>-14.269557675550651</v>
      </c>
      <c r="I657" s="240">
        <v>5206.8090000000002</v>
      </c>
      <c r="J657" s="235">
        <v>4768.67</v>
      </c>
      <c r="K657" s="234">
        <f t="shared" si="152"/>
        <v>438.13900000000012</v>
      </c>
      <c r="L657" s="312">
        <f t="shared" si="153"/>
        <v>9.1878657990592796</v>
      </c>
      <c r="M657" s="240">
        <v>35.911000000000001</v>
      </c>
      <c r="N657" s="235">
        <v>1035.8510000000001</v>
      </c>
      <c r="O657" s="234">
        <f t="shared" si="154"/>
        <v>-999.94</v>
      </c>
      <c r="P657" s="105">
        <f t="shared" si="155"/>
        <v>-96.533188653580481</v>
      </c>
      <c r="Q657" s="240">
        <v>2369.424</v>
      </c>
      <c r="R657" s="235">
        <v>3074.64</v>
      </c>
      <c r="S657" s="234">
        <f t="shared" si="137"/>
        <v>-705.21599999999989</v>
      </c>
      <c r="T657" s="105">
        <f t="shared" si="138"/>
        <v>-22.936538911872606</v>
      </c>
      <c r="U657" s="180" t="s">
        <v>5401</v>
      </c>
      <c r="V657" s="165">
        <v>1188</v>
      </c>
      <c r="W657" s="165">
        <v>1475</v>
      </c>
      <c r="X657" s="165">
        <f t="shared" si="139"/>
        <v>-287</v>
      </c>
      <c r="Y657" s="255">
        <f t="shared" si="140"/>
        <v>-19.457627118644069</v>
      </c>
      <c r="Z657" s="237" t="s">
        <v>7198</v>
      </c>
      <c r="AA657" s="165">
        <v>470</v>
      </c>
      <c r="AB657" s="165">
        <v>711</v>
      </c>
      <c r="AC657" s="165">
        <f t="shared" si="141"/>
        <v>-241</v>
      </c>
      <c r="AD657" s="165">
        <f t="shared" si="142"/>
        <v>-33.895921237693386</v>
      </c>
      <c r="AE657" s="237" t="s">
        <v>7199</v>
      </c>
      <c r="AF657" s="165">
        <v>228</v>
      </c>
      <c r="AG657" s="165">
        <v>413</v>
      </c>
      <c r="AH657" s="165">
        <f t="shared" si="143"/>
        <v>-185</v>
      </c>
      <c r="AI657" s="165">
        <f t="shared" si="144"/>
        <v>-44.794188861985475</v>
      </c>
      <c r="AJ657" s="237" t="s">
        <v>7200</v>
      </c>
      <c r="AK657" s="165">
        <v>96</v>
      </c>
      <c r="AL657" s="165">
        <v>100</v>
      </c>
      <c r="AM657" s="165">
        <f t="shared" si="145"/>
        <v>-4</v>
      </c>
      <c r="AN657" s="165">
        <f t="shared" si="146"/>
        <v>-4</v>
      </c>
      <c r="AO657" s="237" t="s">
        <v>7201</v>
      </c>
      <c r="AP657" s="165">
        <v>94</v>
      </c>
      <c r="AQ657" s="165">
        <v>94</v>
      </c>
      <c r="AR657" s="165">
        <f t="shared" si="156"/>
        <v>0</v>
      </c>
      <c r="AS657" s="255">
        <f t="shared" si="147"/>
        <v>0</v>
      </c>
      <c r="AT657" s="211" t="s">
        <v>12095</v>
      </c>
    </row>
    <row r="658" spans="2:46" ht="50" customHeight="1">
      <c r="B658" s="34" t="s">
        <v>1308</v>
      </c>
      <c r="C658" s="35" t="s">
        <v>5296</v>
      </c>
      <c r="D658" s="36" t="s">
        <v>1309</v>
      </c>
      <c r="E658" s="240">
        <v>11443.864</v>
      </c>
      <c r="F658" s="235">
        <v>13477.643</v>
      </c>
      <c r="G658" s="234">
        <f t="shared" si="148"/>
        <v>-2033.7790000000005</v>
      </c>
      <c r="H658" s="105">
        <f t="shared" si="149"/>
        <v>-15.090019820231182</v>
      </c>
      <c r="I658" s="240">
        <v>9947.1409999999996</v>
      </c>
      <c r="J658" s="235">
        <v>11783.637000000001</v>
      </c>
      <c r="K658" s="234">
        <f t="shared" si="152"/>
        <v>-1836.496000000001</v>
      </c>
      <c r="L658" s="312">
        <f t="shared" si="153"/>
        <v>-15.585137254312917</v>
      </c>
      <c r="M658" s="240">
        <v>1182.5619999999999</v>
      </c>
      <c r="N658" s="235">
        <v>1382.4480000000001</v>
      </c>
      <c r="O658" s="234">
        <f t="shared" si="154"/>
        <v>-199.88600000000019</v>
      </c>
      <c r="P658" s="105">
        <f t="shared" si="155"/>
        <v>-14.458844021619633</v>
      </c>
      <c r="Q658" s="240">
        <v>314.161</v>
      </c>
      <c r="R658" s="235">
        <v>311.55799999999999</v>
      </c>
      <c r="S658" s="234">
        <f t="shared" si="137"/>
        <v>2.6030000000000086</v>
      </c>
      <c r="T658" s="105">
        <f t="shared" si="138"/>
        <v>0.83547846628878375</v>
      </c>
      <c r="U658" s="76" t="s">
        <v>7202</v>
      </c>
      <c r="V658" s="245">
        <v>72</v>
      </c>
      <c r="W658" s="245">
        <v>64</v>
      </c>
      <c r="X658" s="245">
        <f t="shared" si="139"/>
        <v>8</v>
      </c>
      <c r="Y658" s="259">
        <f t="shared" si="140"/>
        <v>12.5</v>
      </c>
      <c r="Z658" s="111" t="s">
        <v>7203</v>
      </c>
      <c r="AA658" s="245">
        <v>69</v>
      </c>
      <c r="AB658" s="245">
        <v>69</v>
      </c>
      <c r="AC658" s="245">
        <f t="shared" si="141"/>
        <v>0</v>
      </c>
      <c r="AD658" s="245">
        <f t="shared" si="142"/>
        <v>0</v>
      </c>
      <c r="AE658" s="111" t="s">
        <v>7204</v>
      </c>
      <c r="AF658" s="245">
        <v>51</v>
      </c>
      <c r="AG658" s="245">
        <v>52</v>
      </c>
      <c r="AH658" s="245">
        <f t="shared" si="143"/>
        <v>-1</v>
      </c>
      <c r="AI658" s="245">
        <f t="shared" si="144"/>
        <v>-1.9230769230769231</v>
      </c>
      <c r="AJ658" s="111" t="s">
        <v>7205</v>
      </c>
      <c r="AK658" s="245">
        <v>39</v>
      </c>
      <c r="AL658" s="245">
        <v>39</v>
      </c>
      <c r="AM658" s="245">
        <f t="shared" si="145"/>
        <v>0</v>
      </c>
      <c r="AN658" s="245">
        <f t="shared" si="146"/>
        <v>0</v>
      </c>
      <c r="AO658" s="111" t="s">
        <v>7206</v>
      </c>
      <c r="AP658" s="245">
        <v>38</v>
      </c>
      <c r="AQ658" s="245">
        <v>38</v>
      </c>
      <c r="AR658" s="245">
        <f t="shared" si="156"/>
        <v>0</v>
      </c>
      <c r="AS658" s="259">
        <f t="shared" si="147"/>
        <v>0</v>
      </c>
      <c r="AT658" s="211" t="s">
        <v>7207</v>
      </c>
    </row>
    <row r="659" spans="2:46" ht="50" customHeight="1">
      <c r="B659" s="34" t="s">
        <v>1310</v>
      </c>
      <c r="C659" s="35" t="s">
        <v>5296</v>
      </c>
      <c r="D659" s="36" t="s">
        <v>1311</v>
      </c>
      <c r="E659" s="240">
        <v>4272.8180000000002</v>
      </c>
      <c r="F659" s="235">
        <v>4751.1809999999996</v>
      </c>
      <c r="G659" s="234">
        <f t="shared" si="148"/>
        <v>-478.36299999999937</v>
      </c>
      <c r="H659" s="105">
        <f t="shared" si="149"/>
        <v>-10.068296703493287</v>
      </c>
      <c r="I659" s="240">
        <v>3007.174</v>
      </c>
      <c r="J659" s="235">
        <v>3144.9830000000002</v>
      </c>
      <c r="K659" s="234">
        <f t="shared" si="152"/>
        <v>-137.8090000000002</v>
      </c>
      <c r="L659" s="312">
        <f t="shared" si="153"/>
        <v>-4.3818678829106608</v>
      </c>
      <c r="M659" s="240">
        <v>39.033999999999999</v>
      </c>
      <c r="N659" s="235">
        <v>39.030999999999999</v>
      </c>
      <c r="O659" s="234">
        <f t="shared" si="154"/>
        <v>3.0000000000001137E-3</v>
      </c>
      <c r="P659" s="105">
        <f t="shared" si="155"/>
        <v>7.6861981501886029E-3</v>
      </c>
      <c r="Q659" s="240">
        <v>1226.6099999999999</v>
      </c>
      <c r="R659" s="235">
        <v>1567.1669999999999</v>
      </c>
      <c r="S659" s="234">
        <f t="shared" si="137"/>
        <v>-340.55700000000002</v>
      </c>
      <c r="T659" s="105">
        <f t="shared" si="138"/>
        <v>-21.73074088466641</v>
      </c>
      <c r="U659" s="180" t="s">
        <v>6444</v>
      </c>
      <c r="V659" s="165">
        <v>478</v>
      </c>
      <c r="W659" s="165">
        <v>832</v>
      </c>
      <c r="X659" s="165">
        <f t="shared" si="139"/>
        <v>-354</v>
      </c>
      <c r="Y659" s="255">
        <f t="shared" si="140"/>
        <v>-42.54807692307692</v>
      </c>
      <c r="Z659" s="237" t="s">
        <v>7208</v>
      </c>
      <c r="AA659" s="165">
        <v>180</v>
      </c>
      <c r="AB659" s="165">
        <v>185</v>
      </c>
      <c r="AC659" s="165">
        <f t="shared" si="141"/>
        <v>-5</v>
      </c>
      <c r="AD659" s="165">
        <f t="shared" si="142"/>
        <v>-2.7027027027027026</v>
      </c>
      <c r="AE659" s="237" t="s">
        <v>7209</v>
      </c>
      <c r="AF659" s="165">
        <v>172</v>
      </c>
      <c r="AG659" s="165">
        <v>170</v>
      </c>
      <c r="AH659" s="165">
        <f t="shared" si="143"/>
        <v>2</v>
      </c>
      <c r="AI659" s="165">
        <f t="shared" si="144"/>
        <v>1.1764705882352942</v>
      </c>
      <c r="AJ659" s="237" t="s">
        <v>5580</v>
      </c>
      <c r="AK659" s="165">
        <v>91</v>
      </c>
      <c r="AL659" s="165">
        <v>91</v>
      </c>
      <c r="AM659" s="165">
        <f t="shared" si="145"/>
        <v>0</v>
      </c>
      <c r="AN659" s="165">
        <f t="shared" si="146"/>
        <v>0</v>
      </c>
      <c r="AO659" s="237" t="s">
        <v>7210</v>
      </c>
      <c r="AP659" s="165">
        <v>82</v>
      </c>
      <c r="AQ659" s="165">
        <v>82</v>
      </c>
      <c r="AR659" s="165">
        <f t="shared" si="156"/>
        <v>0</v>
      </c>
      <c r="AS659" s="255">
        <f t="shared" si="147"/>
        <v>0</v>
      </c>
      <c r="AT659" s="228" t="s">
        <v>12096</v>
      </c>
    </row>
    <row r="660" spans="2:46" ht="50" customHeight="1">
      <c r="B660" s="34" t="s">
        <v>1312</v>
      </c>
      <c r="C660" s="35" t="s">
        <v>5296</v>
      </c>
      <c r="D660" s="36" t="s">
        <v>1313</v>
      </c>
      <c r="E660" s="240">
        <v>3479.58</v>
      </c>
      <c r="F660" s="235">
        <v>3451.3829999999998</v>
      </c>
      <c r="G660" s="234">
        <f t="shared" si="148"/>
        <v>28.197000000000116</v>
      </c>
      <c r="H660" s="105">
        <f t="shared" si="149"/>
        <v>0.81697684667277204</v>
      </c>
      <c r="I660" s="240">
        <v>2795.6930000000002</v>
      </c>
      <c r="J660" s="235">
        <v>2873.567</v>
      </c>
      <c r="K660" s="234">
        <f t="shared" si="152"/>
        <v>-77.873999999999796</v>
      </c>
      <c r="L660" s="312">
        <f t="shared" si="153"/>
        <v>-2.7100116336246831</v>
      </c>
      <c r="M660" s="240">
        <v>12.215</v>
      </c>
      <c r="N660" s="235">
        <v>79.022999999999996</v>
      </c>
      <c r="O660" s="234">
        <f t="shared" si="154"/>
        <v>-66.807999999999993</v>
      </c>
      <c r="P660" s="105">
        <f t="shared" si="155"/>
        <v>-84.542474975640005</v>
      </c>
      <c r="Q660" s="240">
        <v>671.67200000000003</v>
      </c>
      <c r="R660" s="235">
        <v>498.79300000000001</v>
      </c>
      <c r="S660" s="234">
        <f t="shared" si="137"/>
        <v>172.87900000000002</v>
      </c>
      <c r="T660" s="105">
        <f t="shared" si="138"/>
        <v>34.659467955644928</v>
      </c>
      <c r="U660" s="180" t="s">
        <v>7211</v>
      </c>
      <c r="V660" s="165">
        <v>297</v>
      </c>
      <c r="W660" s="165">
        <v>228</v>
      </c>
      <c r="X660" s="165">
        <f t="shared" si="139"/>
        <v>69</v>
      </c>
      <c r="Y660" s="255">
        <f t="shared" si="140"/>
        <v>30.263157894736842</v>
      </c>
      <c r="Z660" s="237" t="s">
        <v>5751</v>
      </c>
      <c r="AA660" s="165">
        <v>159</v>
      </c>
      <c r="AB660" s="165">
        <v>70</v>
      </c>
      <c r="AC660" s="165">
        <f t="shared" si="141"/>
        <v>89</v>
      </c>
      <c r="AD660" s="165">
        <f t="shared" si="142"/>
        <v>127.14285714285714</v>
      </c>
      <c r="AE660" s="237" t="s">
        <v>5467</v>
      </c>
      <c r="AF660" s="165">
        <v>85</v>
      </c>
      <c r="AG660" s="165">
        <v>85</v>
      </c>
      <c r="AH660" s="165">
        <f t="shared" si="143"/>
        <v>0</v>
      </c>
      <c r="AI660" s="165">
        <f t="shared" si="144"/>
        <v>0</v>
      </c>
      <c r="AJ660" s="237" t="s">
        <v>7212</v>
      </c>
      <c r="AK660" s="165">
        <v>36</v>
      </c>
      <c r="AL660" s="165">
        <v>38</v>
      </c>
      <c r="AM660" s="165">
        <f t="shared" si="145"/>
        <v>-2</v>
      </c>
      <c r="AN660" s="165">
        <f t="shared" si="146"/>
        <v>-5.2631578947368416</v>
      </c>
      <c r="AO660" s="237" t="s">
        <v>7213</v>
      </c>
      <c r="AP660" s="165">
        <v>35</v>
      </c>
      <c r="AQ660" s="165">
        <v>31</v>
      </c>
      <c r="AR660" s="165">
        <f t="shared" si="156"/>
        <v>4</v>
      </c>
      <c r="AS660" s="255">
        <f t="shared" si="147"/>
        <v>12.903225806451612</v>
      </c>
      <c r="AT660" s="9" t="s">
        <v>7214</v>
      </c>
    </row>
    <row r="661" spans="2:46" ht="50" customHeight="1">
      <c r="B661" s="34" t="s">
        <v>1314</v>
      </c>
      <c r="C661" s="35" t="s">
        <v>5296</v>
      </c>
      <c r="D661" s="36" t="s">
        <v>1315</v>
      </c>
      <c r="E661" s="240">
        <v>10467.016</v>
      </c>
      <c r="F661" s="235">
        <v>12404.108</v>
      </c>
      <c r="G661" s="234">
        <f t="shared" si="148"/>
        <v>-1937.0920000000006</v>
      </c>
      <c r="H661" s="105">
        <f t="shared" si="149"/>
        <v>-15.616536070147088</v>
      </c>
      <c r="I661" s="240">
        <v>5495.5940000000001</v>
      </c>
      <c r="J661" s="235">
        <v>6687.3819999999996</v>
      </c>
      <c r="K661" s="234">
        <f t="shared" si="152"/>
        <v>-1191.7879999999996</v>
      </c>
      <c r="L661" s="312">
        <f t="shared" si="153"/>
        <v>-17.821443428833579</v>
      </c>
      <c r="M661" s="240">
        <v>724.54399999999998</v>
      </c>
      <c r="N661" s="235">
        <v>1793.3689999999999</v>
      </c>
      <c r="O661" s="234">
        <f t="shared" si="154"/>
        <v>-1068.8249999999998</v>
      </c>
      <c r="P661" s="105">
        <f t="shared" si="155"/>
        <v>-59.598721735459904</v>
      </c>
      <c r="Q661" s="240">
        <v>4246.8779999999997</v>
      </c>
      <c r="R661" s="235">
        <v>3923.357</v>
      </c>
      <c r="S661" s="234">
        <f t="shared" si="137"/>
        <v>323.52099999999973</v>
      </c>
      <c r="T661" s="105">
        <f t="shared" si="138"/>
        <v>8.2460250239781825</v>
      </c>
      <c r="U661" s="180" t="s">
        <v>7215</v>
      </c>
      <c r="V661" s="165">
        <v>2293</v>
      </c>
      <c r="W661" s="165">
        <v>2036</v>
      </c>
      <c r="X661" s="165">
        <f t="shared" si="139"/>
        <v>257</v>
      </c>
      <c r="Y661" s="255">
        <f t="shared" si="140"/>
        <v>12.622789783889981</v>
      </c>
      <c r="Z661" s="237" t="s">
        <v>7216</v>
      </c>
      <c r="AA661" s="165">
        <v>622</v>
      </c>
      <c r="AB661" s="165">
        <v>628</v>
      </c>
      <c r="AC661" s="165">
        <f t="shared" si="141"/>
        <v>-6</v>
      </c>
      <c r="AD661" s="165">
        <f t="shared" si="142"/>
        <v>-0.95541401273885351</v>
      </c>
      <c r="AE661" s="237" t="s">
        <v>7217</v>
      </c>
      <c r="AF661" s="165">
        <v>501</v>
      </c>
      <c r="AG661" s="165">
        <v>401</v>
      </c>
      <c r="AH661" s="165">
        <f t="shared" si="143"/>
        <v>100</v>
      </c>
      <c r="AI661" s="165">
        <f t="shared" si="144"/>
        <v>24.937655860349128</v>
      </c>
      <c r="AJ661" s="237" t="s">
        <v>7218</v>
      </c>
      <c r="AK661" s="165">
        <v>303</v>
      </c>
      <c r="AL661" s="165">
        <v>335</v>
      </c>
      <c r="AM661" s="165">
        <f t="shared" si="145"/>
        <v>-32</v>
      </c>
      <c r="AN661" s="165">
        <f t="shared" si="146"/>
        <v>-9.5522388059701502</v>
      </c>
      <c r="AO661" s="237" t="s">
        <v>7219</v>
      </c>
      <c r="AP661" s="165">
        <v>213</v>
      </c>
      <c r="AQ661" s="165">
        <v>193</v>
      </c>
      <c r="AR661" s="165">
        <f t="shared" si="156"/>
        <v>20</v>
      </c>
      <c r="AS661" s="255">
        <f t="shared" si="147"/>
        <v>10.362694300518134</v>
      </c>
      <c r="AT661" s="211" t="s">
        <v>12097</v>
      </c>
    </row>
    <row r="662" spans="2:46" ht="50" customHeight="1">
      <c r="B662" s="34" t="s">
        <v>1316</v>
      </c>
      <c r="C662" s="35" t="s">
        <v>5296</v>
      </c>
      <c r="D662" s="36" t="s">
        <v>1317</v>
      </c>
      <c r="E662" s="240">
        <v>5314.6469999999999</v>
      </c>
      <c r="F662" s="235">
        <v>5309.4750000000004</v>
      </c>
      <c r="G662" s="234">
        <f t="shared" si="148"/>
        <v>5.1719999999995707</v>
      </c>
      <c r="H662" s="105">
        <f t="shared" si="149"/>
        <v>9.7410760950933387E-2</v>
      </c>
      <c r="I662" s="240">
        <v>3032.5639999999999</v>
      </c>
      <c r="J662" s="235">
        <v>2932.38</v>
      </c>
      <c r="K662" s="234">
        <f t="shared" si="152"/>
        <v>100.18399999999974</v>
      </c>
      <c r="L662" s="312">
        <f t="shared" si="153"/>
        <v>3.4164739904105108</v>
      </c>
      <c r="M662" s="240">
        <v>522.42200000000003</v>
      </c>
      <c r="N662" s="235">
        <v>522.37</v>
      </c>
      <c r="O662" s="234">
        <f t="shared" si="154"/>
        <v>5.2000000000020918E-2</v>
      </c>
      <c r="P662" s="105">
        <f t="shared" si="155"/>
        <v>9.95462986006488E-3</v>
      </c>
      <c r="Q662" s="240">
        <v>1759.6610000000001</v>
      </c>
      <c r="R662" s="235">
        <v>1854.7249999999999</v>
      </c>
      <c r="S662" s="234">
        <f t="shared" si="137"/>
        <v>-95.063999999999851</v>
      </c>
      <c r="T662" s="105">
        <f t="shared" si="138"/>
        <v>-5.1255037808839505</v>
      </c>
      <c r="U662" s="180" t="s">
        <v>7220</v>
      </c>
      <c r="V662" s="165">
        <v>577</v>
      </c>
      <c r="W662" s="165">
        <v>577</v>
      </c>
      <c r="X662" s="165">
        <f t="shared" si="139"/>
        <v>0</v>
      </c>
      <c r="Y662" s="255">
        <f t="shared" si="140"/>
        <v>0</v>
      </c>
      <c r="Z662" s="237" t="s">
        <v>5534</v>
      </c>
      <c r="AA662" s="165">
        <v>500</v>
      </c>
      <c r="AB662" s="165">
        <v>350</v>
      </c>
      <c r="AC662" s="165">
        <f t="shared" si="141"/>
        <v>150</v>
      </c>
      <c r="AD662" s="165">
        <f t="shared" si="142"/>
        <v>42.857142857142854</v>
      </c>
      <c r="AE662" s="237" t="s">
        <v>5395</v>
      </c>
      <c r="AF662" s="165">
        <v>324</v>
      </c>
      <c r="AG662" s="165">
        <v>472</v>
      </c>
      <c r="AH662" s="165">
        <f t="shared" si="143"/>
        <v>-148</v>
      </c>
      <c r="AI662" s="165">
        <f t="shared" si="144"/>
        <v>-31.35593220338983</v>
      </c>
      <c r="AJ662" s="237" t="s">
        <v>5774</v>
      </c>
      <c r="AK662" s="165">
        <v>125</v>
      </c>
      <c r="AL662" s="165">
        <v>128</v>
      </c>
      <c r="AM662" s="165">
        <f t="shared" si="145"/>
        <v>-3</v>
      </c>
      <c r="AN662" s="165">
        <f t="shared" si="146"/>
        <v>-2.34375</v>
      </c>
      <c r="AO662" s="237" t="s">
        <v>7221</v>
      </c>
      <c r="AP662" s="165">
        <v>45</v>
      </c>
      <c r="AQ662" s="165">
        <v>48</v>
      </c>
      <c r="AR662" s="165">
        <f t="shared" si="156"/>
        <v>-3</v>
      </c>
      <c r="AS662" s="255">
        <f t="shared" si="147"/>
        <v>-6.25</v>
      </c>
      <c r="AT662" s="9" t="s">
        <v>7222</v>
      </c>
    </row>
    <row r="663" spans="2:46" ht="50" customHeight="1">
      <c r="B663" s="34" t="s">
        <v>1318</v>
      </c>
      <c r="C663" s="35" t="s">
        <v>5296</v>
      </c>
      <c r="D663" s="36" t="s">
        <v>1319</v>
      </c>
      <c r="E663" s="240">
        <v>8347.44</v>
      </c>
      <c r="F663" s="235">
        <v>9158.0720000000001</v>
      </c>
      <c r="G663" s="234">
        <f t="shared" si="148"/>
        <v>-810.63199999999961</v>
      </c>
      <c r="H663" s="105">
        <f t="shared" si="149"/>
        <v>-8.8515574020383294</v>
      </c>
      <c r="I663" s="240">
        <v>2441.5050000000001</v>
      </c>
      <c r="J663" s="235">
        <v>3088.02</v>
      </c>
      <c r="K663" s="234">
        <f t="shared" si="152"/>
        <v>-646.51499999999987</v>
      </c>
      <c r="L663" s="312">
        <f t="shared" si="153"/>
        <v>-20.936230982959948</v>
      </c>
      <c r="M663" s="240">
        <v>465.85300000000001</v>
      </c>
      <c r="N663" s="235">
        <v>464.536</v>
      </c>
      <c r="O663" s="234">
        <f t="shared" si="154"/>
        <v>1.3170000000000073</v>
      </c>
      <c r="P663" s="105">
        <f t="shared" si="155"/>
        <v>0.2835087054609346</v>
      </c>
      <c r="Q663" s="240">
        <v>5440.0820000000003</v>
      </c>
      <c r="R663" s="235">
        <v>5605.5159999999996</v>
      </c>
      <c r="S663" s="234">
        <f t="shared" si="137"/>
        <v>-165.43399999999929</v>
      </c>
      <c r="T663" s="105">
        <f t="shared" si="138"/>
        <v>-2.9512715689331599</v>
      </c>
      <c r="U663" s="180" t="s">
        <v>7223</v>
      </c>
      <c r="V663" s="165">
        <v>3241</v>
      </c>
      <c r="W663" s="165">
        <v>3131</v>
      </c>
      <c r="X663" s="165">
        <f t="shared" si="139"/>
        <v>110</v>
      </c>
      <c r="Y663" s="255">
        <f t="shared" si="140"/>
        <v>3.5132545512615776</v>
      </c>
      <c r="Z663" s="237" t="s">
        <v>5338</v>
      </c>
      <c r="AA663" s="165">
        <v>1386</v>
      </c>
      <c r="AB663" s="165">
        <v>1384</v>
      </c>
      <c r="AC663" s="165">
        <f t="shared" si="141"/>
        <v>2</v>
      </c>
      <c r="AD663" s="165">
        <f t="shared" si="142"/>
        <v>0.1445086705202312</v>
      </c>
      <c r="AE663" s="237" t="s">
        <v>7224</v>
      </c>
      <c r="AF663" s="165">
        <v>226</v>
      </c>
      <c r="AG663" s="165">
        <v>483</v>
      </c>
      <c r="AH663" s="165">
        <f t="shared" si="143"/>
        <v>-257</v>
      </c>
      <c r="AI663" s="165">
        <f t="shared" si="144"/>
        <v>-53.209109730848859</v>
      </c>
      <c r="AJ663" s="237" t="s">
        <v>5492</v>
      </c>
      <c r="AK663" s="165">
        <v>114</v>
      </c>
      <c r="AL663" s="165">
        <v>114</v>
      </c>
      <c r="AM663" s="165">
        <f t="shared" si="145"/>
        <v>0</v>
      </c>
      <c r="AN663" s="165">
        <f t="shared" si="146"/>
        <v>0</v>
      </c>
      <c r="AO663" s="237" t="s">
        <v>5467</v>
      </c>
      <c r="AP663" s="165">
        <v>95</v>
      </c>
      <c r="AQ663" s="165">
        <v>95</v>
      </c>
      <c r="AR663" s="165">
        <f t="shared" si="156"/>
        <v>0</v>
      </c>
      <c r="AS663" s="255">
        <f t="shared" si="147"/>
        <v>0</v>
      </c>
      <c r="AT663" s="9" t="s">
        <v>7225</v>
      </c>
    </row>
    <row r="664" spans="2:46" ht="50" customHeight="1">
      <c r="B664" s="34" t="s">
        <v>1320</v>
      </c>
      <c r="C664" s="35" t="s">
        <v>5296</v>
      </c>
      <c r="D664" s="36" t="s">
        <v>1321</v>
      </c>
      <c r="E664" s="240">
        <v>9113.3259999999991</v>
      </c>
      <c r="F664" s="235">
        <v>8511.5300000000007</v>
      </c>
      <c r="G664" s="234">
        <f t="shared" si="148"/>
        <v>601.79599999999846</v>
      </c>
      <c r="H664" s="105">
        <f t="shared" si="149"/>
        <v>7.0703622028001831</v>
      </c>
      <c r="I664" s="240">
        <v>5509.0389999999998</v>
      </c>
      <c r="J664" s="235">
        <v>5108.4759999999997</v>
      </c>
      <c r="K664" s="234">
        <f t="shared" si="152"/>
        <v>400.5630000000001</v>
      </c>
      <c r="L664" s="312">
        <f t="shared" si="153"/>
        <v>7.8411447954341007</v>
      </c>
      <c r="M664" s="240">
        <v>538.01800000000003</v>
      </c>
      <c r="N664" s="235">
        <v>537.96400000000006</v>
      </c>
      <c r="O664" s="234">
        <f t="shared" si="154"/>
        <v>5.3999999999973625E-2</v>
      </c>
      <c r="P664" s="105">
        <f t="shared" si="155"/>
        <v>1.0037846398638871E-2</v>
      </c>
      <c r="Q664" s="240">
        <v>3066.2689999999998</v>
      </c>
      <c r="R664" s="235">
        <v>2865.09</v>
      </c>
      <c r="S664" s="234">
        <f t="shared" si="137"/>
        <v>201.17899999999963</v>
      </c>
      <c r="T664" s="105">
        <f t="shared" si="138"/>
        <v>7.0217340467489553</v>
      </c>
      <c r="U664" s="180" t="s">
        <v>5338</v>
      </c>
      <c r="V664" s="165">
        <v>1603</v>
      </c>
      <c r="W664" s="165">
        <v>1603</v>
      </c>
      <c r="X664" s="165">
        <f t="shared" si="139"/>
        <v>0</v>
      </c>
      <c r="Y664" s="255">
        <f t="shared" si="140"/>
        <v>0</v>
      </c>
      <c r="Z664" s="237" t="s">
        <v>5467</v>
      </c>
      <c r="AA664" s="165">
        <v>620</v>
      </c>
      <c r="AB664" s="165">
        <v>521</v>
      </c>
      <c r="AC664" s="165">
        <f t="shared" si="141"/>
        <v>99</v>
      </c>
      <c r="AD664" s="165">
        <f t="shared" si="142"/>
        <v>19.001919385796544</v>
      </c>
      <c r="AE664" s="237" t="s">
        <v>5534</v>
      </c>
      <c r="AF664" s="165">
        <v>428</v>
      </c>
      <c r="AG664" s="165">
        <v>328</v>
      </c>
      <c r="AH664" s="165">
        <f t="shared" si="143"/>
        <v>100</v>
      </c>
      <c r="AI664" s="165">
        <f t="shared" si="144"/>
        <v>30.487804878048781</v>
      </c>
      <c r="AJ664" s="237" t="s">
        <v>5362</v>
      </c>
      <c r="AK664" s="165">
        <v>185</v>
      </c>
      <c r="AL664" s="165">
        <v>181</v>
      </c>
      <c r="AM664" s="165">
        <f t="shared" si="145"/>
        <v>4</v>
      </c>
      <c r="AN664" s="165">
        <f t="shared" si="146"/>
        <v>2.2099447513812152</v>
      </c>
      <c r="AO664" s="237" t="s">
        <v>5445</v>
      </c>
      <c r="AP664" s="165">
        <v>86</v>
      </c>
      <c r="AQ664" s="165">
        <v>103</v>
      </c>
      <c r="AR664" s="165">
        <f t="shared" si="156"/>
        <v>-17</v>
      </c>
      <c r="AS664" s="255">
        <f t="shared" si="147"/>
        <v>-16.50485436893204</v>
      </c>
      <c r="AT664" s="211" t="s">
        <v>12098</v>
      </c>
    </row>
    <row r="665" spans="2:46" ht="50" customHeight="1">
      <c r="B665" s="34" t="s">
        <v>1322</v>
      </c>
      <c r="C665" s="35" t="s">
        <v>5296</v>
      </c>
      <c r="D665" s="36" t="s">
        <v>1323</v>
      </c>
      <c r="E665" s="240">
        <v>10525.03</v>
      </c>
      <c r="F665" s="235">
        <v>11082.6</v>
      </c>
      <c r="G665" s="234">
        <f t="shared" si="148"/>
        <v>-557.56999999999971</v>
      </c>
      <c r="H665" s="105">
        <f t="shared" si="149"/>
        <v>-5.0310396477360877</v>
      </c>
      <c r="I665" s="240">
        <v>7624.9930000000004</v>
      </c>
      <c r="J665" s="235">
        <v>8140.63</v>
      </c>
      <c r="K665" s="234">
        <f t="shared" si="152"/>
        <v>-515.63699999999972</v>
      </c>
      <c r="L665" s="312">
        <f t="shared" si="153"/>
        <v>-6.3341166469916912</v>
      </c>
      <c r="M665" s="240">
        <v>505.61900000000003</v>
      </c>
      <c r="N665" s="235">
        <v>504.76799999999997</v>
      </c>
      <c r="O665" s="234">
        <f t="shared" si="154"/>
        <v>0.85100000000005593</v>
      </c>
      <c r="P665" s="105">
        <f t="shared" si="155"/>
        <v>0.16859230379105966</v>
      </c>
      <c r="Q665" s="240">
        <v>2394.4180000000001</v>
      </c>
      <c r="R665" s="235">
        <v>2437.2020000000002</v>
      </c>
      <c r="S665" s="234">
        <f t="shared" si="137"/>
        <v>-42.784000000000106</v>
      </c>
      <c r="T665" s="105">
        <f t="shared" si="138"/>
        <v>-1.7554556413461053</v>
      </c>
      <c r="U665" s="180" t="s">
        <v>5580</v>
      </c>
      <c r="V665" s="165">
        <v>655</v>
      </c>
      <c r="W665" s="165">
        <v>653</v>
      </c>
      <c r="X665" s="165">
        <f t="shared" si="139"/>
        <v>2</v>
      </c>
      <c r="Y665" s="255">
        <f t="shared" si="140"/>
        <v>0.30627871362940279</v>
      </c>
      <c r="Z665" s="237" t="s">
        <v>5895</v>
      </c>
      <c r="AA665" s="165">
        <v>596</v>
      </c>
      <c r="AB665" s="165">
        <v>647</v>
      </c>
      <c r="AC665" s="165">
        <f t="shared" si="141"/>
        <v>-51</v>
      </c>
      <c r="AD665" s="165">
        <f t="shared" si="142"/>
        <v>-7.8825347758887165</v>
      </c>
      <c r="AE665" s="237" t="s">
        <v>7226</v>
      </c>
      <c r="AF665" s="165">
        <v>398</v>
      </c>
      <c r="AG665" s="165">
        <v>419</v>
      </c>
      <c r="AH665" s="165">
        <f t="shared" si="143"/>
        <v>-21</v>
      </c>
      <c r="AI665" s="165">
        <f t="shared" si="144"/>
        <v>-5.0119331742243434</v>
      </c>
      <c r="AJ665" s="237" t="s">
        <v>5373</v>
      </c>
      <c r="AK665" s="165">
        <v>380</v>
      </c>
      <c r="AL665" s="165">
        <v>379</v>
      </c>
      <c r="AM665" s="165">
        <f t="shared" si="145"/>
        <v>1</v>
      </c>
      <c r="AN665" s="165">
        <f t="shared" si="146"/>
        <v>0.26385224274406333</v>
      </c>
      <c r="AO665" s="237" t="s">
        <v>7227</v>
      </c>
      <c r="AP665" s="165">
        <v>126</v>
      </c>
      <c r="AQ665" s="165">
        <v>126</v>
      </c>
      <c r="AR665" s="165">
        <f t="shared" si="156"/>
        <v>0</v>
      </c>
      <c r="AS665" s="255">
        <f t="shared" si="147"/>
        <v>0</v>
      </c>
      <c r="AT665" s="211" t="s">
        <v>12099</v>
      </c>
    </row>
    <row r="666" spans="2:46" ht="50" customHeight="1">
      <c r="B666" s="34" t="s">
        <v>1324</v>
      </c>
      <c r="C666" s="35" t="s">
        <v>5296</v>
      </c>
      <c r="D666" s="36" t="s">
        <v>1325</v>
      </c>
      <c r="E666" s="240">
        <v>4783.1450000000004</v>
      </c>
      <c r="F666" s="235">
        <v>4885.1009999999997</v>
      </c>
      <c r="G666" s="234">
        <f t="shared" si="148"/>
        <v>-101.95599999999922</v>
      </c>
      <c r="H666" s="105">
        <f t="shared" si="149"/>
        <v>-2.0870806970009266</v>
      </c>
      <c r="I666" s="240">
        <v>2185.616</v>
      </c>
      <c r="J666" s="235">
        <v>2283.5479999999998</v>
      </c>
      <c r="K666" s="234">
        <f t="shared" si="152"/>
        <v>-97.931999999999789</v>
      </c>
      <c r="L666" s="312">
        <f t="shared" si="153"/>
        <v>-4.288589510708765</v>
      </c>
      <c r="M666" s="240">
        <v>177.64699999999999</v>
      </c>
      <c r="N666" s="235">
        <v>177.98500000000001</v>
      </c>
      <c r="O666" s="234">
        <f t="shared" si="154"/>
        <v>-0.33800000000002228</v>
      </c>
      <c r="P666" s="105">
        <f t="shared" si="155"/>
        <v>-0.18990364356548151</v>
      </c>
      <c r="Q666" s="240">
        <v>2419.8820000000001</v>
      </c>
      <c r="R666" s="235">
        <v>2423.5680000000002</v>
      </c>
      <c r="S666" s="234">
        <f t="shared" si="137"/>
        <v>-3.6860000000001492</v>
      </c>
      <c r="T666" s="105">
        <f t="shared" si="138"/>
        <v>-0.1520898113855336</v>
      </c>
      <c r="U666" s="180" t="s">
        <v>7228</v>
      </c>
      <c r="V666" s="165">
        <v>1248</v>
      </c>
      <c r="W666" s="165">
        <v>1331</v>
      </c>
      <c r="X666" s="165">
        <f t="shared" si="139"/>
        <v>-83</v>
      </c>
      <c r="Y666" s="255">
        <f t="shared" si="140"/>
        <v>-6.2359128474830952</v>
      </c>
      <c r="Z666" s="237" t="s">
        <v>5536</v>
      </c>
      <c r="AA666" s="165">
        <v>941</v>
      </c>
      <c r="AB666" s="165">
        <v>870</v>
      </c>
      <c r="AC666" s="165">
        <f t="shared" si="141"/>
        <v>71</v>
      </c>
      <c r="AD666" s="165">
        <f t="shared" si="142"/>
        <v>8.1609195402298855</v>
      </c>
      <c r="AE666" s="237" t="s">
        <v>7229</v>
      </c>
      <c r="AF666" s="165">
        <v>211</v>
      </c>
      <c r="AG666" s="165">
        <v>201</v>
      </c>
      <c r="AH666" s="165">
        <f t="shared" si="143"/>
        <v>10</v>
      </c>
      <c r="AI666" s="165">
        <f t="shared" si="144"/>
        <v>4.9751243781094532</v>
      </c>
      <c r="AJ666" s="237" t="s">
        <v>7230</v>
      </c>
      <c r="AK666" s="165">
        <v>10</v>
      </c>
      <c r="AL666" s="165">
        <v>10</v>
      </c>
      <c r="AM666" s="165">
        <f t="shared" si="145"/>
        <v>0</v>
      </c>
      <c r="AN666" s="165">
        <f t="shared" si="146"/>
        <v>0</v>
      </c>
      <c r="AO666" s="237" t="s">
        <v>6289</v>
      </c>
      <c r="AP666" s="165">
        <v>9</v>
      </c>
      <c r="AQ666" s="165">
        <v>12</v>
      </c>
      <c r="AR666" s="165">
        <f t="shared" si="156"/>
        <v>-3</v>
      </c>
      <c r="AS666" s="255">
        <f t="shared" si="147"/>
        <v>-25</v>
      </c>
      <c r="AT666" s="211" t="s">
        <v>12100</v>
      </c>
    </row>
    <row r="667" spans="2:46" ht="50" customHeight="1">
      <c r="B667" s="34" t="s">
        <v>1326</v>
      </c>
      <c r="C667" s="35" t="s">
        <v>5296</v>
      </c>
      <c r="D667" s="36" t="s">
        <v>1327</v>
      </c>
      <c r="E667" s="240">
        <v>2339.1930000000002</v>
      </c>
      <c r="F667" s="235">
        <v>2512.5349999999999</v>
      </c>
      <c r="G667" s="234">
        <f t="shared" si="148"/>
        <v>-173.34199999999964</v>
      </c>
      <c r="H667" s="105">
        <f t="shared" si="149"/>
        <v>-6.8990879729038461</v>
      </c>
      <c r="I667" s="240">
        <v>2141.8389999999999</v>
      </c>
      <c r="J667" s="235">
        <v>2305.8609999999999</v>
      </c>
      <c r="K667" s="234">
        <f t="shared" si="152"/>
        <v>-164.02199999999993</v>
      </c>
      <c r="L667" s="312">
        <f t="shared" si="153"/>
        <v>-7.11326484987603</v>
      </c>
      <c r="M667" s="240">
        <v>32.420999999999999</v>
      </c>
      <c r="N667" s="235">
        <v>32.418999999999997</v>
      </c>
      <c r="O667" s="234">
        <f t="shared" si="154"/>
        <v>2.0000000000024443E-3</v>
      </c>
      <c r="P667" s="105">
        <f t="shared" si="155"/>
        <v>6.1692217526834398E-3</v>
      </c>
      <c r="Q667" s="240">
        <v>164.93299999999999</v>
      </c>
      <c r="R667" s="235">
        <v>174.255</v>
      </c>
      <c r="S667" s="234">
        <f t="shared" si="137"/>
        <v>-9.3220000000000027</v>
      </c>
      <c r="T667" s="105">
        <f t="shared" si="138"/>
        <v>-5.3496312874809924</v>
      </c>
      <c r="U667" s="180" t="s">
        <v>7231</v>
      </c>
      <c r="V667" s="165">
        <v>76</v>
      </c>
      <c r="W667" s="165">
        <v>86</v>
      </c>
      <c r="X667" s="165">
        <f t="shared" si="139"/>
        <v>-10</v>
      </c>
      <c r="Y667" s="255">
        <f t="shared" si="140"/>
        <v>-11.627906976744185</v>
      </c>
      <c r="Z667" s="237" t="s">
        <v>5373</v>
      </c>
      <c r="AA667" s="165">
        <v>52</v>
      </c>
      <c r="AB667" s="165">
        <v>52</v>
      </c>
      <c r="AC667" s="165">
        <f t="shared" si="141"/>
        <v>0</v>
      </c>
      <c r="AD667" s="165">
        <f t="shared" si="142"/>
        <v>0</v>
      </c>
      <c r="AE667" s="237" t="s">
        <v>5532</v>
      </c>
      <c r="AF667" s="165">
        <v>36</v>
      </c>
      <c r="AG667" s="165">
        <v>36</v>
      </c>
      <c r="AH667" s="165">
        <f t="shared" si="143"/>
        <v>0</v>
      </c>
      <c r="AI667" s="165">
        <f t="shared" si="144"/>
        <v>0</v>
      </c>
      <c r="AJ667" s="237" t="s">
        <v>6501</v>
      </c>
      <c r="AK667" s="165">
        <v>1</v>
      </c>
      <c r="AL667" s="241" t="s">
        <v>12158</v>
      </c>
      <c r="AM667" s="241" t="s">
        <v>12158</v>
      </c>
      <c r="AN667" s="241" t="s">
        <v>12158</v>
      </c>
      <c r="AO667" s="241" t="s">
        <v>12158</v>
      </c>
      <c r="AP667" s="165" t="s">
        <v>12158</v>
      </c>
      <c r="AQ667" s="241" t="s">
        <v>12158</v>
      </c>
      <c r="AR667" s="241" t="s">
        <v>12158</v>
      </c>
      <c r="AS667" s="241" t="s">
        <v>12158</v>
      </c>
      <c r="AT667" s="211" t="s">
        <v>12101</v>
      </c>
    </row>
    <row r="668" spans="2:46" ht="50" customHeight="1">
      <c r="B668" s="34" t="s">
        <v>1328</v>
      </c>
      <c r="C668" s="35" t="s">
        <v>5296</v>
      </c>
      <c r="D668" s="36" t="s">
        <v>1329</v>
      </c>
      <c r="E668" s="240">
        <v>5617.6109999999999</v>
      </c>
      <c r="F668" s="235">
        <v>5703.2969999999996</v>
      </c>
      <c r="G668" s="234">
        <f t="shared" si="148"/>
        <v>-85.685999999999694</v>
      </c>
      <c r="H668" s="105">
        <f t="shared" si="149"/>
        <v>-1.5023941414939412</v>
      </c>
      <c r="I668" s="240">
        <v>911.21400000000006</v>
      </c>
      <c r="J668" s="235">
        <v>949.84900000000005</v>
      </c>
      <c r="K668" s="234">
        <f t="shared" si="152"/>
        <v>-38.634999999999991</v>
      </c>
      <c r="L668" s="312">
        <f t="shared" si="153"/>
        <v>-4.0674886218756869</v>
      </c>
      <c r="M668" s="240">
        <v>478.2</v>
      </c>
      <c r="N668" s="235">
        <v>478.05799999999999</v>
      </c>
      <c r="O668" s="234">
        <f t="shared" si="154"/>
        <v>0.14199999999999591</v>
      </c>
      <c r="P668" s="105">
        <f t="shared" si="155"/>
        <v>2.9703508779268605E-2</v>
      </c>
      <c r="Q668" s="240">
        <v>4228.1970000000001</v>
      </c>
      <c r="R668" s="235">
        <v>4275.3900000000003</v>
      </c>
      <c r="S668" s="234">
        <f t="shared" si="137"/>
        <v>-47.193000000000211</v>
      </c>
      <c r="T668" s="105">
        <f t="shared" si="138"/>
        <v>-1.1038291243605896</v>
      </c>
      <c r="U668" s="180" t="s">
        <v>7232</v>
      </c>
      <c r="V668" s="165">
        <v>3273</v>
      </c>
      <c r="W668" s="165">
        <v>3288</v>
      </c>
      <c r="X668" s="165">
        <f t="shared" si="139"/>
        <v>-15</v>
      </c>
      <c r="Y668" s="255">
        <f t="shared" si="140"/>
        <v>-0.45620437956204374</v>
      </c>
      <c r="Z668" s="237" t="s">
        <v>7233</v>
      </c>
      <c r="AA668" s="165">
        <v>456</v>
      </c>
      <c r="AB668" s="165">
        <v>430</v>
      </c>
      <c r="AC668" s="165">
        <f t="shared" si="141"/>
        <v>26</v>
      </c>
      <c r="AD668" s="165">
        <f t="shared" si="142"/>
        <v>6.0465116279069768</v>
      </c>
      <c r="AE668" s="237" t="s">
        <v>7234</v>
      </c>
      <c r="AF668" s="165">
        <v>405</v>
      </c>
      <c r="AG668" s="165">
        <v>465</v>
      </c>
      <c r="AH668" s="165">
        <f t="shared" si="143"/>
        <v>-60</v>
      </c>
      <c r="AI668" s="165">
        <f t="shared" si="144"/>
        <v>-12.903225806451612</v>
      </c>
      <c r="AJ668" s="237" t="s">
        <v>5386</v>
      </c>
      <c r="AK668" s="165">
        <v>29</v>
      </c>
      <c r="AL668" s="165">
        <v>33</v>
      </c>
      <c r="AM668" s="165">
        <f t="shared" si="145"/>
        <v>-4</v>
      </c>
      <c r="AN668" s="165">
        <f t="shared" si="146"/>
        <v>-12.121212121212121</v>
      </c>
      <c r="AO668" s="237" t="s">
        <v>7235</v>
      </c>
      <c r="AP668" s="165">
        <v>20</v>
      </c>
      <c r="AQ668" s="165">
        <v>20</v>
      </c>
      <c r="AR668" s="165">
        <f t="shared" si="156"/>
        <v>0</v>
      </c>
      <c r="AS668" s="255">
        <f t="shared" si="147"/>
        <v>0</v>
      </c>
      <c r="AT668" s="9" t="s">
        <v>7236</v>
      </c>
    </row>
    <row r="669" spans="2:46" ht="50" customHeight="1">
      <c r="B669" s="34" t="s">
        <v>1330</v>
      </c>
      <c r="C669" s="35" t="s">
        <v>5296</v>
      </c>
      <c r="D669" s="36" t="s">
        <v>1331</v>
      </c>
      <c r="E669" s="240">
        <v>4065.3020000000001</v>
      </c>
      <c r="F669" s="235">
        <v>4813.9179999999997</v>
      </c>
      <c r="G669" s="234">
        <f t="shared" si="148"/>
        <v>-748.61599999999953</v>
      </c>
      <c r="H669" s="105">
        <f t="shared" si="149"/>
        <v>-15.551075028698028</v>
      </c>
      <c r="I669" s="240">
        <v>1490.6790000000001</v>
      </c>
      <c r="J669" s="235">
        <v>1783.357</v>
      </c>
      <c r="K669" s="234">
        <f t="shared" si="152"/>
        <v>-292.67799999999988</v>
      </c>
      <c r="L669" s="312">
        <f t="shared" si="153"/>
        <v>-16.411632668052437</v>
      </c>
      <c r="M669" s="240">
        <v>1378.038</v>
      </c>
      <c r="N669" s="235">
        <v>1404.0519999999999</v>
      </c>
      <c r="O669" s="234">
        <f t="shared" si="154"/>
        <v>-26.013999999999896</v>
      </c>
      <c r="P669" s="105">
        <f t="shared" si="155"/>
        <v>-1.8527803813533898</v>
      </c>
      <c r="Q669" s="240">
        <v>1196.585</v>
      </c>
      <c r="R669" s="235">
        <v>1626.509</v>
      </c>
      <c r="S669" s="234">
        <f t="shared" si="137"/>
        <v>-429.92399999999998</v>
      </c>
      <c r="T669" s="105">
        <f t="shared" si="138"/>
        <v>-26.43231608309576</v>
      </c>
      <c r="U669" s="180" t="s">
        <v>5629</v>
      </c>
      <c r="V669" s="165">
        <v>296</v>
      </c>
      <c r="W669" s="165">
        <v>296</v>
      </c>
      <c r="X669" s="165">
        <f t="shared" si="139"/>
        <v>0</v>
      </c>
      <c r="Y669" s="255">
        <f t="shared" si="140"/>
        <v>0</v>
      </c>
      <c r="Z669" s="237" t="s">
        <v>5440</v>
      </c>
      <c r="AA669" s="165">
        <v>220</v>
      </c>
      <c r="AB669" s="165">
        <v>220</v>
      </c>
      <c r="AC669" s="165">
        <f t="shared" si="141"/>
        <v>0</v>
      </c>
      <c r="AD669" s="165">
        <f t="shared" si="142"/>
        <v>0</v>
      </c>
      <c r="AE669" s="237" t="s">
        <v>7237</v>
      </c>
      <c r="AF669" s="165">
        <v>210</v>
      </c>
      <c r="AG669" s="165">
        <v>210</v>
      </c>
      <c r="AH669" s="165">
        <f t="shared" si="143"/>
        <v>0</v>
      </c>
      <c r="AI669" s="165">
        <f t="shared" si="144"/>
        <v>0</v>
      </c>
      <c r="AJ669" s="237" t="s">
        <v>6754</v>
      </c>
      <c r="AK669" s="165">
        <v>200</v>
      </c>
      <c r="AL669" s="165">
        <v>200</v>
      </c>
      <c r="AM669" s="165">
        <f t="shared" si="145"/>
        <v>0</v>
      </c>
      <c r="AN669" s="165">
        <f t="shared" si="146"/>
        <v>0</v>
      </c>
      <c r="AO669" s="237" t="s">
        <v>6332</v>
      </c>
      <c r="AP669" s="165">
        <v>130</v>
      </c>
      <c r="AQ669" s="165">
        <v>130</v>
      </c>
      <c r="AR669" s="165">
        <f t="shared" si="156"/>
        <v>0</v>
      </c>
      <c r="AS669" s="255">
        <f t="shared" si="147"/>
        <v>0</v>
      </c>
      <c r="AT669" s="9" t="s">
        <v>7238</v>
      </c>
    </row>
    <row r="670" spans="2:46" ht="50" customHeight="1">
      <c r="B670" s="34" t="s">
        <v>1332</v>
      </c>
      <c r="C670" s="35" t="s">
        <v>5296</v>
      </c>
      <c r="D670" s="36" t="s">
        <v>1333</v>
      </c>
      <c r="E670" s="240">
        <v>1801.7460000000001</v>
      </c>
      <c r="F670" s="235">
        <v>1398.23</v>
      </c>
      <c r="G670" s="234">
        <f t="shared" si="148"/>
        <v>403.51600000000008</v>
      </c>
      <c r="H670" s="105">
        <f t="shared" si="149"/>
        <v>28.859057522725163</v>
      </c>
      <c r="I670" s="240">
        <v>1182.4659999999999</v>
      </c>
      <c r="J670" s="235">
        <v>1160.347</v>
      </c>
      <c r="K670" s="234">
        <f t="shared" si="152"/>
        <v>22.118999999999915</v>
      </c>
      <c r="L670" s="312">
        <f t="shared" si="153"/>
        <v>1.9062401161031928</v>
      </c>
      <c r="M670" s="240">
        <v>14.651999999999999</v>
      </c>
      <c r="N670" s="235">
        <v>14.65</v>
      </c>
      <c r="O670" s="234">
        <f t="shared" si="154"/>
        <v>1.9999999999988916E-3</v>
      </c>
      <c r="P670" s="105">
        <f t="shared" si="155"/>
        <v>1.3651877133098234E-2</v>
      </c>
      <c r="Q670" s="240">
        <v>604.62800000000004</v>
      </c>
      <c r="R670" s="235">
        <v>223.233</v>
      </c>
      <c r="S670" s="234">
        <f t="shared" si="137"/>
        <v>381.39500000000004</v>
      </c>
      <c r="T670" s="105">
        <f t="shared" si="138"/>
        <v>170.85063588268761</v>
      </c>
      <c r="U670" s="180" t="s">
        <v>7239</v>
      </c>
      <c r="V670" s="165">
        <v>349</v>
      </c>
      <c r="W670" s="165" t="s">
        <v>5412</v>
      </c>
      <c r="X670" s="165" t="s">
        <v>5412</v>
      </c>
      <c r="Y670" s="165" t="s">
        <v>5412</v>
      </c>
      <c r="Z670" s="237" t="s">
        <v>7240</v>
      </c>
      <c r="AA670" s="165">
        <v>73</v>
      </c>
      <c r="AB670" s="165">
        <v>55</v>
      </c>
      <c r="AC670" s="165">
        <f t="shared" si="141"/>
        <v>18</v>
      </c>
      <c r="AD670" s="165">
        <f t="shared" si="142"/>
        <v>32.727272727272727</v>
      </c>
      <c r="AE670" s="237" t="s">
        <v>7241</v>
      </c>
      <c r="AF670" s="165">
        <v>58</v>
      </c>
      <c r="AG670" s="165" t="s">
        <v>5412</v>
      </c>
      <c r="AH670" s="165" t="s">
        <v>5412</v>
      </c>
      <c r="AI670" s="165" t="s">
        <v>5412</v>
      </c>
      <c r="AJ670" s="237" t="s">
        <v>7242</v>
      </c>
      <c r="AK670" s="165">
        <v>49</v>
      </c>
      <c r="AL670" s="165">
        <v>41</v>
      </c>
      <c r="AM670" s="165">
        <f t="shared" si="145"/>
        <v>8</v>
      </c>
      <c r="AN670" s="165">
        <f t="shared" si="146"/>
        <v>19.512195121951219</v>
      </c>
      <c r="AO670" s="237" t="s">
        <v>7243</v>
      </c>
      <c r="AP670" s="165">
        <v>26</v>
      </c>
      <c r="AQ670" s="165">
        <v>22</v>
      </c>
      <c r="AR670" s="165">
        <f t="shared" si="156"/>
        <v>4</v>
      </c>
      <c r="AS670" s="255">
        <f t="shared" si="147"/>
        <v>18.181818181818183</v>
      </c>
      <c r="AT670" s="9" t="s">
        <v>7244</v>
      </c>
    </row>
    <row r="671" spans="2:46" ht="50" customHeight="1">
      <c r="B671" s="37" t="s">
        <v>1334</v>
      </c>
      <c r="C671" s="38" t="s">
        <v>5296</v>
      </c>
      <c r="D671" s="39" t="s">
        <v>1335</v>
      </c>
      <c r="E671" s="240">
        <v>1025.5940000000001</v>
      </c>
      <c r="F671" s="235">
        <v>944.21299999999997</v>
      </c>
      <c r="G671" s="234">
        <f t="shared" si="148"/>
        <v>81.381000000000085</v>
      </c>
      <c r="H671" s="105">
        <f t="shared" si="149"/>
        <v>8.6189239080588891</v>
      </c>
      <c r="I671" s="240">
        <v>776.28</v>
      </c>
      <c r="J671" s="235">
        <v>754.58799999999997</v>
      </c>
      <c r="K671" s="234">
        <f t="shared" si="152"/>
        <v>21.692000000000007</v>
      </c>
      <c r="L671" s="312">
        <f t="shared" si="153"/>
        <v>2.8746812830312711</v>
      </c>
      <c r="M671" s="240">
        <v>53.62</v>
      </c>
      <c r="N671" s="235">
        <v>53.610999999999997</v>
      </c>
      <c r="O671" s="234">
        <f t="shared" si="154"/>
        <v>9.0000000000003411E-3</v>
      </c>
      <c r="P671" s="105">
        <f t="shared" si="155"/>
        <v>1.6787599559792473E-2</v>
      </c>
      <c r="Q671" s="240">
        <v>195.69399999999999</v>
      </c>
      <c r="R671" s="235">
        <v>136.01400000000001</v>
      </c>
      <c r="S671" s="234">
        <f t="shared" si="137"/>
        <v>59.679999999999978</v>
      </c>
      <c r="T671" s="105">
        <f t="shared" si="138"/>
        <v>43.877836105106809</v>
      </c>
      <c r="U671" s="180" t="s">
        <v>5536</v>
      </c>
      <c r="V671" s="165">
        <v>100</v>
      </c>
      <c r="W671" s="165">
        <v>50</v>
      </c>
      <c r="X671" s="165">
        <f t="shared" si="139"/>
        <v>50</v>
      </c>
      <c r="Y671" s="255">
        <f t="shared" si="140"/>
        <v>100</v>
      </c>
      <c r="Z671" s="237" t="s">
        <v>7245</v>
      </c>
      <c r="AA671" s="165">
        <v>28</v>
      </c>
      <c r="AB671" s="165">
        <v>28</v>
      </c>
      <c r="AC671" s="165">
        <f t="shared" si="141"/>
        <v>0</v>
      </c>
      <c r="AD671" s="165">
        <f t="shared" si="142"/>
        <v>0</v>
      </c>
      <c r="AE671" s="237" t="s">
        <v>7246</v>
      </c>
      <c r="AF671" s="165">
        <v>18</v>
      </c>
      <c r="AG671" s="165">
        <v>18</v>
      </c>
      <c r="AH671" s="165">
        <f t="shared" si="143"/>
        <v>0</v>
      </c>
      <c r="AI671" s="165">
        <f t="shared" si="144"/>
        <v>0</v>
      </c>
      <c r="AJ671" s="237" t="s">
        <v>7247</v>
      </c>
      <c r="AK671" s="165">
        <v>12</v>
      </c>
      <c r="AL671" s="165">
        <v>10</v>
      </c>
      <c r="AM671" s="165">
        <f t="shared" si="145"/>
        <v>2</v>
      </c>
      <c r="AN671" s="165">
        <f t="shared" si="146"/>
        <v>20</v>
      </c>
      <c r="AO671" s="237" t="s">
        <v>7248</v>
      </c>
      <c r="AP671" s="165">
        <v>11</v>
      </c>
      <c r="AQ671" s="165">
        <v>12</v>
      </c>
      <c r="AR671" s="165">
        <f t="shared" si="156"/>
        <v>-1</v>
      </c>
      <c r="AS671" s="255">
        <f t="shared" si="147"/>
        <v>-8.3333333333333321</v>
      </c>
      <c r="AT671" s="11" t="s">
        <v>7249</v>
      </c>
    </row>
    <row r="672" spans="2:46" ht="50" customHeight="1" thickBot="1">
      <c r="B672" s="37" t="s">
        <v>1336</v>
      </c>
      <c r="C672" s="38" t="s">
        <v>5296</v>
      </c>
      <c r="D672" s="39" t="s">
        <v>1337</v>
      </c>
      <c r="E672" s="240">
        <v>2351.0590000000002</v>
      </c>
      <c r="F672" s="235">
        <v>2417.0300000000002</v>
      </c>
      <c r="G672" s="234">
        <f t="shared" si="148"/>
        <v>-65.971000000000004</v>
      </c>
      <c r="H672" s="105">
        <f t="shared" si="149"/>
        <v>-2.7294241279586928</v>
      </c>
      <c r="I672" s="240">
        <v>1488.9090000000001</v>
      </c>
      <c r="J672" s="235">
        <v>1440.1</v>
      </c>
      <c r="K672" s="234">
        <f t="shared" si="152"/>
        <v>48.809000000000196</v>
      </c>
      <c r="L672" s="312">
        <f t="shared" si="153"/>
        <v>3.3892785223248527</v>
      </c>
      <c r="M672" s="240">
        <v>56.829000000000001</v>
      </c>
      <c r="N672" s="235">
        <v>86.816000000000003</v>
      </c>
      <c r="O672" s="234">
        <f t="shared" si="154"/>
        <v>-29.987000000000002</v>
      </c>
      <c r="P672" s="105">
        <f t="shared" si="155"/>
        <v>-34.540868042757097</v>
      </c>
      <c r="Q672" s="240">
        <v>805.32100000000003</v>
      </c>
      <c r="R672" s="235">
        <v>890.11400000000003</v>
      </c>
      <c r="S672" s="234">
        <f t="shared" si="137"/>
        <v>-84.793000000000006</v>
      </c>
      <c r="T672" s="105">
        <f t="shared" si="138"/>
        <v>-9.5260831758628672</v>
      </c>
      <c r="U672" s="180" t="s">
        <v>7250</v>
      </c>
      <c r="V672" s="165">
        <v>439</v>
      </c>
      <c r="W672" s="165">
        <v>439</v>
      </c>
      <c r="X672" s="165">
        <f t="shared" si="139"/>
        <v>0</v>
      </c>
      <c r="Y672" s="255">
        <f t="shared" si="140"/>
        <v>0</v>
      </c>
      <c r="Z672" s="237" t="s">
        <v>7251</v>
      </c>
      <c r="AA672" s="165">
        <v>116</v>
      </c>
      <c r="AB672" s="165">
        <v>125</v>
      </c>
      <c r="AC672" s="165">
        <f t="shared" si="141"/>
        <v>-9</v>
      </c>
      <c r="AD672" s="165">
        <f t="shared" si="142"/>
        <v>-7.1999999999999993</v>
      </c>
      <c r="AE672" s="237" t="s">
        <v>5373</v>
      </c>
      <c r="AF672" s="165">
        <v>90</v>
      </c>
      <c r="AG672" s="165">
        <v>105</v>
      </c>
      <c r="AH672" s="165">
        <f t="shared" si="143"/>
        <v>-15</v>
      </c>
      <c r="AI672" s="165">
        <f t="shared" si="144"/>
        <v>-14.285714285714285</v>
      </c>
      <c r="AJ672" s="237" t="s">
        <v>7252</v>
      </c>
      <c r="AK672" s="165">
        <v>70</v>
      </c>
      <c r="AL672" s="165">
        <v>60</v>
      </c>
      <c r="AM672" s="165">
        <f t="shared" si="145"/>
        <v>10</v>
      </c>
      <c r="AN672" s="165">
        <f t="shared" si="146"/>
        <v>16.666666666666664</v>
      </c>
      <c r="AO672" s="237" t="s">
        <v>7253</v>
      </c>
      <c r="AP672" s="165">
        <v>54</v>
      </c>
      <c r="AQ672" s="165">
        <v>66</v>
      </c>
      <c r="AR672" s="165">
        <f t="shared" si="156"/>
        <v>-12</v>
      </c>
      <c r="AS672" s="255">
        <f t="shared" si="147"/>
        <v>-18.181818181818183</v>
      </c>
      <c r="AT672" s="67" t="s">
        <v>7254</v>
      </c>
    </row>
    <row r="673" spans="2:46" ht="50" customHeight="1">
      <c r="B673" s="34" t="s">
        <v>1338</v>
      </c>
      <c r="C673" s="35" t="s">
        <v>5296</v>
      </c>
      <c r="D673" s="36" t="s">
        <v>1339</v>
      </c>
      <c r="E673" s="240">
        <v>10350.041999999999</v>
      </c>
      <c r="F673" s="235">
        <v>10145.469999999999</v>
      </c>
      <c r="G673" s="234">
        <f t="shared" si="148"/>
        <v>204.57200000000012</v>
      </c>
      <c r="H673" s="105">
        <f t="shared" si="149"/>
        <v>2.016387609445399</v>
      </c>
      <c r="I673" s="240">
        <v>7832.21</v>
      </c>
      <c r="J673" s="235">
        <v>8077.6279999999997</v>
      </c>
      <c r="K673" s="234">
        <f t="shared" si="152"/>
        <v>-245.41799999999967</v>
      </c>
      <c r="L673" s="312">
        <f t="shared" si="153"/>
        <v>-3.0382434051184291</v>
      </c>
      <c r="M673" s="240">
        <v>657.61800000000005</v>
      </c>
      <c r="N673" s="235">
        <v>657.49</v>
      </c>
      <c r="O673" s="234">
        <f t="shared" si="154"/>
        <v>0.12800000000004275</v>
      </c>
      <c r="P673" s="105">
        <f t="shared" si="155"/>
        <v>1.9467976699271888E-2</v>
      </c>
      <c r="Q673" s="240">
        <v>1860.2139999999999</v>
      </c>
      <c r="R673" s="235">
        <v>1410.3520000000001</v>
      </c>
      <c r="S673" s="234">
        <f t="shared" si="137"/>
        <v>449.86199999999985</v>
      </c>
      <c r="T673" s="105">
        <f t="shared" si="138"/>
        <v>31.897143408170432</v>
      </c>
      <c r="U673" s="180" t="s">
        <v>6823</v>
      </c>
      <c r="V673" s="165">
        <v>770.56500000000005</v>
      </c>
      <c r="W673" s="165">
        <v>301.66500000000002</v>
      </c>
      <c r="X673" s="165">
        <f t="shared" si="139"/>
        <v>468.90000000000003</v>
      </c>
      <c r="Y673" s="255">
        <f t="shared" si="140"/>
        <v>155.43732285813735</v>
      </c>
      <c r="Z673" s="237" t="s">
        <v>5529</v>
      </c>
      <c r="AA673" s="165">
        <v>469.82900000000001</v>
      </c>
      <c r="AB673" s="165">
        <v>479.73599999999999</v>
      </c>
      <c r="AC673" s="165">
        <f t="shared" si="141"/>
        <v>-9.9069999999999823</v>
      </c>
      <c r="AD673" s="165">
        <f t="shared" si="142"/>
        <v>-2.0650941351076391</v>
      </c>
      <c r="AE673" s="237" t="s">
        <v>5373</v>
      </c>
      <c r="AF673" s="165">
        <v>406.892</v>
      </c>
      <c r="AG673" s="165">
        <v>406.892</v>
      </c>
      <c r="AH673" s="165">
        <f t="shared" si="143"/>
        <v>0</v>
      </c>
      <c r="AI673" s="165">
        <f t="shared" si="144"/>
        <v>0</v>
      </c>
      <c r="AJ673" s="237" t="s">
        <v>7255</v>
      </c>
      <c r="AK673" s="165">
        <v>56.984999999999999</v>
      </c>
      <c r="AL673" s="165">
        <v>65.671999999999997</v>
      </c>
      <c r="AM673" s="165">
        <f t="shared" si="145"/>
        <v>-8.6869999999999976</v>
      </c>
      <c r="AN673" s="165">
        <f t="shared" si="146"/>
        <v>-13.227859666219999</v>
      </c>
      <c r="AO673" s="237" t="s">
        <v>7256</v>
      </c>
      <c r="AP673" s="165">
        <v>46.677</v>
      </c>
      <c r="AQ673" s="165">
        <v>46.667999999999999</v>
      </c>
      <c r="AR673" s="165">
        <f t="shared" si="156"/>
        <v>9.0000000000003411E-3</v>
      </c>
      <c r="AS673" s="255">
        <f t="shared" si="147"/>
        <v>1.9285163281049844E-2</v>
      </c>
      <c r="AT673" s="9" t="s">
        <v>7257</v>
      </c>
    </row>
    <row r="674" spans="2:46" ht="50" customHeight="1">
      <c r="B674" s="34" t="s">
        <v>1340</v>
      </c>
      <c r="C674" s="35" t="s">
        <v>5296</v>
      </c>
      <c r="D674" s="36" t="s">
        <v>1341</v>
      </c>
      <c r="E674" s="240">
        <v>6457.17</v>
      </c>
      <c r="F674" s="235">
        <v>6178.4740000000002</v>
      </c>
      <c r="G674" s="234">
        <f t="shared" si="148"/>
        <v>278.69599999999991</v>
      </c>
      <c r="H674" s="105">
        <f t="shared" si="149"/>
        <v>4.5107578343778725</v>
      </c>
      <c r="I674" s="240">
        <v>2617.2800000000002</v>
      </c>
      <c r="J674" s="235">
        <v>2804.1010000000001</v>
      </c>
      <c r="K674" s="234">
        <f t="shared" si="152"/>
        <v>-186.82099999999991</v>
      </c>
      <c r="L674" s="312">
        <f t="shared" si="153"/>
        <v>-6.6624205048248939</v>
      </c>
      <c r="M674" s="240">
        <v>759.87300000000005</v>
      </c>
      <c r="N674" s="235">
        <v>837.93799999999999</v>
      </c>
      <c r="O674" s="234">
        <f t="shared" si="154"/>
        <v>-78.064999999999941</v>
      </c>
      <c r="P674" s="105">
        <f t="shared" si="155"/>
        <v>-9.316321732634151</v>
      </c>
      <c r="Q674" s="240">
        <v>3080.0169999999998</v>
      </c>
      <c r="R674" s="235">
        <v>2536.4349999999999</v>
      </c>
      <c r="S674" s="234">
        <f t="shared" si="137"/>
        <v>543.58199999999988</v>
      </c>
      <c r="T674" s="105">
        <f t="shared" si="138"/>
        <v>21.430945401715395</v>
      </c>
      <c r="U674" s="180" t="s">
        <v>7258</v>
      </c>
      <c r="V674" s="165">
        <v>2011</v>
      </c>
      <c r="W674" s="165">
        <v>1480</v>
      </c>
      <c r="X674" s="165">
        <f t="shared" si="139"/>
        <v>531</v>
      </c>
      <c r="Y674" s="255">
        <f t="shared" si="140"/>
        <v>35.878378378378379</v>
      </c>
      <c r="Z674" s="237" t="s">
        <v>7259</v>
      </c>
      <c r="AA674" s="165">
        <v>429</v>
      </c>
      <c r="AB674" s="165">
        <v>284</v>
      </c>
      <c r="AC674" s="165">
        <f t="shared" si="141"/>
        <v>145</v>
      </c>
      <c r="AD674" s="165">
        <f t="shared" si="142"/>
        <v>51.056338028169016</v>
      </c>
      <c r="AE674" s="237" t="s">
        <v>7260</v>
      </c>
      <c r="AF674" s="165">
        <v>166</v>
      </c>
      <c r="AG674" s="165">
        <v>246</v>
      </c>
      <c r="AH674" s="165">
        <f t="shared" si="143"/>
        <v>-80</v>
      </c>
      <c r="AI674" s="165">
        <f t="shared" si="144"/>
        <v>-32.520325203252028</v>
      </c>
      <c r="AJ674" s="237" t="s">
        <v>5460</v>
      </c>
      <c r="AK674" s="165">
        <v>126</v>
      </c>
      <c r="AL674" s="165">
        <v>142</v>
      </c>
      <c r="AM674" s="165">
        <f t="shared" si="145"/>
        <v>-16</v>
      </c>
      <c r="AN674" s="165">
        <f t="shared" si="146"/>
        <v>-11.267605633802818</v>
      </c>
      <c r="AO674" s="237" t="s">
        <v>7261</v>
      </c>
      <c r="AP674" s="165">
        <v>124</v>
      </c>
      <c r="AQ674" s="165">
        <v>127</v>
      </c>
      <c r="AR674" s="165">
        <f t="shared" si="156"/>
        <v>-3</v>
      </c>
      <c r="AS674" s="255">
        <f t="shared" si="147"/>
        <v>-2.3622047244094486</v>
      </c>
      <c r="AT674" s="211" t="s">
        <v>12102</v>
      </c>
    </row>
    <row r="675" spans="2:46" ht="50" customHeight="1">
      <c r="B675" s="34" t="s">
        <v>1342</v>
      </c>
      <c r="C675" s="35" t="s">
        <v>5296</v>
      </c>
      <c r="D675" s="36" t="s">
        <v>1343</v>
      </c>
      <c r="E675" s="240">
        <v>3807.596</v>
      </c>
      <c r="F675" s="235">
        <v>3576.4810000000002</v>
      </c>
      <c r="G675" s="234">
        <f t="shared" si="148"/>
        <v>231.11499999999978</v>
      </c>
      <c r="H675" s="105">
        <f t="shared" si="149"/>
        <v>6.4620782271735759</v>
      </c>
      <c r="I675" s="240">
        <v>1695.6659999999999</v>
      </c>
      <c r="J675" s="235">
        <v>1510.499</v>
      </c>
      <c r="K675" s="234">
        <f t="shared" si="152"/>
        <v>185.16699999999992</v>
      </c>
      <c r="L675" s="312">
        <f t="shared" si="153"/>
        <v>12.258664189780987</v>
      </c>
      <c r="M675" s="240">
        <v>7.9690000000000003</v>
      </c>
      <c r="N675" s="235">
        <v>7.9690000000000003</v>
      </c>
      <c r="O675" s="234">
        <f t="shared" si="154"/>
        <v>0</v>
      </c>
      <c r="P675" s="105">
        <f t="shared" si="155"/>
        <v>0</v>
      </c>
      <c r="Q675" s="240">
        <v>2103.9609999999998</v>
      </c>
      <c r="R675" s="235">
        <v>2058.0129999999999</v>
      </c>
      <c r="S675" s="234">
        <f t="shared" si="137"/>
        <v>45.947999999999865</v>
      </c>
      <c r="T675" s="105">
        <f t="shared" si="138"/>
        <v>2.2326389580629407</v>
      </c>
      <c r="U675" s="180" t="s">
        <v>7262</v>
      </c>
      <c r="V675" s="165">
        <v>1475</v>
      </c>
      <c r="W675" s="165">
        <v>1473</v>
      </c>
      <c r="X675" s="165">
        <f t="shared" si="139"/>
        <v>2</v>
      </c>
      <c r="Y675" s="255">
        <f t="shared" si="140"/>
        <v>0.1357773251866938</v>
      </c>
      <c r="Z675" s="237" t="s">
        <v>7263</v>
      </c>
      <c r="AA675" s="165">
        <v>336</v>
      </c>
      <c r="AB675" s="165">
        <v>335</v>
      </c>
      <c r="AC675" s="165">
        <f t="shared" si="141"/>
        <v>1</v>
      </c>
      <c r="AD675" s="165">
        <f t="shared" si="142"/>
        <v>0.29850746268656719</v>
      </c>
      <c r="AE675" s="237" t="s">
        <v>7264</v>
      </c>
      <c r="AF675" s="165">
        <v>278</v>
      </c>
      <c r="AG675" s="165">
        <v>234</v>
      </c>
      <c r="AH675" s="165">
        <f t="shared" si="143"/>
        <v>44</v>
      </c>
      <c r="AI675" s="165">
        <f t="shared" si="144"/>
        <v>18.803418803418804</v>
      </c>
      <c r="AJ675" s="237" t="s">
        <v>5362</v>
      </c>
      <c r="AK675" s="165">
        <v>6</v>
      </c>
      <c r="AL675" s="165">
        <v>6</v>
      </c>
      <c r="AM675" s="165">
        <f t="shared" si="145"/>
        <v>0</v>
      </c>
      <c r="AN675" s="165">
        <f t="shared" si="146"/>
        <v>0</v>
      </c>
      <c r="AO675" s="237" t="s">
        <v>6287</v>
      </c>
      <c r="AP675" s="165">
        <v>6</v>
      </c>
      <c r="AQ675" s="165">
        <v>6</v>
      </c>
      <c r="AR675" s="165">
        <f t="shared" si="156"/>
        <v>0</v>
      </c>
      <c r="AS675" s="255">
        <f t="shared" si="147"/>
        <v>0</v>
      </c>
      <c r="AT675" s="211" t="s">
        <v>12103</v>
      </c>
    </row>
    <row r="676" spans="2:46" ht="50" customHeight="1">
      <c r="B676" s="34" t="s">
        <v>1344</v>
      </c>
      <c r="C676" s="35" t="s">
        <v>5296</v>
      </c>
      <c r="D676" s="36" t="s">
        <v>1345</v>
      </c>
      <c r="E676" s="240">
        <v>3813.518</v>
      </c>
      <c r="F676" s="235">
        <v>3348.6750000000002</v>
      </c>
      <c r="G676" s="234">
        <f t="shared" si="148"/>
        <v>464.84299999999985</v>
      </c>
      <c r="H676" s="105">
        <f t="shared" si="149"/>
        <v>13.881400852576014</v>
      </c>
      <c r="I676" s="240">
        <v>1887.4159999999999</v>
      </c>
      <c r="J676" s="235">
        <v>1757.2950000000001</v>
      </c>
      <c r="K676" s="234">
        <f t="shared" si="152"/>
        <v>130.12099999999987</v>
      </c>
      <c r="L676" s="312">
        <f t="shared" si="153"/>
        <v>7.4046190309538158</v>
      </c>
      <c r="M676" s="240">
        <v>30.1</v>
      </c>
      <c r="N676" s="235">
        <v>30</v>
      </c>
      <c r="O676" s="234">
        <f t="shared" si="154"/>
        <v>0.10000000000000142</v>
      </c>
      <c r="P676" s="105">
        <f t="shared" si="155"/>
        <v>0.33333333333333809</v>
      </c>
      <c r="Q676" s="240">
        <v>1896.002</v>
      </c>
      <c r="R676" s="235">
        <v>1561.38</v>
      </c>
      <c r="S676" s="234">
        <f t="shared" si="137"/>
        <v>334.62199999999984</v>
      </c>
      <c r="T676" s="105">
        <f t="shared" si="138"/>
        <v>21.431169862557471</v>
      </c>
      <c r="U676" s="180" t="s">
        <v>7265</v>
      </c>
      <c r="V676" s="165">
        <v>1469</v>
      </c>
      <c r="W676" s="165">
        <v>1136</v>
      </c>
      <c r="X676" s="165">
        <f t="shared" si="139"/>
        <v>333</v>
      </c>
      <c r="Y676" s="255">
        <f t="shared" si="140"/>
        <v>29.313380281690144</v>
      </c>
      <c r="Z676" s="237" t="s">
        <v>5395</v>
      </c>
      <c r="AA676" s="165">
        <v>208</v>
      </c>
      <c r="AB676" s="165">
        <v>208</v>
      </c>
      <c r="AC676" s="165">
        <f t="shared" si="141"/>
        <v>0</v>
      </c>
      <c r="AD676" s="165">
        <f t="shared" si="142"/>
        <v>0</v>
      </c>
      <c r="AE676" s="237" t="s">
        <v>5494</v>
      </c>
      <c r="AF676" s="165">
        <v>139</v>
      </c>
      <c r="AG676" s="165">
        <v>139</v>
      </c>
      <c r="AH676" s="165">
        <f t="shared" si="143"/>
        <v>0</v>
      </c>
      <c r="AI676" s="165">
        <f t="shared" si="144"/>
        <v>0</v>
      </c>
      <c r="AJ676" s="237" t="s">
        <v>5399</v>
      </c>
      <c r="AK676" s="165">
        <v>33</v>
      </c>
      <c r="AL676" s="165">
        <v>33</v>
      </c>
      <c r="AM676" s="165">
        <f t="shared" si="145"/>
        <v>0</v>
      </c>
      <c r="AN676" s="165">
        <f t="shared" si="146"/>
        <v>0</v>
      </c>
      <c r="AO676" s="237" t="s">
        <v>7266</v>
      </c>
      <c r="AP676" s="165">
        <v>23</v>
      </c>
      <c r="AQ676" s="165">
        <v>23</v>
      </c>
      <c r="AR676" s="165">
        <f t="shared" si="156"/>
        <v>0</v>
      </c>
      <c r="AS676" s="255">
        <f t="shared" si="147"/>
        <v>0</v>
      </c>
      <c r="AT676" s="211" t="s">
        <v>12104</v>
      </c>
    </row>
    <row r="677" spans="2:46" ht="50" customHeight="1">
      <c r="B677" s="34" t="s">
        <v>1346</v>
      </c>
      <c r="C677" s="35" t="s">
        <v>5296</v>
      </c>
      <c r="D677" s="36" t="s">
        <v>1347</v>
      </c>
      <c r="E677" s="240">
        <v>3620.5529999999999</v>
      </c>
      <c r="F677" s="235">
        <v>4144.2889999999998</v>
      </c>
      <c r="G677" s="234">
        <f t="shared" si="148"/>
        <v>-523.73599999999988</v>
      </c>
      <c r="H677" s="105">
        <f t="shared" si="149"/>
        <v>-12.637535654487413</v>
      </c>
      <c r="I677" s="240">
        <v>1241.9970000000001</v>
      </c>
      <c r="J677" s="235">
        <v>1694.414</v>
      </c>
      <c r="K677" s="234">
        <f t="shared" si="152"/>
        <v>-452.41699999999992</v>
      </c>
      <c r="L677" s="312">
        <f t="shared" si="153"/>
        <v>-26.700499405694234</v>
      </c>
      <c r="M677" s="240">
        <v>143.99700000000001</v>
      </c>
      <c r="N677" s="235">
        <v>143.99600000000001</v>
      </c>
      <c r="O677" s="234">
        <f t="shared" si="154"/>
        <v>1.0000000000047748E-3</v>
      </c>
      <c r="P677" s="105">
        <f t="shared" si="155"/>
        <v>6.9446373510706884E-4</v>
      </c>
      <c r="Q677" s="240">
        <v>2234.5590000000002</v>
      </c>
      <c r="R677" s="235">
        <v>2305.8789999999999</v>
      </c>
      <c r="S677" s="234">
        <f t="shared" si="137"/>
        <v>-71.319999999999709</v>
      </c>
      <c r="T677" s="105">
        <f t="shared" si="138"/>
        <v>-3.092963681095136</v>
      </c>
      <c r="U677" s="180" t="s">
        <v>7267</v>
      </c>
      <c r="V677" s="165">
        <v>1619.2629999999999</v>
      </c>
      <c r="W677" s="165">
        <v>1648.471</v>
      </c>
      <c r="X677" s="165">
        <f t="shared" si="139"/>
        <v>-29.208000000000084</v>
      </c>
      <c r="Y677" s="255">
        <f t="shared" si="140"/>
        <v>-1.771823708151377</v>
      </c>
      <c r="Z677" s="237" t="s">
        <v>7227</v>
      </c>
      <c r="AA677" s="165">
        <v>250.44</v>
      </c>
      <c r="AB677" s="165">
        <v>250.16499999999999</v>
      </c>
      <c r="AC677" s="165">
        <f t="shared" si="141"/>
        <v>0.27500000000000568</v>
      </c>
      <c r="AD677" s="165">
        <f t="shared" si="142"/>
        <v>0.10992744788439857</v>
      </c>
      <c r="AE677" s="237" t="s">
        <v>5531</v>
      </c>
      <c r="AF677" s="165">
        <v>192.97900000000001</v>
      </c>
      <c r="AG677" s="165">
        <v>193.94200000000001</v>
      </c>
      <c r="AH677" s="165">
        <f t="shared" si="143"/>
        <v>-0.96299999999999386</v>
      </c>
      <c r="AI677" s="165">
        <f t="shared" si="144"/>
        <v>-0.49654020274102251</v>
      </c>
      <c r="AJ677" s="237" t="s">
        <v>7268</v>
      </c>
      <c r="AK677" s="165">
        <v>89.888999999999996</v>
      </c>
      <c r="AL677" s="165">
        <v>89.888999999999996</v>
      </c>
      <c r="AM677" s="165">
        <f t="shared" si="145"/>
        <v>0</v>
      </c>
      <c r="AN677" s="165">
        <f t="shared" si="146"/>
        <v>0</v>
      </c>
      <c r="AO677" s="237" t="s">
        <v>7269</v>
      </c>
      <c r="AP677" s="165">
        <v>78.988</v>
      </c>
      <c r="AQ677" s="165">
        <v>120.43300000000001</v>
      </c>
      <c r="AR677" s="165">
        <f t="shared" si="156"/>
        <v>-41.445000000000007</v>
      </c>
      <c r="AS677" s="255">
        <f t="shared" si="147"/>
        <v>-34.413325251384592</v>
      </c>
      <c r="AT677" s="9" t="s">
        <v>7270</v>
      </c>
    </row>
    <row r="678" spans="2:46" ht="50" customHeight="1">
      <c r="B678" s="34" t="s">
        <v>1348</v>
      </c>
      <c r="C678" s="35" t="s">
        <v>5296</v>
      </c>
      <c r="D678" s="36" t="s">
        <v>1349</v>
      </c>
      <c r="E678" s="240">
        <v>4761.4920000000002</v>
      </c>
      <c r="F678" s="235">
        <v>4793.4589999999998</v>
      </c>
      <c r="G678" s="234">
        <f t="shared" si="148"/>
        <v>-31.966999999999643</v>
      </c>
      <c r="H678" s="105">
        <f t="shared" si="149"/>
        <v>-0.66688794042046973</v>
      </c>
      <c r="I678" s="240">
        <v>2870.5010000000002</v>
      </c>
      <c r="J678" s="235">
        <v>2554.317</v>
      </c>
      <c r="K678" s="234">
        <f t="shared" si="152"/>
        <v>316.1840000000002</v>
      </c>
      <c r="L678" s="312">
        <f t="shared" si="153"/>
        <v>12.378416617827787</v>
      </c>
      <c r="M678" s="240">
        <v>340.38</v>
      </c>
      <c r="N678" s="235">
        <v>117.149</v>
      </c>
      <c r="O678" s="234">
        <f t="shared" si="154"/>
        <v>223.23099999999999</v>
      </c>
      <c r="P678" s="105">
        <f t="shared" si="155"/>
        <v>190.55305636411748</v>
      </c>
      <c r="Q678" s="240">
        <v>1550.6110000000001</v>
      </c>
      <c r="R678" s="235">
        <v>2121.9929999999999</v>
      </c>
      <c r="S678" s="234">
        <f t="shared" si="137"/>
        <v>-571.38199999999983</v>
      </c>
      <c r="T678" s="105">
        <f t="shared" si="138"/>
        <v>-26.926667524350922</v>
      </c>
      <c r="U678" s="180" t="s">
        <v>6283</v>
      </c>
      <c r="V678" s="165">
        <v>791</v>
      </c>
      <c r="W678" s="165">
        <v>861</v>
      </c>
      <c r="X678" s="165">
        <f t="shared" si="139"/>
        <v>-70</v>
      </c>
      <c r="Y678" s="255">
        <f t="shared" si="140"/>
        <v>-8.1300813008130071</v>
      </c>
      <c r="Z678" s="237" t="s">
        <v>5534</v>
      </c>
      <c r="AA678" s="165">
        <v>309</v>
      </c>
      <c r="AB678" s="165">
        <v>743</v>
      </c>
      <c r="AC678" s="165">
        <f t="shared" si="141"/>
        <v>-434</v>
      </c>
      <c r="AD678" s="165">
        <f t="shared" si="142"/>
        <v>-58.411843876177663</v>
      </c>
      <c r="AE678" s="237" t="s">
        <v>5440</v>
      </c>
      <c r="AF678" s="165">
        <v>224</v>
      </c>
      <c r="AG678" s="165">
        <v>296</v>
      </c>
      <c r="AH678" s="165">
        <f t="shared" si="143"/>
        <v>-72</v>
      </c>
      <c r="AI678" s="165">
        <f t="shared" si="144"/>
        <v>-24.324324324324326</v>
      </c>
      <c r="AJ678" s="237" t="s">
        <v>5875</v>
      </c>
      <c r="AK678" s="165">
        <v>112</v>
      </c>
      <c r="AL678" s="165">
        <v>112</v>
      </c>
      <c r="AM678" s="165">
        <f t="shared" si="145"/>
        <v>0</v>
      </c>
      <c r="AN678" s="165">
        <f t="shared" si="146"/>
        <v>0</v>
      </c>
      <c r="AO678" s="237" t="s">
        <v>6311</v>
      </c>
      <c r="AP678" s="165">
        <v>23</v>
      </c>
      <c r="AQ678" s="165">
        <v>24</v>
      </c>
      <c r="AR678" s="165">
        <f t="shared" si="156"/>
        <v>-1</v>
      </c>
      <c r="AS678" s="255">
        <f t="shared" si="147"/>
        <v>-4.1666666666666661</v>
      </c>
      <c r="AT678" s="9" t="s">
        <v>7271</v>
      </c>
    </row>
    <row r="679" spans="2:46" ht="50" customHeight="1">
      <c r="B679" s="34" t="s">
        <v>1350</v>
      </c>
      <c r="C679" s="35" t="s">
        <v>5296</v>
      </c>
      <c r="D679" s="36" t="s">
        <v>1351</v>
      </c>
      <c r="E679" s="240">
        <v>1535.711</v>
      </c>
      <c r="F679" s="235">
        <v>1319.7260000000001</v>
      </c>
      <c r="G679" s="234">
        <f t="shared" si="148"/>
        <v>215.9849999999999</v>
      </c>
      <c r="H679" s="105">
        <f t="shared" si="149"/>
        <v>16.365897163502112</v>
      </c>
      <c r="I679" s="240">
        <v>1308.5509999999999</v>
      </c>
      <c r="J679" s="235">
        <v>1104.1199999999999</v>
      </c>
      <c r="K679" s="234">
        <f t="shared" si="152"/>
        <v>204.43100000000004</v>
      </c>
      <c r="L679" s="312">
        <f t="shared" si="153"/>
        <v>18.515288193312326</v>
      </c>
      <c r="M679" s="240">
        <v>0.78200000000000003</v>
      </c>
      <c r="N679" s="235">
        <v>0.78200000000000003</v>
      </c>
      <c r="O679" s="234">
        <f t="shared" si="154"/>
        <v>0</v>
      </c>
      <c r="P679" s="105">
        <f t="shared" si="155"/>
        <v>0</v>
      </c>
      <c r="Q679" s="240">
        <v>226.37799999999999</v>
      </c>
      <c r="R679" s="235">
        <v>214.82400000000001</v>
      </c>
      <c r="S679" s="234">
        <f t="shared" si="137"/>
        <v>11.553999999999974</v>
      </c>
      <c r="T679" s="105">
        <f t="shared" si="138"/>
        <v>5.3783562358023191</v>
      </c>
      <c r="U679" s="180" t="s">
        <v>6323</v>
      </c>
      <c r="V679" s="165">
        <v>100</v>
      </c>
      <c r="W679" s="165">
        <v>100</v>
      </c>
      <c r="X679" s="165">
        <f t="shared" si="139"/>
        <v>0</v>
      </c>
      <c r="Y679" s="255">
        <f t="shared" si="140"/>
        <v>0</v>
      </c>
      <c r="Z679" s="237" t="s">
        <v>7272</v>
      </c>
      <c r="AA679" s="165">
        <v>69.119</v>
      </c>
      <c r="AB679" s="165">
        <v>64.284000000000006</v>
      </c>
      <c r="AC679" s="165">
        <f t="shared" si="141"/>
        <v>4.8349999999999937</v>
      </c>
      <c r="AD679" s="165">
        <f t="shared" si="142"/>
        <v>7.5213116794225519</v>
      </c>
      <c r="AE679" s="237" t="s">
        <v>7273</v>
      </c>
      <c r="AF679" s="165">
        <v>40.36</v>
      </c>
      <c r="AG679" s="165">
        <v>40.36</v>
      </c>
      <c r="AH679" s="165">
        <f t="shared" si="143"/>
        <v>0</v>
      </c>
      <c r="AI679" s="165">
        <f t="shared" si="144"/>
        <v>0</v>
      </c>
      <c r="AJ679" s="237" t="s">
        <v>7274</v>
      </c>
      <c r="AK679" s="165">
        <v>10.178000000000001</v>
      </c>
      <c r="AL679" s="165">
        <v>10.178000000000001</v>
      </c>
      <c r="AM679" s="165">
        <f t="shared" si="145"/>
        <v>0</v>
      </c>
      <c r="AN679" s="165">
        <f t="shared" si="146"/>
        <v>0</v>
      </c>
      <c r="AO679" s="237" t="s">
        <v>7275</v>
      </c>
      <c r="AP679" s="165">
        <v>6.72</v>
      </c>
      <c r="AQ679" s="165">
        <v>0</v>
      </c>
      <c r="AR679" s="165">
        <f t="shared" si="156"/>
        <v>6.72</v>
      </c>
      <c r="AS679" s="255" t="s">
        <v>12165</v>
      </c>
      <c r="AT679" s="211" t="s">
        <v>12105</v>
      </c>
    </row>
    <row r="680" spans="2:46" ht="50" customHeight="1">
      <c r="B680" s="37" t="s">
        <v>1352</v>
      </c>
      <c r="C680" s="38" t="s">
        <v>5296</v>
      </c>
      <c r="D680" s="39" t="s">
        <v>1353</v>
      </c>
      <c r="E680" s="240">
        <v>1244.2739999999999</v>
      </c>
      <c r="F680" s="235">
        <v>1245.288</v>
      </c>
      <c r="G680" s="234">
        <f t="shared" si="148"/>
        <v>-1.0140000000001237</v>
      </c>
      <c r="H680" s="105">
        <f t="shared" si="149"/>
        <v>-8.1426947019494586E-2</v>
      </c>
      <c r="I680" s="240">
        <v>483.00099999999998</v>
      </c>
      <c r="J680" s="235">
        <v>520.89400000000001</v>
      </c>
      <c r="K680" s="234">
        <f t="shared" si="152"/>
        <v>-37.893000000000029</v>
      </c>
      <c r="L680" s="312">
        <f t="shared" si="153"/>
        <v>-7.2746086535840355</v>
      </c>
      <c r="M680" s="240">
        <v>27.364999999999998</v>
      </c>
      <c r="N680" s="235">
        <v>26.36</v>
      </c>
      <c r="O680" s="234">
        <f t="shared" si="154"/>
        <v>1.004999999999999</v>
      </c>
      <c r="P680" s="105">
        <f t="shared" si="155"/>
        <v>3.8125948406676748</v>
      </c>
      <c r="Q680" s="240">
        <v>733.90800000000002</v>
      </c>
      <c r="R680" s="235">
        <v>698.03399999999999</v>
      </c>
      <c r="S680" s="234">
        <f t="shared" si="137"/>
        <v>35.874000000000024</v>
      </c>
      <c r="T680" s="105">
        <f t="shared" si="138"/>
        <v>5.1392912093107253</v>
      </c>
      <c r="U680" s="180" t="s">
        <v>7276</v>
      </c>
      <c r="V680" s="165">
        <v>456</v>
      </c>
      <c r="W680" s="165">
        <v>456</v>
      </c>
      <c r="X680" s="165">
        <f t="shared" si="139"/>
        <v>0</v>
      </c>
      <c r="Y680" s="255">
        <f t="shared" si="140"/>
        <v>0</v>
      </c>
      <c r="Z680" s="237" t="s">
        <v>7277</v>
      </c>
      <c r="AA680" s="165">
        <v>112</v>
      </c>
      <c r="AB680" s="165">
        <v>71</v>
      </c>
      <c r="AC680" s="165">
        <f t="shared" si="141"/>
        <v>41</v>
      </c>
      <c r="AD680" s="165">
        <f t="shared" si="142"/>
        <v>57.74647887323944</v>
      </c>
      <c r="AE680" s="237" t="s">
        <v>7278</v>
      </c>
      <c r="AF680" s="165">
        <v>46</v>
      </c>
      <c r="AG680" s="165">
        <v>47</v>
      </c>
      <c r="AH680" s="165">
        <f t="shared" si="143"/>
        <v>-1</v>
      </c>
      <c r="AI680" s="165">
        <f t="shared" si="144"/>
        <v>-2.1276595744680851</v>
      </c>
      <c r="AJ680" s="237" t="s">
        <v>7279</v>
      </c>
      <c r="AK680" s="165">
        <v>35</v>
      </c>
      <c r="AL680" s="165">
        <v>35</v>
      </c>
      <c r="AM680" s="165">
        <f t="shared" si="145"/>
        <v>0</v>
      </c>
      <c r="AN680" s="165">
        <f t="shared" si="146"/>
        <v>0</v>
      </c>
      <c r="AO680" s="237" t="s">
        <v>7280</v>
      </c>
      <c r="AP680" s="165">
        <v>26</v>
      </c>
      <c r="AQ680" s="165">
        <v>26</v>
      </c>
      <c r="AR680" s="165">
        <f t="shared" si="156"/>
        <v>0</v>
      </c>
      <c r="AS680" s="255">
        <f t="shared" si="147"/>
        <v>0</v>
      </c>
      <c r="AT680" s="222" t="s">
        <v>12106</v>
      </c>
    </row>
    <row r="681" spans="2:46" ht="50" customHeight="1">
      <c r="B681" s="34" t="s">
        <v>1354</v>
      </c>
      <c r="C681" s="35" t="s">
        <v>5296</v>
      </c>
      <c r="D681" s="36" t="s">
        <v>1012</v>
      </c>
      <c r="E681" s="240">
        <v>4892.6840000000002</v>
      </c>
      <c r="F681" s="235">
        <v>4740.16</v>
      </c>
      <c r="G681" s="234">
        <f t="shared" si="148"/>
        <v>152.52400000000034</v>
      </c>
      <c r="H681" s="105">
        <f t="shared" si="149"/>
        <v>3.2176972929183902</v>
      </c>
      <c r="I681" s="240">
        <v>1633.425</v>
      </c>
      <c r="J681" s="235">
        <v>1689.85</v>
      </c>
      <c r="K681" s="234">
        <f t="shared" si="152"/>
        <v>-56.424999999999955</v>
      </c>
      <c r="L681" s="312">
        <f t="shared" si="153"/>
        <v>-3.3390537621682368</v>
      </c>
      <c r="M681" s="240">
        <v>324.101</v>
      </c>
      <c r="N681" s="235">
        <v>323.93900000000002</v>
      </c>
      <c r="O681" s="234">
        <f t="shared" si="154"/>
        <v>0.16199999999997772</v>
      </c>
      <c r="P681" s="105">
        <f t="shared" si="155"/>
        <v>5.0009415352883634E-2</v>
      </c>
      <c r="Q681" s="240">
        <v>2935.1579999999999</v>
      </c>
      <c r="R681" s="235">
        <v>2726.3710000000001</v>
      </c>
      <c r="S681" s="234">
        <f t="shared" si="137"/>
        <v>208.78699999999981</v>
      </c>
      <c r="T681" s="105">
        <f t="shared" si="138"/>
        <v>7.6580553416978034</v>
      </c>
      <c r="U681" s="180" t="s">
        <v>7281</v>
      </c>
      <c r="V681" s="165">
        <v>1130</v>
      </c>
      <c r="W681" s="165">
        <v>1180</v>
      </c>
      <c r="X681" s="165">
        <f t="shared" ref="X681:X744" si="157">V681-W681</f>
        <v>-50</v>
      </c>
      <c r="Y681" s="255">
        <f t="shared" ref="Y681:Y744" si="158">X681/W681*100</f>
        <v>-4.2372881355932197</v>
      </c>
      <c r="Z681" s="237" t="s">
        <v>7282</v>
      </c>
      <c r="AA681" s="165">
        <v>591</v>
      </c>
      <c r="AB681" s="165">
        <v>572</v>
      </c>
      <c r="AC681" s="165">
        <f t="shared" ref="AC681:AC743" si="159">AA681-AB681</f>
        <v>19</v>
      </c>
      <c r="AD681" s="165">
        <f t="shared" ref="AD681:AD743" si="160">AC681/AB681*100</f>
        <v>3.3216783216783217</v>
      </c>
      <c r="AE681" s="237" t="s">
        <v>5476</v>
      </c>
      <c r="AF681" s="165">
        <v>500</v>
      </c>
      <c r="AG681" s="165">
        <v>500</v>
      </c>
      <c r="AH681" s="165">
        <f t="shared" ref="AH681:AH744" si="161">AF681-AG681</f>
        <v>0</v>
      </c>
      <c r="AI681" s="165">
        <f t="shared" ref="AI681:AI744" si="162">AH681/AG681*100</f>
        <v>0</v>
      </c>
      <c r="AJ681" s="237" t="s">
        <v>7283</v>
      </c>
      <c r="AK681" s="165">
        <v>455</v>
      </c>
      <c r="AL681" s="165">
        <v>217</v>
      </c>
      <c r="AM681" s="165">
        <f t="shared" ref="AM681:AM744" si="163">AK681-AL681</f>
        <v>238</v>
      </c>
      <c r="AN681" s="165">
        <f t="shared" ref="AN681:AN744" si="164">AM681/AL681*100</f>
        <v>109.6774193548387</v>
      </c>
      <c r="AO681" s="237" t="s">
        <v>5386</v>
      </c>
      <c r="AP681" s="165">
        <v>157</v>
      </c>
      <c r="AQ681" s="165">
        <v>157</v>
      </c>
      <c r="AR681" s="165">
        <f t="shared" si="156"/>
        <v>0</v>
      </c>
      <c r="AS681" s="255">
        <f t="shared" ref="AS681:AS744" si="165">AR681/AQ681*100</f>
        <v>0</v>
      </c>
      <c r="AT681" s="211" t="s">
        <v>12107</v>
      </c>
    </row>
    <row r="682" spans="2:46" ht="50" customHeight="1">
      <c r="B682" s="34" t="s">
        <v>1355</v>
      </c>
      <c r="C682" s="35" t="s">
        <v>5296</v>
      </c>
      <c r="D682" s="36" t="s">
        <v>1356</v>
      </c>
      <c r="E682" s="240">
        <v>7352.6980000000003</v>
      </c>
      <c r="F682" s="235">
        <v>7393.1679999999997</v>
      </c>
      <c r="G682" s="234">
        <f t="shared" si="148"/>
        <v>-40.469999999999345</v>
      </c>
      <c r="H682" s="105">
        <f t="shared" si="149"/>
        <v>-0.54739727272529648</v>
      </c>
      <c r="I682" s="240">
        <v>3170.424</v>
      </c>
      <c r="J682" s="235">
        <v>3369.6320000000001</v>
      </c>
      <c r="K682" s="234">
        <f t="shared" si="152"/>
        <v>-199.20800000000008</v>
      </c>
      <c r="L682" s="312">
        <f t="shared" si="153"/>
        <v>-5.9118621855442992</v>
      </c>
      <c r="M682" s="240">
        <v>433.637</v>
      </c>
      <c r="N682" s="235">
        <v>433.59300000000002</v>
      </c>
      <c r="O682" s="234">
        <f t="shared" si="154"/>
        <v>4.399999999998272E-2</v>
      </c>
      <c r="P682" s="105">
        <f t="shared" si="155"/>
        <v>1.0147765300635093E-2</v>
      </c>
      <c r="Q682" s="240">
        <v>3748.6370000000002</v>
      </c>
      <c r="R682" s="235">
        <v>3589.9430000000002</v>
      </c>
      <c r="S682" s="234">
        <f t="shared" ref="S682:S745" si="166">Q682-R682</f>
        <v>158.69399999999996</v>
      </c>
      <c r="T682" s="105">
        <f t="shared" ref="T682:T745" si="167">S682/R682*100</f>
        <v>4.4205158689149089</v>
      </c>
      <c r="U682" s="180" t="s">
        <v>5508</v>
      </c>
      <c r="V682" s="165">
        <v>1629</v>
      </c>
      <c r="W682" s="165">
        <v>1665</v>
      </c>
      <c r="X682" s="165">
        <f t="shared" si="157"/>
        <v>-36</v>
      </c>
      <c r="Y682" s="255">
        <f t="shared" si="158"/>
        <v>-2.1621621621621623</v>
      </c>
      <c r="Z682" s="237" t="s">
        <v>7284</v>
      </c>
      <c r="AA682" s="165">
        <v>912</v>
      </c>
      <c r="AB682" s="165">
        <v>912</v>
      </c>
      <c r="AC682" s="165">
        <f t="shared" si="159"/>
        <v>0</v>
      </c>
      <c r="AD682" s="165">
        <f t="shared" si="160"/>
        <v>0</v>
      </c>
      <c r="AE682" s="237" t="s">
        <v>5460</v>
      </c>
      <c r="AF682" s="165">
        <v>482</v>
      </c>
      <c r="AG682" s="165">
        <v>489</v>
      </c>
      <c r="AH682" s="165">
        <f t="shared" si="161"/>
        <v>-7</v>
      </c>
      <c r="AI682" s="165">
        <f t="shared" si="162"/>
        <v>-1.4314928425357873</v>
      </c>
      <c r="AJ682" s="237" t="s">
        <v>7285</v>
      </c>
      <c r="AK682" s="165">
        <v>300</v>
      </c>
      <c r="AL682" s="165" t="s">
        <v>6150</v>
      </c>
      <c r="AM682" s="165" t="s">
        <v>6150</v>
      </c>
      <c r="AN682" s="165" t="s">
        <v>6150</v>
      </c>
      <c r="AO682" s="237" t="s">
        <v>7286</v>
      </c>
      <c r="AP682" s="165">
        <v>269</v>
      </c>
      <c r="AQ682" s="165">
        <v>339</v>
      </c>
      <c r="AR682" s="165">
        <f t="shared" si="156"/>
        <v>-70</v>
      </c>
      <c r="AS682" s="255">
        <f t="shared" si="165"/>
        <v>-20.64896755162242</v>
      </c>
      <c r="AT682" s="9" t="s">
        <v>7287</v>
      </c>
    </row>
    <row r="683" spans="2:46" ht="50" customHeight="1">
      <c r="B683" s="34" t="s">
        <v>1357</v>
      </c>
      <c r="C683" s="35" t="s">
        <v>5296</v>
      </c>
      <c r="D683" s="36" t="s">
        <v>1358</v>
      </c>
      <c r="E683" s="240">
        <v>2637.9340000000002</v>
      </c>
      <c r="F683" s="235">
        <v>2073.6889999999999</v>
      </c>
      <c r="G683" s="234">
        <f t="shared" si="148"/>
        <v>564.24500000000035</v>
      </c>
      <c r="H683" s="105">
        <f t="shared" si="149"/>
        <v>27.209721419171363</v>
      </c>
      <c r="I683" s="240">
        <v>1702.8710000000001</v>
      </c>
      <c r="J683" s="235">
        <v>1222.6489999999999</v>
      </c>
      <c r="K683" s="234">
        <f t="shared" si="152"/>
        <v>480.22200000000021</v>
      </c>
      <c r="L683" s="312">
        <f t="shared" si="153"/>
        <v>39.277176033350557</v>
      </c>
      <c r="M683" s="240">
        <v>400.72899999999998</v>
      </c>
      <c r="N683" s="235">
        <v>400.35</v>
      </c>
      <c r="O683" s="234">
        <f t="shared" si="154"/>
        <v>0.37899999999996226</v>
      </c>
      <c r="P683" s="105">
        <f t="shared" si="155"/>
        <v>9.4667166229539704E-2</v>
      </c>
      <c r="Q683" s="240">
        <v>534.33399999999995</v>
      </c>
      <c r="R683" s="235">
        <v>450.69</v>
      </c>
      <c r="S683" s="234">
        <f t="shared" si="166"/>
        <v>83.643999999999949</v>
      </c>
      <c r="T683" s="105">
        <f t="shared" si="167"/>
        <v>18.559098271539185</v>
      </c>
      <c r="U683" s="180" t="s">
        <v>7288</v>
      </c>
      <c r="V683" s="165">
        <v>171</v>
      </c>
      <c r="W683" s="165">
        <v>171</v>
      </c>
      <c r="X683" s="165">
        <f t="shared" si="157"/>
        <v>0</v>
      </c>
      <c r="Y683" s="255">
        <f t="shared" si="158"/>
        <v>0</v>
      </c>
      <c r="Z683" s="237" t="s">
        <v>5445</v>
      </c>
      <c r="AA683" s="165">
        <v>135</v>
      </c>
      <c r="AB683" s="165">
        <v>56</v>
      </c>
      <c r="AC683" s="165">
        <f t="shared" si="159"/>
        <v>79</v>
      </c>
      <c r="AD683" s="165">
        <f t="shared" si="160"/>
        <v>141.07142857142858</v>
      </c>
      <c r="AE683" s="237" t="s">
        <v>5373</v>
      </c>
      <c r="AF683" s="165">
        <v>87</v>
      </c>
      <c r="AG683" s="165">
        <v>86</v>
      </c>
      <c r="AH683" s="165">
        <f t="shared" si="161"/>
        <v>1</v>
      </c>
      <c r="AI683" s="165">
        <f t="shared" si="162"/>
        <v>1.1627906976744187</v>
      </c>
      <c r="AJ683" s="237" t="s">
        <v>7289</v>
      </c>
      <c r="AK683" s="165">
        <v>41</v>
      </c>
      <c r="AL683" s="165">
        <v>38</v>
      </c>
      <c r="AM683" s="165">
        <f t="shared" si="163"/>
        <v>3</v>
      </c>
      <c r="AN683" s="165">
        <f t="shared" si="164"/>
        <v>7.8947368421052628</v>
      </c>
      <c r="AO683" s="237" t="s">
        <v>7290</v>
      </c>
      <c r="AP683" s="165">
        <v>36</v>
      </c>
      <c r="AQ683" s="165">
        <v>36</v>
      </c>
      <c r="AR683" s="165">
        <f t="shared" si="156"/>
        <v>0</v>
      </c>
      <c r="AS683" s="255">
        <f t="shared" si="165"/>
        <v>0</v>
      </c>
      <c r="AT683" s="211" t="s">
        <v>12108</v>
      </c>
    </row>
    <row r="684" spans="2:46" ht="50" customHeight="1">
      <c r="B684" s="34" t="s">
        <v>1359</v>
      </c>
      <c r="C684" s="35" t="s">
        <v>5296</v>
      </c>
      <c r="D684" s="36" t="s">
        <v>1360</v>
      </c>
      <c r="E684" s="240">
        <v>2710.931</v>
      </c>
      <c r="F684" s="235">
        <v>2659.252</v>
      </c>
      <c r="G684" s="234">
        <f t="shared" si="148"/>
        <v>51.679000000000087</v>
      </c>
      <c r="H684" s="105">
        <f t="shared" si="149"/>
        <v>1.9433660292443173</v>
      </c>
      <c r="I684" s="240">
        <v>2320.8330000000001</v>
      </c>
      <c r="J684" s="235">
        <v>2226.4470000000001</v>
      </c>
      <c r="K684" s="234">
        <f t="shared" si="152"/>
        <v>94.385999999999967</v>
      </c>
      <c r="L684" s="312">
        <f t="shared" si="153"/>
        <v>4.239310434966562</v>
      </c>
      <c r="M684" s="240">
        <v>69.185000000000002</v>
      </c>
      <c r="N684" s="235">
        <v>69.17</v>
      </c>
      <c r="O684" s="234">
        <f t="shared" si="154"/>
        <v>1.5000000000000568E-2</v>
      </c>
      <c r="P684" s="105">
        <f t="shared" si="155"/>
        <v>2.1685701893885453E-2</v>
      </c>
      <c r="Q684" s="240">
        <v>320.91300000000001</v>
      </c>
      <c r="R684" s="235">
        <v>363.63499999999999</v>
      </c>
      <c r="S684" s="234">
        <f t="shared" si="166"/>
        <v>-42.72199999999998</v>
      </c>
      <c r="T684" s="105">
        <f t="shared" si="167"/>
        <v>-11.748594057227709</v>
      </c>
      <c r="U684" s="76" t="s">
        <v>7291</v>
      </c>
      <c r="V684" s="245">
        <v>263</v>
      </c>
      <c r="W684" s="245">
        <v>271</v>
      </c>
      <c r="X684" s="245">
        <f t="shared" si="157"/>
        <v>-8</v>
      </c>
      <c r="Y684" s="259">
        <f t="shared" si="158"/>
        <v>-2.9520295202952029</v>
      </c>
      <c r="Z684" s="111" t="s">
        <v>7292</v>
      </c>
      <c r="AA684" s="245">
        <v>31</v>
      </c>
      <c r="AB684" s="245">
        <v>31</v>
      </c>
      <c r="AC684" s="245">
        <f t="shared" si="159"/>
        <v>0</v>
      </c>
      <c r="AD684" s="245">
        <f t="shared" si="160"/>
        <v>0</v>
      </c>
      <c r="AE684" s="111" t="s">
        <v>7293</v>
      </c>
      <c r="AF684" s="245">
        <v>26</v>
      </c>
      <c r="AG684" s="245">
        <v>25</v>
      </c>
      <c r="AH684" s="245">
        <f t="shared" si="161"/>
        <v>1</v>
      </c>
      <c r="AI684" s="245">
        <f t="shared" si="162"/>
        <v>4</v>
      </c>
      <c r="AJ684" s="111" t="s">
        <v>6957</v>
      </c>
      <c r="AK684" s="245">
        <v>1</v>
      </c>
      <c r="AL684" s="245">
        <v>1</v>
      </c>
      <c r="AM684" s="245">
        <f t="shared" si="163"/>
        <v>0</v>
      </c>
      <c r="AN684" s="245">
        <f t="shared" si="164"/>
        <v>0</v>
      </c>
      <c r="AO684" s="111" t="s">
        <v>5673</v>
      </c>
      <c r="AP684" s="245">
        <v>1</v>
      </c>
      <c r="AQ684" s="245" t="s">
        <v>6728</v>
      </c>
      <c r="AR684" s="245" t="s">
        <v>6728</v>
      </c>
      <c r="AS684" s="245" t="s">
        <v>6728</v>
      </c>
      <c r="AT684" s="211" t="s">
        <v>7294</v>
      </c>
    </row>
    <row r="685" spans="2:46" ht="50" customHeight="1">
      <c r="B685" s="34" t="s">
        <v>1361</v>
      </c>
      <c r="C685" s="35" t="s">
        <v>5296</v>
      </c>
      <c r="D685" s="36" t="s">
        <v>1362</v>
      </c>
      <c r="E685" s="240">
        <v>2572.1860000000001</v>
      </c>
      <c r="F685" s="235">
        <v>1945.6690000000001</v>
      </c>
      <c r="G685" s="234">
        <f t="shared" si="148"/>
        <v>626.51700000000005</v>
      </c>
      <c r="H685" s="105">
        <f t="shared" si="149"/>
        <v>32.200595270829723</v>
      </c>
      <c r="I685" s="240">
        <v>2077.518</v>
      </c>
      <c r="J685" s="235">
        <v>1518.1990000000001</v>
      </c>
      <c r="K685" s="234">
        <f t="shared" si="152"/>
        <v>559.31899999999996</v>
      </c>
      <c r="L685" s="312">
        <f t="shared" si="153"/>
        <v>36.840954314948164</v>
      </c>
      <c r="M685" s="240">
        <v>8.5920000000000005</v>
      </c>
      <c r="N685" s="235">
        <v>8.5879999999999992</v>
      </c>
      <c r="O685" s="234">
        <f t="shared" si="154"/>
        <v>4.0000000000013358E-3</v>
      </c>
      <c r="P685" s="105">
        <f t="shared" si="155"/>
        <v>4.6576618537509738E-2</v>
      </c>
      <c r="Q685" s="240">
        <v>486.07600000000002</v>
      </c>
      <c r="R685" s="235">
        <v>418.88200000000001</v>
      </c>
      <c r="S685" s="234">
        <f t="shared" si="166"/>
        <v>67.194000000000017</v>
      </c>
      <c r="T685" s="105">
        <f t="shared" si="167"/>
        <v>16.041271766273084</v>
      </c>
      <c r="U685" s="180" t="s">
        <v>7295</v>
      </c>
      <c r="V685" s="165">
        <v>341</v>
      </c>
      <c r="W685" s="165">
        <v>264</v>
      </c>
      <c r="X685" s="165">
        <f t="shared" si="157"/>
        <v>77</v>
      </c>
      <c r="Y685" s="255">
        <f t="shared" si="158"/>
        <v>29.166666666666668</v>
      </c>
      <c r="Z685" s="237" t="s">
        <v>7296</v>
      </c>
      <c r="AA685" s="165">
        <v>107</v>
      </c>
      <c r="AB685" s="165">
        <v>117</v>
      </c>
      <c r="AC685" s="165">
        <f t="shared" si="159"/>
        <v>-10</v>
      </c>
      <c r="AD685" s="165">
        <f t="shared" si="160"/>
        <v>-8.5470085470085468</v>
      </c>
      <c r="AE685" s="237" t="s">
        <v>5336</v>
      </c>
      <c r="AF685" s="165">
        <v>38</v>
      </c>
      <c r="AG685" s="165">
        <v>38</v>
      </c>
      <c r="AH685" s="165">
        <f t="shared" si="161"/>
        <v>0</v>
      </c>
      <c r="AI685" s="165">
        <f t="shared" si="162"/>
        <v>0</v>
      </c>
      <c r="AJ685" s="237" t="s">
        <v>6382</v>
      </c>
      <c r="AK685" s="165">
        <v>0</v>
      </c>
      <c r="AL685" s="165">
        <v>0</v>
      </c>
      <c r="AM685" s="165">
        <f t="shared" si="163"/>
        <v>0</v>
      </c>
      <c r="AN685" s="241" t="s">
        <v>12158</v>
      </c>
      <c r="AO685" s="241" t="s">
        <v>12158</v>
      </c>
      <c r="AP685" s="165" t="s">
        <v>12158</v>
      </c>
      <c r="AQ685" s="241" t="s">
        <v>12158</v>
      </c>
      <c r="AR685" s="241" t="s">
        <v>12158</v>
      </c>
      <c r="AS685" s="241" t="s">
        <v>12158</v>
      </c>
      <c r="AT685" s="211" t="s">
        <v>12109</v>
      </c>
    </row>
    <row r="686" spans="2:46" ht="50" customHeight="1">
      <c r="B686" s="34" t="s">
        <v>1363</v>
      </c>
      <c r="C686" s="35" t="s">
        <v>5296</v>
      </c>
      <c r="D686" s="36" t="s">
        <v>1364</v>
      </c>
      <c r="E686" s="240">
        <v>2431.2669999999998</v>
      </c>
      <c r="F686" s="235">
        <v>2365.8910000000001</v>
      </c>
      <c r="G686" s="234">
        <f t="shared" si="148"/>
        <v>65.375999999999749</v>
      </c>
      <c r="H686" s="105">
        <f t="shared" si="149"/>
        <v>2.7632718498020301</v>
      </c>
      <c r="I686" s="240">
        <v>1208.384</v>
      </c>
      <c r="J686" s="235">
        <v>1267.798</v>
      </c>
      <c r="K686" s="234">
        <f t="shared" si="152"/>
        <v>-59.413999999999987</v>
      </c>
      <c r="L686" s="312">
        <f t="shared" si="153"/>
        <v>-4.6863932582319885</v>
      </c>
      <c r="M686" s="240">
        <v>301.53100000000001</v>
      </c>
      <c r="N686" s="235">
        <v>258.47399999999999</v>
      </c>
      <c r="O686" s="234">
        <f t="shared" si="154"/>
        <v>43.057000000000016</v>
      </c>
      <c r="P686" s="105">
        <f t="shared" si="155"/>
        <v>16.658155172280392</v>
      </c>
      <c r="Q686" s="240">
        <v>921.35199999999998</v>
      </c>
      <c r="R686" s="235">
        <v>839.61900000000003</v>
      </c>
      <c r="S686" s="234">
        <f t="shared" si="166"/>
        <v>81.732999999999947</v>
      </c>
      <c r="T686" s="105">
        <f t="shared" si="167"/>
        <v>9.7345343542725864</v>
      </c>
      <c r="U686" s="180" t="s">
        <v>5751</v>
      </c>
      <c r="V686" s="165">
        <v>664.21100000000001</v>
      </c>
      <c r="W686" s="165">
        <v>629.02599999999995</v>
      </c>
      <c r="X686" s="165">
        <f t="shared" si="157"/>
        <v>35.185000000000059</v>
      </c>
      <c r="Y686" s="255">
        <f t="shared" si="158"/>
        <v>5.5935684693478587</v>
      </c>
      <c r="Z686" s="237" t="s">
        <v>5373</v>
      </c>
      <c r="AA686" s="165">
        <v>123.572</v>
      </c>
      <c r="AB686" s="165">
        <v>123.532</v>
      </c>
      <c r="AC686" s="165">
        <f t="shared" si="159"/>
        <v>4.0000000000006253E-2</v>
      </c>
      <c r="AD686" s="165">
        <f t="shared" si="160"/>
        <v>3.2380273937122568E-2</v>
      </c>
      <c r="AE686" s="237" t="s">
        <v>7297</v>
      </c>
      <c r="AF686" s="165">
        <v>100.023</v>
      </c>
      <c r="AG686" s="165">
        <v>50.012999999999998</v>
      </c>
      <c r="AH686" s="165">
        <f t="shared" si="161"/>
        <v>50.01</v>
      </c>
      <c r="AI686" s="165">
        <f t="shared" si="162"/>
        <v>99.994001559594508</v>
      </c>
      <c r="AJ686" s="237" t="s">
        <v>7298</v>
      </c>
      <c r="AK686" s="165">
        <v>21</v>
      </c>
      <c r="AL686" s="165">
        <v>26.824999999999999</v>
      </c>
      <c r="AM686" s="165">
        <f t="shared" si="163"/>
        <v>-5.8249999999999993</v>
      </c>
      <c r="AN686" s="165">
        <f t="shared" si="164"/>
        <v>-21.714818266542402</v>
      </c>
      <c r="AO686" s="235" t="s">
        <v>5580</v>
      </c>
      <c r="AP686" s="165">
        <v>11.224</v>
      </c>
      <c r="AQ686" s="165">
        <v>10.223000000000001</v>
      </c>
      <c r="AR686" s="165">
        <f t="shared" si="156"/>
        <v>1.0009999999999994</v>
      </c>
      <c r="AS686" s="255">
        <f t="shared" si="165"/>
        <v>9.7916462877824451</v>
      </c>
      <c r="AT686" s="211" t="s">
        <v>12110</v>
      </c>
    </row>
    <row r="687" spans="2:46" ht="50" customHeight="1">
      <c r="B687" s="34" t="s">
        <v>1365</v>
      </c>
      <c r="C687" s="35" t="s">
        <v>5296</v>
      </c>
      <c r="D687" s="36" t="s">
        <v>1366</v>
      </c>
      <c r="E687" s="240">
        <v>7645.3339999999998</v>
      </c>
      <c r="F687" s="235">
        <v>7870.3890000000001</v>
      </c>
      <c r="G687" s="234">
        <f t="shared" si="148"/>
        <v>-225.05500000000029</v>
      </c>
      <c r="H687" s="105">
        <f t="shared" si="149"/>
        <v>-2.8595155842995856</v>
      </c>
      <c r="I687" s="240">
        <v>4879.2020000000002</v>
      </c>
      <c r="J687" s="235">
        <v>5186.326</v>
      </c>
      <c r="K687" s="234">
        <f t="shared" si="152"/>
        <v>-307.1239999999998</v>
      </c>
      <c r="L687" s="312">
        <f t="shared" si="153"/>
        <v>-5.9218028330652528</v>
      </c>
      <c r="M687" s="240">
        <v>101.02800000000001</v>
      </c>
      <c r="N687" s="235">
        <v>230.93100000000001</v>
      </c>
      <c r="O687" s="234">
        <f t="shared" si="154"/>
        <v>-129.90300000000002</v>
      </c>
      <c r="P687" s="105">
        <f t="shared" si="155"/>
        <v>-56.251867440923917</v>
      </c>
      <c r="Q687" s="240">
        <v>2665.1039999999998</v>
      </c>
      <c r="R687" s="235">
        <v>2453.1320000000001</v>
      </c>
      <c r="S687" s="234">
        <f t="shared" si="166"/>
        <v>211.97199999999975</v>
      </c>
      <c r="T687" s="105">
        <f t="shared" si="167"/>
        <v>8.6408721585303905</v>
      </c>
      <c r="U687" s="180" t="s">
        <v>5440</v>
      </c>
      <c r="V687" s="165">
        <v>2170</v>
      </c>
      <c r="W687" s="165">
        <v>1970</v>
      </c>
      <c r="X687" s="165">
        <f t="shared" si="157"/>
        <v>200</v>
      </c>
      <c r="Y687" s="255">
        <f t="shared" si="158"/>
        <v>10.152284263959391</v>
      </c>
      <c r="Z687" s="237" t="s">
        <v>5362</v>
      </c>
      <c r="AA687" s="165">
        <v>163</v>
      </c>
      <c r="AB687" s="165">
        <v>163</v>
      </c>
      <c r="AC687" s="165">
        <f t="shared" si="159"/>
        <v>0</v>
      </c>
      <c r="AD687" s="165">
        <f t="shared" si="160"/>
        <v>0</v>
      </c>
      <c r="AE687" s="237" t="s">
        <v>7299</v>
      </c>
      <c r="AF687" s="165">
        <v>150</v>
      </c>
      <c r="AG687" s="165">
        <v>150</v>
      </c>
      <c r="AH687" s="165">
        <f t="shared" si="161"/>
        <v>0</v>
      </c>
      <c r="AI687" s="165">
        <f t="shared" si="162"/>
        <v>0</v>
      </c>
      <c r="AJ687" s="237" t="s">
        <v>7300</v>
      </c>
      <c r="AK687" s="165">
        <v>20</v>
      </c>
      <c r="AL687" s="165">
        <v>20</v>
      </c>
      <c r="AM687" s="165">
        <f t="shared" si="163"/>
        <v>0</v>
      </c>
      <c r="AN687" s="165">
        <f t="shared" si="164"/>
        <v>0</v>
      </c>
      <c r="AO687" s="237" t="s">
        <v>5398</v>
      </c>
      <c r="AP687" s="165">
        <v>10</v>
      </c>
      <c r="AQ687" s="165">
        <v>10</v>
      </c>
      <c r="AR687" s="165">
        <f t="shared" si="156"/>
        <v>0</v>
      </c>
      <c r="AS687" s="255">
        <f t="shared" si="165"/>
        <v>0</v>
      </c>
      <c r="AT687" s="211" t="s">
        <v>12111</v>
      </c>
    </row>
    <row r="688" spans="2:46" ht="50" customHeight="1">
      <c r="B688" s="34" t="s">
        <v>1367</v>
      </c>
      <c r="C688" s="35" t="s">
        <v>5296</v>
      </c>
      <c r="D688" s="36" t="s">
        <v>1368</v>
      </c>
      <c r="E688" s="240">
        <v>4295.5720000000001</v>
      </c>
      <c r="F688" s="235">
        <v>3947.567</v>
      </c>
      <c r="G688" s="234">
        <f t="shared" si="148"/>
        <v>348.00500000000011</v>
      </c>
      <c r="H688" s="105">
        <f t="shared" si="149"/>
        <v>8.8156831790315433</v>
      </c>
      <c r="I688" s="240">
        <v>2124.3420000000001</v>
      </c>
      <c r="J688" s="235">
        <v>2123.9830000000002</v>
      </c>
      <c r="K688" s="234">
        <f t="shared" si="152"/>
        <v>0.3589999999999236</v>
      </c>
      <c r="L688" s="312">
        <f t="shared" si="153"/>
        <v>1.6902206844401465E-2</v>
      </c>
      <c r="M688" s="240">
        <v>557.83100000000002</v>
      </c>
      <c r="N688" s="235">
        <v>557.80600000000004</v>
      </c>
      <c r="O688" s="234">
        <f t="shared" si="154"/>
        <v>2.4999999999977263E-2</v>
      </c>
      <c r="P688" s="105">
        <f t="shared" si="155"/>
        <v>4.4818449425028167E-3</v>
      </c>
      <c r="Q688" s="240">
        <v>1613.3989999999999</v>
      </c>
      <c r="R688" s="235">
        <v>1265.778</v>
      </c>
      <c r="S688" s="234">
        <f t="shared" si="166"/>
        <v>347.62099999999987</v>
      </c>
      <c r="T688" s="105">
        <f t="shared" si="167"/>
        <v>27.463030642024105</v>
      </c>
      <c r="U688" s="180" t="s">
        <v>7301</v>
      </c>
      <c r="V688" s="165">
        <v>872</v>
      </c>
      <c r="W688" s="165">
        <v>674</v>
      </c>
      <c r="X688" s="165">
        <f t="shared" si="157"/>
        <v>198</v>
      </c>
      <c r="Y688" s="255">
        <f t="shared" si="158"/>
        <v>29.376854599406528</v>
      </c>
      <c r="Z688" s="237" t="s">
        <v>7302</v>
      </c>
      <c r="AA688" s="165">
        <v>425</v>
      </c>
      <c r="AB688" s="165">
        <v>314</v>
      </c>
      <c r="AC688" s="165">
        <f t="shared" si="159"/>
        <v>111</v>
      </c>
      <c r="AD688" s="165">
        <f t="shared" si="160"/>
        <v>35.35031847133758</v>
      </c>
      <c r="AE688" s="237" t="s">
        <v>7303</v>
      </c>
      <c r="AF688" s="165">
        <v>248</v>
      </c>
      <c r="AG688" s="165">
        <v>248</v>
      </c>
      <c r="AH688" s="165">
        <f t="shared" si="161"/>
        <v>0</v>
      </c>
      <c r="AI688" s="165">
        <f t="shared" si="162"/>
        <v>0</v>
      </c>
      <c r="AJ688" s="237" t="s">
        <v>7304</v>
      </c>
      <c r="AK688" s="165">
        <v>50</v>
      </c>
      <c r="AL688" s="165">
        <v>14</v>
      </c>
      <c r="AM688" s="165">
        <f t="shared" si="163"/>
        <v>36</v>
      </c>
      <c r="AN688" s="165">
        <f t="shared" si="164"/>
        <v>257.14285714285717</v>
      </c>
      <c r="AO688" s="237" t="s">
        <v>7305</v>
      </c>
      <c r="AP688" s="165">
        <v>9</v>
      </c>
      <c r="AQ688" s="165">
        <v>9</v>
      </c>
      <c r="AR688" s="165">
        <f t="shared" si="156"/>
        <v>0</v>
      </c>
      <c r="AS688" s="255">
        <f t="shared" si="165"/>
        <v>0</v>
      </c>
      <c r="AT688" s="211" t="s">
        <v>7306</v>
      </c>
    </row>
    <row r="689" spans="2:46" ht="50" customHeight="1">
      <c r="B689" s="37" t="s">
        <v>1369</v>
      </c>
      <c r="C689" s="38" t="s">
        <v>5296</v>
      </c>
      <c r="D689" s="39" t="s">
        <v>1370</v>
      </c>
      <c r="E689" s="240">
        <v>1.62</v>
      </c>
      <c r="F689" s="235">
        <v>1.62</v>
      </c>
      <c r="G689" s="234">
        <f t="shared" si="148"/>
        <v>0</v>
      </c>
      <c r="H689" s="105">
        <f t="shared" si="149"/>
        <v>0</v>
      </c>
      <c r="I689" s="240" t="s">
        <v>12162</v>
      </c>
      <c r="J689" s="235" t="s">
        <v>12162</v>
      </c>
      <c r="K689" s="234" t="s">
        <v>12162</v>
      </c>
      <c r="L689" s="312" t="s">
        <v>12162</v>
      </c>
      <c r="M689" s="240" t="s">
        <v>12162</v>
      </c>
      <c r="N689" s="235" t="s">
        <v>12162</v>
      </c>
      <c r="O689" s="234" t="s">
        <v>12162</v>
      </c>
      <c r="P689" s="105" t="s">
        <v>12162</v>
      </c>
      <c r="Q689" s="240">
        <v>1.62</v>
      </c>
      <c r="R689" s="235">
        <v>1.62</v>
      </c>
      <c r="S689" s="234">
        <f t="shared" si="166"/>
        <v>0</v>
      </c>
      <c r="T689" s="105">
        <f t="shared" si="167"/>
        <v>0</v>
      </c>
      <c r="U689" s="180" t="s">
        <v>7307</v>
      </c>
      <c r="V689" s="165">
        <v>2</v>
      </c>
      <c r="W689" s="165">
        <v>2</v>
      </c>
      <c r="X689" s="165">
        <f t="shared" si="157"/>
        <v>0</v>
      </c>
      <c r="Y689" s="255">
        <f t="shared" si="158"/>
        <v>0</v>
      </c>
      <c r="Z689" s="237" t="s">
        <v>6150</v>
      </c>
      <c r="AA689" s="237" t="s">
        <v>6150</v>
      </c>
      <c r="AB689" s="237" t="s">
        <v>6150</v>
      </c>
      <c r="AC689" s="237" t="s">
        <v>6150</v>
      </c>
      <c r="AD689" s="236" t="s">
        <v>6150</v>
      </c>
      <c r="AE689" s="235" t="s">
        <v>12158</v>
      </c>
      <c r="AF689" s="235" t="s">
        <v>12158</v>
      </c>
      <c r="AG689" s="235" t="s">
        <v>12158</v>
      </c>
      <c r="AH689" s="235" t="s">
        <v>12158</v>
      </c>
      <c r="AI689" s="235" t="s">
        <v>12158</v>
      </c>
      <c r="AJ689" s="241" t="s">
        <v>12158</v>
      </c>
      <c r="AK689" s="241" t="s">
        <v>12158</v>
      </c>
      <c r="AL689" s="241" t="s">
        <v>12158</v>
      </c>
      <c r="AM689" s="241" t="s">
        <v>12158</v>
      </c>
      <c r="AN689" s="241" t="s">
        <v>12158</v>
      </c>
      <c r="AO689" s="241" t="s">
        <v>12158</v>
      </c>
      <c r="AP689" s="165" t="s">
        <v>12158</v>
      </c>
      <c r="AQ689" s="241" t="s">
        <v>12158</v>
      </c>
      <c r="AR689" s="241" t="s">
        <v>12158</v>
      </c>
      <c r="AS689" s="241" t="s">
        <v>12158</v>
      </c>
      <c r="AT689" s="10"/>
    </row>
    <row r="690" spans="2:46" ht="50" customHeight="1">
      <c r="B690" s="37" t="s">
        <v>1371</v>
      </c>
      <c r="C690" s="38" t="s">
        <v>5296</v>
      </c>
      <c r="D690" s="39" t="s">
        <v>1372</v>
      </c>
      <c r="E690" s="240">
        <v>305.07</v>
      </c>
      <c r="F690" s="235">
        <v>263.62900000000002</v>
      </c>
      <c r="G690" s="234">
        <f t="shared" si="148"/>
        <v>41.440999999999974</v>
      </c>
      <c r="H690" s="105">
        <f t="shared" si="149"/>
        <v>15.719439060194428</v>
      </c>
      <c r="I690" s="240">
        <v>62.387</v>
      </c>
      <c r="J690" s="235">
        <v>81.561999999999998</v>
      </c>
      <c r="K690" s="234">
        <f t="shared" si="152"/>
        <v>-19.174999999999997</v>
      </c>
      <c r="L690" s="312">
        <f t="shared" si="153"/>
        <v>-23.509722664966525</v>
      </c>
      <c r="M690" s="240" t="s">
        <v>12162</v>
      </c>
      <c r="N690" s="235" t="s">
        <v>12162</v>
      </c>
      <c r="O690" s="234" t="s">
        <v>12162</v>
      </c>
      <c r="P690" s="105" t="s">
        <v>12162</v>
      </c>
      <c r="Q690" s="240">
        <v>242.68299999999999</v>
      </c>
      <c r="R690" s="235">
        <v>182.06700000000001</v>
      </c>
      <c r="S690" s="234">
        <f t="shared" si="166"/>
        <v>60.615999999999985</v>
      </c>
      <c r="T690" s="138">
        <f t="shared" si="167"/>
        <v>33.293238203518477</v>
      </c>
      <c r="U690" s="293" t="s">
        <v>7308</v>
      </c>
      <c r="V690" s="165">
        <v>243</v>
      </c>
      <c r="W690" s="165">
        <v>182</v>
      </c>
      <c r="X690" s="165">
        <f t="shared" si="157"/>
        <v>61</v>
      </c>
      <c r="Y690" s="255">
        <f t="shared" si="158"/>
        <v>33.516483516483511</v>
      </c>
      <c r="Z690" s="237" t="s">
        <v>6150</v>
      </c>
      <c r="AA690" s="237" t="s">
        <v>6150</v>
      </c>
      <c r="AB690" s="237" t="s">
        <v>6150</v>
      </c>
      <c r="AC690" s="237" t="s">
        <v>6150</v>
      </c>
      <c r="AD690" s="236" t="s">
        <v>6150</v>
      </c>
      <c r="AE690" s="235" t="s">
        <v>12158</v>
      </c>
      <c r="AF690" s="235" t="s">
        <v>12158</v>
      </c>
      <c r="AG690" s="235" t="s">
        <v>12158</v>
      </c>
      <c r="AH690" s="235" t="s">
        <v>12158</v>
      </c>
      <c r="AI690" s="235" t="s">
        <v>12158</v>
      </c>
      <c r="AJ690" s="241" t="s">
        <v>12158</v>
      </c>
      <c r="AK690" s="241" t="s">
        <v>12158</v>
      </c>
      <c r="AL690" s="241" t="s">
        <v>12158</v>
      </c>
      <c r="AM690" s="241" t="s">
        <v>12158</v>
      </c>
      <c r="AN690" s="241" t="s">
        <v>12158</v>
      </c>
      <c r="AO690" s="241" t="s">
        <v>12158</v>
      </c>
      <c r="AP690" s="165" t="s">
        <v>12158</v>
      </c>
      <c r="AQ690" s="241" t="s">
        <v>12158</v>
      </c>
      <c r="AR690" s="241" t="s">
        <v>12158</v>
      </c>
      <c r="AS690" s="241" t="s">
        <v>12158</v>
      </c>
      <c r="AT690" s="10"/>
    </row>
    <row r="691" spans="2:46" ht="50" customHeight="1">
      <c r="B691" s="34" t="s">
        <v>1373</v>
      </c>
      <c r="C691" s="35" t="s">
        <v>5296</v>
      </c>
      <c r="D691" s="36" t="s">
        <v>1374</v>
      </c>
      <c r="E691" s="240">
        <v>59.588999999999999</v>
      </c>
      <c r="F691" s="235">
        <v>70.575000000000003</v>
      </c>
      <c r="G691" s="234">
        <f t="shared" si="148"/>
        <v>-10.986000000000004</v>
      </c>
      <c r="H691" s="105">
        <f t="shared" si="149"/>
        <v>-15.566418703506912</v>
      </c>
      <c r="I691" s="240" t="s">
        <v>12162</v>
      </c>
      <c r="J691" s="235" t="s">
        <v>12162</v>
      </c>
      <c r="K691" s="234" t="s">
        <v>12162</v>
      </c>
      <c r="L691" s="312" t="s">
        <v>12162</v>
      </c>
      <c r="M691" s="240" t="s">
        <v>12162</v>
      </c>
      <c r="N691" s="235" t="s">
        <v>12162</v>
      </c>
      <c r="O691" s="234" t="s">
        <v>12162</v>
      </c>
      <c r="P691" s="105" t="s">
        <v>12162</v>
      </c>
      <c r="Q691" s="240">
        <v>59.588999999999999</v>
      </c>
      <c r="R691" s="235">
        <v>70.575000000000003</v>
      </c>
      <c r="S691" s="234">
        <f t="shared" si="166"/>
        <v>-10.986000000000004</v>
      </c>
      <c r="T691" s="105">
        <f t="shared" si="167"/>
        <v>-15.566418703506912</v>
      </c>
      <c r="U691" s="180" t="s">
        <v>7309</v>
      </c>
      <c r="V691" s="165">
        <v>59.588999999999999</v>
      </c>
      <c r="W691" s="165">
        <v>70.575000000000003</v>
      </c>
      <c r="X691" s="165">
        <f t="shared" si="157"/>
        <v>-10.986000000000004</v>
      </c>
      <c r="Y691" s="255">
        <f t="shared" si="158"/>
        <v>-15.566418703506912</v>
      </c>
      <c r="Z691" s="237" t="s">
        <v>6150</v>
      </c>
      <c r="AA691" s="237" t="s">
        <v>6150</v>
      </c>
      <c r="AB691" s="237" t="s">
        <v>6150</v>
      </c>
      <c r="AC691" s="237" t="s">
        <v>6150</v>
      </c>
      <c r="AD691" s="236" t="s">
        <v>6150</v>
      </c>
      <c r="AE691" s="235" t="s">
        <v>12158</v>
      </c>
      <c r="AF691" s="235" t="s">
        <v>12158</v>
      </c>
      <c r="AG691" s="235" t="s">
        <v>12158</v>
      </c>
      <c r="AH691" s="235" t="s">
        <v>12158</v>
      </c>
      <c r="AI691" s="235" t="s">
        <v>12158</v>
      </c>
      <c r="AJ691" s="241" t="s">
        <v>12158</v>
      </c>
      <c r="AK691" s="241" t="s">
        <v>12158</v>
      </c>
      <c r="AL691" s="241" t="s">
        <v>12158</v>
      </c>
      <c r="AM691" s="241" t="s">
        <v>12158</v>
      </c>
      <c r="AN691" s="241" t="s">
        <v>12158</v>
      </c>
      <c r="AO691" s="241" t="s">
        <v>12158</v>
      </c>
      <c r="AP691" s="165" t="s">
        <v>12158</v>
      </c>
      <c r="AQ691" s="241" t="s">
        <v>12158</v>
      </c>
      <c r="AR691" s="241" t="s">
        <v>12158</v>
      </c>
      <c r="AS691" s="241" t="s">
        <v>12158</v>
      </c>
      <c r="AT691" s="5"/>
    </row>
    <row r="692" spans="2:46" ht="50" customHeight="1">
      <c r="B692" s="34" t="s">
        <v>1375</v>
      </c>
      <c r="C692" s="35" t="s">
        <v>5296</v>
      </c>
      <c r="D692" s="36" t="s">
        <v>1376</v>
      </c>
      <c r="E692" s="240">
        <v>130.97999999999999</v>
      </c>
      <c r="F692" s="235">
        <v>131.80500000000001</v>
      </c>
      <c r="G692" s="234">
        <f t="shared" si="148"/>
        <v>-0.82500000000001705</v>
      </c>
      <c r="H692" s="105">
        <f t="shared" si="149"/>
        <v>-0.62592466143167336</v>
      </c>
      <c r="I692" s="240">
        <v>130.97999999999999</v>
      </c>
      <c r="J692" s="235">
        <v>131.80500000000001</v>
      </c>
      <c r="K692" s="234">
        <f t="shared" si="152"/>
        <v>-0.82500000000001705</v>
      </c>
      <c r="L692" s="312">
        <f t="shared" si="153"/>
        <v>-0.62592466143167336</v>
      </c>
      <c r="M692" s="240" t="s">
        <v>12162</v>
      </c>
      <c r="N692" s="235" t="s">
        <v>12162</v>
      </c>
      <c r="O692" s="234" t="s">
        <v>12162</v>
      </c>
      <c r="P692" s="105" t="s">
        <v>12162</v>
      </c>
      <c r="Q692" s="240" t="s">
        <v>12162</v>
      </c>
      <c r="R692" s="235" t="s">
        <v>12162</v>
      </c>
      <c r="S692" s="234" t="s">
        <v>12162</v>
      </c>
      <c r="T692" s="138" t="s">
        <v>12162</v>
      </c>
      <c r="U692" s="293" t="s">
        <v>6150</v>
      </c>
      <c r="V692" s="237" t="s">
        <v>6150</v>
      </c>
      <c r="W692" s="237" t="s">
        <v>6150</v>
      </c>
      <c r="X692" s="237" t="s">
        <v>6150</v>
      </c>
      <c r="Y692" s="236" t="s">
        <v>6150</v>
      </c>
      <c r="Z692" s="237" t="s">
        <v>6150</v>
      </c>
      <c r="AA692" s="237" t="s">
        <v>6150</v>
      </c>
      <c r="AB692" s="237" t="s">
        <v>6150</v>
      </c>
      <c r="AC692" s="237" t="s">
        <v>6150</v>
      </c>
      <c r="AD692" s="236" t="s">
        <v>6150</v>
      </c>
      <c r="AE692" s="235" t="s">
        <v>12158</v>
      </c>
      <c r="AF692" s="235" t="s">
        <v>12158</v>
      </c>
      <c r="AG692" s="235" t="s">
        <v>12158</v>
      </c>
      <c r="AH692" s="235" t="s">
        <v>12158</v>
      </c>
      <c r="AI692" s="235" t="s">
        <v>12158</v>
      </c>
      <c r="AJ692" s="241" t="s">
        <v>12158</v>
      </c>
      <c r="AK692" s="241" t="s">
        <v>12158</v>
      </c>
      <c r="AL692" s="241" t="s">
        <v>12158</v>
      </c>
      <c r="AM692" s="241" t="s">
        <v>12158</v>
      </c>
      <c r="AN692" s="241" t="s">
        <v>12158</v>
      </c>
      <c r="AO692" s="241" t="s">
        <v>12158</v>
      </c>
      <c r="AP692" s="165" t="s">
        <v>12158</v>
      </c>
      <c r="AQ692" s="241" t="s">
        <v>12158</v>
      </c>
      <c r="AR692" s="241" t="s">
        <v>12158</v>
      </c>
      <c r="AS692" s="241" t="s">
        <v>12158</v>
      </c>
      <c r="AT692" s="5"/>
    </row>
    <row r="693" spans="2:46" ht="50" customHeight="1">
      <c r="B693" s="34" t="s">
        <v>1377</v>
      </c>
      <c r="C693" s="35" t="s">
        <v>5296</v>
      </c>
      <c r="D693" s="36" t="s">
        <v>1378</v>
      </c>
      <c r="E693" s="240">
        <v>187.751</v>
      </c>
      <c r="F693" s="235">
        <v>167.48500000000001</v>
      </c>
      <c r="G693" s="234">
        <f t="shared" si="148"/>
        <v>20.265999999999991</v>
      </c>
      <c r="H693" s="105">
        <f t="shared" si="149"/>
        <v>12.100188076544162</v>
      </c>
      <c r="I693" s="240">
        <v>187.751</v>
      </c>
      <c r="J693" s="235">
        <v>167.48500000000001</v>
      </c>
      <c r="K693" s="234">
        <f t="shared" si="152"/>
        <v>20.265999999999991</v>
      </c>
      <c r="L693" s="312">
        <f t="shared" si="153"/>
        <v>12.100188076544162</v>
      </c>
      <c r="M693" s="240" t="s">
        <v>12162</v>
      </c>
      <c r="N693" s="235" t="s">
        <v>12162</v>
      </c>
      <c r="O693" s="234" t="s">
        <v>12162</v>
      </c>
      <c r="P693" s="105" t="s">
        <v>12162</v>
      </c>
      <c r="Q693" s="240" t="s">
        <v>12162</v>
      </c>
      <c r="R693" s="235" t="s">
        <v>12162</v>
      </c>
      <c r="S693" s="234" t="s">
        <v>12162</v>
      </c>
      <c r="T693" s="138" t="s">
        <v>12162</v>
      </c>
      <c r="U693" s="293" t="s">
        <v>6150</v>
      </c>
      <c r="V693" s="237" t="s">
        <v>6150</v>
      </c>
      <c r="W693" s="237" t="s">
        <v>6150</v>
      </c>
      <c r="X693" s="237" t="s">
        <v>6150</v>
      </c>
      <c r="Y693" s="236" t="s">
        <v>6150</v>
      </c>
      <c r="Z693" s="237" t="s">
        <v>6150</v>
      </c>
      <c r="AA693" s="237" t="s">
        <v>6150</v>
      </c>
      <c r="AB693" s="237" t="s">
        <v>6150</v>
      </c>
      <c r="AC693" s="237" t="s">
        <v>6150</v>
      </c>
      <c r="AD693" s="236" t="s">
        <v>6150</v>
      </c>
      <c r="AE693" s="235" t="s">
        <v>12158</v>
      </c>
      <c r="AF693" s="235" t="s">
        <v>12158</v>
      </c>
      <c r="AG693" s="235" t="s">
        <v>12158</v>
      </c>
      <c r="AH693" s="235" t="s">
        <v>12158</v>
      </c>
      <c r="AI693" s="235" t="s">
        <v>12158</v>
      </c>
      <c r="AJ693" s="241" t="s">
        <v>12158</v>
      </c>
      <c r="AK693" s="241" t="s">
        <v>12158</v>
      </c>
      <c r="AL693" s="241" t="s">
        <v>12158</v>
      </c>
      <c r="AM693" s="241" t="s">
        <v>12158</v>
      </c>
      <c r="AN693" s="241" t="s">
        <v>12158</v>
      </c>
      <c r="AO693" s="241" t="s">
        <v>12158</v>
      </c>
      <c r="AP693" s="165" t="s">
        <v>12158</v>
      </c>
      <c r="AQ693" s="241" t="s">
        <v>12158</v>
      </c>
      <c r="AR693" s="241" t="s">
        <v>12158</v>
      </c>
      <c r="AS693" s="241" t="s">
        <v>12158</v>
      </c>
      <c r="AT693" s="5"/>
    </row>
    <row r="694" spans="2:46" ht="50" customHeight="1">
      <c r="B694" s="34" t="s">
        <v>1379</v>
      </c>
      <c r="C694" s="35" t="s">
        <v>5296</v>
      </c>
      <c r="D694" s="36" t="s">
        <v>1380</v>
      </c>
      <c r="E694" s="240">
        <v>40.021999999999998</v>
      </c>
      <c r="F694" s="235">
        <v>35.018000000000001</v>
      </c>
      <c r="G694" s="234">
        <f t="shared" si="148"/>
        <v>5.0039999999999978</v>
      </c>
      <c r="H694" s="105">
        <f t="shared" si="149"/>
        <v>14.28979382032097</v>
      </c>
      <c r="I694" s="240" t="s">
        <v>12162</v>
      </c>
      <c r="J694" s="235" t="s">
        <v>12162</v>
      </c>
      <c r="K694" s="234" t="s">
        <v>12162</v>
      </c>
      <c r="L694" s="312" t="s">
        <v>12162</v>
      </c>
      <c r="M694" s="240" t="s">
        <v>12162</v>
      </c>
      <c r="N694" s="235" t="s">
        <v>12162</v>
      </c>
      <c r="O694" s="234" t="s">
        <v>12162</v>
      </c>
      <c r="P694" s="105" t="s">
        <v>12162</v>
      </c>
      <c r="Q694" s="240">
        <v>40.021999999999998</v>
      </c>
      <c r="R694" s="235">
        <v>35.018000000000001</v>
      </c>
      <c r="S694" s="234">
        <f t="shared" si="166"/>
        <v>5.0039999999999978</v>
      </c>
      <c r="T694" s="105">
        <f t="shared" si="167"/>
        <v>14.28979382032097</v>
      </c>
      <c r="U694" s="180" t="s">
        <v>7310</v>
      </c>
      <c r="V694" s="165">
        <v>40</v>
      </c>
      <c r="W694" s="165">
        <v>35</v>
      </c>
      <c r="X694" s="165">
        <f t="shared" si="157"/>
        <v>5</v>
      </c>
      <c r="Y694" s="255">
        <f t="shared" si="158"/>
        <v>14.285714285714285</v>
      </c>
      <c r="Z694" s="237" t="s">
        <v>6150</v>
      </c>
      <c r="AA694" s="237" t="s">
        <v>6150</v>
      </c>
      <c r="AB694" s="237" t="s">
        <v>6150</v>
      </c>
      <c r="AC694" s="237" t="s">
        <v>6150</v>
      </c>
      <c r="AD694" s="236" t="s">
        <v>6150</v>
      </c>
      <c r="AE694" s="235" t="s">
        <v>12158</v>
      </c>
      <c r="AF694" s="235" t="s">
        <v>12158</v>
      </c>
      <c r="AG694" s="235" t="s">
        <v>12158</v>
      </c>
      <c r="AH694" s="235" t="s">
        <v>12158</v>
      </c>
      <c r="AI694" s="235" t="s">
        <v>12158</v>
      </c>
      <c r="AJ694" s="241" t="s">
        <v>12158</v>
      </c>
      <c r="AK694" s="241" t="s">
        <v>12158</v>
      </c>
      <c r="AL694" s="241" t="s">
        <v>12158</v>
      </c>
      <c r="AM694" s="241" t="s">
        <v>12158</v>
      </c>
      <c r="AN694" s="241" t="s">
        <v>12158</v>
      </c>
      <c r="AO694" s="241" t="s">
        <v>12158</v>
      </c>
      <c r="AP694" s="165" t="s">
        <v>12158</v>
      </c>
      <c r="AQ694" s="241" t="s">
        <v>12158</v>
      </c>
      <c r="AR694" s="241" t="s">
        <v>12158</v>
      </c>
      <c r="AS694" s="241" t="s">
        <v>12158</v>
      </c>
      <c r="AT694" s="5"/>
    </row>
    <row r="695" spans="2:46" ht="50" customHeight="1">
      <c r="B695" s="34" t="s">
        <v>1381</v>
      </c>
      <c r="C695" s="35" t="s">
        <v>5296</v>
      </c>
      <c r="D695" s="36" t="s">
        <v>1382</v>
      </c>
      <c r="E695" s="240">
        <v>187.36699999999999</v>
      </c>
      <c r="F695" s="235">
        <v>365.13200000000001</v>
      </c>
      <c r="G695" s="234">
        <f t="shared" si="148"/>
        <v>-177.76500000000001</v>
      </c>
      <c r="H695" s="105">
        <f t="shared" si="149"/>
        <v>-48.685133047774507</v>
      </c>
      <c r="I695" s="240">
        <v>161.316</v>
      </c>
      <c r="J695" s="235">
        <v>112.16800000000001</v>
      </c>
      <c r="K695" s="234">
        <f t="shared" si="152"/>
        <v>49.147999999999996</v>
      </c>
      <c r="L695" s="312">
        <f t="shared" si="153"/>
        <v>43.816418229798153</v>
      </c>
      <c r="M695" s="240" t="s">
        <v>12162</v>
      </c>
      <c r="N695" s="235" t="s">
        <v>12162</v>
      </c>
      <c r="O695" s="234" t="s">
        <v>12162</v>
      </c>
      <c r="P695" s="105" t="s">
        <v>12162</v>
      </c>
      <c r="Q695" s="240">
        <v>26.050999999999998</v>
      </c>
      <c r="R695" s="235">
        <v>252.964</v>
      </c>
      <c r="S695" s="234">
        <f t="shared" si="166"/>
        <v>-226.91300000000001</v>
      </c>
      <c r="T695" s="138">
        <f t="shared" si="167"/>
        <v>-89.701696684113159</v>
      </c>
      <c r="U695" s="293" t="s">
        <v>7311</v>
      </c>
      <c r="V695" s="165">
        <v>26.050999999999998</v>
      </c>
      <c r="W695" s="165">
        <v>252.964</v>
      </c>
      <c r="X695" s="165">
        <f t="shared" si="157"/>
        <v>-226.91300000000001</v>
      </c>
      <c r="Y695" s="255">
        <f t="shared" si="158"/>
        <v>-89.701696684113159</v>
      </c>
      <c r="Z695" s="237" t="s">
        <v>6150</v>
      </c>
      <c r="AA695" s="237" t="s">
        <v>6150</v>
      </c>
      <c r="AB695" s="237" t="s">
        <v>6150</v>
      </c>
      <c r="AC695" s="237" t="s">
        <v>6150</v>
      </c>
      <c r="AD695" s="236" t="s">
        <v>6150</v>
      </c>
      <c r="AE695" s="235" t="s">
        <v>12158</v>
      </c>
      <c r="AF695" s="235" t="s">
        <v>12158</v>
      </c>
      <c r="AG695" s="235" t="s">
        <v>12158</v>
      </c>
      <c r="AH695" s="235" t="s">
        <v>12158</v>
      </c>
      <c r="AI695" s="235" t="s">
        <v>12158</v>
      </c>
      <c r="AJ695" s="241" t="s">
        <v>12158</v>
      </c>
      <c r="AK695" s="241" t="s">
        <v>12158</v>
      </c>
      <c r="AL695" s="241" t="s">
        <v>12158</v>
      </c>
      <c r="AM695" s="241" t="s">
        <v>12158</v>
      </c>
      <c r="AN695" s="241" t="s">
        <v>12158</v>
      </c>
      <c r="AO695" s="241" t="s">
        <v>12158</v>
      </c>
      <c r="AP695" s="165" t="s">
        <v>12158</v>
      </c>
      <c r="AQ695" s="241" t="s">
        <v>12158</v>
      </c>
      <c r="AR695" s="241" t="s">
        <v>12158</v>
      </c>
      <c r="AS695" s="241" t="s">
        <v>12158</v>
      </c>
      <c r="AT695" s="5"/>
    </row>
    <row r="696" spans="2:46" ht="50" customHeight="1">
      <c r="B696" s="34" t="s">
        <v>1383</v>
      </c>
      <c r="C696" s="35" t="s">
        <v>5296</v>
      </c>
      <c r="D696" s="36" t="s">
        <v>1384</v>
      </c>
      <c r="E696" s="240">
        <v>603.53300000000002</v>
      </c>
      <c r="F696" s="235">
        <v>556.67700000000002</v>
      </c>
      <c r="G696" s="234">
        <f t="shared" si="148"/>
        <v>46.855999999999995</v>
      </c>
      <c r="H696" s="105">
        <f t="shared" si="149"/>
        <v>8.4170892636124712</v>
      </c>
      <c r="I696" s="240">
        <v>64.159000000000006</v>
      </c>
      <c r="J696" s="235">
        <v>45.765999999999998</v>
      </c>
      <c r="K696" s="234">
        <f t="shared" si="152"/>
        <v>18.393000000000008</v>
      </c>
      <c r="L696" s="312">
        <f t="shared" si="153"/>
        <v>40.18922344098241</v>
      </c>
      <c r="M696" s="240" t="s">
        <v>12162</v>
      </c>
      <c r="N696" s="235" t="s">
        <v>12162</v>
      </c>
      <c r="O696" s="234" t="s">
        <v>12162</v>
      </c>
      <c r="P696" s="105" t="s">
        <v>12162</v>
      </c>
      <c r="Q696" s="240">
        <v>539.37400000000002</v>
      </c>
      <c r="R696" s="235">
        <v>510.911</v>
      </c>
      <c r="S696" s="234">
        <f t="shared" si="166"/>
        <v>28.463000000000022</v>
      </c>
      <c r="T696" s="105">
        <f t="shared" si="167"/>
        <v>5.5710290050517646</v>
      </c>
      <c r="U696" s="180" t="s">
        <v>7312</v>
      </c>
      <c r="V696" s="165">
        <v>539</v>
      </c>
      <c r="W696" s="165">
        <v>511</v>
      </c>
      <c r="X696" s="165">
        <f t="shared" si="157"/>
        <v>28</v>
      </c>
      <c r="Y696" s="255">
        <f t="shared" si="158"/>
        <v>5.4794520547945202</v>
      </c>
      <c r="Z696" s="237" t="s">
        <v>7313</v>
      </c>
      <c r="AA696" s="165">
        <v>0</v>
      </c>
      <c r="AB696" s="165">
        <v>0</v>
      </c>
      <c r="AC696" s="165">
        <f t="shared" si="159"/>
        <v>0</v>
      </c>
      <c r="AD696" s="165">
        <v>0</v>
      </c>
      <c r="AE696" s="235" t="s">
        <v>12158</v>
      </c>
      <c r="AF696" s="235" t="s">
        <v>12158</v>
      </c>
      <c r="AG696" s="235" t="s">
        <v>12158</v>
      </c>
      <c r="AH696" s="235" t="s">
        <v>12158</v>
      </c>
      <c r="AI696" s="235" t="s">
        <v>12158</v>
      </c>
      <c r="AJ696" s="241" t="s">
        <v>12158</v>
      </c>
      <c r="AK696" s="241" t="s">
        <v>12158</v>
      </c>
      <c r="AL696" s="241" t="s">
        <v>12158</v>
      </c>
      <c r="AM696" s="241" t="s">
        <v>12158</v>
      </c>
      <c r="AN696" s="241" t="s">
        <v>12158</v>
      </c>
      <c r="AO696" s="241" t="s">
        <v>12158</v>
      </c>
      <c r="AP696" s="165" t="s">
        <v>12158</v>
      </c>
      <c r="AQ696" s="241" t="s">
        <v>12158</v>
      </c>
      <c r="AR696" s="241" t="s">
        <v>12158</v>
      </c>
      <c r="AS696" s="241" t="s">
        <v>12158</v>
      </c>
      <c r="AT696" s="5"/>
    </row>
    <row r="697" spans="2:46" ht="50" customHeight="1">
      <c r="B697" s="34" t="s">
        <v>1385</v>
      </c>
      <c r="C697" s="35" t="s">
        <v>5296</v>
      </c>
      <c r="D697" s="36" t="s">
        <v>1386</v>
      </c>
      <c r="E697" s="240">
        <v>102.227</v>
      </c>
      <c r="F697" s="235">
        <v>122.205</v>
      </c>
      <c r="G697" s="234">
        <f t="shared" si="148"/>
        <v>-19.977999999999994</v>
      </c>
      <c r="H697" s="105">
        <f t="shared" si="149"/>
        <v>-16.347939936991118</v>
      </c>
      <c r="I697" s="240" t="s">
        <v>6150</v>
      </c>
      <c r="J697" s="235" t="s">
        <v>6150</v>
      </c>
      <c r="K697" s="234" t="s">
        <v>6150</v>
      </c>
      <c r="L697" s="312" t="s">
        <v>6150</v>
      </c>
      <c r="M697" s="240" t="s">
        <v>12162</v>
      </c>
      <c r="N697" s="235" t="s">
        <v>12162</v>
      </c>
      <c r="O697" s="234" t="s">
        <v>12162</v>
      </c>
      <c r="P697" s="105" t="s">
        <v>12162</v>
      </c>
      <c r="Q697" s="240">
        <v>102.227</v>
      </c>
      <c r="R697" s="235">
        <v>122.205</v>
      </c>
      <c r="S697" s="234">
        <f t="shared" si="166"/>
        <v>-19.977999999999994</v>
      </c>
      <c r="T697" s="105">
        <f t="shared" si="167"/>
        <v>-16.347939936991118</v>
      </c>
      <c r="U697" s="180" t="s">
        <v>7314</v>
      </c>
      <c r="V697" s="165">
        <v>102.227</v>
      </c>
      <c r="W697" s="165">
        <v>122.205</v>
      </c>
      <c r="X697" s="165">
        <f t="shared" si="157"/>
        <v>-19.977999999999994</v>
      </c>
      <c r="Y697" s="255">
        <f t="shared" si="158"/>
        <v>-16.347939936991118</v>
      </c>
      <c r="Z697" s="237" t="s">
        <v>6150</v>
      </c>
      <c r="AA697" s="237" t="s">
        <v>6150</v>
      </c>
      <c r="AB697" s="237" t="s">
        <v>6150</v>
      </c>
      <c r="AC697" s="237" t="s">
        <v>6150</v>
      </c>
      <c r="AD697" s="236" t="s">
        <v>6150</v>
      </c>
      <c r="AE697" s="235" t="s">
        <v>12158</v>
      </c>
      <c r="AF697" s="235" t="s">
        <v>12158</v>
      </c>
      <c r="AG697" s="235" t="s">
        <v>12158</v>
      </c>
      <c r="AH697" s="235" t="s">
        <v>12158</v>
      </c>
      <c r="AI697" s="235" t="s">
        <v>12158</v>
      </c>
      <c r="AJ697" s="241" t="s">
        <v>12158</v>
      </c>
      <c r="AK697" s="241" t="s">
        <v>12158</v>
      </c>
      <c r="AL697" s="241" t="s">
        <v>12158</v>
      </c>
      <c r="AM697" s="241" t="s">
        <v>12158</v>
      </c>
      <c r="AN697" s="241" t="s">
        <v>12158</v>
      </c>
      <c r="AO697" s="241" t="s">
        <v>12158</v>
      </c>
      <c r="AP697" s="165" t="s">
        <v>12158</v>
      </c>
      <c r="AQ697" s="241" t="s">
        <v>12158</v>
      </c>
      <c r="AR697" s="241" t="s">
        <v>12158</v>
      </c>
      <c r="AS697" s="241" t="s">
        <v>12158</v>
      </c>
      <c r="AT697" s="5"/>
    </row>
    <row r="698" spans="2:46" ht="50" customHeight="1">
      <c r="B698" s="34" t="s">
        <v>1387</v>
      </c>
      <c r="C698" s="35" t="s">
        <v>5296</v>
      </c>
      <c r="D698" s="36" t="s">
        <v>1388</v>
      </c>
      <c r="E698" s="240">
        <v>182.14099999999999</v>
      </c>
      <c r="F698" s="235">
        <v>173.24199999999999</v>
      </c>
      <c r="G698" s="234">
        <f t="shared" si="148"/>
        <v>8.8990000000000009</v>
      </c>
      <c r="H698" s="105">
        <f t="shared" si="149"/>
        <v>5.136745131088305</v>
      </c>
      <c r="I698" s="240">
        <v>182.14099999999999</v>
      </c>
      <c r="J698" s="235">
        <v>173.24199999999999</v>
      </c>
      <c r="K698" s="234">
        <f t="shared" si="152"/>
        <v>8.8990000000000009</v>
      </c>
      <c r="L698" s="312">
        <f t="shared" si="153"/>
        <v>5.136745131088305</v>
      </c>
      <c r="M698" s="240" t="s">
        <v>12162</v>
      </c>
      <c r="N698" s="235" t="s">
        <v>12162</v>
      </c>
      <c r="O698" s="234" t="s">
        <v>12162</v>
      </c>
      <c r="P698" s="105" t="s">
        <v>12162</v>
      </c>
      <c r="Q698" s="240" t="s">
        <v>12162</v>
      </c>
      <c r="R698" s="235" t="s">
        <v>12162</v>
      </c>
      <c r="S698" s="234" t="s">
        <v>12162</v>
      </c>
      <c r="T698" s="138" t="s">
        <v>12162</v>
      </c>
      <c r="U698" s="293" t="s">
        <v>6150</v>
      </c>
      <c r="V698" s="237" t="s">
        <v>6150</v>
      </c>
      <c r="W698" s="237" t="s">
        <v>6150</v>
      </c>
      <c r="X698" s="237" t="s">
        <v>6150</v>
      </c>
      <c r="Y698" s="236" t="s">
        <v>6150</v>
      </c>
      <c r="Z698" s="237" t="s">
        <v>6150</v>
      </c>
      <c r="AA698" s="237" t="s">
        <v>6150</v>
      </c>
      <c r="AB698" s="237" t="s">
        <v>6150</v>
      </c>
      <c r="AC698" s="237" t="s">
        <v>6150</v>
      </c>
      <c r="AD698" s="236" t="s">
        <v>6150</v>
      </c>
      <c r="AE698" s="235" t="s">
        <v>12158</v>
      </c>
      <c r="AF698" s="235" t="s">
        <v>12158</v>
      </c>
      <c r="AG698" s="235" t="s">
        <v>12158</v>
      </c>
      <c r="AH698" s="235" t="s">
        <v>12158</v>
      </c>
      <c r="AI698" s="235" t="s">
        <v>12158</v>
      </c>
      <c r="AJ698" s="241" t="s">
        <v>12158</v>
      </c>
      <c r="AK698" s="241" t="s">
        <v>12158</v>
      </c>
      <c r="AL698" s="241" t="s">
        <v>12158</v>
      </c>
      <c r="AM698" s="241" t="s">
        <v>12158</v>
      </c>
      <c r="AN698" s="241" t="s">
        <v>12158</v>
      </c>
      <c r="AO698" s="241" t="s">
        <v>12158</v>
      </c>
      <c r="AP698" s="165" t="s">
        <v>12158</v>
      </c>
      <c r="AQ698" s="241" t="s">
        <v>12158</v>
      </c>
      <c r="AR698" s="241" t="s">
        <v>12158</v>
      </c>
      <c r="AS698" s="241" t="s">
        <v>12158</v>
      </c>
      <c r="AT698" s="5"/>
    </row>
    <row r="699" spans="2:46" ht="50" customHeight="1">
      <c r="B699" s="34" t="s">
        <v>1389</v>
      </c>
      <c r="C699" s="35" t="s">
        <v>5296</v>
      </c>
      <c r="D699" s="36" t="s">
        <v>1390</v>
      </c>
      <c r="E699" s="240">
        <v>1422.1880000000001</v>
      </c>
      <c r="F699" s="235">
        <v>1425.3620000000001</v>
      </c>
      <c r="G699" s="234">
        <f t="shared" si="148"/>
        <v>-3.1739999999999782</v>
      </c>
      <c r="H699" s="105">
        <f t="shared" si="149"/>
        <v>-0.22268027350244904</v>
      </c>
      <c r="I699" s="240">
        <v>390.86900000000003</v>
      </c>
      <c r="J699" s="235">
        <v>389.53899999999999</v>
      </c>
      <c r="K699" s="234">
        <f t="shared" si="152"/>
        <v>1.3300000000000409</v>
      </c>
      <c r="L699" s="312">
        <f t="shared" si="153"/>
        <v>0.34142922788219948</v>
      </c>
      <c r="M699" s="240" t="s">
        <v>12162</v>
      </c>
      <c r="N699" s="235" t="s">
        <v>12162</v>
      </c>
      <c r="O699" s="234" t="s">
        <v>12162</v>
      </c>
      <c r="P699" s="105" t="s">
        <v>12162</v>
      </c>
      <c r="Q699" s="240">
        <v>1031.319</v>
      </c>
      <c r="R699" s="235">
        <v>1035.8230000000001</v>
      </c>
      <c r="S699" s="234">
        <f t="shared" si="166"/>
        <v>-4.5040000000001328</v>
      </c>
      <c r="T699" s="105">
        <f t="shared" si="167"/>
        <v>-0.43482332406213536</v>
      </c>
      <c r="U699" s="180" t="s">
        <v>7315</v>
      </c>
      <c r="V699" s="165">
        <v>1031.319</v>
      </c>
      <c r="W699" s="165">
        <v>1035.8230000000001</v>
      </c>
      <c r="X699" s="165">
        <f t="shared" si="157"/>
        <v>-4.5040000000001328</v>
      </c>
      <c r="Y699" s="255">
        <f t="shared" si="158"/>
        <v>-0.43482332406213536</v>
      </c>
      <c r="Z699" s="237" t="s">
        <v>6150</v>
      </c>
      <c r="AA699" s="237" t="s">
        <v>6150</v>
      </c>
      <c r="AB699" s="237" t="s">
        <v>6150</v>
      </c>
      <c r="AC699" s="237" t="s">
        <v>6150</v>
      </c>
      <c r="AD699" s="236" t="s">
        <v>6150</v>
      </c>
      <c r="AE699" s="235" t="s">
        <v>12158</v>
      </c>
      <c r="AF699" s="235" t="s">
        <v>12158</v>
      </c>
      <c r="AG699" s="235" t="s">
        <v>12158</v>
      </c>
      <c r="AH699" s="235" t="s">
        <v>12158</v>
      </c>
      <c r="AI699" s="235" t="s">
        <v>12158</v>
      </c>
      <c r="AJ699" s="241" t="s">
        <v>12158</v>
      </c>
      <c r="AK699" s="241" t="s">
        <v>12158</v>
      </c>
      <c r="AL699" s="241" t="s">
        <v>12158</v>
      </c>
      <c r="AM699" s="241" t="s">
        <v>12158</v>
      </c>
      <c r="AN699" s="241" t="s">
        <v>12158</v>
      </c>
      <c r="AO699" s="241" t="s">
        <v>12158</v>
      </c>
      <c r="AP699" s="165" t="s">
        <v>12158</v>
      </c>
      <c r="AQ699" s="241" t="s">
        <v>12158</v>
      </c>
      <c r="AR699" s="241" t="s">
        <v>12158</v>
      </c>
      <c r="AS699" s="241" t="s">
        <v>12158</v>
      </c>
      <c r="AT699" s="5"/>
    </row>
    <row r="700" spans="2:46" ht="50" customHeight="1">
      <c r="B700" s="34" t="s">
        <v>1391</v>
      </c>
      <c r="C700" s="35" t="s">
        <v>5296</v>
      </c>
      <c r="D700" s="36" t="s">
        <v>1392</v>
      </c>
      <c r="E700" s="240">
        <v>194.4</v>
      </c>
      <c r="F700" s="235">
        <v>231.87299999999999</v>
      </c>
      <c r="G700" s="234">
        <f t="shared" si="148"/>
        <v>-37.472999999999985</v>
      </c>
      <c r="H700" s="105">
        <f t="shared" si="149"/>
        <v>-16.161001927779424</v>
      </c>
      <c r="I700" s="240">
        <v>127.217</v>
      </c>
      <c r="J700" s="235">
        <v>164.696</v>
      </c>
      <c r="K700" s="234">
        <f t="shared" si="152"/>
        <v>-37.478999999999999</v>
      </c>
      <c r="L700" s="312">
        <f t="shared" si="153"/>
        <v>-22.756472531209017</v>
      </c>
      <c r="M700" s="240" t="s">
        <v>12162</v>
      </c>
      <c r="N700" s="235" t="s">
        <v>12162</v>
      </c>
      <c r="O700" s="234" t="s">
        <v>12162</v>
      </c>
      <c r="P700" s="105" t="s">
        <v>12162</v>
      </c>
      <c r="Q700" s="240">
        <v>67.183000000000007</v>
      </c>
      <c r="R700" s="235">
        <v>67.177000000000007</v>
      </c>
      <c r="S700" s="234">
        <f t="shared" si="166"/>
        <v>6.0000000000002274E-3</v>
      </c>
      <c r="T700" s="105">
        <f t="shared" si="167"/>
        <v>8.9316283847153451E-3</v>
      </c>
      <c r="U700" s="180" t="s">
        <v>7316</v>
      </c>
      <c r="V700" s="165">
        <v>67</v>
      </c>
      <c r="W700" s="165">
        <v>67</v>
      </c>
      <c r="X700" s="165">
        <f t="shared" si="157"/>
        <v>0</v>
      </c>
      <c r="Y700" s="165">
        <f t="shared" si="158"/>
        <v>0</v>
      </c>
      <c r="Z700" s="237" t="s">
        <v>6150</v>
      </c>
      <c r="AA700" s="237" t="s">
        <v>6150</v>
      </c>
      <c r="AB700" s="237" t="s">
        <v>6150</v>
      </c>
      <c r="AC700" s="237" t="s">
        <v>6150</v>
      </c>
      <c r="AD700" s="236" t="s">
        <v>6150</v>
      </c>
      <c r="AE700" s="235" t="s">
        <v>12158</v>
      </c>
      <c r="AF700" s="235" t="s">
        <v>12158</v>
      </c>
      <c r="AG700" s="235" t="s">
        <v>12158</v>
      </c>
      <c r="AH700" s="235" t="s">
        <v>12158</v>
      </c>
      <c r="AI700" s="235" t="s">
        <v>12158</v>
      </c>
      <c r="AJ700" s="241" t="s">
        <v>12158</v>
      </c>
      <c r="AK700" s="241" t="s">
        <v>12158</v>
      </c>
      <c r="AL700" s="241" t="s">
        <v>12158</v>
      </c>
      <c r="AM700" s="241" t="s">
        <v>12158</v>
      </c>
      <c r="AN700" s="241" t="s">
        <v>12158</v>
      </c>
      <c r="AO700" s="241" t="s">
        <v>12158</v>
      </c>
      <c r="AP700" s="165" t="s">
        <v>12158</v>
      </c>
      <c r="AQ700" s="241" t="s">
        <v>12158</v>
      </c>
      <c r="AR700" s="241" t="s">
        <v>12158</v>
      </c>
      <c r="AS700" s="241" t="s">
        <v>12158</v>
      </c>
      <c r="AT700" s="5"/>
    </row>
    <row r="701" spans="2:46" ht="50" customHeight="1">
      <c r="B701" s="34" t="s">
        <v>1393</v>
      </c>
      <c r="C701" s="35" t="s">
        <v>5296</v>
      </c>
      <c r="D701" s="36" t="s">
        <v>1394</v>
      </c>
      <c r="E701" s="240">
        <v>1138.7329999999999</v>
      </c>
      <c r="F701" s="235">
        <v>1151.655</v>
      </c>
      <c r="G701" s="234">
        <f t="shared" si="148"/>
        <v>-12.922000000000025</v>
      </c>
      <c r="H701" s="105">
        <f t="shared" si="149"/>
        <v>-1.1220374157191195</v>
      </c>
      <c r="I701" s="240" t="s">
        <v>6150</v>
      </c>
      <c r="J701" s="235" t="s">
        <v>6150</v>
      </c>
      <c r="K701" s="234" t="s">
        <v>6150</v>
      </c>
      <c r="L701" s="312" t="s">
        <v>6150</v>
      </c>
      <c r="M701" s="240" t="s">
        <v>12162</v>
      </c>
      <c r="N701" s="235" t="s">
        <v>12162</v>
      </c>
      <c r="O701" s="234" t="s">
        <v>12162</v>
      </c>
      <c r="P701" s="105" t="s">
        <v>12162</v>
      </c>
      <c r="Q701" s="240">
        <v>1138.7329999999999</v>
      </c>
      <c r="R701" s="235">
        <v>1151.655</v>
      </c>
      <c r="S701" s="234">
        <f t="shared" si="166"/>
        <v>-12.922000000000025</v>
      </c>
      <c r="T701" s="105">
        <f t="shared" si="167"/>
        <v>-1.1220374157191195</v>
      </c>
      <c r="U701" s="180" t="s">
        <v>7317</v>
      </c>
      <c r="V701" s="165">
        <v>616</v>
      </c>
      <c r="W701" s="165">
        <v>638</v>
      </c>
      <c r="X701" s="165">
        <f t="shared" si="157"/>
        <v>-22</v>
      </c>
      <c r="Y701" s="165">
        <f t="shared" si="158"/>
        <v>-3.4482758620689653</v>
      </c>
      <c r="Z701" s="241" t="s">
        <v>7318</v>
      </c>
      <c r="AA701" s="165">
        <v>523</v>
      </c>
      <c r="AB701" s="165">
        <v>514</v>
      </c>
      <c r="AC701" s="165">
        <f t="shared" si="159"/>
        <v>9</v>
      </c>
      <c r="AD701" s="165">
        <f t="shared" si="160"/>
        <v>1.7509727626459144</v>
      </c>
      <c r="AE701" s="235" t="s">
        <v>12158</v>
      </c>
      <c r="AF701" s="235" t="s">
        <v>12158</v>
      </c>
      <c r="AG701" s="235" t="s">
        <v>12158</v>
      </c>
      <c r="AH701" s="235" t="s">
        <v>12158</v>
      </c>
      <c r="AI701" s="235" t="s">
        <v>12158</v>
      </c>
      <c r="AJ701" s="241" t="s">
        <v>12158</v>
      </c>
      <c r="AK701" s="241" t="s">
        <v>12158</v>
      </c>
      <c r="AL701" s="241" t="s">
        <v>12158</v>
      </c>
      <c r="AM701" s="241" t="s">
        <v>12158</v>
      </c>
      <c r="AN701" s="241" t="s">
        <v>12158</v>
      </c>
      <c r="AO701" s="241" t="s">
        <v>12158</v>
      </c>
      <c r="AP701" s="165" t="s">
        <v>12158</v>
      </c>
      <c r="AQ701" s="241" t="s">
        <v>12158</v>
      </c>
      <c r="AR701" s="241" t="s">
        <v>12158</v>
      </c>
      <c r="AS701" s="241" t="s">
        <v>12158</v>
      </c>
      <c r="AT701" s="5"/>
    </row>
    <row r="702" spans="2:46" ht="50" customHeight="1">
      <c r="B702" s="34" t="s">
        <v>1395</v>
      </c>
      <c r="C702" s="35" t="s">
        <v>5296</v>
      </c>
      <c r="D702" s="36" t="s">
        <v>1396</v>
      </c>
      <c r="E702" s="240">
        <v>538.81500000000005</v>
      </c>
      <c r="F702" s="235">
        <v>857.28</v>
      </c>
      <c r="G702" s="234">
        <f t="shared" si="148"/>
        <v>-318.46499999999992</v>
      </c>
      <c r="H702" s="105">
        <f t="shared" si="149"/>
        <v>-37.148306270996635</v>
      </c>
      <c r="I702" s="240">
        <v>40.066000000000003</v>
      </c>
      <c r="J702" s="235">
        <v>46.055</v>
      </c>
      <c r="K702" s="234">
        <f t="shared" si="152"/>
        <v>-5.9889999999999972</v>
      </c>
      <c r="L702" s="312">
        <f t="shared" si="153"/>
        <v>-13.004016936271842</v>
      </c>
      <c r="M702" s="240" t="s">
        <v>12162</v>
      </c>
      <c r="N702" s="235" t="s">
        <v>12162</v>
      </c>
      <c r="O702" s="234" t="s">
        <v>12162</v>
      </c>
      <c r="P702" s="105" t="s">
        <v>12162</v>
      </c>
      <c r="Q702" s="240">
        <v>498.74900000000002</v>
      </c>
      <c r="R702" s="235">
        <v>811.22500000000002</v>
      </c>
      <c r="S702" s="234">
        <f t="shared" si="166"/>
        <v>-312.476</v>
      </c>
      <c r="T702" s="105">
        <f t="shared" si="167"/>
        <v>-38.519029862245368</v>
      </c>
      <c r="U702" s="180" t="s">
        <v>7315</v>
      </c>
      <c r="V702" s="165">
        <v>498.74900000000002</v>
      </c>
      <c r="W702" s="165">
        <v>811.22500000000002</v>
      </c>
      <c r="X702" s="165">
        <f t="shared" si="157"/>
        <v>-312.476</v>
      </c>
      <c r="Y702" s="165">
        <f t="shared" si="158"/>
        <v>-38.519029862245368</v>
      </c>
      <c r="Z702" s="237" t="s">
        <v>6150</v>
      </c>
      <c r="AA702" s="237" t="s">
        <v>6150</v>
      </c>
      <c r="AB702" s="237" t="s">
        <v>6150</v>
      </c>
      <c r="AC702" s="237" t="s">
        <v>6150</v>
      </c>
      <c r="AD702" s="236" t="s">
        <v>6150</v>
      </c>
      <c r="AE702" s="235" t="s">
        <v>12158</v>
      </c>
      <c r="AF702" s="235" t="s">
        <v>12158</v>
      </c>
      <c r="AG702" s="235" t="s">
        <v>12158</v>
      </c>
      <c r="AH702" s="235" t="s">
        <v>12158</v>
      </c>
      <c r="AI702" s="235" t="s">
        <v>12158</v>
      </c>
      <c r="AJ702" s="241" t="s">
        <v>12158</v>
      </c>
      <c r="AK702" s="241" t="s">
        <v>12158</v>
      </c>
      <c r="AL702" s="241" t="s">
        <v>12158</v>
      </c>
      <c r="AM702" s="241" t="s">
        <v>12158</v>
      </c>
      <c r="AN702" s="241" t="s">
        <v>12158</v>
      </c>
      <c r="AO702" s="241" t="s">
        <v>12158</v>
      </c>
      <c r="AP702" s="165" t="s">
        <v>12158</v>
      </c>
      <c r="AQ702" s="241" t="s">
        <v>12158</v>
      </c>
      <c r="AR702" s="241" t="s">
        <v>12158</v>
      </c>
      <c r="AS702" s="241" t="s">
        <v>12158</v>
      </c>
      <c r="AT702" s="5"/>
    </row>
    <row r="703" spans="2:46" ht="50" customHeight="1">
      <c r="B703" s="34" t="s">
        <v>1397</v>
      </c>
      <c r="C703" s="35" t="s">
        <v>5296</v>
      </c>
      <c r="D703" s="36" t="s">
        <v>1398</v>
      </c>
      <c r="E703" s="240">
        <v>297.185</v>
      </c>
      <c r="F703" s="235">
        <v>288.30700000000002</v>
      </c>
      <c r="G703" s="234">
        <f t="shared" si="148"/>
        <v>8.8779999999999859</v>
      </c>
      <c r="H703" s="105">
        <f t="shared" si="149"/>
        <v>3.0793563805249216</v>
      </c>
      <c r="I703" s="240">
        <v>297.185</v>
      </c>
      <c r="J703" s="235">
        <v>288.30700000000002</v>
      </c>
      <c r="K703" s="234">
        <f t="shared" si="152"/>
        <v>8.8779999999999859</v>
      </c>
      <c r="L703" s="312">
        <f t="shared" si="153"/>
        <v>3.0793563805249216</v>
      </c>
      <c r="M703" s="240" t="s">
        <v>12162</v>
      </c>
      <c r="N703" s="235" t="s">
        <v>12162</v>
      </c>
      <c r="O703" s="234" t="s">
        <v>12162</v>
      </c>
      <c r="P703" s="105" t="s">
        <v>12162</v>
      </c>
      <c r="Q703" s="240" t="s">
        <v>12162</v>
      </c>
      <c r="R703" s="235" t="s">
        <v>12162</v>
      </c>
      <c r="S703" s="234" t="s">
        <v>12162</v>
      </c>
      <c r="T703" s="138" t="s">
        <v>12162</v>
      </c>
      <c r="U703" s="293" t="s">
        <v>6150</v>
      </c>
      <c r="V703" s="237" t="s">
        <v>6150</v>
      </c>
      <c r="W703" s="237" t="s">
        <v>6150</v>
      </c>
      <c r="X703" s="237" t="s">
        <v>6150</v>
      </c>
      <c r="Y703" s="236" t="s">
        <v>6150</v>
      </c>
      <c r="Z703" s="237" t="s">
        <v>6150</v>
      </c>
      <c r="AA703" s="237" t="s">
        <v>6150</v>
      </c>
      <c r="AB703" s="237" t="s">
        <v>6150</v>
      </c>
      <c r="AC703" s="237" t="s">
        <v>6150</v>
      </c>
      <c r="AD703" s="236" t="s">
        <v>6150</v>
      </c>
      <c r="AE703" s="235" t="s">
        <v>12158</v>
      </c>
      <c r="AF703" s="235" t="s">
        <v>12158</v>
      </c>
      <c r="AG703" s="235" t="s">
        <v>12158</v>
      </c>
      <c r="AH703" s="235" t="s">
        <v>12158</v>
      </c>
      <c r="AI703" s="235" t="s">
        <v>12158</v>
      </c>
      <c r="AJ703" s="241" t="s">
        <v>12158</v>
      </c>
      <c r="AK703" s="241" t="s">
        <v>12158</v>
      </c>
      <c r="AL703" s="241" t="s">
        <v>12158</v>
      </c>
      <c r="AM703" s="241" t="s">
        <v>12158</v>
      </c>
      <c r="AN703" s="241" t="s">
        <v>12158</v>
      </c>
      <c r="AO703" s="241" t="s">
        <v>12158</v>
      </c>
      <c r="AP703" s="165" t="s">
        <v>12158</v>
      </c>
      <c r="AQ703" s="241" t="s">
        <v>12158</v>
      </c>
      <c r="AR703" s="241" t="s">
        <v>12158</v>
      </c>
      <c r="AS703" s="241" t="s">
        <v>12158</v>
      </c>
      <c r="AT703" s="5"/>
    </row>
    <row r="704" spans="2:46" ht="50" customHeight="1">
      <c r="B704" s="34" t="s">
        <v>1399</v>
      </c>
      <c r="C704" s="35" t="s">
        <v>5296</v>
      </c>
      <c r="D704" s="36" t="s">
        <v>1400</v>
      </c>
      <c r="E704" s="240">
        <v>82.287999999999997</v>
      </c>
      <c r="F704" s="235">
        <v>119.003</v>
      </c>
      <c r="G704" s="234">
        <f t="shared" si="148"/>
        <v>-36.715000000000003</v>
      </c>
      <c r="H704" s="105">
        <f t="shared" si="149"/>
        <v>-30.852163390838889</v>
      </c>
      <c r="I704" s="240">
        <v>82.287999999999997</v>
      </c>
      <c r="J704" s="235">
        <v>119.003</v>
      </c>
      <c r="K704" s="234">
        <f t="shared" si="152"/>
        <v>-36.715000000000003</v>
      </c>
      <c r="L704" s="312">
        <f t="shared" si="153"/>
        <v>-30.852163390838889</v>
      </c>
      <c r="M704" s="240" t="s">
        <v>12162</v>
      </c>
      <c r="N704" s="235" t="s">
        <v>12162</v>
      </c>
      <c r="O704" s="234" t="s">
        <v>12162</v>
      </c>
      <c r="P704" s="105" t="s">
        <v>12162</v>
      </c>
      <c r="Q704" s="240" t="s">
        <v>12162</v>
      </c>
      <c r="R704" s="235" t="s">
        <v>12162</v>
      </c>
      <c r="S704" s="234" t="s">
        <v>12162</v>
      </c>
      <c r="T704" s="138" t="s">
        <v>12162</v>
      </c>
      <c r="U704" s="293" t="s">
        <v>6150</v>
      </c>
      <c r="V704" s="237" t="s">
        <v>6150</v>
      </c>
      <c r="W704" s="237" t="s">
        <v>6150</v>
      </c>
      <c r="X704" s="237" t="s">
        <v>6150</v>
      </c>
      <c r="Y704" s="236" t="s">
        <v>6150</v>
      </c>
      <c r="Z704" s="237" t="s">
        <v>6150</v>
      </c>
      <c r="AA704" s="237" t="s">
        <v>6150</v>
      </c>
      <c r="AB704" s="237" t="s">
        <v>6150</v>
      </c>
      <c r="AC704" s="237" t="s">
        <v>6150</v>
      </c>
      <c r="AD704" s="236" t="s">
        <v>6150</v>
      </c>
      <c r="AE704" s="235" t="s">
        <v>12158</v>
      </c>
      <c r="AF704" s="235" t="s">
        <v>12158</v>
      </c>
      <c r="AG704" s="235" t="s">
        <v>12158</v>
      </c>
      <c r="AH704" s="235" t="s">
        <v>12158</v>
      </c>
      <c r="AI704" s="235" t="s">
        <v>12158</v>
      </c>
      <c r="AJ704" s="241" t="s">
        <v>12158</v>
      </c>
      <c r="AK704" s="241" t="s">
        <v>12158</v>
      </c>
      <c r="AL704" s="241" t="s">
        <v>12158</v>
      </c>
      <c r="AM704" s="241" t="s">
        <v>12158</v>
      </c>
      <c r="AN704" s="241" t="s">
        <v>12158</v>
      </c>
      <c r="AO704" s="241" t="s">
        <v>12158</v>
      </c>
      <c r="AP704" s="165" t="s">
        <v>12158</v>
      </c>
      <c r="AQ704" s="241" t="s">
        <v>12158</v>
      </c>
      <c r="AR704" s="241" t="s">
        <v>12158</v>
      </c>
      <c r="AS704" s="241" t="s">
        <v>12158</v>
      </c>
      <c r="AT704" s="5"/>
    </row>
    <row r="705" spans="2:46" ht="50" customHeight="1">
      <c r="B705" s="37" t="s">
        <v>1401</v>
      </c>
      <c r="C705" s="38" t="s">
        <v>5296</v>
      </c>
      <c r="D705" s="39" t="s">
        <v>1402</v>
      </c>
      <c r="E705" s="240">
        <v>320</v>
      </c>
      <c r="F705" s="235">
        <v>275</v>
      </c>
      <c r="G705" s="234">
        <f t="shared" si="148"/>
        <v>45</v>
      </c>
      <c r="H705" s="105">
        <f t="shared" si="149"/>
        <v>16.363636363636363</v>
      </c>
      <c r="I705" s="240" t="s">
        <v>6150</v>
      </c>
      <c r="J705" s="235" t="s">
        <v>6150</v>
      </c>
      <c r="K705" s="234" t="s">
        <v>6150</v>
      </c>
      <c r="L705" s="312" t="s">
        <v>6150</v>
      </c>
      <c r="M705" s="240" t="s">
        <v>12162</v>
      </c>
      <c r="N705" s="235" t="s">
        <v>12162</v>
      </c>
      <c r="O705" s="234" t="s">
        <v>12162</v>
      </c>
      <c r="P705" s="105" t="s">
        <v>12162</v>
      </c>
      <c r="Q705" s="240">
        <v>320</v>
      </c>
      <c r="R705" s="235">
        <v>275</v>
      </c>
      <c r="S705" s="234">
        <f t="shared" si="166"/>
        <v>45</v>
      </c>
      <c r="T705" s="105">
        <f t="shared" si="167"/>
        <v>16.363636363636363</v>
      </c>
      <c r="U705" s="180" t="s">
        <v>7319</v>
      </c>
      <c r="V705" s="165">
        <v>320</v>
      </c>
      <c r="W705" s="165">
        <v>275</v>
      </c>
      <c r="X705" s="165">
        <f t="shared" si="157"/>
        <v>45</v>
      </c>
      <c r="Y705" s="255">
        <f t="shared" si="158"/>
        <v>16.363636363636363</v>
      </c>
      <c r="Z705" s="237" t="s">
        <v>6150</v>
      </c>
      <c r="AA705" s="237" t="s">
        <v>6150</v>
      </c>
      <c r="AB705" s="237" t="s">
        <v>6150</v>
      </c>
      <c r="AC705" s="237" t="s">
        <v>6150</v>
      </c>
      <c r="AD705" s="236" t="s">
        <v>6150</v>
      </c>
      <c r="AE705" s="235" t="s">
        <v>12158</v>
      </c>
      <c r="AF705" s="235" t="s">
        <v>12158</v>
      </c>
      <c r="AG705" s="235" t="s">
        <v>12158</v>
      </c>
      <c r="AH705" s="235" t="s">
        <v>12158</v>
      </c>
      <c r="AI705" s="235" t="s">
        <v>12158</v>
      </c>
      <c r="AJ705" s="241" t="s">
        <v>12158</v>
      </c>
      <c r="AK705" s="241" t="s">
        <v>12158</v>
      </c>
      <c r="AL705" s="241" t="s">
        <v>12158</v>
      </c>
      <c r="AM705" s="241" t="s">
        <v>12158</v>
      </c>
      <c r="AN705" s="241" t="s">
        <v>12158</v>
      </c>
      <c r="AO705" s="241" t="s">
        <v>12158</v>
      </c>
      <c r="AP705" s="165" t="s">
        <v>12158</v>
      </c>
      <c r="AQ705" s="241" t="s">
        <v>12158</v>
      </c>
      <c r="AR705" s="241" t="s">
        <v>12158</v>
      </c>
      <c r="AS705" s="241" t="s">
        <v>12158</v>
      </c>
      <c r="AT705" s="10"/>
    </row>
    <row r="706" spans="2:46" ht="50" customHeight="1">
      <c r="B706" s="37" t="s">
        <v>1403</v>
      </c>
      <c r="C706" s="38" t="s">
        <v>5296</v>
      </c>
      <c r="D706" s="39" t="s">
        <v>1404</v>
      </c>
      <c r="E706" s="240">
        <v>269.36599999999999</v>
      </c>
      <c r="F706" s="235">
        <v>259.27800000000002</v>
      </c>
      <c r="G706" s="234">
        <f t="shared" si="148"/>
        <v>10.087999999999965</v>
      </c>
      <c r="H706" s="105">
        <f t="shared" si="149"/>
        <v>3.8908044647058238</v>
      </c>
      <c r="I706" s="240">
        <v>175.51400000000001</v>
      </c>
      <c r="J706" s="235">
        <v>165.428</v>
      </c>
      <c r="K706" s="234">
        <f t="shared" si="152"/>
        <v>10.086000000000013</v>
      </c>
      <c r="L706" s="312">
        <f t="shared" si="153"/>
        <v>6.0969122518557999</v>
      </c>
      <c r="M706" s="240">
        <v>13.781000000000001</v>
      </c>
      <c r="N706" s="235">
        <v>13.78</v>
      </c>
      <c r="O706" s="234">
        <f t="shared" si="154"/>
        <v>1.0000000000012221E-3</v>
      </c>
      <c r="P706" s="105">
        <f t="shared" si="155"/>
        <v>7.2568940493557494E-3</v>
      </c>
      <c r="Q706" s="240">
        <v>80.070999999999998</v>
      </c>
      <c r="R706" s="235">
        <v>80.069999999999993</v>
      </c>
      <c r="S706" s="234">
        <f t="shared" si="166"/>
        <v>1.0000000000047748E-3</v>
      </c>
      <c r="T706" s="105">
        <f t="shared" si="167"/>
        <v>1.248907206200543E-3</v>
      </c>
      <c r="U706" s="180" t="s">
        <v>7320</v>
      </c>
      <c r="V706" s="165">
        <v>80.070999999999998</v>
      </c>
      <c r="W706" s="165">
        <v>80.069999999999993</v>
      </c>
      <c r="X706" s="165">
        <f t="shared" si="157"/>
        <v>1.0000000000047748E-3</v>
      </c>
      <c r="Y706" s="255">
        <f t="shared" si="158"/>
        <v>1.248907206200543E-3</v>
      </c>
      <c r="Z706" s="237" t="s">
        <v>6150</v>
      </c>
      <c r="AA706" s="237" t="s">
        <v>6150</v>
      </c>
      <c r="AB706" s="237" t="s">
        <v>6150</v>
      </c>
      <c r="AC706" s="237" t="s">
        <v>6150</v>
      </c>
      <c r="AD706" s="236" t="s">
        <v>6150</v>
      </c>
      <c r="AE706" s="235" t="s">
        <v>12158</v>
      </c>
      <c r="AF706" s="235" t="s">
        <v>12158</v>
      </c>
      <c r="AG706" s="235" t="s">
        <v>12158</v>
      </c>
      <c r="AH706" s="235" t="s">
        <v>12158</v>
      </c>
      <c r="AI706" s="235" t="s">
        <v>12158</v>
      </c>
      <c r="AJ706" s="241" t="s">
        <v>12158</v>
      </c>
      <c r="AK706" s="241" t="s">
        <v>12158</v>
      </c>
      <c r="AL706" s="241" t="s">
        <v>12158</v>
      </c>
      <c r="AM706" s="241" t="s">
        <v>12158</v>
      </c>
      <c r="AN706" s="241" t="s">
        <v>12158</v>
      </c>
      <c r="AO706" s="241" t="s">
        <v>12158</v>
      </c>
      <c r="AP706" s="165" t="s">
        <v>12158</v>
      </c>
      <c r="AQ706" s="241" t="s">
        <v>12158</v>
      </c>
      <c r="AR706" s="241" t="s">
        <v>12158</v>
      </c>
      <c r="AS706" s="241" t="s">
        <v>12158</v>
      </c>
      <c r="AT706" s="10"/>
    </row>
    <row r="707" spans="2:46" ht="50" customHeight="1">
      <c r="B707" s="34" t="s">
        <v>1405</v>
      </c>
      <c r="C707" s="35" t="s">
        <v>5296</v>
      </c>
      <c r="D707" s="36" t="s">
        <v>1406</v>
      </c>
      <c r="E707" s="240">
        <v>13090.09</v>
      </c>
      <c r="F707" s="235">
        <v>12939.906000000001</v>
      </c>
      <c r="G707" s="234">
        <f t="shared" si="148"/>
        <v>150.18399999999929</v>
      </c>
      <c r="H707" s="105">
        <f t="shared" si="149"/>
        <v>1.1606266691581784</v>
      </c>
      <c r="I707" s="240">
        <v>13090.09</v>
      </c>
      <c r="J707" s="235">
        <v>12939.906000000001</v>
      </c>
      <c r="K707" s="234">
        <f t="shared" si="152"/>
        <v>150.18399999999929</v>
      </c>
      <c r="L707" s="312">
        <f t="shared" si="153"/>
        <v>1.1606266691581784</v>
      </c>
      <c r="M707" s="240" t="s">
        <v>12162</v>
      </c>
      <c r="N707" s="235" t="s">
        <v>12162</v>
      </c>
      <c r="O707" s="234" t="s">
        <v>12162</v>
      </c>
      <c r="P707" s="105" t="s">
        <v>12162</v>
      </c>
      <c r="Q707" s="240" t="s">
        <v>12162</v>
      </c>
      <c r="R707" s="235" t="s">
        <v>12162</v>
      </c>
      <c r="S707" s="234" t="s">
        <v>12162</v>
      </c>
      <c r="T707" s="138" t="s">
        <v>12162</v>
      </c>
      <c r="U707" s="293" t="s">
        <v>6150</v>
      </c>
      <c r="V707" s="237" t="s">
        <v>6150</v>
      </c>
      <c r="W707" s="237" t="s">
        <v>6150</v>
      </c>
      <c r="X707" s="237" t="s">
        <v>6150</v>
      </c>
      <c r="Y707" s="236" t="s">
        <v>6150</v>
      </c>
      <c r="Z707" s="237" t="s">
        <v>6150</v>
      </c>
      <c r="AA707" s="237" t="s">
        <v>6150</v>
      </c>
      <c r="AB707" s="237" t="s">
        <v>6150</v>
      </c>
      <c r="AC707" s="237" t="s">
        <v>6150</v>
      </c>
      <c r="AD707" s="236" t="s">
        <v>6150</v>
      </c>
      <c r="AE707" s="235" t="s">
        <v>12158</v>
      </c>
      <c r="AF707" s="235" t="s">
        <v>12158</v>
      </c>
      <c r="AG707" s="235" t="s">
        <v>12158</v>
      </c>
      <c r="AH707" s="235" t="s">
        <v>12158</v>
      </c>
      <c r="AI707" s="235" t="s">
        <v>12158</v>
      </c>
      <c r="AJ707" s="241" t="s">
        <v>12158</v>
      </c>
      <c r="AK707" s="241" t="s">
        <v>12158</v>
      </c>
      <c r="AL707" s="241" t="s">
        <v>12158</v>
      </c>
      <c r="AM707" s="241" t="s">
        <v>12158</v>
      </c>
      <c r="AN707" s="241" t="s">
        <v>12158</v>
      </c>
      <c r="AO707" s="241" t="s">
        <v>12158</v>
      </c>
      <c r="AP707" s="165" t="s">
        <v>12158</v>
      </c>
      <c r="AQ707" s="241" t="s">
        <v>12158</v>
      </c>
      <c r="AR707" s="241" t="s">
        <v>12158</v>
      </c>
      <c r="AS707" s="241" t="s">
        <v>12158</v>
      </c>
      <c r="AT707" s="5"/>
    </row>
    <row r="708" spans="2:46" ht="50" customHeight="1">
      <c r="B708" s="34" t="s">
        <v>1407</v>
      </c>
      <c r="C708" s="35" t="s">
        <v>5296</v>
      </c>
      <c r="D708" s="36" t="s">
        <v>1408</v>
      </c>
      <c r="E708" s="240">
        <v>547</v>
      </c>
      <c r="F708" s="235">
        <v>567</v>
      </c>
      <c r="G708" s="234">
        <f t="shared" si="148"/>
        <v>-20</v>
      </c>
      <c r="H708" s="105">
        <f t="shared" si="149"/>
        <v>-3.5273368606701938</v>
      </c>
      <c r="I708" s="240">
        <v>547</v>
      </c>
      <c r="J708" s="235">
        <v>567</v>
      </c>
      <c r="K708" s="234">
        <f t="shared" si="152"/>
        <v>-20</v>
      </c>
      <c r="L708" s="312">
        <f t="shared" si="153"/>
        <v>-3.5273368606701938</v>
      </c>
      <c r="M708" s="240" t="s">
        <v>12162</v>
      </c>
      <c r="N708" s="235" t="s">
        <v>12162</v>
      </c>
      <c r="O708" s="234" t="s">
        <v>12162</v>
      </c>
      <c r="P708" s="105" t="s">
        <v>12162</v>
      </c>
      <c r="Q708" s="240" t="s">
        <v>12162</v>
      </c>
      <c r="R708" s="235" t="s">
        <v>12162</v>
      </c>
      <c r="S708" s="234" t="s">
        <v>12162</v>
      </c>
      <c r="T708" s="138" t="s">
        <v>12162</v>
      </c>
      <c r="U708" s="293" t="s">
        <v>6150</v>
      </c>
      <c r="V708" s="237" t="s">
        <v>6150</v>
      </c>
      <c r="W708" s="237" t="s">
        <v>6150</v>
      </c>
      <c r="X708" s="237" t="s">
        <v>6150</v>
      </c>
      <c r="Y708" s="236" t="s">
        <v>6150</v>
      </c>
      <c r="Z708" s="237" t="s">
        <v>6150</v>
      </c>
      <c r="AA708" s="237" t="s">
        <v>6150</v>
      </c>
      <c r="AB708" s="237" t="s">
        <v>6150</v>
      </c>
      <c r="AC708" s="237" t="s">
        <v>6150</v>
      </c>
      <c r="AD708" s="236" t="s">
        <v>6150</v>
      </c>
      <c r="AE708" s="235" t="s">
        <v>12158</v>
      </c>
      <c r="AF708" s="235" t="s">
        <v>12158</v>
      </c>
      <c r="AG708" s="235" t="s">
        <v>12158</v>
      </c>
      <c r="AH708" s="235" t="s">
        <v>12158</v>
      </c>
      <c r="AI708" s="235" t="s">
        <v>12158</v>
      </c>
      <c r="AJ708" s="241" t="s">
        <v>12158</v>
      </c>
      <c r="AK708" s="241" t="s">
        <v>12158</v>
      </c>
      <c r="AL708" s="241" t="s">
        <v>12158</v>
      </c>
      <c r="AM708" s="241" t="s">
        <v>12158</v>
      </c>
      <c r="AN708" s="241" t="s">
        <v>12158</v>
      </c>
      <c r="AO708" s="241" t="s">
        <v>12158</v>
      </c>
      <c r="AP708" s="165" t="s">
        <v>12158</v>
      </c>
      <c r="AQ708" s="241" t="s">
        <v>12158</v>
      </c>
      <c r="AR708" s="241" t="s">
        <v>12158</v>
      </c>
      <c r="AS708" s="241" t="s">
        <v>12158</v>
      </c>
      <c r="AT708" s="5"/>
    </row>
    <row r="709" spans="2:46" ht="50" customHeight="1">
      <c r="B709" s="34" t="s">
        <v>1409</v>
      </c>
      <c r="C709" s="35" t="s">
        <v>5296</v>
      </c>
      <c r="D709" s="36" t="s">
        <v>1410</v>
      </c>
      <c r="E709" s="240">
        <v>139.53200000000001</v>
      </c>
      <c r="F709" s="235">
        <v>134.52000000000001</v>
      </c>
      <c r="G709" s="234">
        <f t="shared" si="148"/>
        <v>5.0120000000000005</v>
      </c>
      <c r="H709" s="105">
        <f t="shared" si="149"/>
        <v>3.725840023788284</v>
      </c>
      <c r="I709" s="240">
        <v>139.53200000000001</v>
      </c>
      <c r="J709" s="235">
        <v>134.52000000000001</v>
      </c>
      <c r="K709" s="234">
        <f t="shared" si="152"/>
        <v>5.0120000000000005</v>
      </c>
      <c r="L709" s="312">
        <f t="shared" si="153"/>
        <v>3.725840023788284</v>
      </c>
      <c r="M709" s="240" t="s">
        <v>12162</v>
      </c>
      <c r="N709" s="235" t="s">
        <v>12162</v>
      </c>
      <c r="O709" s="234" t="s">
        <v>12162</v>
      </c>
      <c r="P709" s="105" t="s">
        <v>12162</v>
      </c>
      <c r="Q709" s="240" t="s">
        <v>12162</v>
      </c>
      <c r="R709" s="235" t="s">
        <v>12162</v>
      </c>
      <c r="S709" s="234" t="s">
        <v>12162</v>
      </c>
      <c r="T709" s="138" t="s">
        <v>12162</v>
      </c>
      <c r="U709" s="293" t="s">
        <v>6150</v>
      </c>
      <c r="V709" s="237" t="s">
        <v>6150</v>
      </c>
      <c r="W709" s="237" t="s">
        <v>6150</v>
      </c>
      <c r="X709" s="237" t="s">
        <v>6150</v>
      </c>
      <c r="Y709" s="236" t="s">
        <v>6150</v>
      </c>
      <c r="Z709" s="237" t="s">
        <v>6150</v>
      </c>
      <c r="AA709" s="237" t="s">
        <v>6150</v>
      </c>
      <c r="AB709" s="237" t="s">
        <v>6150</v>
      </c>
      <c r="AC709" s="237" t="s">
        <v>6150</v>
      </c>
      <c r="AD709" s="236" t="s">
        <v>6150</v>
      </c>
      <c r="AE709" s="235" t="s">
        <v>12158</v>
      </c>
      <c r="AF709" s="235" t="s">
        <v>12158</v>
      </c>
      <c r="AG709" s="235" t="s">
        <v>12158</v>
      </c>
      <c r="AH709" s="235" t="s">
        <v>12158</v>
      </c>
      <c r="AI709" s="235" t="s">
        <v>12158</v>
      </c>
      <c r="AJ709" s="241" t="s">
        <v>12158</v>
      </c>
      <c r="AK709" s="241" t="s">
        <v>12158</v>
      </c>
      <c r="AL709" s="241" t="s">
        <v>12158</v>
      </c>
      <c r="AM709" s="241" t="s">
        <v>12158</v>
      </c>
      <c r="AN709" s="241" t="s">
        <v>12158</v>
      </c>
      <c r="AO709" s="241" t="s">
        <v>12158</v>
      </c>
      <c r="AP709" s="165" t="s">
        <v>12158</v>
      </c>
      <c r="AQ709" s="241" t="s">
        <v>12158</v>
      </c>
      <c r="AR709" s="241" t="s">
        <v>12158</v>
      </c>
      <c r="AS709" s="241" t="s">
        <v>12158</v>
      </c>
      <c r="AT709" s="5"/>
    </row>
    <row r="710" spans="2:46" ht="50" customHeight="1">
      <c r="B710" s="34" t="s">
        <v>5219</v>
      </c>
      <c r="C710" s="35" t="s">
        <v>5297</v>
      </c>
      <c r="D710" s="36" t="s">
        <v>5220</v>
      </c>
      <c r="E710" s="240">
        <v>42567.091</v>
      </c>
      <c r="F710" s="235">
        <v>46140.707000000002</v>
      </c>
      <c r="G710" s="234">
        <f t="shared" si="148"/>
        <v>-3573.6160000000018</v>
      </c>
      <c r="H710" s="105">
        <f t="shared" si="149"/>
        <v>-7.7450395374305856</v>
      </c>
      <c r="I710" s="240">
        <v>22748.292000000001</v>
      </c>
      <c r="J710" s="235">
        <v>22768.634999999998</v>
      </c>
      <c r="K710" s="234">
        <f t="shared" si="152"/>
        <v>-20.342999999997119</v>
      </c>
      <c r="L710" s="312">
        <f t="shared" si="153"/>
        <v>-8.9346594558686196E-2</v>
      </c>
      <c r="M710" s="240">
        <v>2172.3139999999999</v>
      </c>
      <c r="N710" s="235">
        <v>4951.6629999999996</v>
      </c>
      <c r="O710" s="234">
        <f t="shared" si="154"/>
        <v>-2779.3489999999997</v>
      </c>
      <c r="P710" s="312">
        <f t="shared" si="155"/>
        <v>-56.129607366252507</v>
      </c>
      <c r="Q710" s="240">
        <v>17646.485000000001</v>
      </c>
      <c r="R710" s="235">
        <v>18420.409</v>
      </c>
      <c r="S710" s="234">
        <f t="shared" si="166"/>
        <v>-773.92399999999907</v>
      </c>
      <c r="T710" s="105">
        <f t="shared" si="167"/>
        <v>-4.20144851289675</v>
      </c>
      <c r="U710" s="180" t="s">
        <v>5427</v>
      </c>
      <c r="V710" s="165">
        <v>5477</v>
      </c>
      <c r="W710" s="165">
        <v>4977</v>
      </c>
      <c r="X710" s="165">
        <f t="shared" si="157"/>
        <v>500</v>
      </c>
      <c r="Y710" s="165">
        <f t="shared" si="158"/>
        <v>10.046212577858148</v>
      </c>
      <c r="Z710" s="235" t="s">
        <v>5508</v>
      </c>
      <c r="AA710" s="165">
        <v>4000</v>
      </c>
      <c r="AB710" s="165">
        <v>4000</v>
      </c>
      <c r="AC710" s="165">
        <f t="shared" si="159"/>
        <v>0</v>
      </c>
      <c r="AD710" s="165">
        <f t="shared" si="160"/>
        <v>0</v>
      </c>
      <c r="AE710" s="241" t="s">
        <v>7321</v>
      </c>
      <c r="AF710" s="165">
        <v>3670</v>
      </c>
      <c r="AG710" s="165">
        <v>3322</v>
      </c>
      <c r="AH710" s="165">
        <f t="shared" si="161"/>
        <v>348</v>
      </c>
      <c r="AI710" s="165">
        <f t="shared" si="162"/>
        <v>10.475617098133656</v>
      </c>
      <c r="AJ710" s="235" t="s">
        <v>7322</v>
      </c>
      <c r="AK710" s="165">
        <v>3655</v>
      </c>
      <c r="AL710" s="165">
        <v>5155</v>
      </c>
      <c r="AM710" s="165">
        <f t="shared" si="163"/>
        <v>-1500</v>
      </c>
      <c r="AN710" s="165">
        <f t="shared" si="164"/>
        <v>-29.097963142580021</v>
      </c>
      <c r="AO710" s="241" t="s">
        <v>7323</v>
      </c>
      <c r="AP710" s="165">
        <v>315</v>
      </c>
      <c r="AQ710" s="165">
        <v>325</v>
      </c>
      <c r="AR710" s="165">
        <f t="shared" si="156"/>
        <v>-10</v>
      </c>
      <c r="AS710" s="255">
        <f t="shared" si="165"/>
        <v>-3.0769230769230771</v>
      </c>
      <c r="AT710" s="9" t="s">
        <v>7324</v>
      </c>
    </row>
    <row r="711" spans="2:46" ht="50" customHeight="1">
      <c r="B711" s="34" t="s">
        <v>1411</v>
      </c>
      <c r="C711" s="35" t="s">
        <v>5297</v>
      </c>
      <c r="D711" s="36" t="s">
        <v>1412</v>
      </c>
      <c r="E711" s="240">
        <v>6684.63</v>
      </c>
      <c r="F711" s="235">
        <v>7698.8249999999998</v>
      </c>
      <c r="G711" s="234">
        <f t="shared" si="148"/>
        <v>-1014.1949999999997</v>
      </c>
      <c r="H711" s="105">
        <f t="shared" si="149"/>
        <v>-13.173373858997961</v>
      </c>
      <c r="I711" s="240">
        <v>2748.8110000000001</v>
      </c>
      <c r="J711" s="235">
        <v>3907.2820000000002</v>
      </c>
      <c r="K711" s="234">
        <f t="shared" si="152"/>
        <v>-1158.471</v>
      </c>
      <c r="L711" s="312">
        <f t="shared" si="153"/>
        <v>-29.649024564902149</v>
      </c>
      <c r="M711" s="240">
        <v>500.18799999999999</v>
      </c>
      <c r="N711" s="235">
        <v>500.053</v>
      </c>
      <c r="O711" s="234">
        <f t="shared" si="154"/>
        <v>0.13499999999999091</v>
      </c>
      <c r="P711" s="105">
        <f t="shared" si="155"/>
        <v>2.6997138303338029E-2</v>
      </c>
      <c r="Q711" s="240">
        <v>3435.6309999999999</v>
      </c>
      <c r="R711" s="235">
        <v>3291.49</v>
      </c>
      <c r="S711" s="234">
        <f t="shared" si="166"/>
        <v>144.14100000000008</v>
      </c>
      <c r="T711" s="105">
        <f t="shared" si="167"/>
        <v>4.3792021242659125</v>
      </c>
      <c r="U711" s="180" t="s">
        <v>5422</v>
      </c>
      <c r="V711" s="165">
        <v>1573</v>
      </c>
      <c r="W711" s="165">
        <v>1572</v>
      </c>
      <c r="X711" s="165">
        <f t="shared" si="157"/>
        <v>1</v>
      </c>
      <c r="Y711" s="165">
        <f t="shared" si="158"/>
        <v>6.3613231552162849E-2</v>
      </c>
      <c r="Z711" s="241" t="s">
        <v>6017</v>
      </c>
      <c r="AA711" s="165">
        <v>589</v>
      </c>
      <c r="AB711" s="165">
        <v>536</v>
      </c>
      <c r="AC711" s="165">
        <f t="shared" si="159"/>
        <v>53</v>
      </c>
      <c r="AD711" s="165">
        <f t="shared" si="160"/>
        <v>9.8880597014925371</v>
      </c>
      <c r="AE711" s="241" t="s">
        <v>7325</v>
      </c>
      <c r="AF711" s="165">
        <v>552</v>
      </c>
      <c r="AG711" s="165">
        <v>502</v>
      </c>
      <c r="AH711" s="165">
        <f t="shared" si="161"/>
        <v>50</v>
      </c>
      <c r="AI711" s="165">
        <f t="shared" si="162"/>
        <v>9.9601593625498008</v>
      </c>
      <c r="AJ711" s="241" t="s">
        <v>7326</v>
      </c>
      <c r="AK711" s="165">
        <v>277</v>
      </c>
      <c r="AL711" s="165">
        <v>277</v>
      </c>
      <c r="AM711" s="165">
        <f t="shared" si="163"/>
        <v>0</v>
      </c>
      <c r="AN711" s="165">
        <f t="shared" si="164"/>
        <v>0</v>
      </c>
      <c r="AO711" s="241" t="s">
        <v>7327</v>
      </c>
      <c r="AP711" s="165">
        <v>164</v>
      </c>
      <c r="AQ711" s="165">
        <v>167</v>
      </c>
      <c r="AR711" s="165">
        <f t="shared" si="156"/>
        <v>-3</v>
      </c>
      <c r="AS711" s="255">
        <f t="shared" si="165"/>
        <v>-1.7964071856287425</v>
      </c>
      <c r="AT711" s="166" t="s">
        <v>12030</v>
      </c>
    </row>
    <row r="712" spans="2:46" ht="50" customHeight="1">
      <c r="B712" s="34" t="s">
        <v>1413</v>
      </c>
      <c r="C712" s="35" t="s">
        <v>5297</v>
      </c>
      <c r="D712" s="36" t="s">
        <v>1414</v>
      </c>
      <c r="E712" s="240">
        <v>20838.917000000001</v>
      </c>
      <c r="F712" s="235">
        <v>21547.385999999999</v>
      </c>
      <c r="G712" s="234">
        <f t="shared" ref="G712:G775" si="168">E712-F712</f>
        <v>-708.46899999999732</v>
      </c>
      <c r="H712" s="105">
        <f t="shared" ref="H712:H775" si="169">G712/F712*100</f>
        <v>-3.2879579917489639</v>
      </c>
      <c r="I712" s="240">
        <v>9194.6119999999992</v>
      </c>
      <c r="J712" s="235">
        <v>9467.6479999999992</v>
      </c>
      <c r="K712" s="234">
        <f t="shared" si="152"/>
        <v>-273.03600000000006</v>
      </c>
      <c r="L712" s="312">
        <f t="shared" si="153"/>
        <v>-2.8838841494740834</v>
      </c>
      <c r="M712" s="240">
        <v>346.10500000000002</v>
      </c>
      <c r="N712" s="235">
        <v>347.274</v>
      </c>
      <c r="O712" s="234">
        <f t="shared" si="154"/>
        <v>-1.1689999999999827</v>
      </c>
      <c r="P712" s="105">
        <f t="shared" si="155"/>
        <v>-0.33662180295673816</v>
      </c>
      <c r="Q712" s="240">
        <v>11298.2</v>
      </c>
      <c r="R712" s="235">
        <v>11732.464</v>
      </c>
      <c r="S712" s="234">
        <f t="shared" si="166"/>
        <v>-434.26399999999921</v>
      </c>
      <c r="T712" s="105">
        <f t="shared" si="167"/>
        <v>-3.7013878755562279</v>
      </c>
      <c r="U712" s="180" t="s">
        <v>7328</v>
      </c>
      <c r="V712" s="165">
        <v>9047</v>
      </c>
      <c r="W712" s="165">
        <v>9044</v>
      </c>
      <c r="X712" s="165">
        <f t="shared" si="157"/>
        <v>3</v>
      </c>
      <c r="Y712" s="255">
        <f t="shared" si="158"/>
        <v>3.3171163202122954E-2</v>
      </c>
      <c r="Z712" s="237" t="s">
        <v>7329</v>
      </c>
      <c r="AA712" s="165">
        <v>1932</v>
      </c>
      <c r="AB712" s="165">
        <v>1931</v>
      </c>
      <c r="AC712" s="165">
        <f t="shared" si="159"/>
        <v>1</v>
      </c>
      <c r="AD712" s="165">
        <f t="shared" si="160"/>
        <v>5.178663904712584E-2</v>
      </c>
      <c r="AE712" s="235" t="s">
        <v>7330</v>
      </c>
      <c r="AF712" s="165">
        <v>111</v>
      </c>
      <c r="AG712" s="165">
        <v>115</v>
      </c>
      <c r="AH712" s="165">
        <f t="shared" si="161"/>
        <v>-4</v>
      </c>
      <c r="AI712" s="165">
        <f t="shared" si="162"/>
        <v>-3.4782608695652173</v>
      </c>
      <c r="AJ712" s="241" t="s">
        <v>7331</v>
      </c>
      <c r="AK712" s="165">
        <v>50</v>
      </c>
      <c r="AL712" s="165">
        <v>63</v>
      </c>
      <c r="AM712" s="165">
        <f t="shared" si="163"/>
        <v>-13</v>
      </c>
      <c r="AN712" s="165">
        <f t="shared" si="164"/>
        <v>-20.634920634920633</v>
      </c>
      <c r="AO712" s="241" t="s">
        <v>7332</v>
      </c>
      <c r="AP712" s="165">
        <v>32</v>
      </c>
      <c r="AQ712" s="165">
        <v>31</v>
      </c>
      <c r="AR712" s="165">
        <f t="shared" ref="AR712:AR769" si="170">AP712-AQ712</f>
        <v>1</v>
      </c>
      <c r="AS712" s="255">
        <f t="shared" si="165"/>
        <v>3.225806451612903</v>
      </c>
      <c r="AT712" s="211" t="s">
        <v>12031</v>
      </c>
    </row>
    <row r="713" spans="2:46" ht="50" customHeight="1">
      <c r="B713" s="34" t="s">
        <v>1415</v>
      </c>
      <c r="C713" s="35" t="s">
        <v>5297</v>
      </c>
      <c r="D713" s="36" t="s">
        <v>1416</v>
      </c>
      <c r="E713" s="240">
        <v>44496.962</v>
      </c>
      <c r="F713" s="235">
        <v>49318.864000000001</v>
      </c>
      <c r="G713" s="234">
        <f t="shared" si="168"/>
        <v>-4821.9020000000019</v>
      </c>
      <c r="H713" s="105">
        <f t="shared" si="169"/>
        <v>-9.7769932413690661</v>
      </c>
      <c r="I713" s="240">
        <v>15930.552</v>
      </c>
      <c r="J713" s="235">
        <v>14486.674999999999</v>
      </c>
      <c r="K713" s="234">
        <f t="shared" si="152"/>
        <v>1443.8770000000004</v>
      </c>
      <c r="L713" s="312">
        <f t="shared" si="153"/>
        <v>9.9669316803200214</v>
      </c>
      <c r="M713" s="240">
        <v>5193.7150000000001</v>
      </c>
      <c r="N713" s="235">
        <v>5154.5230000000001</v>
      </c>
      <c r="O713" s="234">
        <f t="shared" si="154"/>
        <v>39.192000000000007</v>
      </c>
      <c r="P713" s="105">
        <f t="shared" si="155"/>
        <v>0.7603419365865669</v>
      </c>
      <c r="Q713" s="240">
        <v>23372.695</v>
      </c>
      <c r="R713" s="235">
        <v>29677.666000000001</v>
      </c>
      <c r="S713" s="234">
        <f t="shared" si="166"/>
        <v>-6304.9710000000014</v>
      </c>
      <c r="T713" s="105">
        <f t="shared" si="167"/>
        <v>-21.244834415213116</v>
      </c>
      <c r="U713" s="180" t="s">
        <v>7333</v>
      </c>
      <c r="V713" s="165">
        <v>10309</v>
      </c>
      <c r="W713" s="165">
        <v>10252</v>
      </c>
      <c r="X713" s="165">
        <f t="shared" si="157"/>
        <v>57</v>
      </c>
      <c r="Y713" s="255">
        <f t="shared" si="158"/>
        <v>0.55598907530237995</v>
      </c>
      <c r="Z713" s="241" t="s">
        <v>7334</v>
      </c>
      <c r="AA713" s="165">
        <v>5833</v>
      </c>
      <c r="AB713" s="165">
        <v>8526</v>
      </c>
      <c r="AC713" s="165">
        <f t="shared" si="159"/>
        <v>-2693</v>
      </c>
      <c r="AD713" s="165">
        <f t="shared" si="160"/>
        <v>-31.585737743373208</v>
      </c>
      <c r="AE713" s="235" t="s">
        <v>5404</v>
      </c>
      <c r="AF713" s="165">
        <v>4633</v>
      </c>
      <c r="AG713" s="165">
        <v>8239</v>
      </c>
      <c r="AH713" s="165">
        <f t="shared" si="161"/>
        <v>-3606</v>
      </c>
      <c r="AI713" s="165">
        <f t="shared" si="162"/>
        <v>-43.767447505765261</v>
      </c>
      <c r="AJ713" s="241" t="s">
        <v>7335</v>
      </c>
      <c r="AK713" s="165">
        <v>1244</v>
      </c>
      <c r="AL713" s="165">
        <v>1243</v>
      </c>
      <c r="AM713" s="165">
        <f t="shared" si="163"/>
        <v>1</v>
      </c>
      <c r="AN713" s="165">
        <f t="shared" si="164"/>
        <v>8.0450522928399035E-2</v>
      </c>
      <c r="AO713" s="241" t="s">
        <v>5386</v>
      </c>
      <c r="AP713" s="165">
        <v>523</v>
      </c>
      <c r="AQ713" s="165">
        <v>573</v>
      </c>
      <c r="AR713" s="165">
        <f t="shared" si="170"/>
        <v>-50</v>
      </c>
      <c r="AS713" s="255">
        <f t="shared" si="165"/>
        <v>-8.7260034904013963</v>
      </c>
      <c r="AT713" s="166" t="s">
        <v>12032</v>
      </c>
    </row>
    <row r="714" spans="2:46" ht="50" customHeight="1">
      <c r="B714" s="37" t="s">
        <v>1417</v>
      </c>
      <c r="C714" s="38" t="s">
        <v>5297</v>
      </c>
      <c r="D714" s="39" t="s">
        <v>1418</v>
      </c>
      <c r="E714" s="240">
        <v>5737.2290000000003</v>
      </c>
      <c r="F714" s="235">
        <v>5782.0379999999996</v>
      </c>
      <c r="G714" s="234">
        <f t="shared" si="168"/>
        <v>-44.808999999999287</v>
      </c>
      <c r="H714" s="105">
        <f t="shared" si="169"/>
        <v>-0.77496896423024708</v>
      </c>
      <c r="I714" s="240">
        <v>1608.184</v>
      </c>
      <c r="J714" s="235">
        <v>1656.58</v>
      </c>
      <c r="K714" s="234">
        <f t="shared" si="152"/>
        <v>-48.395999999999958</v>
      </c>
      <c r="L714" s="312">
        <f t="shared" si="153"/>
        <v>-2.9214405582585785</v>
      </c>
      <c r="M714" s="240">
        <v>149.613</v>
      </c>
      <c r="N714" s="235">
        <v>149.483</v>
      </c>
      <c r="O714" s="234">
        <f t="shared" si="154"/>
        <v>0.12999999999999545</v>
      </c>
      <c r="P714" s="105">
        <f t="shared" si="155"/>
        <v>8.6966410896219273E-2</v>
      </c>
      <c r="Q714" s="240">
        <v>3979.4319999999998</v>
      </c>
      <c r="R714" s="235">
        <v>3975.9749999999999</v>
      </c>
      <c r="S714" s="234">
        <f t="shared" si="166"/>
        <v>3.4569999999998799</v>
      </c>
      <c r="T714" s="105">
        <f t="shared" si="167"/>
        <v>8.6947226780849485E-2</v>
      </c>
      <c r="U714" s="180" t="s">
        <v>5513</v>
      </c>
      <c r="V714" s="165">
        <v>1642</v>
      </c>
      <c r="W714" s="165">
        <v>1642</v>
      </c>
      <c r="X714" s="165">
        <f t="shared" si="157"/>
        <v>0</v>
      </c>
      <c r="Y714" s="255">
        <f t="shared" si="158"/>
        <v>0</v>
      </c>
      <c r="Z714" s="241" t="s">
        <v>7336</v>
      </c>
      <c r="AA714" s="165">
        <v>1036</v>
      </c>
      <c r="AB714" s="165">
        <v>701</v>
      </c>
      <c r="AC714" s="165">
        <f t="shared" si="159"/>
        <v>335</v>
      </c>
      <c r="AD714" s="165">
        <f t="shared" si="160"/>
        <v>47.788873038516407</v>
      </c>
      <c r="AE714" s="235" t="s">
        <v>6017</v>
      </c>
      <c r="AF714" s="165">
        <v>915</v>
      </c>
      <c r="AG714" s="165">
        <v>914</v>
      </c>
      <c r="AH714" s="165">
        <f t="shared" si="161"/>
        <v>1</v>
      </c>
      <c r="AI714" s="165">
        <f t="shared" si="162"/>
        <v>0.10940919037199125</v>
      </c>
      <c r="AJ714" s="241" t="s">
        <v>7337</v>
      </c>
      <c r="AK714" s="165">
        <v>161</v>
      </c>
      <c r="AL714" s="165">
        <v>62</v>
      </c>
      <c r="AM714" s="165">
        <f t="shared" si="163"/>
        <v>99</v>
      </c>
      <c r="AN714" s="165">
        <f t="shared" si="164"/>
        <v>159.67741935483869</v>
      </c>
      <c r="AO714" s="241" t="s">
        <v>7338</v>
      </c>
      <c r="AP714" s="165">
        <v>145</v>
      </c>
      <c r="AQ714" s="165">
        <v>126</v>
      </c>
      <c r="AR714" s="165">
        <f t="shared" si="170"/>
        <v>19</v>
      </c>
      <c r="AS714" s="255">
        <f t="shared" si="165"/>
        <v>15.079365079365079</v>
      </c>
      <c r="AT714" s="222" t="s">
        <v>12033</v>
      </c>
    </row>
    <row r="715" spans="2:46" ht="50" customHeight="1">
      <c r="B715" s="34" t="s">
        <v>1419</v>
      </c>
      <c r="C715" s="35" t="s">
        <v>5297</v>
      </c>
      <c r="D715" s="36" t="s">
        <v>1420</v>
      </c>
      <c r="E715" s="240">
        <v>13256.724</v>
      </c>
      <c r="F715" s="235">
        <v>13485.246999999999</v>
      </c>
      <c r="G715" s="234">
        <f t="shared" si="168"/>
        <v>-228.52299999999923</v>
      </c>
      <c r="H715" s="105">
        <f t="shared" si="169"/>
        <v>-1.6946148631908575</v>
      </c>
      <c r="I715" s="240">
        <v>2142.645</v>
      </c>
      <c r="J715" s="235">
        <v>2187.8209999999999</v>
      </c>
      <c r="K715" s="234">
        <f t="shared" si="152"/>
        <v>-45.175999999999931</v>
      </c>
      <c r="L715" s="312">
        <f t="shared" si="153"/>
        <v>-2.0648855642212012</v>
      </c>
      <c r="M715" s="240">
        <v>3202.0650000000001</v>
      </c>
      <c r="N715" s="235">
        <v>3436.634</v>
      </c>
      <c r="O715" s="234">
        <f t="shared" si="154"/>
        <v>-234.56899999999996</v>
      </c>
      <c r="P715" s="105">
        <f t="shared" si="155"/>
        <v>-6.8255449954810423</v>
      </c>
      <c r="Q715" s="240">
        <v>7912.0140000000001</v>
      </c>
      <c r="R715" s="235">
        <v>7860.7920000000004</v>
      </c>
      <c r="S715" s="234">
        <f t="shared" si="166"/>
        <v>51.221999999999753</v>
      </c>
      <c r="T715" s="105">
        <f t="shared" si="167"/>
        <v>0.65161373052485994</v>
      </c>
      <c r="U715" s="180" t="s">
        <v>5513</v>
      </c>
      <c r="V715" s="165">
        <v>2706</v>
      </c>
      <c r="W715" s="165">
        <v>2704</v>
      </c>
      <c r="X715" s="165">
        <f t="shared" si="157"/>
        <v>2</v>
      </c>
      <c r="Y715" s="165">
        <f t="shared" si="158"/>
        <v>7.3964497041420121E-2</v>
      </c>
      <c r="Z715" s="241" t="s">
        <v>5401</v>
      </c>
      <c r="AA715" s="165">
        <v>2418</v>
      </c>
      <c r="AB715" s="165">
        <v>2429</v>
      </c>
      <c r="AC715" s="165">
        <f t="shared" si="159"/>
        <v>-11</v>
      </c>
      <c r="AD715" s="165">
        <f t="shared" si="160"/>
        <v>-0.45286125977768632</v>
      </c>
      <c r="AE715" s="235" t="s">
        <v>7339</v>
      </c>
      <c r="AF715" s="165">
        <v>960</v>
      </c>
      <c r="AG715" s="165">
        <v>1046</v>
      </c>
      <c r="AH715" s="165">
        <f t="shared" si="161"/>
        <v>-86</v>
      </c>
      <c r="AI715" s="165">
        <f t="shared" si="162"/>
        <v>-8.2217973231357551</v>
      </c>
      <c r="AJ715" s="241" t="s">
        <v>5386</v>
      </c>
      <c r="AK715" s="165">
        <v>651</v>
      </c>
      <c r="AL715" s="165">
        <v>651</v>
      </c>
      <c r="AM715" s="165">
        <f t="shared" si="163"/>
        <v>0</v>
      </c>
      <c r="AN715" s="165">
        <f t="shared" si="164"/>
        <v>0</v>
      </c>
      <c r="AO715" s="241" t="s">
        <v>7340</v>
      </c>
      <c r="AP715" s="165">
        <v>495</v>
      </c>
      <c r="AQ715" s="165">
        <v>396</v>
      </c>
      <c r="AR715" s="165">
        <f t="shared" si="170"/>
        <v>99</v>
      </c>
      <c r="AS715" s="255">
        <f t="shared" si="165"/>
        <v>25</v>
      </c>
      <c r="AT715" s="211" t="s">
        <v>12034</v>
      </c>
    </row>
    <row r="716" spans="2:46" ht="50" customHeight="1">
      <c r="B716" s="34" t="s">
        <v>1421</v>
      </c>
      <c r="C716" s="35" t="s">
        <v>5297</v>
      </c>
      <c r="D716" s="36" t="s">
        <v>1422</v>
      </c>
      <c r="E716" s="240">
        <v>11207.867</v>
      </c>
      <c r="F716" s="235">
        <v>11208.433000000001</v>
      </c>
      <c r="G716" s="234">
        <f t="shared" si="168"/>
        <v>-0.56600000000071304</v>
      </c>
      <c r="H716" s="105">
        <f t="shared" si="169"/>
        <v>-5.0497692228763198E-3</v>
      </c>
      <c r="I716" s="240">
        <v>6086.3469999999998</v>
      </c>
      <c r="J716" s="235">
        <v>6515.402</v>
      </c>
      <c r="K716" s="234">
        <f t="shared" si="152"/>
        <v>-429.05500000000029</v>
      </c>
      <c r="L716" s="312">
        <f t="shared" si="153"/>
        <v>-6.5852421692475804</v>
      </c>
      <c r="M716" s="240" t="s">
        <v>6150</v>
      </c>
      <c r="N716" s="235" t="s">
        <v>6150</v>
      </c>
      <c r="O716" s="235" t="s">
        <v>6150</v>
      </c>
      <c r="P716" s="235" t="s">
        <v>6150</v>
      </c>
      <c r="Q716" s="240">
        <v>5121.5200000000004</v>
      </c>
      <c r="R716" s="235">
        <v>4693.0309999999999</v>
      </c>
      <c r="S716" s="234">
        <f t="shared" si="166"/>
        <v>428.48900000000049</v>
      </c>
      <c r="T716" s="105">
        <f t="shared" si="167"/>
        <v>9.1303253696811399</v>
      </c>
      <c r="U716" s="180" t="s">
        <v>7076</v>
      </c>
      <c r="V716" s="165">
        <v>2126</v>
      </c>
      <c r="W716" s="165">
        <v>2075</v>
      </c>
      <c r="X716" s="165">
        <f t="shared" si="157"/>
        <v>51</v>
      </c>
      <c r="Y716" s="255">
        <f t="shared" si="158"/>
        <v>2.4578313253012052</v>
      </c>
      <c r="Z716" s="237" t="s">
        <v>7341</v>
      </c>
      <c r="AA716" s="165">
        <v>715</v>
      </c>
      <c r="AB716" s="165">
        <v>515</v>
      </c>
      <c r="AC716" s="165">
        <f t="shared" si="159"/>
        <v>200</v>
      </c>
      <c r="AD716" s="165">
        <f t="shared" si="160"/>
        <v>38.834951456310677</v>
      </c>
      <c r="AE716" s="237" t="s">
        <v>7342</v>
      </c>
      <c r="AF716" s="165">
        <v>636</v>
      </c>
      <c r="AG716" s="165">
        <v>535</v>
      </c>
      <c r="AH716" s="165">
        <f t="shared" si="161"/>
        <v>101</v>
      </c>
      <c r="AI716" s="165">
        <f t="shared" si="162"/>
        <v>18.878504672897193</v>
      </c>
      <c r="AJ716" s="237" t="s">
        <v>7343</v>
      </c>
      <c r="AK716" s="165">
        <v>590</v>
      </c>
      <c r="AL716" s="165">
        <v>588</v>
      </c>
      <c r="AM716" s="165">
        <f t="shared" si="163"/>
        <v>2</v>
      </c>
      <c r="AN716" s="165">
        <f t="shared" si="164"/>
        <v>0.3401360544217687</v>
      </c>
      <c r="AO716" s="237" t="s">
        <v>7327</v>
      </c>
      <c r="AP716" s="165">
        <v>515</v>
      </c>
      <c r="AQ716" s="165">
        <v>565</v>
      </c>
      <c r="AR716" s="165">
        <f t="shared" si="170"/>
        <v>-50</v>
      </c>
      <c r="AS716" s="255">
        <f t="shared" si="165"/>
        <v>-8.8495575221238933</v>
      </c>
      <c r="AT716" s="211" t="s">
        <v>12035</v>
      </c>
    </row>
    <row r="717" spans="2:46" ht="50" customHeight="1">
      <c r="B717" s="34" t="s">
        <v>1423</v>
      </c>
      <c r="C717" s="35" t="s">
        <v>5297</v>
      </c>
      <c r="D717" s="36" t="s">
        <v>1424</v>
      </c>
      <c r="E717" s="240">
        <v>4455.8149999999996</v>
      </c>
      <c r="F717" s="235">
        <v>4973.0659999999998</v>
      </c>
      <c r="G717" s="234">
        <f t="shared" si="168"/>
        <v>-517.2510000000002</v>
      </c>
      <c r="H717" s="105">
        <f t="shared" si="169"/>
        <v>-10.40104836734522</v>
      </c>
      <c r="I717" s="240">
        <v>1098.912</v>
      </c>
      <c r="J717" s="235">
        <v>1239.5899999999999</v>
      </c>
      <c r="K717" s="234">
        <f t="shared" si="152"/>
        <v>-140.67799999999988</v>
      </c>
      <c r="L717" s="312">
        <f t="shared" si="153"/>
        <v>-11.348752410071063</v>
      </c>
      <c r="M717" s="240">
        <v>626.87300000000005</v>
      </c>
      <c r="N717" s="235">
        <v>728.31200000000001</v>
      </c>
      <c r="O717" s="234">
        <f t="shared" si="154"/>
        <v>-101.43899999999996</v>
      </c>
      <c r="P717" s="105">
        <f t="shared" si="155"/>
        <v>-13.927959445951728</v>
      </c>
      <c r="Q717" s="240">
        <v>2730.03</v>
      </c>
      <c r="R717" s="235">
        <v>3005.1640000000002</v>
      </c>
      <c r="S717" s="234">
        <f t="shared" si="166"/>
        <v>-275.13400000000001</v>
      </c>
      <c r="T717" s="105">
        <f t="shared" si="167"/>
        <v>-9.1553738830892417</v>
      </c>
      <c r="U717" s="180" t="s">
        <v>5403</v>
      </c>
      <c r="V717" s="165">
        <v>734</v>
      </c>
      <c r="W717" s="165">
        <v>902</v>
      </c>
      <c r="X717" s="165">
        <f t="shared" si="157"/>
        <v>-168</v>
      </c>
      <c r="Y717" s="165">
        <f t="shared" si="158"/>
        <v>-18.625277161862527</v>
      </c>
      <c r="Z717" s="241" t="s">
        <v>5401</v>
      </c>
      <c r="AA717" s="165">
        <v>648</v>
      </c>
      <c r="AB717" s="165">
        <v>861</v>
      </c>
      <c r="AC717" s="165">
        <f t="shared" si="159"/>
        <v>-213</v>
      </c>
      <c r="AD717" s="165">
        <f t="shared" si="160"/>
        <v>-24.738675958188153</v>
      </c>
      <c r="AE717" s="235" t="s">
        <v>7327</v>
      </c>
      <c r="AF717" s="165">
        <v>471</v>
      </c>
      <c r="AG717" s="165">
        <v>459</v>
      </c>
      <c r="AH717" s="165">
        <f t="shared" si="161"/>
        <v>12</v>
      </c>
      <c r="AI717" s="165">
        <f t="shared" si="162"/>
        <v>2.6143790849673203</v>
      </c>
      <c r="AJ717" s="241" t="s">
        <v>7344</v>
      </c>
      <c r="AK717" s="165">
        <v>228</v>
      </c>
      <c r="AL717" s="165">
        <v>230</v>
      </c>
      <c r="AM717" s="165">
        <f t="shared" si="163"/>
        <v>-2</v>
      </c>
      <c r="AN717" s="165">
        <f t="shared" si="164"/>
        <v>-0.86956521739130432</v>
      </c>
      <c r="AO717" s="241" t="s">
        <v>7345</v>
      </c>
      <c r="AP717" s="165">
        <v>205</v>
      </c>
      <c r="AQ717" s="165">
        <v>122</v>
      </c>
      <c r="AR717" s="165">
        <f t="shared" si="170"/>
        <v>83</v>
      </c>
      <c r="AS717" s="255">
        <f t="shared" si="165"/>
        <v>68.032786885245898</v>
      </c>
      <c r="AT717" s="166" t="s">
        <v>12036</v>
      </c>
    </row>
    <row r="718" spans="2:46" ht="50" customHeight="1">
      <c r="B718" s="34" t="s">
        <v>1425</v>
      </c>
      <c r="C718" s="35" t="s">
        <v>5297</v>
      </c>
      <c r="D718" s="36" t="s">
        <v>1426</v>
      </c>
      <c r="E718" s="240">
        <v>9631.1949999999997</v>
      </c>
      <c r="F718" s="235">
        <v>10095.962</v>
      </c>
      <c r="G718" s="234">
        <f t="shared" si="168"/>
        <v>-464.76699999999983</v>
      </c>
      <c r="H718" s="105">
        <f t="shared" si="169"/>
        <v>-4.6034939513441095</v>
      </c>
      <c r="I718" s="240">
        <v>2744.7939999999999</v>
      </c>
      <c r="J718" s="235">
        <v>2645.6419999999998</v>
      </c>
      <c r="K718" s="234">
        <f t="shared" ref="K718:K778" si="171">I718-J718</f>
        <v>99.152000000000044</v>
      </c>
      <c r="L718" s="312">
        <f t="shared" ref="L718:L778" si="172">K718/J718*100</f>
        <v>3.7477481836166815</v>
      </c>
      <c r="M718" s="240">
        <v>463.46300000000002</v>
      </c>
      <c r="N718" s="235">
        <v>501.46499999999997</v>
      </c>
      <c r="O718" s="234">
        <f t="shared" ref="O718:O770" si="173">M718-N718</f>
        <v>-38.001999999999953</v>
      </c>
      <c r="P718" s="105">
        <f t="shared" ref="P718:P770" si="174">O718/N718*100</f>
        <v>-7.5781958860538525</v>
      </c>
      <c r="Q718" s="240">
        <v>6422.9380000000001</v>
      </c>
      <c r="R718" s="235">
        <v>6948.8549999999996</v>
      </c>
      <c r="S718" s="234">
        <f t="shared" si="166"/>
        <v>-525.91699999999946</v>
      </c>
      <c r="T718" s="105">
        <f t="shared" si="167"/>
        <v>-7.568397959088216</v>
      </c>
      <c r="U718" s="180" t="s">
        <v>7346</v>
      </c>
      <c r="V718" s="165">
        <v>4056</v>
      </c>
      <c r="W718" s="165">
        <v>4129</v>
      </c>
      <c r="X718" s="165">
        <f t="shared" si="157"/>
        <v>-73</v>
      </c>
      <c r="Y718" s="255">
        <f t="shared" si="158"/>
        <v>-1.7679825623637686</v>
      </c>
      <c r="Z718" s="237" t="s">
        <v>7347</v>
      </c>
      <c r="AA718" s="165">
        <v>1771</v>
      </c>
      <c r="AB718" s="165">
        <v>2221</v>
      </c>
      <c r="AC718" s="165">
        <f t="shared" si="159"/>
        <v>-450</v>
      </c>
      <c r="AD718" s="165">
        <f t="shared" si="160"/>
        <v>-20.261143628995949</v>
      </c>
      <c r="AE718" s="235" t="s">
        <v>5386</v>
      </c>
      <c r="AF718" s="165">
        <v>485</v>
      </c>
      <c r="AG718" s="165">
        <v>484</v>
      </c>
      <c r="AH718" s="165">
        <f t="shared" si="161"/>
        <v>1</v>
      </c>
      <c r="AI718" s="165">
        <f t="shared" si="162"/>
        <v>0.20661157024793389</v>
      </c>
      <c r="AJ718" s="241" t="s">
        <v>7348</v>
      </c>
      <c r="AK718" s="165">
        <v>93</v>
      </c>
      <c r="AL718" s="165">
        <v>98</v>
      </c>
      <c r="AM718" s="165">
        <f t="shared" si="163"/>
        <v>-5</v>
      </c>
      <c r="AN718" s="165">
        <f t="shared" si="164"/>
        <v>-5.1020408163265305</v>
      </c>
      <c r="AO718" s="241" t="s">
        <v>7349</v>
      </c>
      <c r="AP718" s="165">
        <v>12</v>
      </c>
      <c r="AQ718" s="165">
        <v>11</v>
      </c>
      <c r="AR718" s="165">
        <f t="shared" si="170"/>
        <v>1</v>
      </c>
      <c r="AS718" s="255">
        <f t="shared" si="165"/>
        <v>9.0909090909090917</v>
      </c>
      <c r="AT718" s="166" t="s">
        <v>12037</v>
      </c>
    </row>
    <row r="719" spans="2:46" ht="50" customHeight="1">
      <c r="B719" s="34" t="s">
        <v>1427</v>
      </c>
      <c r="C719" s="35" t="s">
        <v>5297</v>
      </c>
      <c r="D719" s="36" t="s">
        <v>1428</v>
      </c>
      <c r="E719" s="240">
        <v>14732.326999999999</v>
      </c>
      <c r="F719" s="235">
        <v>14285.933999999999</v>
      </c>
      <c r="G719" s="234">
        <f t="shared" si="168"/>
        <v>446.39300000000003</v>
      </c>
      <c r="H719" s="105">
        <f t="shared" si="169"/>
        <v>3.1247029420687515</v>
      </c>
      <c r="I719" s="240">
        <v>4223.8220000000001</v>
      </c>
      <c r="J719" s="235">
        <v>4223.1019999999999</v>
      </c>
      <c r="K719" s="234">
        <f t="shared" si="171"/>
        <v>0.72000000000025466</v>
      </c>
      <c r="L719" s="312">
        <f t="shared" si="172"/>
        <v>1.7049079089263168E-2</v>
      </c>
      <c r="M719" s="240">
        <v>3746.5720000000001</v>
      </c>
      <c r="N719" s="235">
        <v>3547.163</v>
      </c>
      <c r="O719" s="234">
        <f t="shared" si="173"/>
        <v>199.40900000000011</v>
      </c>
      <c r="P719" s="105">
        <f t="shared" si="174"/>
        <v>5.6216474968869514</v>
      </c>
      <c r="Q719" s="240">
        <v>6761.933</v>
      </c>
      <c r="R719" s="235">
        <v>6515.6689999999999</v>
      </c>
      <c r="S719" s="234">
        <f t="shared" si="166"/>
        <v>246.26400000000012</v>
      </c>
      <c r="T719" s="105">
        <f t="shared" si="167"/>
        <v>3.7795658435073993</v>
      </c>
      <c r="U719" s="180" t="s">
        <v>7350</v>
      </c>
      <c r="V719" s="165">
        <v>4269</v>
      </c>
      <c r="W719" s="165">
        <v>4156</v>
      </c>
      <c r="X719" s="165">
        <f t="shared" si="157"/>
        <v>113</v>
      </c>
      <c r="Y719" s="165">
        <f t="shared" si="158"/>
        <v>2.7189605389797884</v>
      </c>
      <c r="Z719" s="241" t="s">
        <v>7351</v>
      </c>
      <c r="AA719" s="165">
        <v>1632</v>
      </c>
      <c r="AB719" s="165">
        <v>1703</v>
      </c>
      <c r="AC719" s="165">
        <f t="shared" si="159"/>
        <v>-71</v>
      </c>
      <c r="AD719" s="165">
        <f t="shared" si="160"/>
        <v>-4.1691133294186731</v>
      </c>
      <c r="AE719" s="241" t="s">
        <v>7352</v>
      </c>
      <c r="AF719" s="165">
        <v>416</v>
      </c>
      <c r="AG719" s="165">
        <v>215</v>
      </c>
      <c r="AH719" s="165">
        <f t="shared" si="161"/>
        <v>201</v>
      </c>
      <c r="AI719" s="165">
        <f t="shared" si="162"/>
        <v>93.488372093023258</v>
      </c>
      <c r="AJ719" s="241" t="s">
        <v>5386</v>
      </c>
      <c r="AK719" s="165">
        <v>314</v>
      </c>
      <c r="AL719" s="165">
        <v>313</v>
      </c>
      <c r="AM719" s="165">
        <f t="shared" si="163"/>
        <v>1</v>
      </c>
      <c r="AN719" s="165">
        <f t="shared" si="164"/>
        <v>0.31948881789137379</v>
      </c>
      <c r="AO719" s="241" t="s">
        <v>7353</v>
      </c>
      <c r="AP719" s="165">
        <v>51</v>
      </c>
      <c r="AQ719" s="165">
        <v>52</v>
      </c>
      <c r="AR719" s="165">
        <f t="shared" si="170"/>
        <v>-1</v>
      </c>
      <c r="AS719" s="255">
        <f t="shared" si="165"/>
        <v>-1.9230769230769231</v>
      </c>
      <c r="AT719" s="166" t="s">
        <v>12038</v>
      </c>
    </row>
    <row r="720" spans="2:46" ht="50" customHeight="1">
      <c r="B720" s="34" t="s">
        <v>1429</v>
      </c>
      <c r="C720" s="35" t="s">
        <v>5297</v>
      </c>
      <c r="D720" s="36" t="s">
        <v>1430</v>
      </c>
      <c r="E720" s="240">
        <v>2999.5079999999998</v>
      </c>
      <c r="F720" s="235">
        <v>3104.4850000000001</v>
      </c>
      <c r="G720" s="234">
        <f t="shared" si="168"/>
        <v>-104.97700000000032</v>
      </c>
      <c r="H720" s="105">
        <f t="shared" si="169"/>
        <v>-3.3814626258461646</v>
      </c>
      <c r="I720" s="240">
        <v>1443.4929999999999</v>
      </c>
      <c r="J720" s="235">
        <v>1488.056</v>
      </c>
      <c r="K720" s="234">
        <f t="shared" si="171"/>
        <v>-44.563000000000102</v>
      </c>
      <c r="L720" s="312">
        <f t="shared" si="172"/>
        <v>-2.9947125645809094</v>
      </c>
      <c r="M720" s="240">
        <v>201.304</v>
      </c>
      <c r="N720" s="235">
        <v>166.303</v>
      </c>
      <c r="O720" s="234">
        <f t="shared" si="173"/>
        <v>35.001000000000005</v>
      </c>
      <c r="P720" s="105">
        <f t="shared" si="174"/>
        <v>21.046523514308223</v>
      </c>
      <c r="Q720" s="240">
        <v>1354.711</v>
      </c>
      <c r="R720" s="235">
        <v>1450.126</v>
      </c>
      <c r="S720" s="234">
        <f t="shared" si="166"/>
        <v>-95.414999999999964</v>
      </c>
      <c r="T720" s="105">
        <f t="shared" si="167"/>
        <v>-6.5797730679954691</v>
      </c>
      <c r="U720" s="180" t="s">
        <v>7354</v>
      </c>
      <c r="V720" s="165">
        <v>572</v>
      </c>
      <c r="W720" s="165">
        <v>572</v>
      </c>
      <c r="X720" s="165">
        <f t="shared" si="157"/>
        <v>0</v>
      </c>
      <c r="Y720" s="165">
        <f t="shared" si="158"/>
        <v>0</v>
      </c>
      <c r="Z720" s="241" t="s">
        <v>5404</v>
      </c>
      <c r="AA720" s="165">
        <v>359</v>
      </c>
      <c r="AB720" s="165">
        <v>422</v>
      </c>
      <c r="AC720" s="165">
        <f t="shared" si="159"/>
        <v>-63</v>
      </c>
      <c r="AD720" s="165">
        <f t="shared" si="160"/>
        <v>-14.928909952606634</v>
      </c>
      <c r="AE720" s="241" t="s">
        <v>7355</v>
      </c>
      <c r="AF720" s="165">
        <v>120</v>
      </c>
      <c r="AG720" s="165">
        <v>143</v>
      </c>
      <c r="AH720" s="165">
        <f t="shared" si="161"/>
        <v>-23</v>
      </c>
      <c r="AI720" s="165">
        <f t="shared" si="162"/>
        <v>-16.083916083916083</v>
      </c>
      <c r="AJ720" s="241" t="s">
        <v>7356</v>
      </c>
      <c r="AK720" s="165">
        <v>109</v>
      </c>
      <c r="AL720" s="165">
        <v>109</v>
      </c>
      <c r="AM720" s="165">
        <f t="shared" si="163"/>
        <v>0</v>
      </c>
      <c r="AN720" s="165">
        <f t="shared" si="164"/>
        <v>0</v>
      </c>
      <c r="AO720" s="241" t="s">
        <v>5488</v>
      </c>
      <c r="AP720" s="165">
        <v>68</v>
      </c>
      <c r="AQ720" s="165">
        <v>69</v>
      </c>
      <c r="AR720" s="165">
        <f t="shared" si="170"/>
        <v>-1</v>
      </c>
      <c r="AS720" s="255">
        <f t="shared" si="165"/>
        <v>-1.4492753623188406</v>
      </c>
      <c r="AT720" s="166" t="s">
        <v>12039</v>
      </c>
    </row>
    <row r="721" spans="2:46" ht="50" customHeight="1">
      <c r="B721" s="34" t="s">
        <v>1431</v>
      </c>
      <c r="C721" s="35" t="s">
        <v>5297</v>
      </c>
      <c r="D721" s="36" t="s">
        <v>1432</v>
      </c>
      <c r="E721" s="240">
        <v>9931.8019999999997</v>
      </c>
      <c r="F721" s="235">
        <v>11283.641</v>
      </c>
      <c r="G721" s="234">
        <f t="shared" si="168"/>
        <v>-1351.8389999999999</v>
      </c>
      <c r="H721" s="105">
        <f t="shared" si="169"/>
        <v>-11.980521181062034</v>
      </c>
      <c r="I721" s="240">
        <v>2982.8679999999999</v>
      </c>
      <c r="J721" s="235">
        <v>4207.3630000000003</v>
      </c>
      <c r="K721" s="234">
        <f t="shared" si="171"/>
        <v>-1224.4950000000003</v>
      </c>
      <c r="L721" s="312">
        <f t="shared" si="172"/>
        <v>-29.103621436990352</v>
      </c>
      <c r="M721" s="240">
        <v>105.324</v>
      </c>
      <c r="N721" s="235">
        <v>105.279</v>
      </c>
      <c r="O721" s="234">
        <f t="shared" si="173"/>
        <v>4.5000000000001705E-2</v>
      </c>
      <c r="P721" s="105">
        <f t="shared" si="174"/>
        <v>4.2743567093154099E-2</v>
      </c>
      <c r="Q721" s="240">
        <v>6843.61</v>
      </c>
      <c r="R721" s="235">
        <v>6970.9989999999998</v>
      </c>
      <c r="S721" s="234">
        <f t="shared" si="166"/>
        <v>-127.38900000000012</v>
      </c>
      <c r="T721" s="105">
        <f t="shared" si="167"/>
        <v>-1.8274138326515341</v>
      </c>
      <c r="U721" s="180" t="s">
        <v>7357</v>
      </c>
      <c r="V721" s="165">
        <v>3476</v>
      </c>
      <c r="W721" s="165">
        <v>3511</v>
      </c>
      <c r="X721" s="165">
        <f t="shared" si="157"/>
        <v>-35</v>
      </c>
      <c r="Y721" s="165">
        <f t="shared" si="158"/>
        <v>-0.99686698946169183</v>
      </c>
      <c r="Z721" s="241" t="s">
        <v>5513</v>
      </c>
      <c r="AA721" s="165">
        <v>2973</v>
      </c>
      <c r="AB721" s="165">
        <v>3056</v>
      </c>
      <c r="AC721" s="165">
        <f t="shared" si="159"/>
        <v>-83</v>
      </c>
      <c r="AD721" s="165">
        <f t="shared" si="160"/>
        <v>-2.7159685863874348</v>
      </c>
      <c r="AE721" s="241" t="s">
        <v>7358</v>
      </c>
      <c r="AF721" s="165">
        <v>319</v>
      </c>
      <c r="AG721" s="165">
        <v>322</v>
      </c>
      <c r="AH721" s="165">
        <f t="shared" si="161"/>
        <v>-3</v>
      </c>
      <c r="AI721" s="165">
        <f t="shared" si="162"/>
        <v>-0.93167701863354035</v>
      </c>
      <c r="AJ721" s="241" t="s">
        <v>7359</v>
      </c>
      <c r="AK721" s="165">
        <v>30</v>
      </c>
      <c r="AL721" s="165">
        <v>30</v>
      </c>
      <c r="AM721" s="165">
        <f t="shared" si="163"/>
        <v>0</v>
      </c>
      <c r="AN721" s="165">
        <f t="shared" si="164"/>
        <v>0</v>
      </c>
      <c r="AO721" s="241" t="s">
        <v>7360</v>
      </c>
      <c r="AP721" s="165">
        <v>21</v>
      </c>
      <c r="AQ721" s="165">
        <v>29</v>
      </c>
      <c r="AR721" s="165">
        <f t="shared" si="170"/>
        <v>-8</v>
      </c>
      <c r="AS721" s="255">
        <f t="shared" si="165"/>
        <v>-27.586206896551722</v>
      </c>
      <c r="AT721" s="166" t="s">
        <v>12040</v>
      </c>
    </row>
    <row r="722" spans="2:46" ht="50" customHeight="1">
      <c r="B722" s="37" t="s">
        <v>1433</v>
      </c>
      <c r="C722" s="38" t="s">
        <v>5297</v>
      </c>
      <c r="D722" s="39" t="s">
        <v>1434</v>
      </c>
      <c r="E722" s="240">
        <v>9176.3469999999998</v>
      </c>
      <c r="F722" s="235">
        <v>8839.5879999999997</v>
      </c>
      <c r="G722" s="234">
        <f t="shared" si="168"/>
        <v>336.75900000000001</v>
      </c>
      <c r="H722" s="105">
        <f t="shared" si="169"/>
        <v>3.8096685049122203</v>
      </c>
      <c r="I722" s="240">
        <v>4851.4859999999999</v>
      </c>
      <c r="J722" s="235">
        <v>4550.0789999999997</v>
      </c>
      <c r="K722" s="234">
        <f t="shared" si="171"/>
        <v>301.40700000000015</v>
      </c>
      <c r="L722" s="312">
        <f t="shared" si="172"/>
        <v>6.6242146564927813</v>
      </c>
      <c r="M722" s="240" t="s">
        <v>6150</v>
      </c>
      <c r="N722" s="235" t="s">
        <v>6150</v>
      </c>
      <c r="O722" s="235" t="s">
        <v>6150</v>
      </c>
      <c r="P722" s="235" t="s">
        <v>6150</v>
      </c>
      <c r="Q722" s="240">
        <v>4324.8609999999999</v>
      </c>
      <c r="R722" s="235">
        <v>4289.509</v>
      </c>
      <c r="S722" s="234">
        <f t="shared" si="166"/>
        <v>35.351999999999862</v>
      </c>
      <c r="T722" s="105">
        <f t="shared" si="167"/>
        <v>0.8241502698793699</v>
      </c>
      <c r="U722" s="180" t="s">
        <v>7361</v>
      </c>
      <c r="V722" s="165">
        <v>2578</v>
      </c>
      <c r="W722" s="165">
        <v>2176</v>
      </c>
      <c r="X722" s="165">
        <f t="shared" si="157"/>
        <v>402</v>
      </c>
      <c r="Y722" s="165">
        <f t="shared" si="158"/>
        <v>18.474264705882355</v>
      </c>
      <c r="Z722" s="241" t="s">
        <v>5401</v>
      </c>
      <c r="AA722" s="165">
        <v>625</v>
      </c>
      <c r="AB722" s="165">
        <v>848</v>
      </c>
      <c r="AC722" s="165">
        <f t="shared" si="159"/>
        <v>-223</v>
      </c>
      <c r="AD722" s="165">
        <f t="shared" si="160"/>
        <v>-26.297169811320753</v>
      </c>
      <c r="AE722" s="241" t="s">
        <v>5404</v>
      </c>
      <c r="AF722" s="165">
        <v>386</v>
      </c>
      <c r="AG722" s="165">
        <v>457</v>
      </c>
      <c r="AH722" s="165">
        <f t="shared" si="161"/>
        <v>-71</v>
      </c>
      <c r="AI722" s="165">
        <f t="shared" si="162"/>
        <v>-15.536105032822759</v>
      </c>
      <c r="AJ722" s="241" t="s">
        <v>6976</v>
      </c>
      <c r="AK722" s="165">
        <v>313</v>
      </c>
      <c r="AL722" s="165">
        <v>327</v>
      </c>
      <c r="AM722" s="165">
        <f t="shared" si="163"/>
        <v>-14</v>
      </c>
      <c r="AN722" s="165">
        <f t="shared" si="164"/>
        <v>-4.281345565749235</v>
      </c>
      <c r="AO722" s="241" t="s">
        <v>7362</v>
      </c>
      <c r="AP722" s="165">
        <v>192</v>
      </c>
      <c r="AQ722" s="165">
        <v>193</v>
      </c>
      <c r="AR722" s="165">
        <f t="shared" si="170"/>
        <v>-1</v>
      </c>
      <c r="AS722" s="255">
        <f t="shared" si="165"/>
        <v>-0.5181347150259068</v>
      </c>
      <c r="AT722" s="222" t="s">
        <v>12041</v>
      </c>
    </row>
    <row r="723" spans="2:46" ht="50" customHeight="1">
      <c r="B723" s="37" t="s">
        <v>1435</v>
      </c>
      <c r="C723" s="38" t="s">
        <v>5297</v>
      </c>
      <c r="D723" s="39" t="s">
        <v>1436</v>
      </c>
      <c r="E723" s="240">
        <v>3221.386</v>
      </c>
      <c r="F723" s="235">
        <v>2894.7469999999998</v>
      </c>
      <c r="G723" s="234">
        <f t="shared" si="168"/>
        <v>326.63900000000012</v>
      </c>
      <c r="H723" s="105">
        <f t="shared" si="169"/>
        <v>11.283853131206289</v>
      </c>
      <c r="I723" s="240">
        <v>1155.1489999999999</v>
      </c>
      <c r="J723" s="235">
        <v>1054.4949999999999</v>
      </c>
      <c r="K723" s="234">
        <f t="shared" si="171"/>
        <v>100.654</v>
      </c>
      <c r="L723" s="312">
        <f t="shared" si="172"/>
        <v>9.5452325520746903</v>
      </c>
      <c r="M723" s="240">
        <v>25.925999999999998</v>
      </c>
      <c r="N723" s="235">
        <v>25.925000000000001</v>
      </c>
      <c r="O723" s="234">
        <f t="shared" si="173"/>
        <v>9.9999999999766942E-4</v>
      </c>
      <c r="P723" s="105">
        <f t="shared" si="174"/>
        <v>3.8572806171559091E-3</v>
      </c>
      <c r="Q723" s="240">
        <v>2040.3109999999999</v>
      </c>
      <c r="R723" s="235">
        <v>1814.327</v>
      </c>
      <c r="S723" s="234">
        <f t="shared" si="166"/>
        <v>225.98399999999992</v>
      </c>
      <c r="T723" s="105">
        <f t="shared" si="167"/>
        <v>12.455527586813178</v>
      </c>
      <c r="U723" s="180" t="s">
        <v>6992</v>
      </c>
      <c r="V723" s="165">
        <v>1064</v>
      </c>
      <c r="W723" s="165">
        <v>914</v>
      </c>
      <c r="X723" s="165">
        <f t="shared" si="157"/>
        <v>150</v>
      </c>
      <c r="Y723" s="255">
        <f t="shared" si="158"/>
        <v>16.411378555798688</v>
      </c>
      <c r="Z723" s="237" t="s">
        <v>7363</v>
      </c>
      <c r="AA723" s="165">
        <v>454</v>
      </c>
      <c r="AB723" s="165">
        <v>404</v>
      </c>
      <c r="AC723" s="165">
        <f t="shared" si="159"/>
        <v>50</v>
      </c>
      <c r="AD723" s="165">
        <f t="shared" si="160"/>
        <v>12.376237623762377</v>
      </c>
      <c r="AE723" s="241" t="s">
        <v>7364</v>
      </c>
      <c r="AF723" s="165">
        <v>367</v>
      </c>
      <c r="AG723" s="165">
        <v>379</v>
      </c>
      <c r="AH723" s="165">
        <f t="shared" si="161"/>
        <v>-12</v>
      </c>
      <c r="AI723" s="165">
        <f t="shared" si="162"/>
        <v>-3.1662269129287601</v>
      </c>
      <c r="AJ723" s="241" t="s">
        <v>7365</v>
      </c>
      <c r="AK723" s="165">
        <v>103</v>
      </c>
      <c r="AL723" s="165">
        <v>103</v>
      </c>
      <c r="AM723" s="165">
        <f t="shared" si="163"/>
        <v>0</v>
      </c>
      <c r="AN723" s="165">
        <f t="shared" si="164"/>
        <v>0</v>
      </c>
      <c r="AO723" s="241" t="s">
        <v>7366</v>
      </c>
      <c r="AP723" s="165">
        <v>49</v>
      </c>
      <c r="AQ723" s="165">
        <v>10</v>
      </c>
      <c r="AR723" s="165">
        <f t="shared" si="170"/>
        <v>39</v>
      </c>
      <c r="AS723" s="255">
        <f t="shared" si="165"/>
        <v>390</v>
      </c>
      <c r="AT723" s="222" t="s">
        <v>12042</v>
      </c>
    </row>
    <row r="724" spans="2:46" ht="50" customHeight="1">
      <c r="B724" s="34" t="s">
        <v>1437</v>
      </c>
      <c r="C724" s="35" t="s">
        <v>5297</v>
      </c>
      <c r="D724" s="36" t="s">
        <v>1438</v>
      </c>
      <c r="E724" s="240">
        <v>9401.5589999999993</v>
      </c>
      <c r="F724" s="235">
        <v>9214.0030000000006</v>
      </c>
      <c r="G724" s="234">
        <f t="shared" si="168"/>
        <v>187.55599999999868</v>
      </c>
      <c r="H724" s="105">
        <f t="shared" si="169"/>
        <v>2.0355539280809727</v>
      </c>
      <c r="I724" s="240">
        <v>2647.058</v>
      </c>
      <c r="J724" s="235">
        <v>2574.4580000000001</v>
      </c>
      <c r="K724" s="234">
        <f t="shared" si="171"/>
        <v>72.599999999999909</v>
      </c>
      <c r="L724" s="312">
        <f t="shared" si="172"/>
        <v>2.82001104698542</v>
      </c>
      <c r="M724" s="240">
        <v>1130.424</v>
      </c>
      <c r="N724" s="235">
        <v>1423.0840000000001</v>
      </c>
      <c r="O724" s="234">
        <f t="shared" si="173"/>
        <v>-292.66000000000008</v>
      </c>
      <c r="P724" s="105">
        <f t="shared" si="174"/>
        <v>-20.565195027138248</v>
      </c>
      <c r="Q724" s="240">
        <v>5624.0770000000002</v>
      </c>
      <c r="R724" s="235">
        <v>5216.4610000000002</v>
      </c>
      <c r="S724" s="234">
        <f t="shared" si="166"/>
        <v>407.61599999999999</v>
      </c>
      <c r="T724" s="105">
        <f t="shared" si="167"/>
        <v>7.8140333072556274</v>
      </c>
      <c r="U724" s="180" t="s">
        <v>6142</v>
      </c>
      <c r="V724" s="165">
        <v>2991</v>
      </c>
      <c r="W724" s="165">
        <v>3033</v>
      </c>
      <c r="X724" s="165">
        <f t="shared" si="157"/>
        <v>-42</v>
      </c>
      <c r="Y724" s="255">
        <f t="shared" si="158"/>
        <v>-1.3847675568743818</v>
      </c>
      <c r="Z724" s="241" t="s">
        <v>7336</v>
      </c>
      <c r="AA724" s="165">
        <v>1330</v>
      </c>
      <c r="AB724" s="165">
        <v>1125</v>
      </c>
      <c r="AC724" s="165">
        <f t="shared" si="159"/>
        <v>205</v>
      </c>
      <c r="AD724" s="165">
        <f t="shared" si="160"/>
        <v>18.222222222222221</v>
      </c>
      <c r="AE724" s="241" t="s">
        <v>5440</v>
      </c>
      <c r="AF724" s="165">
        <v>497</v>
      </c>
      <c r="AG724" s="165">
        <v>486</v>
      </c>
      <c r="AH724" s="165">
        <f t="shared" si="161"/>
        <v>11</v>
      </c>
      <c r="AI724" s="165">
        <f t="shared" si="162"/>
        <v>2.263374485596708</v>
      </c>
      <c r="AJ724" s="241" t="s">
        <v>7367</v>
      </c>
      <c r="AK724" s="165">
        <v>410</v>
      </c>
      <c r="AL724" s="165">
        <v>405</v>
      </c>
      <c r="AM724" s="165">
        <f t="shared" si="163"/>
        <v>5</v>
      </c>
      <c r="AN724" s="165">
        <f t="shared" si="164"/>
        <v>1.2345679012345678</v>
      </c>
      <c r="AO724" s="241" t="s">
        <v>7368</v>
      </c>
      <c r="AP724" s="165">
        <v>187</v>
      </c>
      <c r="AQ724" s="165">
        <v>4</v>
      </c>
      <c r="AR724" s="165">
        <f t="shared" si="170"/>
        <v>183</v>
      </c>
      <c r="AS724" s="255">
        <f t="shared" si="165"/>
        <v>4575</v>
      </c>
      <c r="AT724" s="166" t="s">
        <v>12043</v>
      </c>
    </row>
    <row r="725" spans="2:46" ht="50" customHeight="1">
      <c r="B725" s="34" t="s">
        <v>1439</v>
      </c>
      <c r="C725" s="35" t="s">
        <v>5297</v>
      </c>
      <c r="D725" s="36" t="s">
        <v>1440</v>
      </c>
      <c r="E725" s="240">
        <v>21934.844000000001</v>
      </c>
      <c r="F725" s="235">
        <v>22374.566999999999</v>
      </c>
      <c r="G725" s="234">
        <f t="shared" si="168"/>
        <v>-439.72299999999814</v>
      </c>
      <c r="H725" s="105">
        <f t="shared" si="169"/>
        <v>-1.9652804901207614</v>
      </c>
      <c r="I725" s="240">
        <v>11266.77</v>
      </c>
      <c r="J725" s="235">
        <v>12268.608</v>
      </c>
      <c r="K725" s="234">
        <f t="shared" si="171"/>
        <v>-1001.8379999999997</v>
      </c>
      <c r="L725" s="312">
        <f t="shared" si="172"/>
        <v>-8.1658652717569886</v>
      </c>
      <c r="M725" s="240">
        <v>1677.403</v>
      </c>
      <c r="N725" s="235">
        <v>1673.0930000000001</v>
      </c>
      <c r="O725" s="234">
        <f t="shared" si="173"/>
        <v>4.3099999999999454</v>
      </c>
      <c r="P725" s="105">
        <f t="shared" si="174"/>
        <v>0.25760672000898605</v>
      </c>
      <c r="Q725" s="240">
        <v>8990.6710000000003</v>
      </c>
      <c r="R725" s="235">
        <v>8432.866</v>
      </c>
      <c r="S725" s="234">
        <f t="shared" si="166"/>
        <v>557.80500000000029</v>
      </c>
      <c r="T725" s="105">
        <f t="shared" si="167"/>
        <v>6.6146550887918805</v>
      </c>
      <c r="U725" s="180" t="s">
        <v>5401</v>
      </c>
      <c r="V725" s="165">
        <v>5125</v>
      </c>
      <c r="W725" s="165">
        <v>4692</v>
      </c>
      <c r="X725" s="165">
        <f t="shared" si="157"/>
        <v>433</v>
      </c>
      <c r="Y725" s="165">
        <f t="shared" si="158"/>
        <v>9.2284739982949695</v>
      </c>
      <c r="Z725" s="241" t="s">
        <v>5564</v>
      </c>
      <c r="AA725" s="165">
        <v>2268</v>
      </c>
      <c r="AB725" s="165">
        <v>2380</v>
      </c>
      <c r="AC725" s="165">
        <f t="shared" si="159"/>
        <v>-112</v>
      </c>
      <c r="AD725" s="165">
        <f t="shared" si="160"/>
        <v>-4.7058823529411766</v>
      </c>
      <c r="AE725" s="241" t="s">
        <v>5386</v>
      </c>
      <c r="AF725" s="165">
        <v>461</v>
      </c>
      <c r="AG725" s="165">
        <v>461</v>
      </c>
      <c r="AH725" s="165">
        <f t="shared" si="161"/>
        <v>0</v>
      </c>
      <c r="AI725" s="165">
        <f t="shared" si="162"/>
        <v>0</v>
      </c>
      <c r="AJ725" s="241" t="s">
        <v>7352</v>
      </c>
      <c r="AK725" s="165">
        <v>260</v>
      </c>
      <c r="AL725" s="165">
        <v>260</v>
      </c>
      <c r="AM725" s="165">
        <f t="shared" si="163"/>
        <v>0</v>
      </c>
      <c r="AN725" s="165">
        <f t="shared" si="164"/>
        <v>0</v>
      </c>
      <c r="AO725" s="241" t="s">
        <v>7369</v>
      </c>
      <c r="AP725" s="165">
        <v>230</v>
      </c>
      <c r="AQ725" s="165" t="s">
        <v>6150</v>
      </c>
      <c r="AR725" s="165" t="s">
        <v>6150</v>
      </c>
      <c r="AS725" s="165" t="s">
        <v>6150</v>
      </c>
      <c r="AT725" s="166" t="s">
        <v>12044</v>
      </c>
    </row>
    <row r="726" spans="2:46" ht="50" customHeight="1">
      <c r="B726" s="34" t="s">
        <v>1441</v>
      </c>
      <c r="C726" s="35" t="s">
        <v>5297</v>
      </c>
      <c r="D726" s="36" t="s">
        <v>1442</v>
      </c>
      <c r="E726" s="240">
        <v>5903.9549999999999</v>
      </c>
      <c r="F726" s="235">
        <v>7238.058</v>
      </c>
      <c r="G726" s="234">
        <f t="shared" si="168"/>
        <v>-1334.1030000000001</v>
      </c>
      <c r="H726" s="105">
        <f t="shared" si="169"/>
        <v>-18.431781010873362</v>
      </c>
      <c r="I726" s="240">
        <v>2823.547</v>
      </c>
      <c r="J726" s="235">
        <v>3903.4470000000001</v>
      </c>
      <c r="K726" s="234">
        <f t="shared" si="171"/>
        <v>-1079.9000000000001</v>
      </c>
      <c r="L726" s="312">
        <f t="shared" si="172"/>
        <v>-27.665291728054719</v>
      </c>
      <c r="M726" s="240" t="s">
        <v>6150</v>
      </c>
      <c r="N726" s="235" t="s">
        <v>6150</v>
      </c>
      <c r="O726" s="235" t="s">
        <v>6150</v>
      </c>
      <c r="P726" s="235" t="s">
        <v>6150</v>
      </c>
      <c r="Q726" s="240">
        <v>3080.4079999999999</v>
      </c>
      <c r="R726" s="235">
        <v>3334.6109999999999</v>
      </c>
      <c r="S726" s="234">
        <f t="shared" si="166"/>
        <v>-254.20299999999997</v>
      </c>
      <c r="T726" s="105">
        <f t="shared" si="167"/>
        <v>-7.6231680396903867</v>
      </c>
      <c r="U726" s="180" t="s">
        <v>7370</v>
      </c>
      <c r="V726" s="165">
        <v>2924</v>
      </c>
      <c r="W726" s="165">
        <v>3202</v>
      </c>
      <c r="X726" s="165">
        <f t="shared" si="157"/>
        <v>-278</v>
      </c>
      <c r="Y726" s="165">
        <f t="shared" si="158"/>
        <v>-8.6820737039350409</v>
      </c>
      <c r="Z726" s="241" t="s">
        <v>7371</v>
      </c>
      <c r="AA726" s="165">
        <v>50</v>
      </c>
      <c r="AB726" s="165">
        <v>45</v>
      </c>
      <c r="AC726" s="165">
        <f t="shared" si="159"/>
        <v>5</v>
      </c>
      <c r="AD726" s="165">
        <f t="shared" si="160"/>
        <v>11.111111111111111</v>
      </c>
      <c r="AE726" s="241" t="s">
        <v>6976</v>
      </c>
      <c r="AF726" s="165">
        <v>26</v>
      </c>
      <c r="AG726" s="165">
        <v>24</v>
      </c>
      <c r="AH726" s="165">
        <f t="shared" si="161"/>
        <v>2</v>
      </c>
      <c r="AI726" s="165">
        <f t="shared" si="162"/>
        <v>8.3333333333333321</v>
      </c>
      <c r="AJ726" s="241" t="s">
        <v>5478</v>
      </c>
      <c r="AK726" s="165">
        <v>23</v>
      </c>
      <c r="AL726" s="165">
        <v>29</v>
      </c>
      <c r="AM726" s="165">
        <f t="shared" si="163"/>
        <v>-6</v>
      </c>
      <c r="AN726" s="165">
        <f t="shared" si="164"/>
        <v>-20.689655172413794</v>
      </c>
      <c r="AO726" s="241" t="s">
        <v>7372</v>
      </c>
      <c r="AP726" s="165">
        <v>20</v>
      </c>
      <c r="AQ726" s="165">
        <v>7</v>
      </c>
      <c r="AR726" s="165">
        <f t="shared" si="170"/>
        <v>13</v>
      </c>
      <c r="AS726" s="255">
        <f t="shared" si="165"/>
        <v>185.71428571428572</v>
      </c>
      <c r="AT726" s="166" t="s">
        <v>12045</v>
      </c>
    </row>
    <row r="727" spans="2:46" ht="50" customHeight="1">
      <c r="B727" s="34" t="s">
        <v>1443</v>
      </c>
      <c r="C727" s="35" t="s">
        <v>5297</v>
      </c>
      <c r="D727" s="36" t="s">
        <v>1444</v>
      </c>
      <c r="E727" s="240">
        <v>13661.093999999999</v>
      </c>
      <c r="F727" s="235">
        <v>13112.555</v>
      </c>
      <c r="G727" s="234">
        <f t="shared" si="168"/>
        <v>548.53899999999885</v>
      </c>
      <c r="H727" s="105">
        <f t="shared" si="169"/>
        <v>4.1833113378742652</v>
      </c>
      <c r="I727" s="240">
        <v>5937.64</v>
      </c>
      <c r="J727" s="235">
        <v>5118.3429999999998</v>
      </c>
      <c r="K727" s="234">
        <f t="shared" si="171"/>
        <v>819.29700000000048</v>
      </c>
      <c r="L727" s="312">
        <f t="shared" si="172"/>
        <v>16.007074945934662</v>
      </c>
      <c r="M727" s="240" t="s">
        <v>6150</v>
      </c>
      <c r="N727" s="235" t="s">
        <v>6150</v>
      </c>
      <c r="O727" s="235" t="s">
        <v>6150</v>
      </c>
      <c r="P727" s="235" t="s">
        <v>6150</v>
      </c>
      <c r="Q727" s="240">
        <v>7723.4539999999997</v>
      </c>
      <c r="R727" s="235">
        <v>7994.2120000000004</v>
      </c>
      <c r="S727" s="234">
        <f t="shared" si="166"/>
        <v>-270.75800000000072</v>
      </c>
      <c r="T727" s="105">
        <f t="shared" si="167"/>
        <v>-3.3869254405562517</v>
      </c>
      <c r="U727" s="180" t="s">
        <v>5422</v>
      </c>
      <c r="V727" s="165">
        <v>4590</v>
      </c>
      <c r="W727" s="165">
        <v>4500</v>
      </c>
      <c r="X727" s="165">
        <f t="shared" si="157"/>
        <v>90</v>
      </c>
      <c r="Y727" s="165">
        <f t="shared" si="158"/>
        <v>2</v>
      </c>
      <c r="Z727" s="241" t="s">
        <v>5401</v>
      </c>
      <c r="AA727" s="165">
        <v>2435</v>
      </c>
      <c r="AB727" s="165">
        <v>2688</v>
      </c>
      <c r="AC727" s="165">
        <f t="shared" si="159"/>
        <v>-253</v>
      </c>
      <c r="AD727" s="165">
        <f t="shared" si="160"/>
        <v>-9.4122023809523814</v>
      </c>
      <c r="AE727" s="241" t="s">
        <v>7373</v>
      </c>
      <c r="AF727" s="165">
        <v>304</v>
      </c>
      <c r="AG727" s="165">
        <v>307</v>
      </c>
      <c r="AH727" s="165">
        <f t="shared" si="161"/>
        <v>-3</v>
      </c>
      <c r="AI727" s="165">
        <f t="shared" si="162"/>
        <v>-0.97719869706840379</v>
      </c>
      <c r="AJ727" s="241" t="s">
        <v>5720</v>
      </c>
      <c r="AK727" s="165">
        <v>145</v>
      </c>
      <c r="AL727" s="165">
        <v>147</v>
      </c>
      <c r="AM727" s="165">
        <f t="shared" si="163"/>
        <v>-2</v>
      </c>
      <c r="AN727" s="165">
        <f t="shared" si="164"/>
        <v>-1.3605442176870748</v>
      </c>
      <c r="AO727" s="241" t="s">
        <v>7374</v>
      </c>
      <c r="AP727" s="165">
        <v>65</v>
      </c>
      <c r="AQ727" s="165">
        <v>134</v>
      </c>
      <c r="AR727" s="165">
        <f t="shared" si="170"/>
        <v>-69</v>
      </c>
      <c r="AS727" s="255">
        <f t="shared" si="165"/>
        <v>-51.492537313432841</v>
      </c>
      <c r="AT727" s="166" t="s">
        <v>12046</v>
      </c>
    </row>
    <row r="728" spans="2:46" ht="50" customHeight="1">
      <c r="B728" s="34" t="s">
        <v>1445</v>
      </c>
      <c r="C728" s="35" t="s">
        <v>5297</v>
      </c>
      <c r="D728" s="36" t="s">
        <v>1446</v>
      </c>
      <c r="E728" s="240">
        <v>10131.019</v>
      </c>
      <c r="F728" s="235">
        <v>9783.0360000000001</v>
      </c>
      <c r="G728" s="234">
        <f t="shared" si="168"/>
        <v>347.98300000000017</v>
      </c>
      <c r="H728" s="105">
        <f t="shared" si="169"/>
        <v>3.5570041856127297</v>
      </c>
      <c r="I728" s="240">
        <v>6608.6329999999998</v>
      </c>
      <c r="J728" s="235">
        <v>6229.6329999999998</v>
      </c>
      <c r="K728" s="234">
        <f t="shared" si="171"/>
        <v>379</v>
      </c>
      <c r="L728" s="312">
        <f t="shared" si="172"/>
        <v>6.0838254837805055</v>
      </c>
      <c r="M728" s="240" t="s">
        <v>6150</v>
      </c>
      <c r="N728" s="235" t="s">
        <v>6150</v>
      </c>
      <c r="O728" s="235" t="s">
        <v>6150</v>
      </c>
      <c r="P728" s="235" t="s">
        <v>6150</v>
      </c>
      <c r="Q728" s="240">
        <v>3522.386</v>
      </c>
      <c r="R728" s="235">
        <v>3553.4029999999998</v>
      </c>
      <c r="S728" s="234">
        <f t="shared" si="166"/>
        <v>-31.016999999999825</v>
      </c>
      <c r="T728" s="105">
        <f t="shared" si="167"/>
        <v>-0.87288157295977475</v>
      </c>
      <c r="U728" s="180" t="s">
        <v>5481</v>
      </c>
      <c r="V728" s="165">
        <v>2452</v>
      </c>
      <c r="W728" s="165">
        <v>2493</v>
      </c>
      <c r="X728" s="165">
        <f t="shared" si="157"/>
        <v>-41</v>
      </c>
      <c r="Y728" s="165">
        <f t="shared" si="158"/>
        <v>-1.6446048937023665</v>
      </c>
      <c r="Z728" s="241" t="s">
        <v>7375</v>
      </c>
      <c r="AA728" s="165">
        <v>960</v>
      </c>
      <c r="AB728" s="165">
        <v>963</v>
      </c>
      <c r="AC728" s="165">
        <f t="shared" si="159"/>
        <v>-3</v>
      </c>
      <c r="AD728" s="165">
        <f t="shared" si="160"/>
        <v>-0.3115264797507788</v>
      </c>
      <c r="AE728" s="241" t="s">
        <v>7376</v>
      </c>
      <c r="AF728" s="165">
        <v>97</v>
      </c>
      <c r="AG728" s="165">
        <v>97</v>
      </c>
      <c r="AH728" s="165">
        <f t="shared" si="161"/>
        <v>0</v>
      </c>
      <c r="AI728" s="165">
        <f t="shared" si="162"/>
        <v>0</v>
      </c>
      <c r="AJ728" s="241" t="s">
        <v>5673</v>
      </c>
      <c r="AK728" s="165">
        <v>13</v>
      </c>
      <c r="AL728" s="165" t="s">
        <v>6150</v>
      </c>
      <c r="AM728" s="241" t="s">
        <v>12158</v>
      </c>
      <c r="AN728" s="241" t="s">
        <v>12158</v>
      </c>
      <c r="AO728" s="241" t="s">
        <v>12158</v>
      </c>
      <c r="AP728" s="165" t="s">
        <v>12158</v>
      </c>
      <c r="AQ728" s="241" t="s">
        <v>12158</v>
      </c>
      <c r="AR728" s="241" t="s">
        <v>12158</v>
      </c>
      <c r="AS728" s="241" t="s">
        <v>12158</v>
      </c>
      <c r="AT728" s="166" t="s">
        <v>12047</v>
      </c>
    </row>
    <row r="729" spans="2:46" ht="50" customHeight="1">
      <c r="B729" s="34" t="s">
        <v>1447</v>
      </c>
      <c r="C729" s="35" t="s">
        <v>5297</v>
      </c>
      <c r="D729" s="36" t="s">
        <v>1448</v>
      </c>
      <c r="E729" s="240">
        <v>5574.8630000000003</v>
      </c>
      <c r="F729" s="235">
        <v>5831.0659999999998</v>
      </c>
      <c r="G729" s="234">
        <f t="shared" si="168"/>
        <v>-256.20299999999952</v>
      </c>
      <c r="H729" s="105">
        <f t="shared" si="169"/>
        <v>-4.3937592200122504</v>
      </c>
      <c r="I729" s="240">
        <v>2222.04</v>
      </c>
      <c r="J729" s="235">
        <v>2480.1970000000001</v>
      </c>
      <c r="K729" s="234">
        <f t="shared" si="171"/>
        <v>-258.15700000000015</v>
      </c>
      <c r="L729" s="312">
        <f t="shared" si="172"/>
        <v>-10.408729629138335</v>
      </c>
      <c r="M729" s="240" t="s">
        <v>6150</v>
      </c>
      <c r="N729" s="235" t="s">
        <v>6150</v>
      </c>
      <c r="O729" s="235" t="s">
        <v>6150</v>
      </c>
      <c r="P729" s="235" t="s">
        <v>6150</v>
      </c>
      <c r="Q729" s="240">
        <v>3352.8229999999999</v>
      </c>
      <c r="R729" s="235">
        <v>3350.8690000000001</v>
      </c>
      <c r="S729" s="234">
        <f t="shared" si="166"/>
        <v>1.9539999999997235</v>
      </c>
      <c r="T729" s="105">
        <f t="shared" si="167"/>
        <v>5.8313231582605096E-2</v>
      </c>
      <c r="U729" s="180" t="s">
        <v>7377</v>
      </c>
      <c r="V729" s="165">
        <v>1506</v>
      </c>
      <c r="W729" s="165">
        <v>1504</v>
      </c>
      <c r="X729" s="165">
        <f t="shared" si="157"/>
        <v>2</v>
      </c>
      <c r="Y729" s="165">
        <f t="shared" si="158"/>
        <v>0.13297872340425532</v>
      </c>
      <c r="Z729" s="241" t="s">
        <v>5476</v>
      </c>
      <c r="AA729" s="165">
        <v>1318</v>
      </c>
      <c r="AB729" s="165">
        <v>1317</v>
      </c>
      <c r="AC729" s="165">
        <f t="shared" si="159"/>
        <v>1</v>
      </c>
      <c r="AD729" s="165">
        <f t="shared" si="160"/>
        <v>7.5930144267274111E-2</v>
      </c>
      <c r="AE729" s="241" t="s">
        <v>7378</v>
      </c>
      <c r="AF729" s="165">
        <v>228</v>
      </c>
      <c r="AG729" s="165">
        <v>237</v>
      </c>
      <c r="AH729" s="165">
        <f t="shared" si="161"/>
        <v>-9</v>
      </c>
      <c r="AI729" s="165">
        <f t="shared" si="162"/>
        <v>-3.79746835443038</v>
      </c>
      <c r="AJ729" s="241" t="s">
        <v>6017</v>
      </c>
      <c r="AK729" s="165">
        <v>189</v>
      </c>
      <c r="AL729" s="165">
        <v>189</v>
      </c>
      <c r="AM729" s="165">
        <f t="shared" si="163"/>
        <v>0</v>
      </c>
      <c r="AN729" s="165">
        <f t="shared" si="164"/>
        <v>0</v>
      </c>
      <c r="AO729" s="241" t="s">
        <v>7379</v>
      </c>
      <c r="AP729" s="165">
        <v>78</v>
      </c>
      <c r="AQ729" s="165">
        <v>73</v>
      </c>
      <c r="AR729" s="165">
        <f t="shared" si="170"/>
        <v>5</v>
      </c>
      <c r="AS729" s="255">
        <f t="shared" si="165"/>
        <v>6.8493150684931505</v>
      </c>
      <c r="AT729" s="166" t="s">
        <v>12048</v>
      </c>
    </row>
    <row r="730" spans="2:46" ht="50" customHeight="1">
      <c r="B730" s="34" t="s">
        <v>1449</v>
      </c>
      <c r="C730" s="35" t="s">
        <v>5297</v>
      </c>
      <c r="D730" s="36" t="s">
        <v>1450</v>
      </c>
      <c r="E730" s="240">
        <v>15117.257</v>
      </c>
      <c r="F730" s="235">
        <v>14177.147000000001</v>
      </c>
      <c r="G730" s="234">
        <f t="shared" si="168"/>
        <v>940.10999999999876</v>
      </c>
      <c r="H730" s="105">
        <f t="shared" si="169"/>
        <v>6.6311649304334557</v>
      </c>
      <c r="I730" s="240">
        <v>6142.0379999999996</v>
      </c>
      <c r="J730" s="235">
        <v>6250.1819999999998</v>
      </c>
      <c r="K730" s="234">
        <f t="shared" si="171"/>
        <v>-108.14400000000023</v>
      </c>
      <c r="L730" s="312">
        <f t="shared" si="172"/>
        <v>-1.7302536150147345</v>
      </c>
      <c r="M730" s="240" t="s">
        <v>6150</v>
      </c>
      <c r="N730" s="235" t="s">
        <v>6150</v>
      </c>
      <c r="O730" s="235" t="s">
        <v>6150</v>
      </c>
      <c r="P730" s="235" t="s">
        <v>6150</v>
      </c>
      <c r="Q730" s="240">
        <v>8975.2189999999991</v>
      </c>
      <c r="R730" s="235">
        <v>7926.9650000000001</v>
      </c>
      <c r="S730" s="234">
        <f t="shared" si="166"/>
        <v>1048.253999999999</v>
      </c>
      <c r="T730" s="105">
        <f t="shared" si="167"/>
        <v>13.223900950742168</v>
      </c>
      <c r="U730" s="180" t="s">
        <v>7380</v>
      </c>
      <c r="V730" s="165">
        <v>6258</v>
      </c>
      <c r="W730" s="165">
        <v>6095</v>
      </c>
      <c r="X730" s="165">
        <f t="shared" si="157"/>
        <v>163</v>
      </c>
      <c r="Y730" s="165">
        <f t="shared" si="158"/>
        <v>2.6743232157506154</v>
      </c>
      <c r="Z730" s="241" t="s">
        <v>7381</v>
      </c>
      <c r="AA730" s="165">
        <v>1146</v>
      </c>
      <c r="AB730" s="165">
        <v>1254</v>
      </c>
      <c r="AC730" s="165">
        <f t="shared" si="159"/>
        <v>-108</v>
      </c>
      <c r="AD730" s="165">
        <f t="shared" si="160"/>
        <v>-8.6124401913875595</v>
      </c>
      <c r="AE730" s="241" t="s">
        <v>7382</v>
      </c>
      <c r="AF730" s="165">
        <v>1000</v>
      </c>
      <c r="AG730" s="165" t="s">
        <v>6150</v>
      </c>
      <c r="AH730" s="165" t="s">
        <v>6150</v>
      </c>
      <c r="AI730" s="165" t="s">
        <v>6150</v>
      </c>
      <c r="AJ730" s="241" t="s">
        <v>5990</v>
      </c>
      <c r="AK730" s="165">
        <v>199</v>
      </c>
      <c r="AL730" s="165">
        <v>198</v>
      </c>
      <c r="AM730" s="165">
        <f t="shared" si="163"/>
        <v>1</v>
      </c>
      <c r="AN730" s="165">
        <f t="shared" si="164"/>
        <v>0.50505050505050508</v>
      </c>
      <c r="AO730" s="241" t="s">
        <v>7383</v>
      </c>
      <c r="AP730" s="165">
        <v>196</v>
      </c>
      <c r="AQ730" s="165">
        <v>198</v>
      </c>
      <c r="AR730" s="165">
        <f t="shared" si="170"/>
        <v>-2</v>
      </c>
      <c r="AS730" s="255">
        <f t="shared" si="165"/>
        <v>-1.0101010101010102</v>
      </c>
      <c r="AT730" s="211" t="s">
        <v>12049</v>
      </c>
    </row>
    <row r="731" spans="2:46" ht="50" customHeight="1">
      <c r="B731" s="34" t="s">
        <v>1451</v>
      </c>
      <c r="C731" s="35" t="s">
        <v>5297</v>
      </c>
      <c r="D731" s="36" t="s">
        <v>1452</v>
      </c>
      <c r="E731" s="240">
        <v>2985.3440000000001</v>
      </c>
      <c r="F731" s="235">
        <v>3003.3870000000002</v>
      </c>
      <c r="G731" s="234">
        <f t="shared" si="168"/>
        <v>-18.04300000000012</v>
      </c>
      <c r="H731" s="105">
        <f t="shared" si="169"/>
        <v>-0.60075508084706097</v>
      </c>
      <c r="I731" s="240">
        <v>2039.7560000000001</v>
      </c>
      <c r="J731" s="235">
        <v>2256.9079999999999</v>
      </c>
      <c r="K731" s="234">
        <f t="shared" si="171"/>
        <v>-217.15199999999982</v>
      </c>
      <c r="L731" s="312">
        <f t="shared" si="172"/>
        <v>-9.6216593675949493</v>
      </c>
      <c r="M731" s="240" t="s">
        <v>6150</v>
      </c>
      <c r="N731" s="235" t="s">
        <v>6150</v>
      </c>
      <c r="O731" s="235" t="s">
        <v>6150</v>
      </c>
      <c r="P731" s="235" t="s">
        <v>6150</v>
      </c>
      <c r="Q731" s="240">
        <v>945.58799999999997</v>
      </c>
      <c r="R731" s="235">
        <v>746.47900000000004</v>
      </c>
      <c r="S731" s="234">
        <f t="shared" si="166"/>
        <v>199.10899999999992</v>
      </c>
      <c r="T731" s="105">
        <f t="shared" si="167"/>
        <v>26.673087923437887</v>
      </c>
      <c r="U731" s="180" t="s">
        <v>5401</v>
      </c>
      <c r="V731" s="165">
        <v>801</v>
      </c>
      <c r="W731" s="165">
        <v>600</v>
      </c>
      <c r="X731" s="165">
        <f t="shared" si="157"/>
        <v>201</v>
      </c>
      <c r="Y731" s="255">
        <f t="shared" si="158"/>
        <v>33.5</v>
      </c>
      <c r="Z731" s="237" t="s">
        <v>5386</v>
      </c>
      <c r="AA731" s="165">
        <v>118</v>
      </c>
      <c r="AB731" s="165">
        <v>129</v>
      </c>
      <c r="AC731" s="165">
        <f t="shared" si="159"/>
        <v>-11</v>
      </c>
      <c r="AD731" s="165">
        <f t="shared" si="160"/>
        <v>-8.5271317829457356</v>
      </c>
      <c r="AE731" s="237" t="s">
        <v>6010</v>
      </c>
      <c r="AF731" s="165">
        <v>16</v>
      </c>
      <c r="AG731" s="165">
        <v>12</v>
      </c>
      <c r="AH731" s="165">
        <f t="shared" si="161"/>
        <v>4</v>
      </c>
      <c r="AI731" s="165">
        <f t="shared" si="162"/>
        <v>33.333333333333329</v>
      </c>
      <c r="AJ731" s="237" t="s">
        <v>6149</v>
      </c>
      <c r="AK731" s="165">
        <v>6</v>
      </c>
      <c r="AL731" s="165" t="s">
        <v>6150</v>
      </c>
      <c r="AM731" s="165" t="s">
        <v>6150</v>
      </c>
      <c r="AN731" s="165" t="s">
        <v>6150</v>
      </c>
      <c r="AO731" s="237" t="s">
        <v>7327</v>
      </c>
      <c r="AP731" s="165">
        <v>3</v>
      </c>
      <c r="AQ731" s="165">
        <v>3</v>
      </c>
      <c r="AR731" s="165">
        <f t="shared" si="170"/>
        <v>0</v>
      </c>
      <c r="AS731" s="263">
        <f t="shared" si="165"/>
        <v>0</v>
      </c>
      <c r="AT731" s="166" t="s">
        <v>12050</v>
      </c>
    </row>
    <row r="732" spans="2:46" ht="50" customHeight="1">
      <c r="B732" s="34" t="s">
        <v>1453</v>
      </c>
      <c r="C732" s="35" t="s">
        <v>5297</v>
      </c>
      <c r="D732" s="36" t="s">
        <v>1454</v>
      </c>
      <c r="E732" s="240">
        <v>2761.45</v>
      </c>
      <c r="F732" s="235">
        <v>2914.607</v>
      </c>
      <c r="G732" s="234">
        <f t="shared" si="168"/>
        <v>-153.15700000000015</v>
      </c>
      <c r="H732" s="105">
        <f t="shared" si="169"/>
        <v>-5.2548079380856549</v>
      </c>
      <c r="I732" s="240">
        <v>2537.893</v>
      </c>
      <c r="J732" s="235">
        <v>2575.4589999999998</v>
      </c>
      <c r="K732" s="234">
        <f t="shared" si="171"/>
        <v>-37.565999999999804</v>
      </c>
      <c r="L732" s="312">
        <f t="shared" si="172"/>
        <v>-1.4586137849602656</v>
      </c>
      <c r="M732" s="240" t="s">
        <v>6150</v>
      </c>
      <c r="N732" s="235" t="s">
        <v>6150</v>
      </c>
      <c r="O732" s="235" t="s">
        <v>6150</v>
      </c>
      <c r="P732" s="235" t="s">
        <v>6150</v>
      </c>
      <c r="Q732" s="240">
        <v>223.55699999999999</v>
      </c>
      <c r="R732" s="235">
        <v>339.14800000000002</v>
      </c>
      <c r="S732" s="234">
        <f t="shared" si="166"/>
        <v>-115.59100000000004</v>
      </c>
      <c r="T732" s="105">
        <f t="shared" si="167"/>
        <v>-34.082760328824001</v>
      </c>
      <c r="U732" s="180" t="s">
        <v>7384</v>
      </c>
      <c r="V732" s="165">
        <v>208</v>
      </c>
      <c r="W732" s="165">
        <v>324</v>
      </c>
      <c r="X732" s="165">
        <f t="shared" si="157"/>
        <v>-116</v>
      </c>
      <c r="Y732" s="255">
        <f t="shared" si="158"/>
        <v>-35.802469135802468</v>
      </c>
      <c r="Z732" s="237" t="s">
        <v>7374</v>
      </c>
      <c r="AA732" s="165">
        <v>16</v>
      </c>
      <c r="AB732" s="165">
        <v>15</v>
      </c>
      <c r="AC732" s="165">
        <f t="shared" si="159"/>
        <v>1</v>
      </c>
      <c r="AD732" s="165">
        <f t="shared" si="160"/>
        <v>6.666666666666667</v>
      </c>
      <c r="AE732" s="235" t="s">
        <v>12158</v>
      </c>
      <c r="AF732" s="235" t="s">
        <v>12158</v>
      </c>
      <c r="AG732" s="235" t="s">
        <v>12158</v>
      </c>
      <c r="AH732" s="235" t="s">
        <v>12158</v>
      </c>
      <c r="AI732" s="235" t="s">
        <v>12158</v>
      </c>
      <c r="AJ732" s="241" t="s">
        <v>12158</v>
      </c>
      <c r="AK732" s="241" t="s">
        <v>12158</v>
      </c>
      <c r="AL732" s="241" t="s">
        <v>12158</v>
      </c>
      <c r="AM732" s="241" t="s">
        <v>12158</v>
      </c>
      <c r="AN732" s="241" t="s">
        <v>12158</v>
      </c>
      <c r="AO732" s="241" t="s">
        <v>12158</v>
      </c>
      <c r="AP732" s="165" t="s">
        <v>12158</v>
      </c>
      <c r="AQ732" s="241" t="s">
        <v>12158</v>
      </c>
      <c r="AR732" s="241" t="s">
        <v>12158</v>
      </c>
      <c r="AS732" s="241" t="s">
        <v>12158</v>
      </c>
      <c r="AT732" s="166" t="s">
        <v>12051</v>
      </c>
    </row>
    <row r="733" spans="2:46" ht="50" customHeight="1">
      <c r="B733" s="34" t="s">
        <v>1455</v>
      </c>
      <c r="C733" s="35" t="s">
        <v>5297</v>
      </c>
      <c r="D733" s="36" t="s">
        <v>1456</v>
      </c>
      <c r="E733" s="240">
        <v>5635.0379999999996</v>
      </c>
      <c r="F733" s="235">
        <v>5976.982</v>
      </c>
      <c r="G733" s="234">
        <f t="shared" si="168"/>
        <v>-341.94400000000041</v>
      </c>
      <c r="H733" s="105">
        <f t="shared" si="169"/>
        <v>-5.7210143848517605</v>
      </c>
      <c r="I733" s="240">
        <v>2493.3789999999999</v>
      </c>
      <c r="J733" s="235">
        <v>2726.7429999999999</v>
      </c>
      <c r="K733" s="234">
        <f t="shared" si="171"/>
        <v>-233.36400000000003</v>
      </c>
      <c r="L733" s="312">
        <f t="shared" si="172"/>
        <v>-8.5583423153557199</v>
      </c>
      <c r="M733" s="240" t="s">
        <v>6150</v>
      </c>
      <c r="N733" s="235" t="s">
        <v>6150</v>
      </c>
      <c r="O733" s="235" t="s">
        <v>6150</v>
      </c>
      <c r="P733" s="235" t="s">
        <v>6150</v>
      </c>
      <c r="Q733" s="240">
        <v>3141.6590000000001</v>
      </c>
      <c r="R733" s="235">
        <v>3250.239</v>
      </c>
      <c r="S733" s="234">
        <f t="shared" si="166"/>
        <v>-108.57999999999993</v>
      </c>
      <c r="T733" s="105">
        <f t="shared" si="167"/>
        <v>-3.3406774086459463</v>
      </c>
      <c r="U733" s="180" t="s">
        <v>7385</v>
      </c>
      <c r="V733" s="165">
        <v>3067</v>
      </c>
      <c r="W733" s="165">
        <v>3171</v>
      </c>
      <c r="X733" s="165">
        <f t="shared" si="157"/>
        <v>-104</v>
      </c>
      <c r="Y733" s="255">
        <f t="shared" si="158"/>
        <v>-3.2797224850204985</v>
      </c>
      <c r="Z733" s="237" t="s">
        <v>7386</v>
      </c>
      <c r="AA733" s="165">
        <v>24</v>
      </c>
      <c r="AB733" s="165">
        <v>28</v>
      </c>
      <c r="AC733" s="165">
        <f t="shared" si="159"/>
        <v>-4</v>
      </c>
      <c r="AD733" s="165">
        <f t="shared" si="160"/>
        <v>-14.285714285714285</v>
      </c>
      <c r="AE733" s="237" t="s">
        <v>7387</v>
      </c>
      <c r="AF733" s="165">
        <v>21</v>
      </c>
      <c r="AG733" s="165">
        <v>21</v>
      </c>
      <c r="AH733" s="165">
        <f t="shared" si="161"/>
        <v>0</v>
      </c>
      <c r="AI733" s="165">
        <f t="shared" si="162"/>
        <v>0</v>
      </c>
      <c r="AJ733" s="237" t="s">
        <v>6976</v>
      </c>
      <c r="AK733" s="165">
        <v>19</v>
      </c>
      <c r="AL733" s="165">
        <v>19</v>
      </c>
      <c r="AM733" s="165">
        <f t="shared" si="163"/>
        <v>0</v>
      </c>
      <c r="AN733" s="165">
        <f t="shared" si="164"/>
        <v>0</v>
      </c>
      <c r="AO733" s="237" t="s">
        <v>7388</v>
      </c>
      <c r="AP733" s="165">
        <v>9</v>
      </c>
      <c r="AQ733" s="165">
        <v>11</v>
      </c>
      <c r="AR733" s="165">
        <f t="shared" si="170"/>
        <v>-2</v>
      </c>
      <c r="AS733" s="263">
        <f t="shared" si="165"/>
        <v>-18.181818181818183</v>
      </c>
      <c r="AT733" s="166" t="s">
        <v>12052</v>
      </c>
    </row>
    <row r="734" spans="2:46" ht="50" customHeight="1">
      <c r="B734" s="34" t="s">
        <v>1457</v>
      </c>
      <c r="C734" s="35" t="s">
        <v>5297</v>
      </c>
      <c r="D734" s="36" t="s">
        <v>1458</v>
      </c>
      <c r="E734" s="240">
        <v>1959.664</v>
      </c>
      <c r="F734" s="235">
        <v>1919.9359999999999</v>
      </c>
      <c r="G734" s="234">
        <f t="shared" si="168"/>
        <v>39.728000000000065</v>
      </c>
      <c r="H734" s="105">
        <f t="shared" si="169"/>
        <v>2.069235641188043</v>
      </c>
      <c r="I734" s="240">
        <v>1469.635</v>
      </c>
      <c r="J734" s="235">
        <v>1372.056</v>
      </c>
      <c r="K734" s="234">
        <f t="shared" si="171"/>
        <v>97.578999999999951</v>
      </c>
      <c r="L734" s="312">
        <f t="shared" si="172"/>
        <v>7.111881730774833</v>
      </c>
      <c r="M734" s="240" t="s">
        <v>6150</v>
      </c>
      <c r="N734" s="235" t="s">
        <v>6150</v>
      </c>
      <c r="O734" s="235" t="s">
        <v>6150</v>
      </c>
      <c r="P734" s="235" t="s">
        <v>6150</v>
      </c>
      <c r="Q734" s="240">
        <v>490.029</v>
      </c>
      <c r="R734" s="235">
        <v>547.88</v>
      </c>
      <c r="S734" s="234">
        <f t="shared" si="166"/>
        <v>-57.850999999999999</v>
      </c>
      <c r="T734" s="105">
        <f t="shared" si="167"/>
        <v>-10.559064028619405</v>
      </c>
      <c r="U734" s="180" t="s">
        <v>7361</v>
      </c>
      <c r="V734" s="165">
        <v>138</v>
      </c>
      <c r="W734" s="165">
        <v>270</v>
      </c>
      <c r="X734" s="165">
        <f t="shared" si="157"/>
        <v>-132</v>
      </c>
      <c r="Y734" s="255">
        <f t="shared" si="158"/>
        <v>-48.888888888888886</v>
      </c>
      <c r="Z734" s="237" t="s">
        <v>7389</v>
      </c>
      <c r="AA734" s="165">
        <v>124</v>
      </c>
      <c r="AB734" s="165">
        <v>14</v>
      </c>
      <c r="AC734" s="165">
        <f t="shared" si="159"/>
        <v>110</v>
      </c>
      <c r="AD734" s="165">
        <f t="shared" si="160"/>
        <v>785.71428571428567</v>
      </c>
      <c r="AE734" s="237" t="s">
        <v>6175</v>
      </c>
      <c r="AF734" s="165">
        <v>106</v>
      </c>
      <c r="AG734" s="165">
        <v>106</v>
      </c>
      <c r="AH734" s="165">
        <f t="shared" si="161"/>
        <v>0</v>
      </c>
      <c r="AI734" s="165">
        <f t="shared" si="162"/>
        <v>0</v>
      </c>
      <c r="AJ734" s="237" t="s">
        <v>5401</v>
      </c>
      <c r="AK734" s="165">
        <v>84</v>
      </c>
      <c r="AL734" s="165">
        <v>118</v>
      </c>
      <c r="AM734" s="165">
        <f t="shared" si="163"/>
        <v>-34</v>
      </c>
      <c r="AN734" s="165">
        <f t="shared" si="164"/>
        <v>-28.8135593220339</v>
      </c>
      <c r="AO734" s="237" t="s">
        <v>6005</v>
      </c>
      <c r="AP734" s="165">
        <v>35</v>
      </c>
      <c r="AQ734" s="165">
        <v>40</v>
      </c>
      <c r="AR734" s="165">
        <f t="shared" si="170"/>
        <v>-5</v>
      </c>
      <c r="AS734" s="263">
        <f t="shared" si="165"/>
        <v>-12.5</v>
      </c>
      <c r="AT734" s="166" t="s">
        <v>12053</v>
      </c>
    </row>
    <row r="735" spans="2:46" ht="50" customHeight="1">
      <c r="B735" s="34" t="s">
        <v>1459</v>
      </c>
      <c r="C735" s="35" t="s">
        <v>5297</v>
      </c>
      <c r="D735" s="36" t="s">
        <v>1460</v>
      </c>
      <c r="E735" s="240">
        <v>3846.384</v>
      </c>
      <c r="F735" s="235">
        <v>3484.8580000000002</v>
      </c>
      <c r="G735" s="234">
        <f t="shared" si="168"/>
        <v>361.52599999999984</v>
      </c>
      <c r="H735" s="105">
        <f t="shared" si="169"/>
        <v>10.374196021760422</v>
      </c>
      <c r="I735" s="240">
        <v>2642.558</v>
      </c>
      <c r="J735" s="235">
        <v>2266.7350000000001</v>
      </c>
      <c r="K735" s="234">
        <f t="shared" si="171"/>
        <v>375.82299999999987</v>
      </c>
      <c r="L735" s="312">
        <f t="shared" si="172"/>
        <v>16.579926634564686</v>
      </c>
      <c r="M735" s="240" t="s">
        <v>6150</v>
      </c>
      <c r="N735" s="235" t="s">
        <v>6150</v>
      </c>
      <c r="O735" s="235" t="s">
        <v>6150</v>
      </c>
      <c r="P735" s="235" t="s">
        <v>6150</v>
      </c>
      <c r="Q735" s="240">
        <v>1203.826</v>
      </c>
      <c r="R735" s="235">
        <v>1218.123</v>
      </c>
      <c r="S735" s="234">
        <f t="shared" si="166"/>
        <v>-14.297000000000025</v>
      </c>
      <c r="T735" s="105">
        <f t="shared" si="167"/>
        <v>-1.1736909983638784</v>
      </c>
      <c r="U735" s="180" t="s">
        <v>7390</v>
      </c>
      <c r="V735" s="165">
        <v>501</v>
      </c>
      <c r="W735" s="165">
        <v>500</v>
      </c>
      <c r="X735" s="165">
        <f t="shared" si="157"/>
        <v>1</v>
      </c>
      <c r="Y735" s="255">
        <f t="shared" si="158"/>
        <v>0.2</v>
      </c>
      <c r="Z735" s="237" t="s">
        <v>7391</v>
      </c>
      <c r="AA735" s="165">
        <v>482</v>
      </c>
      <c r="AB735" s="165">
        <v>507</v>
      </c>
      <c r="AC735" s="165">
        <f t="shared" si="159"/>
        <v>-25</v>
      </c>
      <c r="AD735" s="165">
        <f t="shared" si="160"/>
        <v>-4.9309664694280082</v>
      </c>
      <c r="AE735" s="237" t="s">
        <v>7392</v>
      </c>
      <c r="AF735" s="165">
        <v>110</v>
      </c>
      <c r="AG735" s="165">
        <v>125</v>
      </c>
      <c r="AH735" s="165">
        <f t="shared" si="161"/>
        <v>-15</v>
      </c>
      <c r="AI735" s="165">
        <f t="shared" si="162"/>
        <v>-12</v>
      </c>
      <c r="AJ735" s="237" t="s">
        <v>7393</v>
      </c>
      <c r="AK735" s="165">
        <v>50</v>
      </c>
      <c r="AL735" s="165">
        <v>47</v>
      </c>
      <c r="AM735" s="165">
        <f t="shared" si="163"/>
        <v>3</v>
      </c>
      <c r="AN735" s="165">
        <f t="shared" si="164"/>
        <v>6.3829787234042552</v>
      </c>
      <c r="AO735" s="237" t="s">
        <v>7394</v>
      </c>
      <c r="AP735" s="165">
        <v>40</v>
      </c>
      <c r="AQ735" s="165">
        <v>17</v>
      </c>
      <c r="AR735" s="165">
        <f t="shared" si="170"/>
        <v>23</v>
      </c>
      <c r="AS735" s="263">
        <f t="shared" si="165"/>
        <v>135.29411764705884</v>
      </c>
      <c r="AT735" s="166" t="s">
        <v>12054</v>
      </c>
    </row>
    <row r="736" spans="2:46" ht="50" customHeight="1">
      <c r="B736" s="34" t="s">
        <v>1461</v>
      </c>
      <c r="C736" s="35" t="s">
        <v>5297</v>
      </c>
      <c r="D736" s="36" t="s">
        <v>1462</v>
      </c>
      <c r="E736" s="240">
        <v>1910.7049999999999</v>
      </c>
      <c r="F736" s="235">
        <v>2423.326</v>
      </c>
      <c r="G736" s="234">
        <f t="shared" si="168"/>
        <v>-512.62100000000009</v>
      </c>
      <c r="H736" s="105">
        <f t="shared" si="169"/>
        <v>-21.153612844495544</v>
      </c>
      <c r="I736" s="240">
        <v>795.548</v>
      </c>
      <c r="J736" s="235">
        <v>1407.7619999999999</v>
      </c>
      <c r="K736" s="234">
        <f t="shared" si="171"/>
        <v>-612.21399999999994</v>
      </c>
      <c r="L736" s="312">
        <f t="shared" si="172"/>
        <v>-43.488458986675305</v>
      </c>
      <c r="M736" s="240">
        <v>99.587000000000003</v>
      </c>
      <c r="N736" s="235" t="s">
        <v>6150</v>
      </c>
      <c r="O736" s="235" t="s">
        <v>6150</v>
      </c>
      <c r="P736" s="235" t="s">
        <v>6150</v>
      </c>
      <c r="Q736" s="240">
        <v>1015.57</v>
      </c>
      <c r="R736" s="235">
        <v>1015.564</v>
      </c>
      <c r="S736" s="234">
        <f t="shared" si="166"/>
        <v>6.0000000000854925E-3</v>
      </c>
      <c r="T736" s="105">
        <f t="shared" si="167"/>
        <v>5.9080471541778686E-4</v>
      </c>
      <c r="U736" s="180" t="s">
        <v>6256</v>
      </c>
      <c r="V736" s="165">
        <v>924</v>
      </c>
      <c r="W736" s="165">
        <v>915</v>
      </c>
      <c r="X736" s="165">
        <f t="shared" si="157"/>
        <v>9</v>
      </c>
      <c r="Y736" s="255">
        <f t="shared" si="158"/>
        <v>0.98360655737704927</v>
      </c>
      <c r="Z736" s="237" t="s">
        <v>7395</v>
      </c>
      <c r="AA736" s="165">
        <v>81</v>
      </c>
      <c r="AB736" s="165">
        <v>79</v>
      </c>
      <c r="AC736" s="165">
        <f t="shared" si="159"/>
        <v>2</v>
      </c>
      <c r="AD736" s="165">
        <f t="shared" si="160"/>
        <v>2.5316455696202533</v>
      </c>
      <c r="AE736" s="237" t="s">
        <v>7396</v>
      </c>
      <c r="AF736" s="165">
        <v>6</v>
      </c>
      <c r="AG736" s="165">
        <v>6</v>
      </c>
      <c r="AH736" s="165">
        <f t="shared" si="161"/>
        <v>0</v>
      </c>
      <c r="AI736" s="165">
        <f t="shared" si="162"/>
        <v>0</v>
      </c>
      <c r="AJ736" s="237" t="s">
        <v>7397</v>
      </c>
      <c r="AK736" s="165">
        <v>3</v>
      </c>
      <c r="AL736" s="165" t="s">
        <v>6150</v>
      </c>
      <c r="AM736" s="165" t="s">
        <v>6150</v>
      </c>
      <c r="AN736" s="165" t="s">
        <v>6150</v>
      </c>
      <c r="AO736" s="237" t="s">
        <v>6411</v>
      </c>
      <c r="AP736" s="165">
        <v>2</v>
      </c>
      <c r="AQ736" s="165">
        <v>2</v>
      </c>
      <c r="AR736" s="165">
        <f t="shared" si="170"/>
        <v>0</v>
      </c>
      <c r="AS736" s="263">
        <f t="shared" si="165"/>
        <v>0</v>
      </c>
      <c r="AT736" s="166" t="s">
        <v>12055</v>
      </c>
    </row>
    <row r="737" spans="2:46" ht="50" customHeight="1">
      <c r="B737" s="37" t="s">
        <v>1463</v>
      </c>
      <c r="C737" s="38" t="s">
        <v>5297</v>
      </c>
      <c r="D737" s="39" t="s">
        <v>1464</v>
      </c>
      <c r="E737" s="240">
        <v>7624.5050000000001</v>
      </c>
      <c r="F737" s="235">
        <v>7909.4889999999996</v>
      </c>
      <c r="G737" s="234">
        <f t="shared" si="168"/>
        <v>-284.98399999999947</v>
      </c>
      <c r="H737" s="105">
        <f t="shared" si="169"/>
        <v>-3.6030646227588088</v>
      </c>
      <c r="I737" s="240">
        <v>4873.6719999999996</v>
      </c>
      <c r="J737" s="235">
        <v>5024.1000000000004</v>
      </c>
      <c r="K737" s="234">
        <f t="shared" si="171"/>
        <v>-150.42800000000079</v>
      </c>
      <c r="L737" s="312">
        <f t="shared" si="172"/>
        <v>-2.9941283015863696</v>
      </c>
      <c r="M737" s="240">
        <v>129.762</v>
      </c>
      <c r="N737" s="235">
        <v>129.56399999999999</v>
      </c>
      <c r="O737" s="234">
        <f t="shared" si="173"/>
        <v>0.1980000000000075</v>
      </c>
      <c r="P737" s="105">
        <f t="shared" si="174"/>
        <v>0.15282022784107277</v>
      </c>
      <c r="Q737" s="240">
        <v>2621.0709999999999</v>
      </c>
      <c r="R737" s="235">
        <v>2755.8249999999998</v>
      </c>
      <c r="S737" s="234">
        <f t="shared" si="166"/>
        <v>-134.75399999999991</v>
      </c>
      <c r="T737" s="105">
        <f t="shared" si="167"/>
        <v>-4.8897879945206935</v>
      </c>
      <c r="U737" s="180" t="s">
        <v>6922</v>
      </c>
      <c r="V737" s="165">
        <v>1298</v>
      </c>
      <c r="W737" s="165">
        <v>1296</v>
      </c>
      <c r="X737" s="165">
        <f t="shared" si="157"/>
        <v>2</v>
      </c>
      <c r="Y737" s="255">
        <f t="shared" si="158"/>
        <v>0.15432098765432098</v>
      </c>
      <c r="Z737" s="237" t="s">
        <v>7398</v>
      </c>
      <c r="AA737" s="165">
        <v>443</v>
      </c>
      <c r="AB737" s="165">
        <v>442</v>
      </c>
      <c r="AC737" s="165">
        <f t="shared" si="159"/>
        <v>1</v>
      </c>
      <c r="AD737" s="165">
        <f t="shared" si="160"/>
        <v>0.22624434389140274</v>
      </c>
      <c r="AE737" s="237" t="s">
        <v>7399</v>
      </c>
      <c r="AF737" s="165">
        <v>349</v>
      </c>
      <c r="AG737" s="165">
        <v>272</v>
      </c>
      <c r="AH737" s="165">
        <f t="shared" si="161"/>
        <v>77</v>
      </c>
      <c r="AI737" s="165">
        <f t="shared" si="162"/>
        <v>28.308823529411764</v>
      </c>
      <c r="AJ737" s="237" t="s">
        <v>6423</v>
      </c>
      <c r="AK737" s="165">
        <v>324</v>
      </c>
      <c r="AL737" s="165">
        <v>530</v>
      </c>
      <c r="AM737" s="165">
        <f t="shared" si="163"/>
        <v>-206</v>
      </c>
      <c r="AN737" s="165">
        <f t="shared" si="164"/>
        <v>-38.867924528301891</v>
      </c>
      <c r="AO737" s="237" t="s">
        <v>7400</v>
      </c>
      <c r="AP737" s="165">
        <v>79</v>
      </c>
      <c r="AQ737" s="165">
        <v>86</v>
      </c>
      <c r="AR737" s="165">
        <f t="shared" si="170"/>
        <v>-7</v>
      </c>
      <c r="AS737" s="263">
        <f t="shared" si="165"/>
        <v>-8.1395348837209305</v>
      </c>
      <c r="AT737" s="166" t="s">
        <v>12056</v>
      </c>
    </row>
    <row r="738" spans="2:46" ht="50" customHeight="1">
      <c r="B738" s="37" t="s">
        <v>1465</v>
      </c>
      <c r="C738" s="38" t="s">
        <v>5297</v>
      </c>
      <c r="D738" s="39" t="s">
        <v>1466</v>
      </c>
      <c r="E738" s="240">
        <v>3471.4839999999999</v>
      </c>
      <c r="F738" s="235">
        <v>3397.3229999999999</v>
      </c>
      <c r="G738" s="234">
        <f t="shared" si="168"/>
        <v>74.161000000000058</v>
      </c>
      <c r="H738" s="105">
        <f t="shared" si="169"/>
        <v>2.182924614468511</v>
      </c>
      <c r="I738" s="240">
        <v>1181.4280000000001</v>
      </c>
      <c r="J738" s="235">
        <v>1183.5999999999999</v>
      </c>
      <c r="K738" s="234">
        <f t="shared" si="171"/>
        <v>-2.1719999999997981</v>
      </c>
      <c r="L738" s="312">
        <f t="shared" si="172"/>
        <v>-0.1835079418722371</v>
      </c>
      <c r="M738" s="240">
        <v>512.94200000000001</v>
      </c>
      <c r="N738" s="235">
        <v>610.77499999999998</v>
      </c>
      <c r="O738" s="234">
        <f t="shared" si="173"/>
        <v>-97.83299999999997</v>
      </c>
      <c r="P738" s="105">
        <f t="shared" si="174"/>
        <v>-16.017846179034827</v>
      </c>
      <c r="Q738" s="240">
        <v>1777.114</v>
      </c>
      <c r="R738" s="235">
        <v>1602.9480000000001</v>
      </c>
      <c r="S738" s="234">
        <f t="shared" si="166"/>
        <v>174.16599999999994</v>
      </c>
      <c r="T738" s="105">
        <f t="shared" si="167"/>
        <v>10.865355582339536</v>
      </c>
      <c r="U738" s="180" t="s">
        <v>7401</v>
      </c>
      <c r="V738" s="165">
        <v>872</v>
      </c>
      <c r="W738" s="165">
        <v>816</v>
      </c>
      <c r="X738" s="165">
        <f t="shared" si="157"/>
        <v>56</v>
      </c>
      <c r="Y738" s="255">
        <f t="shared" si="158"/>
        <v>6.8627450980392162</v>
      </c>
      <c r="Z738" s="237" t="s">
        <v>6992</v>
      </c>
      <c r="AA738" s="165">
        <v>552</v>
      </c>
      <c r="AB738" s="165">
        <v>451</v>
      </c>
      <c r="AC738" s="165">
        <f t="shared" si="159"/>
        <v>101</v>
      </c>
      <c r="AD738" s="165">
        <f t="shared" si="160"/>
        <v>22.394678492239468</v>
      </c>
      <c r="AE738" s="237" t="s">
        <v>5577</v>
      </c>
      <c r="AF738" s="165">
        <v>234</v>
      </c>
      <c r="AG738" s="165">
        <v>204</v>
      </c>
      <c r="AH738" s="165">
        <f t="shared" si="161"/>
        <v>30</v>
      </c>
      <c r="AI738" s="165">
        <f t="shared" si="162"/>
        <v>14.705882352941178</v>
      </c>
      <c r="AJ738" s="237" t="s">
        <v>7402</v>
      </c>
      <c r="AK738" s="165">
        <v>103</v>
      </c>
      <c r="AL738" s="165">
        <v>108</v>
      </c>
      <c r="AM738" s="165">
        <f t="shared" si="163"/>
        <v>-5</v>
      </c>
      <c r="AN738" s="165">
        <f t="shared" si="164"/>
        <v>-4.6296296296296298</v>
      </c>
      <c r="AO738" s="237" t="s">
        <v>5401</v>
      </c>
      <c r="AP738" s="165">
        <v>14</v>
      </c>
      <c r="AQ738" s="165">
        <v>23</v>
      </c>
      <c r="AR738" s="165">
        <f t="shared" si="170"/>
        <v>-9</v>
      </c>
      <c r="AS738" s="263">
        <f t="shared" si="165"/>
        <v>-39.130434782608695</v>
      </c>
      <c r="AT738" s="166" t="s">
        <v>12057</v>
      </c>
    </row>
    <row r="739" spans="2:46" ht="50" customHeight="1">
      <c r="B739" s="34" t="s">
        <v>1467</v>
      </c>
      <c r="C739" s="35" t="s">
        <v>5297</v>
      </c>
      <c r="D739" s="36" t="s">
        <v>1468</v>
      </c>
      <c r="E739" s="240">
        <v>6250.567</v>
      </c>
      <c r="F739" s="235">
        <v>5033.8410000000003</v>
      </c>
      <c r="G739" s="234">
        <f t="shared" si="168"/>
        <v>1216.7259999999997</v>
      </c>
      <c r="H739" s="105">
        <f t="shared" si="169"/>
        <v>24.170926336370172</v>
      </c>
      <c r="I739" s="240">
        <v>2450.1840000000002</v>
      </c>
      <c r="J739" s="235">
        <v>1909.356</v>
      </c>
      <c r="K739" s="234">
        <f t="shared" si="171"/>
        <v>540.8280000000002</v>
      </c>
      <c r="L739" s="312">
        <f t="shared" si="172"/>
        <v>28.32515256452962</v>
      </c>
      <c r="M739" s="240">
        <v>122.053</v>
      </c>
      <c r="N739" s="235">
        <v>122.05200000000001</v>
      </c>
      <c r="O739" s="234">
        <f t="shared" si="173"/>
        <v>9.9999999999056399E-4</v>
      </c>
      <c r="P739" s="105">
        <f t="shared" si="174"/>
        <v>8.1932291153816736E-4</v>
      </c>
      <c r="Q739" s="240">
        <v>3678.33</v>
      </c>
      <c r="R739" s="235">
        <v>3002.433</v>
      </c>
      <c r="S739" s="234">
        <f t="shared" si="166"/>
        <v>675.89699999999993</v>
      </c>
      <c r="T739" s="105">
        <f t="shared" si="167"/>
        <v>22.511643057480381</v>
      </c>
      <c r="U739" s="180" t="s">
        <v>5476</v>
      </c>
      <c r="V739" s="165">
        <v>1816</v>
      </c>
      <c r="W739" s="165">
        <v>1210</v>
      </c>
      <c r="X739" s="165">
        <f t="shared" si="157"/>
        <v>606</v>
      </c>
      <c r="Y739" s="255">
        <f t="shared" si="158"/>
        <v>50.082644628099175</v>
      </c>
      <c r="Z739" s="237" t="s">
        <v>5401</v>
      </c>
      <c r="AA739" s="165">
        <v>1087</v>
      </c>
      <c r="AB739" s="165">
        <v>1018</v>
      </c>
      <c r="AC739" s="165">
        <f t="shared" si="159"/>
        <v>69</v>
      </c>
      <c r="AD739" s="165">
        <f t="shared" si="160"/>
        <v>6.7779960707269158</v>
      </c>
      <c r="AE739" s="237" t="s">
        <v>6623</v>
      </c>
      <c r="AF739" s="165">
        <v>504</v>
      </c>
      <c r="AG739" s="165">
        <v>504</v>
      </c>
      <c r="AH739" s="165">
        <f t="shared" si="161"/>
        <v>0</v>
      </c>
      <c r="AI739" s="165">
        <f t="shared" si="162"/>
        <v>0</v>
      </c>
      <c r="AJ739" s="237" t="s">
        <v>7403</v>
      </c>
      <c r="AK739" s="165">
        <v>130</v>
      </c>
      <c r="AL739" s="165">
        <v>128</v>
      </c>
      <c r="AM739" s="165">
        <f t="shared" si="163"/>
        <v>2</v>
      </c>
      <c r="AN739" s="165">
        <f t="shared" si="164"/>
        <v>1.5625</v>
      </c>
      <c r="AO739" s="237" t="s">
        <v>7404</v>
      </c>
      <c r="AP739" s="165">
        <v>100</v>
      </c>
      <c r="AQ739" s="165">
        <v>100</v>
      </c>
      <c r="AR739" s="165">
        <f t="shared" si="170"/>
        <v>0</v>
      </c>
      <c r="AS739" s="263">
        <f t="shared" si="165"/>
        <v>0</v>
      </c>
      <c r="AT739" s="166" t="s">
        <v>12058</v>
      </c>
    </row>
    <row r="740" spans="2:46" ht="50" customHeight="1">
      <c r="B740" s="34" t="s">
        <v>1469</v>
      </c>
      <c r="C740" s="35" t="s">
        <v>5297</v>
      </c>
      <c r="D740" s="36" t="s">
        <v>1470</v>
      </c>
      <c r="E740" s="240">
        <v>6532.0469999999996</v>
      </c>
      <c r="F740" s="235">
        <v>5717.9009999999998</v>
      </c>
      <c r="G740" s="234">
        <f t="shared" si="168"/>
        <v>814.14599999999973</v>
      </c>
      <c r="H740" s="105">
        <f t="shared" si="169"/>
        <v>14.238546627512436</v>
      </c>
      <c r="I740" s="240">
        <v>3801.5479999999998</v>
      </c>
      <c r="J740" s="235">
        <v>3368.973</v>
      </c>
      <c r="K740" s="234">
        <f t="shared" si="171"/>
        <v>432.57499999999982</v>
      </c>
      <c r="L740" s="312">
        <f t="shared" si="172"/>
        <v>12.839966363636629</v>
      </c>
      <c r="M740" s="240" t="s">
        <v>6150</v>
      </c>
      <c r="N740" s="235" t="s">
        <v>6150</v>
      </c>
      <c r="O740" s="235" t="s">
        <v>6150</v>
      </c>
      <c r="P740" s="235" t="s">
        <v>6150</v>
      </c>
      <c r="Q740" s="240">
        <v>2730.4989999999998</v>
      </c>
      <c r="R740" s="235">
        <v>2348.9279999999999</v>
      </c>
      <c r="S740" s="234">
        <f t="shared" si="166"/>
        <v>381.57099999999991</v>
      </c>
      <c r="T740" s="105">
        <f t="shared" si="167"/>
        <v>16.244474074982289</v>
      </c>
      <c r="U740" s="180" t="s">
        <v>5401</v>
      </c>
      <c r="V740" s="165">
        <v>1593</v>
      </c>
      <c r="W740" s="165">
        <v>1251</v>
      </c>
      <c r="X740" s="165">
        <f t="shared" si="157"/>
        <v>342</v>
      </c>
      <c r="Y740" s="255">
        <f t="shared" si="158"/>
        <v>27.338129496402878</v>
      </c>
      <c r="Z740" s="237" t="s">
        <v>7405</v>
      </c>
      <c r="AA740" s="165">
        <v>830</v>
      </c>
      <c r="AB740" s="165">
        <v>777</v>
      </c>
      <c r="AC740" s="165">
        <f t="shared" si="159"/>
        <v>53</v>
      </c>
      <c r="AD740" s="165">
        <f t="shared" si="160"/>
        <v>6.8211068211068202</v>
      </c>
      <c r="AE740" s="237" t="s">
        <v>7406</v>
      </c>
      <c r="AF740" s="165">
        <v>211</v>
      </c>
      <c r="AG740" s="165">
        <v>236</v>
      </c>
      <c r="AH740" s="165">
        <f t="shared" si="161"/>
        <v>-25</v>
      </c>
      <c r="AI740" s="165">
        <f t="shared" si="162"/>
        <v>-10.59322033898305</v>
      </c>
      <c r="AJ740" s="237" t="s">
        <v>5688</v>
      </c>
      <c r="AK740" s="165">
        <v>66</v>
      </c>
      <c r="AL740" s="165">
        <v>66</v>
      </c>
      <c r="AM740" s="165">
        <f t="shared" si="163"/>
        <v>0</v>
      </c>
      <c r="AN740" s="165">
        <f t="shared" si="164"/>
        <v>0</v>
      </c>
      <c r="AO740" s="237" t="s">
        <v>5675</v>
      </c>
      <c r="AP740" s="165">
        <v>27</v>
      </c>
      <c r="AQ740" s="165">
        <v>19</v>
      </c>
      <c r="AR740" s="165">
        <f t="shared" si="170"/>
        <v>8</v>
      </c>
      <c r="AS740" s="263">
        <f t="shared" si="165"/>
        <v>42.105263157894733</v>
      </c>
      <c r="AT740" s="166" t="s">
        <v>12059</v>
      </c>
    </row>
    <row r="741" spans="2:46" ht="50" customHeight="1">
      <c r="B741" s="34" t="s">
        <v>1471</v>
      </c>
      <c r="C741" s="35" t="s">
        <v>5297</v>
      </c>
      <c r="D741" s="36" t="s">
        <v>1472</v>
      </c>
      <c r="E741" s="240">
        <v>3128.143</v>
      </c>
      <c r="F741" s="235">
        <v>3817.2759999999998</v>
      </c>
      <c r="G741" s="234">
        <f t="shared" si="168"/>
        <v>-689.13299999999981</v>
      </c>
      <c r="H741" s="105">
        <f t="shared" si="169"/>
        <v>-18.053004288922253</v>
      </c>
      <c r="I741" s="240">
        <v>2019.924</v>
      </c>
      <c r="J741" s="235">
        <v>2633.57</v>
      </c>
      <c r="K741" s="234">
        <f t="shared" si="171"/>
        <v>-613.64600000000019</v>
      </c>
      <c r="L741" s="312">
        <f t="shared" si="172"/>
        <v>-23.300918525043958</v>
      </c>
      <c r="M741" s="240">
        <v>471.55700000000002</v>
      </c>
      <c r="N741" s="235">
        <v>471.51</v>
      </c>
      <c r="O741" s="234">
        <f t="shared" si="173"/>
        <v>4.7000000000025466E-2</v>
      </c>
      <c r="P741" s="105">
        <f t="shared" si="174"/>
        <v>9.9679752285265349E-3</v>
      </c>
      <c r="Q741" s="240">
        <v>636.66200000000003</v>
      </c>
      <c r="R741" s="235">
        <v>712.19600000000003</v>
      </c>
      <c r="S741" s="234">
        <f t="shared" si="166"/>
        <v>-75.533999999999992</v>
      </c>
      <c r="T741" s="105">
        <f t="shared" si="167"/>
        <v>-10.605788294233607</v>
      </c>
      <c r="U741" s="180" t="s">
        <v>7407</v>
      </c>
      <c r="V741" s="165">
        <v>397</v>
      </c>
      <c r="W741" s="165">
        <v>451</v>
      </c>
      <c r="X741" s="165">
        <f t="shared" si="157"/>
        <v>-54</v>
      </c>
      <c r="Y741" s="255">
        <f t="shared" si="158"/>
        <v>-11.973392461197339</v>
      </c>
      <c r="Z741" s="237" t="s">
        <v>7408</v>
      </c>
      <c r="AA741" s="165">
        <v>130</v>
      </c>
      <c r="AB741" s="165">
        <v>130</v>
      </c>
      <c r="AC741" s="165">
        <f t="shared" si="159"/>
        <v>0</v>
      </c>
      <c r="AD741" s="165">
        <f t="shared" si="160"/>
        <v>0</v>
      </c>
      <c r="AE741" s="237" t="s">
        <v>5401</v>
      </c>
      <c r="AF741" s="165">
        <v>87</v>
      </c>
      <c r="AG741" s="165">
        <v>109</v>
      </c>
      <c r="AH741" s="165">
        <f t="shared" si="161"/>
        <v>-22</v>
      </c>
      <c r="AI741" s="165">
        <f t="shared" si="162"/>
        <v>-20.183486238532112</v>
      </c>
      <c r="AJ741" s="237" t="s">
        <v>7409</v>
      </c>
      <c r="AK741" s="165">
        <v>18</v>
      </c>
      <c r="AL741" s="165">
        <v>18</v>
      </c>
      <c r="AM741" s="165">
        <f t="shared" si="163"/>
        <v>0</v>
      </c>
      <c r="AN741" s="165">
        <f t="shared" si="164"/>
        <v>0</v>
      </c>
      <c r="AO741" s="237" t="s">
        <v>6976</v>
      </c>
      <c r="AP741" s="165">
        <v>5</v>
      </c>
      <c r="AQ741" s="165">
        <v>5</v>
      </c>
      <c r="AR741" s="165">
        <f t="shared" si="170"/>
        <v>0</v>
      </c>
      <c r="AS741" s="263">
        <f t="shared" si="165"/>
        <v>0</v>
      </c>
      <c r="AT741" s="166" t="s">
        <v>12060</v>
      </c>
    </row>
    <row r="742" spans="2:46" ht="50" customHeight="1">
      <c r="B742" s="34" t="s">
        <v>1473</v>
      </c>
      <c r="C742" s="35" t="s">
        <v>5297</v>
      </c>
      <c r="D742" s="36" t="s">
        <v>1474</v>
      </c>
      <c r="E742" s="240">
        <v>2118.8009999999999</v>
      </c>
      <c r="F742" s="235">
        <v>3162.8919999999998</v>
      </c>
      <c r="G742" s="234">
        <f t="shared" si="168"/>
        <v>-1044.0909999999999</v>
      </c>
      <c r="H742" s="105">
        <f t="shared" si="169"/>
        <v>-33.010643423803273</v>
      </c>
      <c r="I742" s="240">
        <v>1644.6279999999999</v>
      </c>
      <c r="J742" s="235">
        <v>1863.8209999999999</v>
      </c>
      <c r="K742" s="234">
        <f t="shared" si="171"/>
        <v>-219.19299999999998</v>
      </c>
      <c r="L742" s="312">
        <f t="shared" si="172"/>
        <v>-11.760410468601865</v>
      </c>
      <c r="M742" s="240">
        <v>3.0880000000000001</v>
      </c>
      <c r="N742" s="235">
        <v>3.0870000000000002</v>
      </c>
      <c r="O742" s="234">
        <f t="shared" si="173"/>
        <v>9.9999999999988987E-4</v>
      </c>
      <c r="P742" s="105">
        <f t="shared" si="174"/>
        <v>3.2393909944926788E-2</v>
      </c>
      <c r="Q742" s="240">
        <v>471.08499999999998</v>
      </c>
      <c r="R742" s="235">
        <v>1295.9839999999999</v>
      </c>
      <c r="S742" s="234">
        <f t="shared" si="166"/>
        <v>-824.89899999999989</v>
      </c>
      <c r="T742" s="105">
        <f t="shared" si="167"/>
        <v>-63.650400004938327</v>
      </c>
      <c r="U742" s="180" t="s">
        <v>5481</v>
      </c>
      <c r="V742" s="165">
        <v>471</v>
      </c>
      <c r="W742" s="165">
        <v>1296</v>
      </c>
      <c r="X742" s="165">
        <f t="shared" si="157"/>
        <v>-825</v>
      </c>
      <c r="Y742" s="255">
        <f t="shared" si="158"/>
        <v>-63.657407407407405</v>
      </c>
      <c r="Z742" s="237" t="s">
        <v>6150</v>
      </c>
      <c r="AA742" s="237" t="s">
        <v>6150</v>
      </c>
      <c r="AB742" s="237" t="s">
        <v>6150</v>
      </c>
      <c r="AC742" s="237" t="s">
        <v>6150</v>
      </c>
      <c r="AD742" s="236" t="s">
        <v>6150</v>
      </c>
      <c r="AE742" s="235" t="s">
        <v>12158</v>
      </c>
      <c r="AF742" s="235" t="s">
        <v>12158</v>
      </c>
      <c r="AG742" s="235" t="s">
        <v>12158</v>
      </c>
      <c r="AH742" s="235" t="s">
        <v>12158</v>
      </c>
      <c r="AI742" s="235" t="s">
        <v>12158</v>
      </c>
      <c r="AJ742" s="241" t="s">
        <v>12158</v>
      </c>
      <c r="AK742" s="241" t="s">
        <v>12158</v>
      </c>
      <c r="AL742" s="241" t="s">
        <v>12158</v>
      </c>
      <c r="AM742" s="241" t="s">
        <v>12158</v>
      </c>
      <c r="AN742" s="241" t="s">
        <v>12158</v>
      </c>
      <c r="AO742" s="241" t="s">
        <v>12158</v>
      </c>
      <c r="AP742" s="165" t="s">
        <v>12158</v>
      </c>
      <c r="AQ742" s="241" t="s">
        <v>12158</v>
      </c>
      <c r="AR742" s="241" t="s">
        <v>12158</v>
      </c>
      <c r="AS742" s="241" t="s">
        <v>12158</v>
      </c>
      <c r="AT742" s="166" t="s">
        <v>12061</v>
      </c>
    </row>
    <row r="743" spans="2:46" ht="50" customHeight="1">
      <c r="B743" s="34" t="s">
        <v>1475</v>
      </c>
      <c r="C743" s="35" t="s">
        <v>5297</v>
      </c>
      <c r="D743" s="36" t="s">
        <v>1476</v>
      </c>
      <c r="E743" s="240">
        <v>4301.5290000000005</v>
      </c>
      <c r="F743" s="235">
        <v>5730.335</v>
      </c>
      <c r="G743" s="234">
        <f t="shared" si="168"/>
        <v>-1428.8059999999996</v>
      </c>
      <c r="H743" s="105">
        <f t="shared" si="169"/>
        <v>-24.934074534909385</v>
      </c>
      <c r="I743" s="240">
        <v>3679.663</v>
      </c>
      <c r="J743" s="235">
        <v>4687.134</v>
      </c>
      <c r="K743" s="234">
        <f t="shared" si="171"/>
        <v>-1007.471</v>
      </c>
      <c r="L743" s="312">
        <f t="shared" si="172"/>
        <v>-21.494392948868114</v>
      </c>
      <c r="M743" s="240">
        <v>2.222</v>
      </c>
      <c r="N743" s="235">
        <v>52.218000000000004</v>
      </c>
      <c r="O743" s="234">
        <f t="shared" si="173"/>
        <v>-49.996000000000002</v>
      </c>
      <c r="P743" s="105">
        <f t="shared" si="174"/>
        <v>-95.744762342487263</v>
      </c>
      <c r="Q743" s="240">
        <v>619.64400000000001</v>
      </c>
      <c r="R743" s="235">
        <v>990.98299999999995</v>
      </c>
      <c r="S743" s="234">
        <f t="shared" si="166"/>
        <v>-371.33899999999994</v>
      </c>
      <c r="T743" s="105">
        <f t="shared" si="167"/>
        <v>-37.471783067923461</v>
      </c>
      <c r="U743" s="180" t="s">
        <v>5401</v>
      </c>
      <c r="V743" s="165">
        <v>452</v>
      </c>
      <c r="W743" s="165">
        <v>402</v>
      </c>
      <c r="X743" s="165">
        <f t="shared" si="157"/>
        <v>50</v>
      </c>
      <c r="Y743" s="255">
        <f t="shared" si="158"/>
        <v>12.437810945273633</v>
      </c>
      <c r="Z743" s="237" t="s">
        <v>7410</v>
      </c>
      <c r="AA743" s="165">
        <v>82</v>
      </c>
      <c r="AB743" s="165">
        <v>75</v>
      </c>
      <c r="AC743" s="165">
        <f t="shared" si="159"/>
        <v>7</v>
      </c>
      <c r="AD743" s="165">
        <f t="shared" si="160"/>
        <v>9.3333333333333339</v>
      </c>
      <c r="AE743" s="237" t="s">
        <v>6568</v>
      </c>
      <c r="AF743" s="165">
        <v>75</v>
      </c>
      <c r="AG743" s="165">
        <v>122</v>
      </c>
      <c r="AH743" s="165">
        <f t="shared" si="161"/>
        <v>-47</v>
      </c>
      <c r="AI743" s="165">
        <f t="shared" si="162"/>
        <v>-38.524590163934427</v>
      </c>
      <c r="AJ743" s="237" t="s">
        <v>5386</v>
      </c>
      <c r="AK743" s="165">
        <v>6</v>
      </c>
      <c r="AL743" s="165">
        <v>6</v>
      </c>
      <c r="AM743" s="165">
        <f t="shared" si="163"/>
        <v>0</v>
      </c>
      <c r="AN743" s="165">
        <f t="shared" si="164"/>
        <v>0</v>
      </c>
      <c r="AO743" s="237" t="s">
        <v>5479</v>
      </c>
      <c r="AP743" s="165">
        <v>4</v>
      </c>
      <c r="AQ743" s="165" t="s">
        <v>6150</v>
      </c>
      <c r="AR743" s="165" t="s">
        <v>6150</v>
      </c>
      <c r="AS743" s="165" t="s">
        <v>6150</v>
      </c>
      <c r="AT743" s="166" t="s">
        <v>12062</v>
      </c>
    </row>
    <row r="744" spans="2:46" ht="50" customHeight="1">
      <c r="B744" s="34" t="s">
        <v>1477</v>
      </c>
      <c r="C744" s="35" t="s">
        <v>5297</v>
      </c>
      <c r="D744" s="36" t="s">
        <v>1478</v>
      </c>
      <c r="E744" s="240">
        <v>930.93600000000004</v>
      </c>
      <c r="F744" s="235">
        <v>1008.543</v>
      </c>
      <c r="G744" s="234">
        <f t="shared" si="168"/>
        <v>-77.606999999999971</v>
      </c>
      <c r="H744" s="105">
        <f t="shared" si="169"/>
        <v>-7.6949619401453351</v>
      </c>
      <c r="I744" s="240">
        <v>608.995</v>
      </c>
      <c r="J744" s="235">
        <v>622.14300000000003</v>
      </c>
      <c r="K744" s="234">
        <f t="shared" si="171"/>
        <v>-13.148000000000025</v>
      </c>
      <c r="L744" s="312">
        <f t="shared" si="172"/>
        <v>-2.1133405021032181</v>
      </c>
      <c r="M744" s="240">
        <v>178.46299999999999</v>
      </c>
      <c r="N744" s="235">
        <v>278.226</v>
      </c>
      <c r="O744" s="234">
        <f t="shared" si="173"/>
        <v>-99.763000000000005</v>
      </c>
      <c r="P744" s="105">
        <f t="shared" si="174"/>
        <v>-35.856821432935817</v>
      </c>
      <c r="Q744" s="240">
        <v>143.47800000000001</v>
      </c>
      <c r="R744" s="235">
        <v>108.17400000000001</v>
      </c>
      <c r="S744" s="234">
        <f t="shared" si="166"/>
        <v>35.304000000000002</v>
      </c>
      <c r="T744" s="105">
        <f t="shared" si="167"/>
        <v>32.636308170170281</v>
      </c>
      <c r="U744" s="180" t="s">
        <v>5401</v>
      </c>
      <c r="V744" s="165">
        <v>54</v>
      </c>
      <c r="W744" s="165">
        <v>53</v>
      </c>
      <c r="X744" s="165">
        <f t="shared" si="157"/>
        <v>1</v>
      </c>
      <c r="Y744" s="255">
        <f t="shared" si="158"/>
        <v>1.8867924528301887</v>
      </c>
      <c r="Z744" s="237" t="s">
        <v>5422</v>
      </c>
      <c r="AA744" s="165">
        <v>33</v>
      </c>
      <c r="AB744" s="237" t="s">
        <v>6150</v>
      </c>
      <c r="AC744" s="237" t="s">
        <v>6150</v>
      </c>
      <c r="AD744" s="236" t="s">
        <v>6150</v>
      </c>
      <c r="AE744" s="237" t="s">
        <v>5386</v>
      </c>
      <c r="AF744" s="165">
        <v>29</v>
      </c>
      <c r="AG744" s="165">
        <v>29</v>
      </c>
      <c r="AH744" s="165">
        <f t="shared" si="161"/>
        <v>0</v>
      </c>
      <c r="AI744" s="165">
        <f t="shared" si="162"/>
        <v>0</v>
      </c>
      <c r="AJ744" s="237" t="s">
        <v>7411</v>
      </c>
      <c r="AK744" s="165">
        <v>22</v>
      </c>
      <c r="AL744" s="165">
        <v>22</v>
      </c>
      <c r="AM744" s="165">
        <f t="shared" si="163"/>
        <v>0</v>
      </c>
      <c r="AN744" s="165">
        <f t="shared" si="164"/>
        <v>0</v>
      </c>
      <c r="AO744" s="237" t="s">
        <v>6175</v>
      </c>
      <c r="AP744" s="165">
        <v>4</v>
      </c>
      <c r="AQ744" s="165">
        <v>4</v>
      </c>
      <c r="AR744" s="165">
        <f t="shared" si="170"/>
        <v>0</v>
      </c>
      <c r="AS744" s="263">
        <f t="shared" si="165"/>
        <v>0</v>
      </c>
      <c r="AT744" s="166" t="s">
        <v>12063</v>
      </c>
    </row>
    <row r="745" spans="2:46" ht="50" customHeight="1">
      <c r="B745" s="34" t="s">
        <v>1479</v>
      </c>
      <c r="C745" s="35" t="s">
        <v>5297</v>
      </c>
      <c r="D745" s="36" t="s">
        <v>1480</v>
      </c>
      <c r="E745" s="240">
        <v>3035.7530000000002</v>
      </c>
      <c r="F745" s="235">
        <v>3150.6019999999999</v>
      </c>
      <c r="G745" s="234">
        <f t="shared" si="168"/>
        <v>-114.84899999999971</v>
      </c>
      <c r="H745" s="105">
        <f t="shared" si="169"/>
        <v>-3.6453033420279586</v>
      </c>
      <c r="I745" s="240">
        <v>1298.3040000000001</v>
      </c>
      <c r="J745" s="235">
        <v>1292.4880000000001</v>
      </c>
      <c r="K745" s="234">
        <f t="shared" si="171"/>
        <v>5.8160000000000309</v>
      </c>
      <c r="L745" s="312">
        <f t="shared" si="172"/>
        <v>0.44998483544915158</v>
      </c>
      <c r="M745" s="240" t="s">
        <v>6150</v>
      </c>
      <c r="N745" s="235" t="s">
        <v>6150</v>
      </c>
      <c r="O745" s="235" t="s">
        <v>6150</v>
      </c>
      <c r="P745" s="235" t="s">
        <v>6150</v>
      </c>
      <c r="Q745" s="240">
        <v>1737.4490000000001</v>
      </c>
      <c r="R745" s="235">
        <v>1858.114</v>
      </c>
      <c r="S745" s="234">
        <f t="shared" si="166"/>
        <v>-120.66499999999996</v>
      </c>
      <c r="T745" s="105">
        <f t="shared" si="167"/>
        <v>-6.493950317364809</v>
      </c>
      <c r="U745" s="180" t="s">
        <v>7354</v>
      </c>
      <c r="V745" s="165">
        <v>770</v>
      </c>
      <c r="W745" s="165">
        <v>930</v>
      </c>
      <c r="X745" s="165">
        <f t="shared" ref="X745:X804" si="175">V745-W745</f>
        <v>-160</v>
      </c>
      <c r="Y745" s="255">
        <f t="shared" ref="Y745:Y804" si="176">X745/W745*100</f>
        <v>-17.20430107526882</v>
      </c>
      <c r="Z745" s="237" t="s">
        <v>7412</v>
      </c>
      <c r="AA745" s="165">
        <v>651</v>
      </c>
      <c r="AB745" s="165">
        <v>648</v>
      </c>
      <c r="AC745" s="165">
        <f t="shared" ref="AC745:AC804" si="177">AA745-AB745</f>
        <v>3</v>
      </c>
      <c r="AD745" s="165">
        <f t="shared" ref="AD745:AD804" si="178">AC745/AB745*100</f>
        <v>0.46296296296296291</v>
      </c>
      <c r="AE745" s="237" t="s">
        <v>7413</v>
      </c>
      <c r="AF745" s="165">
        <v>227</v>
      </c>
      <c r="AG745" s="165">
        <v>192</v>
      </c>
      <c r="AH745" s="165">
        <f t="shared" ref="AH745:AH770" si="179">AF745-AG745</f>
        <v>35</v>
      </c>
      <c r="AI745" s="165">
        <f t="shared" ref="AI745:AI770" si="180">AH745/AG745*100</f>
        <v>18.229166666666664</v>
      </c>
      <c r="AJ745" s="237" t="s">
        <v>5415</v>
      </c>
      <c r="AK745" s="165">
        <v>56</v>
      </c>
      <c r="AL745" s="165">
        <v>56</v>
      </c>
      <c r="AM745" s="165">
        <f t="shared" ref="AM745:AM769" si="181">AK745-AL745</f>
        <v>0</v>
      </c>
      <c r="AN745" s="165">
        <f t="shared" ref="AN745:AN769" si="182">AM745/AL745*100</f>
        <v>0</v>
      </c>
      <c r="AO745" s="237" t="s">
        <v>7414</v>
      </c>
      <c r="AP745" s="165">
        <v>31</v>
      </c>
      <c r="AQ745" s="165">
        <v>31</v>
      </c>
      <c r="AR745" s="165">
        <f t="shared" si="170"/>
        <v>0</v>
      </c>
      <c r="AS745" s="263">
        <f t="shared" ref="AS745:AS769" si="183">AR745/AQ745*100</f>
        <v>0</v>
      </c>
      <c r="AT745" s="166" t="s">
        <v>12064</v>
      </c>
    </row>
    <row r="746" spans="2:46" ht="50" customHeight="1">
      <c r="B746" s="37" t="s">
        <v>1481</v>
      </c>
      <c r="C746" s="38" t="s">
        <v>5297</v>
      </c>
      <c r="D746" s="39" t="s">
        <v>1482</v>
      </c>
      <c r="E746" s="240">
        <v>3327.9780000000001</v>
      </c>
      <c r="F746" s="235">
        <v>3221.9110000000001</v>
      </c>
      <c r="G746" s="234">
        <f t="shared" si="168"/>
        <v>106.06700000000001</v>
      </c>
      <c r="H746" s="105">
        <f t="shared" si="169"/>
        <v>3.2920524496176342</v>
      </c>
      <c r="I746" s="240">
        <v>1189.6079999999999</v>
      </c>
      <c r="J746" s="235">
        <v>1444.9590000000001</v>
      </c>
      <c r="K746" s="234">
        <f t="shared" si="171"/>
        <v>-255.35100000000011</v>
      </c>
      <c r="L746" s="312">
        <f t="shared" si="172"/>
        <v>-17.671850896807459</v>
      </c>
      <c r="M746" s="240">
        <v>193.74299999999999</v>
      </c>
      <c r="N746" s="235">
        <v>193.68100000000001</v>
      </c>
      <c r="O746" s="234">
        <f t="shared" si="173"/>
        <v>6.1999999999983402E-2</v>
      </c>
      <c r="P746" s="105">
        <f t="shared" si="174"/>
        <v>3.2011400188961953E-2</v>
      </c>
      <c r="Q746" s="240">
        <v>1944.627</v>
      </c>
      <c r="R746" s="235">
        <v>1583.271</v>
      </c>
      <c r="S746" s="234">
        <f t="shared" ref="S746:S804" si="184">Q746-R746</f>
        <v>361.35599999999999</v>
      </c>
      <c r="T746" s="105">
        <f t="shared" ref="T746:T804" si="185">S746/R746*100</f>
        <v>22.823382731067518</v>
      </c>
      <c r="U746" s="180" t="s">
        <v>5401</v>
      </c>
      <c r="V746" s="165">
        <v>1588</v>
      </c>
      <c r="W746" s="165">
        <v>1287</v>
      </c>
      <c r="X746" s="165">
        <f t="shared" si="175"/>
        <v>301</v>
      </c>
      <c r="Y746" s="255">
        <f t="shared" si="176"/>
        <v>23.387723387723387</v>
      </c>
      <c r="Z746" s="237" t="s">
        <v>6005</v>
      </c>
      <c r="AA746" s="165">
        <v>303</v>
      </c>
      <c r="AB746" s="165">
        <v>254</v>
      </c>
      <c r="AC746" s="165">
        <f t="shared" si="177"/>
        <v>49</v>
      </c>
      <c r="AD746" s="165">
        <f t="shared" si="178"/>
        <v>19.291338582677163</v>
      </c>
      <c r="AE746" s="237" t="s">
        <v>7327</v>
      </c>
      <c r="AF746" s="165">
        <v>39</v>
      </c>
      <c r="AG746" s="165">
        <v>39</v>
      </c>
      <c r="AH746" s="165">
        <f t="shared" si="179"/>
        <v>0</v>
      </c>
      <c r="AI746" s="165">
        <f t="shared" si="180"/>
        <v>0</v>
      </c>
      <c r="AJ746" s="237" t="s">
        <v>7415</v>
      </c>
      <c r="AK746" s="165">
        <v>12</v>
      </c>
      <c r="AL746" s="165">
        <v>3</v>
      </c>
      <c r="AM746" s="165">
        <f t="shared" si="181"/>
        <v>9</v>
      </c>
      <c r="AN746" s="165">
        <f t="shared" si="182"/>
        <v>300</v>
      </c>
      <c r="AO746" s="241" t="s">
        <v>5673</v>
      </c>
      <c r="AP746" s="165">
        <v>3</v>
      </c>
      <c r="AQ746" s="165" t="s">
        <v>6150</v>
      </c>
      <c r="AR746" s="165" t="s">
        <v>6150</v>
      </c>
      <c r="AS746" s="165" t="s">
        <v>6150</v>
      </c>
      <c r="AT746" s="211" t="s">
        <v>12065</v>
      </c>
    </row>
    <row r="747" spans="2:46" ht="50" customHeight="1">
      <c r="B747" s="34" t="s">
        <v>1483</v>
      </c>
      <c r="C747" s="35" t="s">
        <v>5297</v>
      </c>
      <c r="D747" s="36" t="s">
        <v>1484</v>
      </c>
      <c r="E747" s="240">
        <v>1540.2729999999999</v>
      </c>
      <c r="F747" s="235">
        <v>1888.1969999999999</v>
      </c>
      <c r="G747" s="234">
        <f t="shared" si="168"/>
        <v>-347.92399999999998</v>
      </c>
      <c r="H747" s="105">
        <f t="shared" si="169"/>
        <v>-18.426255311283725</v>
      </c>
      <c r="I747" s="240">
        <v>1185.972</v>
      </c>
      <c r="J747" s="235">
        <v>1276.095</v>
      </c>
      <c r="K747" s="234">
        <f t="shared" si="171"/>
        <v>-90.123000000000047</v>
      </c>
      <c r="L747" s="312">
        <f t="shared" si="172"/>
        <v>-7.0624052284508636</v>
      </c>
      <c r="M747" s="240" t="s">
        <v>6150</v>
      </c>
      <c r="N747" s="235" t="s">
        <v>6150</v>
      </c>
      <c r="O747" s="235" t="s">
        <v>6150</v>
      </c>
      <c r="P747" s="235" t="s">
        <v>6150</v>
      </c>
      <c r="Q747" s="240">
        <v>354.30099999999999</v>
      </c>
      <c r="R747" s="235">
        <v>612.10199999999998</v>
      </c>
      <c r="S747" s="234">
        <f t="shared" si="184"/>
        <v>-257.80099999999999</v>
      </c>
      <c r="T747" s="105">
        <f t="shared" si="185"/>
        <v>-42.117326850753635</v>
      </c>
      <c r="U747" s="180" t="s">
        <v>5401</v>
      </c>
      <c r="V747" s="165">
        <v>324</v>
      </c>
      <c r="W747" s="165">
        <v>505</v>
      </c>
      <c r="X747" s="165">
        <f t="shared" si="175"/>
        <v>-181</v>
      </c>
      <c r="Y747" s="255">
        <f t="shared" si="176"/>
        <v>-35.841584158415841</v>
      </c>
      <c r="Z747" s="237" t="s">
        <v>7416</v>
      </c>
      <c r="AA747" s="165">
        <v>30</v>
      </c>
      <c r="AB747" s="165">
        <v>30</v>
      </c>
      <c r="AC747" s="165">
        <f t="shared" si="177"/>
        <v>0</v>
      </c>
      <c r="AD747" s="165">
        <f t="shared" si="178"/>
        <v>0</v>
      </c>
      <c r="AE747" s="235" t="s">
        <v>12158</v>
      </c>
      <c r="AF747" s="235" t="s">
        <v>12158</v>
      </c>
      <c r="AG747" s="235" t="s">
        <v>12158</v>
      </c>
      <c r="AH747" s="235" t="s">
        <v>12158</v>
      </c>
      <c r="AI747" s="235" t="s">
        <v>12158</v>
      </c>
      <c r="AJ747" s="241" t="s">
        <v>12158</v>
      </c>
      <c r="AK747" s="241" t="s">
        <v>12158</v>
      </c>
      <c r="AL747" s="241" t="s">
        <v>12158</v>
      </c>
      <c r="AM747" s="241" t="s">
        <v>12158</v>
      </c>
      <c r="AN747" s="241" t="s">
        <v>12158</v>
      </c>
      <c r="AO747" s="241" t="s">
        <v>12158</v>
      </c>
      <c r="AP747" s="165" t="s">
        <v>12158</v>
      </c>
      <c r="AQ747" s="241" t="s">
        <v>12158</v>
      </c>
      <c r="AR747" s="241" t="s">
        <v>12158</v>
      </c>
      <c r="AS747" s="241" t="s">
        <v>12158</v>
      </c>
      <c r="AT747" s="166" t="s">
        <v>12066</v>
      </c>
    </row>
    <row r="748" spans="2:46" ht="50" customHeight="1">
      <c r="B748" s="34" t="s">
        <v>1485</v>
      </c>
      <c r="C748" s="35" t="s">
        <v>5297</v>
      </c>
      <c r="D748" s="36" t="s">
        <v>1486</v>
      </c>
      <c r="E748" s="240">
        <v>14099.965</v>
      </c>
      <c r="F748" s="235">
        <v>13729.554</v>
      </c>
      <c r="G748" s="234">
        <f t="shared" si="168"/>
        <v>370.41100000000006</v>
      </c>
      <c r="H748" s="105">
        <f t="shared" si="169"/>
        <v>2.6979099248234868</v>
      </c>
      <c r="I748" s="240">
        <v>3943.8049999999998</v>
      </c>
      <c r="J748" s="235">
        <v>3942.95</v>
      </c>
      <c r="K748" s="234">
        <f t="shared" si="171"/>
        <v>0.85500000000001819</v>
      </c>
      <c r="L748" s="312">
        <f t="shared" si="172"/>
        <v>2.1684271928378962E-2</v>
      </c>
      <c r="M748" s="240">
        <v>2562.826</v>
      </c>
      <c r="N748" s="235">
        <v>2561.6149999999998</v>
      </c>
      <c r="O748" s="234">
        <f t="shared" si="173"/>
        <v>1.2110000000002401</v>
      </c>
      <c r="P748" s="105">
        <f t="shared" si="174"/>
        <v>4.7274863709036691E-2</v>
      </c>
      <c r="Q748" s="240">
        <v>7593.3339999999998</v>
      </c>
      <c r="R748" s="235">
        <v>7224.9889999999996</v>
      </c>
      <c r="S748" s="234">
        <f t="shared" si="184"/>
        <v>368.34500000000025</v>
      </c>
      <c r="T748" s="105">
        <f t="shared" si="185"/>
        <v>5.0982084540197956</v>
      </c>
      <c r="U748" s="180" t="s">
        <v>5401</v>
      </c>
      <c r="V748" s="165">
        <v>4558</v>
      </c>
      <c r="W748" s="165">
        <v>4254</v>
      </c>
      <c r="X748" s="165">
        <f t="shared" si="175"/>
        <v>304</v>
      </c>
      <c r="Y748" s="255">
        <f t="shared" si="176"/>
        <v>7.1462153267512925</v>
      </c>
      <c r="Z748" s="237" t="s">
        <v>5513</v>
      </c>
      <c r="AA748" s="165">
        <v>2388</v>
      </c>
      <c r="AB748" s="165">
        <v>2333</v>
      </c>
      <c r="AC748" s="165">
        <f t="shared" si="177"/>
        <v>55</v>
      </c>
      <c r="AD748" s="165">
        <f t="shared" si="178"/>
        <v>2.357479639948564</v>
      </c>
      <c r="AE748" s="237" t="s">
        <v>7417</v>
      </c>
      <c r="AF748" s="165">
        <v>457</v>
      </c>
      <c r="AG748" s="165">
        <v>446</v>
      </c>
      <c r="AH748" s="165">
        <f t="shared" si="179"/>
        <v>11</v>
      </c>
      <c r="AI748" s="165">
        <f t="shared" si="180"/>
        <v>2.4663677130044843</v>
      </c>
      <c r="AJ748" s="237" t="s">
        <v>7327</v>
      </c>
      <c r="AK748" s="165">
        <v>142</v>
      </c>
      <c r="AL748" s="165">
        <v>144</v>
      </c>
      <c r="AM748" s="165">
        <f t="shared" si="181"/>
        <v>-2</v>
      </c>
      <c r="AN748" s="165">
        <f t="shared" si="182"/>
        <v>-1.3888888888888888</v>
      </c>
      <c r="AO748" s="237" t="s">
        <v>7418</v>
      </c>
      <c r="AP748" s="165">
        <v>48</v>
      </c>
      <c r="AQ748" s="165">
        <v>48</v>
      </c>
      <c r="AR748" s="165">
        <f t="shared" si="170"/>
        <v>0</v>
      </c>
      <c r="AS748" s="263">
        <f t="shared" si="183"/>
        <v>0</v>
      </c>
      <c r="AT748" s="166" t="s">
        <v>12067</v>
      </c>
    </row>
    <row r="749" spans="2:46" ht="50" customHeight="1">
      <c r="B749" s="34" t="s">
        <v>1487</v>
      </c>
      <c r="C749" s="35" t="s">
        <v>5297</v>
      </c>
      <c r="D749" s="36" t="s">
        <v>1488</v>
      </c>
      <c r="E749" s="240">
        <v>1494.309</v>
      </c>
      <c r="F749" s="235">
        <v>1458.701</v>
      </c>
      <c r="G749" s="234">
        <f t="shared" si="168"/>
        <v>35.607999999999947</v>
      </c>
      <c r="H749" s="105">
        <f t="shared" si="169"/>
        <v>2.4410759984397039</v>
      </c>
      <c r="I749" s="240">
        <v>858.63699999999994</v>
      </c>
      <c r="J749" s="235">
        <v>858.15800000000002</v>
      </c>
      <c r="K749" s="234">
        <f t="shared" si="171"/>
        <v>0.47899999999992815</v>
      </c>
      <c r="L749" s="312">
        <f t="shared" si="172"/>
        <v>5.5817227130659869E-2</v>
      </c>
      <c r="M749" s="240">
        <v>47.536000000000001</v>
      </c>
      <c r="N749" s="235">
        <v>47.509</v>
      </c>
      <c r="O749" s="234">
        <f t="shared" si="173"/>
        <v>2.7000000000001023E-2</v>
      </c>
      <c r="P749" s="105">
        <f t="shared" si="174"/>
        <v>5.6831337220318308E-2</v>
      </c>
      <c r="Q749" s="240">
        <v>588.13599999999997</v>
      </c>
      <c r="R749" s="235">
        <v>553.03399999999999</v>
      </c>
      <c r="S749" s="234">
        <f t="shared" si="184"/>
        <v>35.101999999999975</v>
      </c>
      <c r="T749" s="105">
        <f t="shared" si="185"/>
        <v>6.3471685285172299</v>
      </c>
      <c r="U749" s="180" t="s">
        <v>5401</v>
      </c>
      <c r="V749" s="165">
        <v>580</v>
      </c>
      <c r="W749" s="165">
        <v>546</v>
      </c>
      <c r="X749" s="165">
        <f t="shared" si="175"/>
        <v>34</v>
      </c>
      <c r="Y749" s="255">
        <f t="shared" si="176"/>
        <v>6.2271062271062272</v>
      </c>
      <c r="Z749" s="237" t="s">
        <v>7419</v>
      </c>
      <c r="AA749" s="165">
        <v>6</v>
      </c>
      <c r="AB749" s="165">
        <v>6</v>
      </c>
      <c r="AC749" s="165">
        <f t="shared" si="177"/>
        <v>0</v>
      </c>
      <c r="AD749" s="165">
        <f t="shared" si="178"/>
        <v>0</v>
      </c>
      <c r="AE749" s="237" t="s">
        <v>7420</v>
      </c>
      <c r="AF749" s="165">
        <v>1</v>
      </c>
      <c r="AG749" s="165">
        <v>1</v>
      </c>
      <c r="AH749" s="165">
        <f t="shared" si="179"/>
        <v>0</v>
      </c>
      <c r="AI749" s="165">
        <f t="shared" si="180"/>
        <v>0</v>
      </c>
      <c r="AJ749" s="237" t="s">
        <v>7421</v>
      </c>
      <c r="AK749" s="165">
        <v>1</v>
      </c>
      <c r="AL749" s="165">
        <v>1</v>
      </c>
      <c r="AM749" s="165">
        <f t="shared" si="181"/>
        <v>0</v>
      </c>
      <c r="AN749" s="165">
        <f t="shared" si="182"/>
        <v>0</v>
      </c>
      <c r="AO749" s="241" t="s">
        <v>12158</v>
      </c>
      <c r="AP749" s="165" t="s">
        <v>12158</v>
      </c>
      <c r="AQ749" s="241" t="s">
        <v>12158</v>
      </c>
      <c r="AR749" s="241" t="s">
        <v>12158</v>
      </c>
      <c r="AS749" s="241" t="s">
        <v>12158</v>
      </c>
      <c r="AT749" s="166" t="s">
        <v>12068</v>
      </c>
    </row>
    <row r="750" spans="2:46" ht="50" customHeight="1">
      <c r="B750" s="34" t="s">
        <v>1489</v>
      </c>
      <c r="C750" s="35" t="s">
        <v>5297</v>
      </c>
      <c r="D750" s="36" t="s">
        <v>1490</v>
      </c>
      <c r="E750" s="240">
        <v>1532.04</v>
      </c>
      <c r="F750" s="235">
        <v>1168.1990000000001</v>
      </c>
      <c r="G750" s="234">
        <f t="shared" si="168"/>
        <v>363.84099999999989</v>
      </c>
      <c r="H750" s="105">
        <f t="shared" si="169"/>
        <v>31.145464086170239</v>
      </c>
      <c r="I750" s="240">
        <v>914.10199999999998</v>
      </c>
      <c r="J750" s="235">
        <v>853.14</v>
      </c>
      <c r="K750" s="234">
        <f t="shared" si="171"/>
        <v>60.961999999999989</v>
      </c>
      <c r="L750" s="312">
        <f>K750/J750*100</f>
        <v>7.1456033007478243</v>
      </c>
      <c r="M750" s="240">
        <v>1.232</v>
      </c>
      <c r="N750" s="235">
        <v>1.232</v>
      </c>
      <c r="O750" s="234">
        <f t="shared" si="173"/>
        <v>0</v>
      </c>
      <c r="P750" s="105">
        <f t="shared" si="174"/>
        <v>0</v>
      </c>
      <c r="Q750" s="240">
        <v>616.70600000000002</v>
      </c>
      <c r="R750" s="235">
        <v>313.827</v>
      </c>
      <c r="S750" s="234">
        <f t="shared" si="184"/>
        <v>302.87900000000002</v>
      </c>
      <c r="T750" s="105">
        <f t="shared" si="185"/>
        <v>96.511453762741894</v>
      </c>
      <c r="U750" s="180" t="s">
        <v>5401</v>
      </c>
      <c r="V750" s="165">
        <v>604</v>
      </c>
      <c r="W750" s="165">
        <v>303</v>
      </c>
      <c r="X750" s="165">
        <f t="shared" si="175"/>
        <v>301</v>
      </c>
      <c r="Y750" s="255">
        <f t="shared" si="176"/>
        <v>99.339933993399342</v>
      </c>
      <c r="Z750" s="237" t="s">
        <v>7422</v>
      </c>
      <c r="AA750" s="165">
        <v>6</v>
      </c>
      <c r="AB750" s="165">
        <v>6</v>
      </c>
      <c r="AC750" s="165">
        <f t="shared" si="177"/>
        <v>0</v>
      </c>
      <c r="AD750" s="165">
        <f t="shared" si="178"/>
        <v>0</v>
      </c>
      <c r="AE750" s="237" t="s">
        <v>7327</v>
      </c>
      <c r="AF750" s="165">
        <v>4</v>
      </c>
      <c r="AG750" s="165">
        <v>4</v>
      </c>
      <c r="AH750" s="165">
        <f t="shared" si="179"/>
        <v>0</v>
      </c>
      <c r="AI750" s="165">
        <f t="shared" si="180"/>
        <v>0</v>
      </c>
      <c r="AJ750" s="237" t="s">
        <v>5673</v>
      </c>
      <c r="AK750" s="165">
        <v>2</v>
      </c>
      <c r="AL750" s="165" t="s">
        <v>6150</v>
      </c>
      <c r="AM750" s="165" t="s">
        <v>6150</v>
      </c>
      <c r="AN750" s="165" t="s">
        <v>6150</v>
      </c>
      <c r="AO750" s="237" t="s">
        <v>5386</v>
      </c>
      <c r="AP750" s="165">
        <v>1</v>
      </c>
      <c r="AQ750" s="165">
        <v>1</v>
      </c>
      <c r="AR750" s="165">
        <f t="shared" si="170"/>
        <v>0</v>
      </c>
      <c r="AS750" s="263">
        <f t="shared" si="183"/>
        <v>0</v>
      </c>
      <c r="AT750" s="166" t="s">
        <v>12069</v>
      </c>
    </row>
    <row r="751" spans="2:46" ht="50" customHeight="1">
      <c r="B751" s="34" t="s">
        <v>1491</v>
      </c>
      <c r="C751" s="35" t="s">
        <v>5297</v>
      </c>
      <c r="D751" s="36" t="s">
        <v>1492</v>
      </c>
      <c r="E751" s="240">
        <v>1482.048</v>
      </c>
      <c r="F751" s="235">
        <v>1110.3</v>
      </c>
      <c r="G751" s="234">
        <f t="shared" si="168"/>
        <v>371.74800000000005</v>
      </c>
      <c r="H751" s="105">
        <f t="shared" si="169"/>
        <v>33.481761686030808</v>
      </c>
      <c r="I751" s="240">
        <v>1048.2850000000001</v>
      </c>
      <c r="J751" s="235">
        <v>886.73500000000001</v>
      </c>
      <c r="K751" s="234">
        <f t="shared" si="171"/>
        <v>161.55000000000007</v>
      </c>
      <c r="L751" s="312">
        <f t="shared" si="172"/>
        <v>18.218520753099863</v>
      </c>
      <c r="M751" s="240" t="s">
        <v>5412</v>
      </c>
      <c r="N751" s="235" t="s">
        <v>5412</v>
      </c>
      <c r="O751" s="235" t="s">
        <v>5412</v>
      </c>
      <c r="P751" s="235" t="s">
        <v>5412</v>
      </c>
      <c r="Q751" s="240">
        <v>433.76299999999998</v>
      </c>
      <c r="R751" s="235">
        <v>223.565</v>
      </c>
      <c r="S751" s="234">
        <f t="shared" si="184"/>
        <v>210.19799999999998</v>
      </c>
      <c r="T751" s="105">
        <f t="shared" si="185"/>
        <v>94.020978238990892</v>
      </c>
      <c r="U751" s="180" t="s">
        <v>7406</v>
      </c>
      <c r="V751" s="165">
        <v>226</v>
      </c>
      <c r="W751" s="165">
        <v>216</v>
      </c>
      <c r="X751" s="165">
        <f t="shared" si="175"/>
        <v>10</v>
      </c>
      <c r="Y751" s="255">
        <f t="shared" si="176"/>
        <v>4.6296296296296298</v>
      </c>
      <c r="Z751" s="237" t="s">
        <v>7423</v>
      </c>
      <c r="AA751" s="165">
        <v>104</v>
      </c>
      <c r="AB751" s="165">
        <v>4</v>
      </c>
      <c r="AC751" s="165">
        <f t="shared" si="177"/>
        <v>100</v>
      </c>
      <c r="AD751" s="165">
        <f>AC751/AB751*100</f>
        <v>2500</v>
      </c>
      <c r="AE751" s="237" t="s">
        <v>7424</v>
      </c>
      <c r="AF751" s="165">
        <v>50</v>
      </c>
      <c r="AG751" s="165">
        <v>0</v>
      </c>
      <c r="AH751" s="165">
        <f t="shared" si="179"/>
        <v>50</v>
      </c>
      <c r="AI751" s="165" t="s">
        <v>12165</v>
      </c>
      <c r="AJ751" s="237" t="s">
        <v>5386</v>
      </c>
      <c r="AK751" s="165">
        <v>50</v>
      </c>
      <c r="AL751" s="165">
        <v>0</v>
      </c>
      <c r="AM751" s="165">
        <f t="shared" si="181"/>
        <v>50</v>
      </c>
      <c r="AN751" s="165" t="s">
        <v>12165</v>
      </c>
      <c r="AO751" s="237" t="s">
        <v>7425</v>
      </c>
      <c r="AP751" s="165">
        <v>4</v>
      </c>
      <c r="AQ751" s="165">
        <v>3</v>
      </c>
      <c r="AR751" s="165">
        <f t="shared" si="170"/>
        <v>1</v>
      </c>
      <c r="AS751" s="263">
        <f t="shared" si="183"/>
        <v>33.333333333333329</v>
      </c>
      <c r="AT751" s="166" t="s">
        <v>12070</v>
      </c>
    </row>
    <row r="752" spans="2:46" ht="50" customHeight="1">
      <c r="B752" s="34" t="s">
        <v>1493</v>
      </c>
      <c r="C752" s="35" t="s">
        <v>5297</v>
      </c>
      <c r="D752" s="36" t="s">
        <v>1494</v>
      </c>
      <c r="E752" s="240">
        <v>965.50300000000004</v>
      </c>
      <c r="F752" s="235">
        <v>1056.595</v>
      </c>
      <c r="G752" s="234">
        <f t="shared" si="168"/>
        <v>-91.091999999999985</v>
      </c>
      <c r="H752" s="105">
        <f t="shared" si="169"/>
        <v>-8.6212787302608831</v>
      </c>
      <c r="I752" s="240">
        <v>506.20499999999998</v>
      </c>
      <c r="J752" s="235">
        <v>593.90599999999995</v>
      </c>
      <c r="K752" s="234">
        <f t="shared" si="171"/>
        <v>-87.700999999999965</v>
      </c>
      <c r="L752" s="312">
        <f t="shared" si="172"/>
        <v>-14.766814950514052</v>
      </c>
      <c r="M752" s="240" t="s">
        <v>6150</v>
      </c>
      <c r="N752" s="235" t="s">
        <v>5412</v>
      </c>
      <c r="O752" s="235" t="s">
        <v>5412</v>
      </c>
      <c r="P752" s="235" t="s">
        <v>5412</v>
      </c>
      <c r="Q752" s="240">
        <v>459.298</v>
      </c>
      <c r="R752" s="235">
        <v>462.68900000000002</v>
      </c>
      <c r="S752" s="234">
        <f t="shared" si="184"/>
        <v>-3.3910000000000196</v>
      </c>
      <c r="T752" s="105">
        <f t="shared" si="185"/>
        <v>-0.73288969480580246</v>
      </c>
      <c r="U752" s="180" t="s">
        <v>5415</v>
      </c>
      <c r="V752" s="165">
        <v>240</v>
      </c>
      <c r="W752" s="165">
        <v>270</v>
      </c>
      <c r="X752" s="165">
        <f t="shared" si="175"/>
        <v>-30</v>
      </c>
      <c r="Y752" s="255">
        <f t="shared" si="176"/>
        <v>-11.111111111111111</v>
      </c>
      <c r="Z752" s="237" t="s">
        <v>5401</v>
      </c>
      <c r="AA752" s="165">
        <v>188</v>
      </c>
      <c r="AB752" s="165">
        <v>170</v>
      </c>
      <c r="AC752" s="165">
        <f t="shared" si="177"/>
        <v>18</v>
      </c>
      <c r="AD752" s="165">
        <f t="shared" si="178"/>
        <v>10.588235294117647</v>
      </c>
      <c r="AE752" s="237" t="s">
        <v>7327</v>
      </c>
      <c r="AF752" s="165">
        <v>28</v>
      </c>
      <c r="AG752" s="165">
        <v>23</v>
      </c>
      <c r="AH752" s="165">
        <f t="shared" si="179"/>
        <v>5</v>
      </c>
      <c r="AI752" s="165">
        <f t="shared" si="180"/>
        <v>21.739130434782609</v>
      </c>
      <c r="AJ752" s="237" t="s">
        <v>5673</v>
      </c>
      <c r="AK752" s="165">
        <v>3</v>
      </c>
      <c r="AL752" s="165" t="s">
        <v>6150</v>
      </c>
      <c r="AM752" s="241" t="s">
        <v>12158</v>
      </c>
      <c r="AN752" s="241" t="s">
        <v>12158</v>
      </c>
      <c r="AO752" s="241" t="s">
        <v>12158</v>
      </c>
      <c r="AP752" s="165" t="s">
        <v>12158</v>
      </c>
      <c r="AQ752" s="241" t="s">
        <v>12158</v>
      </c>
      <c r="AR752" s="241" t="s">
        <v>12158</v>
      </c>
      <c r="AS752" s="241" t="s">
        <v>12158</v>
      </c>
      <c r="AT752" s="166" t="s">
        <v>12071</v>
      </c>
    </row>
    <row r="753" spans="2:46" ht="50" customHeight="1">
      <c r="B753" s="34" t="s">
        <v>1495</v>
      </c>
      <c r="C753" s="35" t="s">
        <v>5297</v>
      </c>
      <c r="D753" s="36" t="s">
        <v>1496</v>
      </c>
      <c r="E753" s="240">
        <v>1310.527</v>
      </c>
      <c r="F753" s="235">
        <v>1279.18</v>
      </c>
      <c r="G753" s="234">
        <f t="shared" si="168"/>
        <v>31.34699999999998</v>
      </c>
      <c r="H753" s="105">
        <f t="shared" si="169"/>
        <v>2.4505542613236586</v>
      </c>
      <c r="I753" s="240">
        <v>512.83500000000004</v>
      </c>
      <c r="J753" s="235">
        <v>538.54399999999998</v>
      </c>
      <c r="K753" s="234">
        <f t="shared" si="171"/>
        <v>-25.708999999999946</v>
      </c>
      <c r="L753" s="312">
        <f t="shared" si="172"/>
        <v>-4.7737974984402287</v>
      </c>
      <c r="M753" s="240">
        <v>54.633000000000003</v>
      </c>
      <c r="N753" s="235">
        <v>54.622999999999998</v>
      </c>
      <c r="O753" s="234">
        <f t="shared" si="173"/>
        <v>1.0000000000005116E-2</v>
      </c>
      <c r="P753" s="105">
        <f t="shared" si="174"/>
        <v>1.8307306446011966E-2</v>
      </c>
      <c r="Q753" s="240">
        <v>743.05899999999997</v>
      </c>
      <c r="R753" s="235">
        <v>686.01300000000003</v>
      </c>
      <c r="S753" s="234">
        <f t="shared" si="184"/>
        <v>57.045999999999935</v>
      </c>
      <c r="T753" s="105">
        <f t="shared" si="185"/>
        <v>8.3155858562446969</v>
      </c>
      <c r="U753" s="180" t="s">
        <v>5401</v>
      </c>
      <c r="V753" s="165">
        <v>519</v>
      </c>
      <c r="W753" s="165">
        <v>480</v>
      </c>
      <c r="X753" s="165">
        <f t="shared" si="175"/>
        <v>39</v>
      </c>
      <c r="Y753" s="255">
        <f t="shared" si="176"/>
        <v>8.125</v>
      </c>
      <c r="Z753" s="237" t="s">
        <v>5353</v>
      </c>
      <c r="AA753" s="165">
        <v>83</v>
      </c>
      <c r="AB753" s="165">
        <v>83</v>
      </c>
      <c r="AC753" s="165">
        <f t="shared" si="177"/>
        <v>0</v>
      </c>
      <c r="AD753" s="165">
        <f t="shared" si="178"/>
        <v>0</v>
      </c>
      <c r="AE753" s="237" t="s">
        <v>5386</v>
      </c>
      <c r="AF753" s="165">
        <v>52</v>
      </c>
      <c r="AG753" s="165">
        <v>52</v>
      </c>
      <c r="AH753" s="165">
        <f t="shared" si="179"/>
        <v>0</v>
      </c>
      <c r="AI753" s="165">
        <f t="shared" si="180"/>
        <v>0</v>
      </c>
      <c r="AJ753" s="237" t="s">
        <v>7426</v>
      </c>
      <c r="AK753" s="165">
        <v>50</v>
      </c>
      <c r="AL753" s="165" t="s">
        <v>6150</v>
      </c>
      <c r="AM753" s="165" t="s">
        <v>6150</v>
      </c>
      <c r="AN753" s="165" t="s">
        <v>6150</v>
      </c>
      <c r="AO753" s="237" t="s">
        <v>7427</v>
      </c>
      <c r="AP753" s="165">
        <v>22</v>
      </c>
      <c r="AQ753" s="165">
        <v>18</v>
      </c>
      <c r="AR753" s="165">
        <f t="shared" si="170"/>
        <v>4</v>
      </c>
      <c r="AS753" s="263">
        <f t="shared" si="183"/>
        <v>22.222222222222221</v>
      </c>
      <c r="AT753" s="166" t="s">
        <v>12072</v>
      </c>
    </row>
    <row r="754" spans="2:46" ht="50" customHeight="1">
      <c r="B754" s="34" t="s">
        <v>1497</v>
      </c>
      <c r="C754" s="35" t="s">
        <v>5297</v>
      </c>
      <c r="D754" s="36" t="s">
        <v>1498</v>
      </c>
      <c r="E754" s="240">
        <v>476.80900000000003</v>
      </c>
      <c r="F754" s="235">
        <v>417.81799999999998</v>
      </c>
      <c r="G754" s="234">
        <f t="shared" si="168"/>
        <v>58.991000000000042</v>
      </c>
      <c r="H754" s="105">
        <f t="shared" si="169"/>
        <v>14.118826857627015</v>
      </c>
      <c r="I754" s="240">
        <v>282.11900000000003</v>
      </c>
      <c r="J754" s="235">
        <v>224.059</v>
      </c>
      <c r="K754" s="234">
        <f t="shared" si="171"/>
        <v>58.060000000000031</v>
      </c>
      <c r="L754" s="312">
        <f t="shared" si="172"/>
        <v>25.912817606076981</v>
      </c>
      <c r="M754" s="240">
        <v>42.826000000000001</v>
      </c>
      <c r="N754" s="235">
        <v>42.825000000000003</v>
      </c>
      <c r="O754" s="234">
        <f t="shared" si="173"/>
        <v>9.9999999999766942E-4</v>
      </c>
      <c r="P754" s="105">
        <f t="shared" si="174"/>
        <v>2.3350846468130049E-3</v>
      </c>
      <c r="Q754" s="240">
        <v>151.864</v>
      </c>
      <c r="R754" s="235">
        <v>150.934</v>
      </c>
      <c r="S754" s="234">
        <f t="shared" si="184"/>
        <v>0.93000000000000682</v>
      </c>
      <c r="T754" s="105">
        <f t="shared" si="185"/>
        <v>0.61616335616892604</v>
      </c>
      <c r="U754" s="180" t="s">
        <v>5401</v>
      </c>
      <c r="V754" s="165">
        <v>120</v>
      </c>
      <c r="W754" s="165">
        <v>120</v>
      </c>
      <c r="X754" s="165">
        <f t="shared" si="175"/>
        <v>0</v>
      </c>
      <c r="Y754" s="255">
        <f t="shared" si="176"/>
        <v>0</v>
      </c>
      <c r="Z754" s="237" t="s">
        <v>5962</v>
      </c>
      <c r="AA754" s="165">
        <v>27</v>
      </c>
      <c r="AB754" s="165">
        <v>27</v>
      </c>
      <c r="AC754" s="165">
        <f t="shared" si="177"/>
        <v>0</v>
      </c>
      <c r="AD754" s="165">
        <f t="shared" si="178"/>
        <v>0</v>
      </c>
      <c r="AE754" s="237" t="s">
        <v>6178</v>
      </c>
      <c r="AF754" s="165">
        <v>1</v>
      </c>
      <c r="AG754" s="165">
        <v>1</v>
      </c>
      <c r="AH754" s="165">
        <f t="shared" si="179"/>
        <v>0</v>
      </c>
      <c r="AI754" s="165">
        <f t="shared" si="180"/>
        <v>0</v>
      </c>
      <c r="AJ754" s="237" t="s">
        <v>6568</v>
      </c>
      <c r="AK754" s="165">
        <v>1</v>
      </c>
      <c r="AL754" s="165">
        <v>1</v>
      </c>
      <c r="AM754" s="165">
        <f t="shared" si="181"/>
        <v>0</v>
      </c>
      <c r="AN754" s="165">
        <f t="shared" si="182"/>
        <v>0</v>
      </c>
      <c r="AO754" s="237" t="s">
        <v>7428</v>
      </c>
      <c r="AP754" s="165">
        <v>1</v>
      </c>
      <c r="AQ754" s="165">
        <v>1</v>
      </c>
      <c r="AR754" s="165">
        <f t="shared" si="170"/>
        <v>0</v>
      </c>
      <c r="AS754" s="263">
        <f t="shared" si="183"/>
        <v>0</v>
      </c>
      <c r="AT754" s="166" t="s">
        <v>12073</v>
      </c>
    </row>
    <row r="755" spans="2:46" ht="50" customHeight="1">
      <c r="B755" s="37" t="s">
        <v>1499</v>
      </c>
      <c r="C755" s="38" t="s">
        <v>5297</v>
      </c>
      <c r="D755" s="39" t="s">
        <v>1500</v>
      </c>
      <c r="E755" s="240">
        <v>334.988</v>
      </c>
      <c r="F755" s="235">
        <v>315.66699999999997</v>
      </c>
      <c r="G755" s="234">
        <f t="shared" si="168"/>
        <v>19.321000000000026</v>
      </c>
      <c r="H755" s="105">
        <f t="shared" si="169"/>
        <v>6.1206904744556851</v>
      </c>
      <c r="I755" s="240">
        <v>243.05500000000001</v>
      </c>
      <c r="J755" s="235">
        <v>223.054</v>
      </c>
      <c r="K755" s="234">
        <f t="shared" si="171"/>
        <v>20.001000000000005</v>
      </c>
      <c r="L755" s="312">
        <f t="shared" si="172"/>
        <v>8.9668869421754387</v>
      </c>
      <c r="M755" s="240">
        <v>2.339</v>
      </c>
      <c r="N755" s="235">
        <v>2.339</v>
      </c>
      <c r="O755" s="234">
        <f t="shared" si="173"/>
        <v>0</v>
      </c>
      <c r="P755" s="105">
        <f t="shared" si="174"/>
        <v>0</v>
      </c>
      <c r="Q755" s="240">
        <v>89.593999999999994</v>
      </c>
      <c r="R755" s="235">
        <v>90.274000000000001</v>
      </c>
      <c r="S755" s="234">
        <f t="shared" si="184"/>
        <v>-0.68000000000000682</v>
      </c>
      <c r="T755" s="105">
        <f t="shared" si="185"/>
        <v>-0.75326229036046577</v>
      </c>
      <c r="U755" s="180" t="s">
        <v>5615</v>
      </c>
      <c r="V755" s="165">
        <v>57</v>
      </c>
      <c r="W755" s="165">
        <v>57</v>
      </c>
      <c r="X755" s="165">
        <f t="shared" si="175"/>
        <v>0</v>
      </c>
      <c r="Y755" s="255">
        <f t="shared" si="176"/>
        <v>0</v>
      </c>
      <c r="Z755" s="237" t="s">
        <v>7429</v>
      </c>
      <c r="AA755" s="165">
        <v>17</v>
      </c>
      <c r="AB755" s="165">
        <v>18</v>
      </c>
      <c r="AC755" s="165">
        <f t="shared" si="177"/>
        <v>-1</v>
      </c>
      <c r="AD755" s="165">
        <f t="shared" si="178"/>
        <v>-5.5555555555555554</v>
      </c>
      <c r="AE755" s="237" t="s">
        <v>7430</v>
      </c>
      <c r="AF755" s="165">
        <v>10</v>
      </c>
      <c r="AG755" s="165">
        <v>10</v>
      </c>
      <c r="AH755" s="165">
        <f t="shared" si="179"/>
        <v>0</v>
      </c>
      <c r="AI755" s="165">
        <f t="shared" si="180"/>
        <v>0</v>
      </c>
      <c r="AJ755" s="237" t="s">
        <v>5415</v>
      </c>
      <c r="AK755" s="165">
        <v>5</v>
      </c>
      <c r="AL755" s="165">
        <v>5</v>
      </c>
      <c r="AM755" s="165">
        <f t="shared" si="181"/>
        <v>0</v>
      </c>
      <c r="AN755" s="165">
        <f t="shared" si="182"/>
        <v>0</v>
      </c>
      <c r="AO755" s="237" t="s">
        <v>6172</v>
      </c>
      <c r="AP755" s="165">
        <v>0</v>
      </c>
      <c r="AQ755" s="165">
        <v>0</v>
      </c>
      <c r="AR755" s="165">
        <f t="shared" si="170"/>
        <v>0</v>
      </c>
      <c r="AS755" s="263" t="s">
        <v>12165</v>
      </c>
      <c r="AT755" s="222" t="s">
        <v>12074</v>
      </c>
    </row>
    <row r="756" spans="2:46" ht="50" customHeight="1">
      <c r="B756" s="37" t="s">
        <v>1501</v>
      </c>
      <c r="C756" s="38" t="s">
        <v>5297</v>
      </c>
      <c r="D756" s="39" t="s">
        <v>1502</v>
      </c>
      <c r="E756" s="240">
        <v>904.59699999999998</v>
      </c>
      <c r="F756" s="235">
        <v>998.35199999999998</v>
      </c>
      <c r="G756" s="234">
        <f t="shared" si="168"/>
        <v>-93.754999999999995</v>
      </c>
      <c r="H756" s="105">
        <f t="shared" si="169"/>
        <v>-9.3909763289901758</v>
      </c>
      <c r="I756" s="240">
        <v>750.702</v>
      </c>
      <c r="J756" s="235">
        <v>844.68600000000004</v>
      </c>
      <c r="K756" s="234">
        <f t="shared" si="171"/>
        <v>-93.984000000000037</v>
      </c>
      <c r="L756" s="312">
        <f t="shared" si="172"/>
        <v>-11.126501445507566</v>
      </c>
      <c r="M756" s="240">
        <v>1.9770000000000001</v>
      </c>
      <c r="N756" s="235">
        <v>1.9770000000000001</v>
      </c>
      <c r="O756" s="234">
        <f t="shared" si="173"/>
        <v>0</v>
      </c>
      <c r="P756" s="105">
        <f t="shared" si="174"/>
        <v>0</v>
      </c>
      <c r="Q756" s="240">
        <v>151.91800000000001</v>
      </c>
      <c r="R756" s="235">
        <v>151.68899999999999</v>
      </c>
      <c r="S756" s="234">
        <f t="shared" si="184"/>
        <v>0.22900000000001342</v>
      </c>
      <c r="T756" s="105">
        <f t="shared" si="185"/>
        <v>0.15096678071581554</v>
      </c>
      <c r="U756" s="180" t="s">
        <v>5386</v>
      </c>
      <c r="V756" s="165">
        <v>77</v>
      </c>
      <c r="W756" s="165">
        <v>81</v>
      </c>
      <c r="X756" s="165">
        <f t="shared" si="175"/>
        <v>-4</v>
      </c>
      <c r="Y756" s="165">
        <f t="shared" si="176"/>
        <v>-4.9382716049382713</v>
      </c>
      <c r="Z756" s="241" t="s">
        <v>5401</v>
      </c>
      <c r="AA756" s="165">
        <v>50</v>
      </c>
      <c r="AB756" s="165">
        <v>50</v>
      </c>
      <c r="AC756" s="165">
        <f t="shared" si="177"/>
        <v>0</v>
      </c>
      <c r="AD756" s="165">
        <f t="shared" si="178"/>
        <v>0</v>
      </c>
      <c r="AE756" s="241" t="s">
        <v>7413</v>
      </c>
      <c r="AF756" s="165">
        <v>16</v>
      </c>
      <c r="AG756" s="165">
        <v>15</v>
      </c>
      <c r="AH756" s="165">
        <f t="shared" si="179"/>
        <v>1</v>
      </c>
      <c r="AI756" s="165">
        <f t="shared" si="180"/>
        <v>6.666666666666667</v>
      </c>
      <c r="AJ756" s="241" t="s">
        <v>7431</v>
      </c>
      <c r="AK756" s="165">
        <v>4</v>
      </c>
      <c r="AL756" s="165">
        <v>4</v>
      </c>
      <c r="AM756" s="165">
        <f t="shared" si="181"/>
        <v>0</v>
      </c>
      <c r="AN756" s="165">
        <f t="shared" si="182"/>
        <v>0</v>
      </c>
      <c r="AO756" s="241" t="s">
        <v>6149</v>
      </c>
      <c r="AP756" s="165">
        <v>3</v>
      </c>
      <c r="AQ756" s="165" t="s">
        <v>6150</v>
      </c>
      <c r="AR756" s="165" t="s">
        <v>6150</v>
      </c>
      <c r="AS756" s="165" t="s">
        <v>6150</v>
      </c>
      <c r="AT756" s="166" t="s">
        <v>12075</v>
      </c>
    </row>
    <row r="757" spans="2:46" ht="50" customHeight="1">
      <c r="B757" s="34" t="s">
        <v>1503</v>
      </c>
      <c r="C757" s="35" t="s">
        <v>5297</v>
      </c>
      <c r="D757" s="36" t="s">
        <v>1504</v>
      </c>
      <c r="E757" s="240">
        <v>1435.308</v>
      </c>
      <c r="F757" s="235">
        <v>1358.681</v>
      </c>
      <c r="G757" s="234">
        <f t="shared" si="168"/>
        <v>76.626999999999953</v>
      </c>
      <c r="H757" s="105">
        <f t="shared" si="169"/>
        <v>5.6398080196896805</v>
      </c>
      <c r="I757" s="240">
        <v>786.47900000000004</v>
      </c>
      <c r="J757" s="235">
        <v>785.87800000000004</v>
      </c>
      <c r="K757" s="234">
        <f t="shared" si="171"/>
        <v>0.60099999999999909</v>
      </c>
      <c r="L757" s="312">
        <f t="shared" si="172"/>
        <v>7.6474974487134015E-2</v>
      </c>
      <c r="M757" s="240" t="s">
        <v>6150</v>
      </c>
      <c r="N757" s="235" t="s">
        <v>6150</v>
      </c>
      <c r="O757" s="235" t="s">
        <v>6150</v>
      </c>
      <c r="P757" s="235" t="s">
        <v>6150</v>
      </c>
      <c r="Q757" s="240">
        <v>648.82899999999995</v>
      </c>
      <c r="R757" s="235">
        <v>572.803</v>
      </c>
      <c r="S757" s="234">
        <f t="shared" si="184"/>
        <v>76.025999999999954</v>
      </c>
      <c r="T757" s="105">
        <f t="shared" si="185"/>
        <v>13.272626016274348</v>
      </c>
      <c r="U757" s="180" t="s">
        <v>5401</v>
      </c>
      <c r="V757" s="165">
        <v>399</v>
      </c>
      <c r="W757" s="165">
        <v>405</v>
      </c>
      <c r="X757" s="165">
        <f t="shared" si="175"/>
        <v>-6</v>
      </c>
      <c r="Y757" s="165">
        <f t="shared" si="176"/>
        <v>-1.4814814814814816</v>
      </c>
      <c r="Z757" s="241" t="s">
        <v>7431</v>
      </c>
      <c r="AA757" s="165">
        <v>200</v>
      </c>
      <c r="AB757" s="165">
        <v>167</v>
      </c>
      <c r="AC757" s="165">
        <f t="shared" si="177"/>
        <v>33</v>
      </c>
      <c r="AD757" s="165">
        <f t="shared" si="178"/>
        <v>19.760479041916167</v>
      </c>
      <c r="AE757" s="241" t="s">
        <v>7432</v>
      </c>
      <c r="AF757" s="165">
        <v>50</v>
      </c>
      <c r="AG757" s="165" t="s">
        <v>5423</v>
      </c>
      <c r="AH757" s="165" t="s">
        <v>5423</v>
      </c>
      <c r="AI757" s="165" t="s">
        <v>5423</v>
      </c>
      <c r="AJ757" s="241" t="s">
        <v>5386</v>
      </c>
      <c r="AK757" s="165" t="s">
        <v>6150</v>
      </c>
      <c r="AL757" s="165">
        <v>1</v>
      </c>
      <c r="AM757" s="241" t="s">
        <v>12158</v>
      </c>
      <c r="AN757" s="241" t="s">
        <v>12158</v>
      </c>
      <c r="AO757" s="241" t="s">
        <v>12158</v>
      </c>
      <c r="AP757" s="165" t="s">
        <v>12158</v>
      </c>
      <c r="AQ757" s="241" t="s">
        <v>12158</v>
      </c>
      <c r="AR757" s="241" t="s">
        <v>12158</v>
      </c>
      <c r="AS757" s="241" t="s">
        <v>12158</v>
      </c>
      <c r="AT757" s="222" t="s">
        <v>12076</v>
      </c>
    </row>
    <row r="758" spans="2:46" ht="50" customHeight="1">
      <c r="B758" s="34" t="s">
        <v>1505</v>
      </c>
      <c r="C758" s="35" t="s">
        <v>5297</v>
      </c>
      <c r="D758" s="36" t="s">
        <v>1506</v>
      </c>
      <c r="E758" s="240">
        <v>1872.451</v>
      </c>
      <c r="F758" s="235">
        <v>1850.2539999999999</v>
      </c>
      <c r="G758" s="234">
        <f t="shared" si="168"/>
        <v>22.197000000000116</v>
      </c>
      <c r="H758" s="105">
        <f t="shared" si="169"/>
        <v>1.1996731259600097</v>
      </c>
      <c r="I758" s="240">
        <v>1218.04</v>
      </c>
      <c r="J758" s="235">
        <v>1200.6279999999999</v>
      </c>
      <c r="K758" s="234">
        <f t="shared" si="171"/>
        <v>17.412000000000035</v>
      </c>
      <c r="L758" s="312">
        <f t="shared" si="172"/>
        <v>1.4502410405221298</v>
      </c>
      <c r="M758" s="240">
        <v>208.292</v>
      </c>
      <c r="N758" s="235">
        <v>208.20099999999999</v>
      </c>
      <c r="O758" s="234">
        <f t="shared" si="173"/>
        <v>9.1000000000008185E-2</v>
      </c>
      <c r="P758" s="105">
        <f t="shared" si="174"/>
        <v>4.3707763171170262E-2</v>
      </c>
      <c r="Q758" s="240">
        <v>446.11900000000003</v>
      </c>
      <c r="R758" s="235">
        <v>441.42500000000001</v>
      </c>
      <c r="S758" s="234">
        <f t="shared" si="184"/>
        <v>4.6940000000000168</v>
      </c>
      <c r="T758" s="105">
        <f t="shared" si="185"/>
        <v>1.063374299144819</v>
      </c>
      <c r="U758" s="180" t="s">
        <v>6160</v>
      </c>
      <c r="V758" s="165">
        <v>401</v>
      </c>
      <c r="W758" s="165">
        <v>400</v>
      </c>
      <c r="X758" s="165">
        <f t="shared" si="175"/>
        <v>1</v>
      </c>
      <c r="Y758" s="165">
        <f t="shared" si="176"/>
        <v>0.25</v>
      </c>
      <c r="Z758" s="241" t="s">
        <v>7433</v>
      </c>
      <c r="AA758" s="165">
        <v>44</v>
      </c>
      <c r="AB758" s="165">
        <v>41</v>
      </c>
      <c r="AC758" s="165">
        <f t="shared" si="177"/>
        <v>3</v>
      </c>
      <c r="AD758" s="165">
        <f t="shared" si="178"/>
        <v>7.3170731707317067</v>
      </c>
      <c r="AE758" s="241" t="s">
        <v>5673</v>
      </c>
      <c r="AF758" s="165">
        <v>1</v>
      </c>
      <c r="AG758" s="165" t="s">
        <v>5423</v>
      </c>
      <c r="AH758" s="165" t="s">
        <v>5423</v>
      </c>
      <c r="AI758" s="165" t="s">
        <v>5423</v>
      </c>
      <c r="AJ758" s="241" t="s">
        <v>12158</v>
      </c>
      <c r="AK758" s="241" t="s">
        <v>12158</v>
      </c>
      <c r="AL758" s="241" t="s">
        <v>12158</v>
      </c>
      <c r="AM758" s="241" t="s">
        <v>12158</v>
      </c>
      <c r="AN758" s="241" t="s">
        <v>12158</v>
      </c>
      <c r="AO758" s="241" t="s">
        <v>12158</v>
      </c>
      <c r="AP758" s="165" t="s">
        <v>12158</v>
      </c>
      <c r="AQ758" s="241" t="s">
        <v>12158</v>
      </c>
      <c r="AR758" s="241" t="s">
        <v>12158</v>
      </c>
      <c r="AS758" s="241" t="s">
        <v>12158</v>
      </c>
      <c r="AT758" s="211" t="s">
        <v>12077</v>
      </c>
    </row>
    <row r="759" spans="2:46" ht="50" customHeight="1">
      <c r="B759" s="34" t="s">
        <v>1507</v>
      </c>
      <c r="C759" s="35" t="s">
        <v>5297</v>
      </c>
      <c r="D759" s="36" t="s">
        <v>1508</v>
      </c>
      <c r="E759" s="240">
        <v>463.48700000000002</v>
      </c>
      <c r="F759" s="235">
        <v>457.666</v>
      </c>
      <c r="G759" s="234">
        <f t="shared" si="168"/>
        <v>5.8210000000000264</v>
      </c>
      <c r="H759" s="105">
        <f t="shared" si="169"/>
        <v>1.2718882329034769</v>
      </c>
      <c r="I759" s="240">
        <v>220.178</v>
      </c>
      <c r="J759" s="235">
        <v>201.178</v>
      </c>
      <c r="K759" s="234">
        <f t="shared" si="171"/>
        <v>19</v>
      </c>
      <c r="L759" s="312">
        <f t="shared" si="172"/>
        <v>9.4443726451202412</v>
      </c>
      <c r="M759" s="240" t="s">
        <v>6150</v>
      </c>
      <c r="N759" s="235" t="s">
        <v>6150</v>
      </c>
      <c r="O759" s="235" t="s">
        <v>6150</v>
      </c>
      <c r="P759" s="235" t="s">
        <v>6150</v>
      </c>
      <c r="Q759" s="240">
        <v>243.12100000000001</v>
      </c>
      <c r="R759" s="235">
        <v>256.3</v>
      </c>
      <c r="S759" s="234">
        <f t="shared" si="184"/>
        <v>-13.179000000000002</v>
      </c>
      <c r="T759" s="105">
        <f t="shared" si="185"/>
        <v>-5.1420210690596964</v>
      </c>
      <c r="U759" s="180" t="s">
        <v>5615</v>
      </c>
      <c r="V759" s="165">
        <v>202</v>
      </c>
      <c r="W759" s="165">
        <v>202</v>
      </c>
      <c r="X759" s="165">
        <f t="shared" si="175"/>
        <v>0</v>
      </c>
      <c r="Y759" s="255">
        <f t="shared" si="176"/>
        <v>0</v>
      </c>
      <c r="Z759" s="241" t="s">
        <v>6568</v>
      </c>
      <c r="AA759" s="165">
        <v>17</v>
      </c>
      <c r="AB759" s="165">
        <v>13</v>
      </c>
      <c r="AC759" s="165">
        <f t="shared" si="177"/>
        <v>4</v>
      </c>
      <c r="AD759" s="165">
        <f t="shared" si="178"/>
        <v>30.76923076923077</v>
      </c>
      <c r="AE759" s="241" t="s">
        <v>7434</v>
      </c>
      <c r="AF759" s="165">
        <v>10</v>
      </c>
      <c r="AG759" s="165">
        <v>14</v>
      </c>
      <c r="AH759" s="165">
        <f t="shared" si="179"/>
        <v>-4</v>
      </c>
      <c r="AI759" s="165">
        <f t="shared" si="180"/>
        <v>-28.571428571428569</v>
      </c>
      <c r="AJ759" s="241" t="s">
        <v>7435</v>
      </c>
      <c r="AK759" s="165">
        <v>8</v>
      </c>
      <c r="AL759" s="165">
        <v>17</v>
      </c>
      <c r="AM759" s="165">
        <f t="shared" si="181"/>
        <v>-9</v>
      </c>
      <c r="AN759" s="165">
        <f t="shared" si="182"/>
        <v>-52.941176470588239</v>
      </c>
      <c r="AO759" s="241" t="s">
        <v>5386</v>
      </c>
      <c r="AP759" s="165">
        <v>6</v>
      </c>
      <c r="AQ759" s="165">
        <v>10</v>
      </c>
      <c r="AR759" s="165">
        <f t="shared" si="170"/>
        <v>-4</v>
      </c>
      <c r="AS759" s="255">
        <f t="shared" si="183"/>
        <v>-40</v>
      </c>
      <c r="AT759" s="166" t="s">
        <v>12078</v>
      </c>
    </row>
    <row r="760" spans="2:46" ht="50" customHeight="1">
      <c r="B760" s="34" t="s">
        <v>1509</v>
      </c>
      <c r="C760" s="35" t="s">
        <v>5297</v>
      </c>
      <c r="D760" s="36" t="s">
        <v>1510</v>
      </c>
      <c r="E760" s="240">
        <v>2701.2280000000001</v>
      </c>
      <c r="F760" s="235">
        <v>2568.4290000000001</v>
      </c>
      <c r="G760" s="234">
        <f t="shared" si="168"/>
        <v>132.79899999999998</v>
      </c>
      <c r="H760" s="105">
        <f t="shared" si="169"/>
        <v>5.1704368701646013</v>
      </c>
      <c r="I760" s="240">
        <v>805.83399999999995</v>
      </c>
      <c r="J760" s="235">
        <v>662.81500000000005</v>
      </c>
      <c r="K760" s="234">
        <f t="shared" si="171"/>
        <v>143.01899999999989</v>
      </c>
      <c r="L760" s="312">
        <f t="shared" si="172"/>
        <v>21.57751408764133</v>
      </c>
      <c r="M760" s="240">
        <v>276.20100000000002</v>
      </c>
      <c r="N760" s="235">
        <v>291.51900000000001</v>
      </c>
      <c r="O760" s="234">
        <f t="shared" si="173"/>
        <v>-15.317999999999984</v>
      </c>
      <c r="P760" s="105">
        <f t="shared" si="174"/>
        <v>-5.2545460158686002</v>
      </c>
      <c r="Q760" s="240">
        <v>1619.193</v>
      </c>
      <c r="R760" s="235">
        <v>1614.095</v>
      </c>
      <c r="S760" s="234">
        <f t="shared" si="184"/>
        <v>5.0979999999999563</v>
      </c>
      <c r="T760" s="105">
        <f t="shared" si="185"/>
        <v>0.31584262388520851</v>
      </c>
      <c r="U760" s="180" t="s">
        <v>6142</v>
      </c>
      <c r="V760" s="165">
        <v>1092</v>
      </c>
      <c r="W760" s="165">
        <v>1099</v>
      </c>
      <c r="X760" s="165">
        <f t="shared" si="175"/>
        <v>-7</v>
      </c>
      <c r="Y760" s="165">
        <f t="shared" si="176"/>
        <v>-0.63694267515923575</v>
      </c>
      <c r="Z760" s="241" t="s">
        <v>5481</v>
      </c>
      <c r="AA760" s="165">
        <v>372</v>
      </c>
      <c r="AB760" s="165">
        <v>362</v>
      </c>
      <c r="AC760" s="165">
        <f t="shared" si="177"/>
        <v>10</v>
      </c>
      <c r="AD760" s="165">
        <f t="shared" si="178"/>
        <v>2.7624309392265194</v>
      </c>
      <c r="AE760" s="241" t="s">
        <v>7436</v>
      </c>
      <c r="AF760" s="165">
        <v>71</v>
      </c>
      <c r="AG760" s="165">
        <v>73</v>
      </c>
      <c r="AH760" s="165">
        <f t="shared" si="179"/>
        <v>-2</v>
      </c>
      <c r="AI760" s="165">
        <f t="shared" si="180"/>
        <v>-2.7397260273972601</v>
      </c>
      <c r="AJ760" s="241" t="s">
        <v>7437</v>
      </c>
      <c r="AK760" s="165">
        <v>45</v>
      </c>
      <c r="AL760" s="165">
        <v>41</v>
      </c>
      <c r="AM760" s="165">
        <f t="shared" si="181"/>
        <v>4</v>
      </c>
      <c r="AN760" s="165">
        <f t="shared" si="182"/>
        <v>9.7560975609756095</v>
      </c>
      <c r="AO760" s="241" t="s">
        <v>7438</v>
      </c>
      <c r="AP760" s="165">
        <v>24</v>
      </c>
      <c r="AQ760" s="165">
        <v>24</v>
      </c>
      <c r="AR760" s="165">
        <f t="shared" si="170"/>
        <v>0</v>
      </c>
      <c r="AS760" s="255">
        <f t="shared" si="183"/>
        <v>0</v>
      </c>
      <c r="AT760" s="166" t="s">
        <v>12079</v>
      </c>
    </row>
    <row r="761" spans="2:46" ht="50" customHeight="1">
      <c r="B761" s="34" t="s">
        <v>1511</v>
      </c>
      <c r="C761" s="35" t="s">
        <v>5297</v>
      </c>
      <c r="D761" s="36" t="s">
        <v>1512</v>
      </c>
      <c r="E761" s="240">
        <v>1125.4010000000001</v>
      </c>
      <c r="F761" s="235">
        <v>1169.136</v>
      </c>
      <c r="G761" s="234">
        <f t="shared" si="168"/>
        <v>-43.7349999999999</v>
      </c>
      <c r="H761" s="105">
        <f t="shared" si="169"/>
        <v>-3.7407966224630753</v>
      </c>
      <c r="I761" s="240">
        <v>1002.833</v>
      </c>
      <c r="J761" s="235">
        <v>1054.923</v>
      </c>
      <c r="K761" s="234">
        <f t="shared" si="171"/>
        <v>-52.090000000000032</v>
      </c>
      <c r="L761" s="312">
        <f t="shared" si="172"/>
        <v>-4.9378011475719106</v>
      </c>
      <c r="M761" s="240">
        <v>58.531999999999996</v>
      </c>
      <c r="N761" s="235">
        <v>53.531999999999996</v>
      </c>
      <c r="O761" s="234">
        <f t="shared" si="173"/>
        <v>5</v>
      </c>
      <c r="P761" s="105">
        <f t="shared" si="174"/>
        <v>9.3402077262198322</v>
      </c>
      <c r="Q761" s="240">
        <v>64.036000000000001</v>
      </c>
      <c r="R761" s="235">
        <v>60.680999999999997</v>
      </c>
      <c r="S761" s="234">
        <f t="shared" si="184"/>
        <v>3.355000000000004</v>
      </c>
      <c r="T761" s="105">
        <f t="shared" si="185"/>
        <v>5.5289134984591621</v>
      </c>
      <c r="U761" s="180" t="s">
        <v>5386</v>
      </c>
      <c r="V761" s="165">
        <v>37</v>
      </c>
      <c r="W761" s="165">
        <v>41</v>
      </c>
      <c r="X761" s="165">
        <f t="shared" si="175"/>
        <v>-4</v>
      </c>
      <c r="Y761" s="255">
        <f t="shared" si="176"/>
        <v>-9.7560975609756095</v>
      </c>
      <c r="Z761" s="237" t="s">
        <v>7439</v>
      </c>
      <c r="AA761" s="165">
        <v>13</v>
      </c>
      <c r="AB761" s="165">
        <v>11</v>
      </c>
      <c r="AC761" s="165">
        <f t="shared" si="177"/>
        <v>2</v>
      </c>
      <c r="AD761" s="165">
        <f t="shared" si="178"/>
        <v>18.181818181818183</v>
      </c>
      <c r="AE761" s="237" t="s">
        <v>5750</v>
      </c>
      <c r="AF761" s="165">
        <v>9</v>
      </c>
      <c r="AG761" s="165">
        <v>8</v>
      </c>
      <c r="AH761" s="165">
        <f t="shared" si="179"/>
        <v>1</v>
      </c>
      <c r="AI761" s="165">
        <f t="shared" si="180"/>
        <v>12.5</v>
      </c>
      <c r="AJ761" s="241" t="s">
        <v>5479</v>
      </c>
      <c r="AK761" s="165">
        <v>3</v>
      </c>
      <c r="AL761" s="165" t="s">
        <v>6150</v>
      </c>
      <c r="AM761" s="165" t="s">
        <v>6150</v>
      </c>
      <c r="AN761" s="165" t="s">
        <v>6150</v>
      </c>
      <c r="AO761" s="241" t="s">
        <v>7440</v>
      </c>
      <c r="AP761" s="165">
        <v>1</v>
      </c>
      <c r="AQ761" s="165">
        <v>1</v>
      </c>
      <c r="AR761" s="165">
        <f t="shared" si="170"/>
        <v>0</v>
      </c>
      <c r="AS761" s="255">
        <f t="shared" si="183"/>
        <v>0</v>
      </c>
      <c r="AT761" s="166" t="s">
        <v>12080</v>
      </c>
    </row>
    <row r="762" spans="2:46" ht="50" customHeight="1">
      <c r="B762" s="34" t="s">
        <v>1513</v>
      </c>
      <c r="C762" s="35" t="s">
        <v>5297</v>
      </c>
      <c r="D762" s="36" t="s">
        <v>1514</v>
      </c>
      <c r="E762" s="240">
        <v>1671.2470000000001</v>
      </c>
      <c r="F762" s="235">
        <v>1888.703</v>
      </c>
      <c r="G762" s="234">
        <f t="shared" si="168"/>
        <v>-217.4559999999999</v>
      </c>
      <c r="H762" s="105">
        <f t="shared" si="169"/>
        <v>-11.513509535379566</v>
      </c>
      <c r="I762" s="240">
        <v>445.19</v>
      </c>
      <c r="J762" s="235">
        <v>603.31299999999999</v>
      </c>
      <c r="K762" s="234">
        <f t="shared" si="171"/>
        <v>-158.12299999999999</v>
      </c>
      <c r="L762" s="312">
        <f t="shared" si="172"/>
        <v>-26.209115334826201</v>
      </c>
      <c r="M762" s="240">
        <v>447.97300000000001</v>
      </c>
      <c r="N762" s="235">
        <v>447.84899999999999</v>
      </c>
      <c r="O762" s="234">
        <f t="shared" si="173"/>
        <v>0.12400000000002365</v>
      </c>
      <c r="P762" s="105">
        <f t="shared" si="174"/>
        <v>2.7687903735416099E-2</v>
      </c>
      <c r="Q762" s="240">
        <v>778.08399999999995</v>
      </c>
      <c r="R762" s="235">
        <v>837.54100000000005</v>
      </c>
      <c r="S762" s="234">
        <f t="shared" si="184"/>
        <v>-59.457000000000107</v>
      </c>
      <c r="T762" s="105">
        <f t="shared" si="185"/>
        <v>-7.098995750655801</v>
      </c>
      <c r="U762" s="180" t="s">
        <v>5401</v>
      </c>
      <c r="V762" s="165">
        <v>549</v>
      </c>
      <c r="W762" s="165">
        <v>620</v>
      </c>
      <c r="X762" s="165">
        <f t="shared" si="175"/>
        <v>-71</v>
      </c>
      <c r="Y762" s="255">
        <f t="shared" si="176"/>
        <v>-11.451612903225806</v>
      </c>
      <c r="Z762" s="237" t="s">
        <v>5386</v>
      </c>
      <c r="AA762" s="165">
        <v>210</v>
      </c>
      <c r="AB762" s="165">
        <v>200</v>
      </c>
      <c r="AC762" s="165">
        <f t="shared" si="177"/>
        <v>10</v>
      </c>
      <c r="AD762" s="165">
        <f t="shared" si="178"/>
        <v>5</v>
      </c>
      <c r="AE762" s="237" t="s">
        <v>7441</v>
      </c>
      <c r="AF762" s="165">
        <v>7</v>
      </c>
      <c r="AG762" s="165">
        <v>8</v>
      </c>
      <c r="AH762" s="165">
        <f t="shared" si="179"/>
        <v>-1</v>
      </c>
      <c r="AI762" s="165">
        <f t="shared" si="180"/>
        <v>-12.5</v>
      </c>
      <c r="AJ762" s="241" t="s">
        <v>7442</v>
      </c>
      <c r="AK762" s="165">
        <v>5</v>
      </c>
      <c r="AL762" s="165">
        <v>6</v>
      </c>
      <c r="AM762" s="165">
        <f t="shared" si="181"/>
        <v>-1</v>
      </c>
      <c r="AN762" s="165">
        <f t="shared" si="182"/>
        <v>-16.666666666666664</v>
      </c>
      <c r="AO762" s="241" t="s">
        <v>6175</v>
      </c>
      <c r="AP762" s="165">
        <v>2</v>
      </c>
      <c r="AQ762" s="165">
        <v>2</v>
      </c>
      <c r="AR762" s="165">
        <f t="shared" si="170"/>
        <v>0</v>
      </c>
      <c r="AS762" s="255">
        <f t="shared" si="183"/>
        <v>0</v>
      </c>
      <c r="AT762" s="166" t="s">
        <v>12081</v>
      </c>
    </row>
    <row r="763" spans="2:46" ht="50" customHeight="1">
      <c r="B763" s="34" t="s">
        <v>1515</v>
      </c>
      <c r="C763" s="35" t="s">
        <v>5297</v>
      </c>
      <c r="D763" s="36" t="s">
        <v>1516</v>
      </c>
      <c r="E763" s="240">
        <v>671.27200000000005</v>
      </c>
      <c r="F763" s="235">
        <v>646.09900000000005</v>
      </c>
      <c r="G763" s="234">
        <f t="shared" si="168"/>
        <v>25.173000000000002</v>
      </c>
      <c r="H763" s="105">
        <f t="shared" si="169"/>
        <v>3.8961521376754953</v>
      </c>
      <c r="I763" s="240">
        <v>386.98399999999998</v>
      </c>
      <c r="J763" s="235">
        <v>419.642</v>
      </c>
      <c r="K763" s="234">
        <f t="shared" si="171"/>
        <v>-32.658000000000015</v>
      </c>
      <c r="L763" s="312">
        <f t="shared" si="172"/>
        <v>-7.7823478107529791</v>
      </c>
      <c r="M763" s="240">
        <v>50.012999999999998</v>
      </c>
      <c r="N763" s="235">
        <v>50.003</v>
      </c>
      <c r="O763" s="234">
        <f t="shared" si="173"/>
        <v>9.9999999999980105E-3</v>
      </c>
      <c r="P763" s="105">
        <f t="shared" si="174"/>
        <v>1.9998800071991701E-2</v>
      </c>
      <c r="Q763" s="240">
        <v>234.27500000000001</v>
      </c>
      <c r="R763" s="235">
        <v>176.45400000000001</v>
      </c>
      <c r="S763" s="234">
        <f t="shared" si="184"/>
        <v>57.820999999999998</v>
      </c>
      <c r="T763" s="105">
        <f t="shared" si="185"/>
        <v>32.768313554807484</v>
      </c>
      <c r="U763" s="180" t="s">
        <v>7443</v>
      </c>
      <c r="V763" s="165">
        <v>200</v>
      </c>
      <c r="W763" s="165">
        <v>150</v>
      </c>
      <c r="X763" s="165">
        <f t="shared" si="175"/>
        <v>50</v>
      </c>
      <c r="Y763" s="255">
        <f t="shared" si="176"/>
        <v>33.333333333333329</v>
      </c>
      <c r="Z763" s="241" t="s">
        <v>7444</v>
      </c>
      <c r="AA763" s="165">
        <v>30</v>
      </c>
      <c r="AB763" s="165">
        <v>23</v>
      </c>
      <c r="AC763" s="165">
        <f t="shared" si="177"/>
        <v>7</v>
      </c>
      <c r="AD763" s="165">
        <f t="shared" si="178"/>
        <v>30.434782608695656</v>
      </c>
      <c r="AE763" s="241" t="s">
        <v>7445</v>
      </c>
      <c r="AF763" s="165">
        <v>2</v>
      </c>
      <c r="AG763" s="165">
        <v>2</v>
      </c>
      <c r="AH763" s="165">
        <f t="shared" si="179"/>
        <v>0</v>
      </c>
      <c r="AI763" s="165">
        <f t="shared" si="180"/>
        <v>0</v>
      </c>
      <c r="AJ763" s="241" t="s">
        <v>7446</v>
      </c>
      <c r="AK763" s="165">
        <v>1</v>
      </c>
      <c r="AL763" s="245" t="s">
        <v>5412</v>
      </c>
      <c r="AM763" s="245" t="s">
        <v>5412</v>
      </c>
      <c r="AN763" s="245" t="s">
        <v>5412</v>
      </c>
      <c r="AO763" s="241" t="s">
        <v>7447</v>
      </c>
      <c r="AP763" s="165">
        <v>1</v>
      </c>
      <c r="AQ763" s="165">
        <v>2</v>
      </c>
      <c r="AR763" s="165">
        <f t="shared" si="170"/>
        <v>-1</v>
      </c>
      <c r="AS763" s="255">
        <f t="shared" si="183"/>
        <v>-50</v>
      </c>
      <c r="AT763" s="166" t="s">
        <v>12082</v>
      </c>
    </row>
    <row r="764" spans="2:46" ht="50" customHeight="1">
      <c r="B764" s="34" t="s">
        <v>1517</v>
      </c>
      <c r="C764" s="35" t="s">
        <v>5297</v>
      </c>
      <c r="D764" s="36" t="s">
        <v>1518</v>
      </c>
      <c r="E764" s="240">
        <v>3305.9879999999998</v>
      </c>
      <c r="F764" s="235">
        <v>3342.0839999999998</v>
      </c>
      <c r="G764" s="234">
        <f t="shared" si="168"/>
        <v>-36.096000000000004</v>
      </c>
      <c r="H764" s="105">
        <f t="shared" si="169"/>
        <v>-1.0800446667408721</v>
      </c>
      <c r="I764" s="240">
        <v>1316.9190000000001</v>
      </c>
      <c r="J764" s="235">
        <v>1351.2529999999999</v>
      </c>
      <c r="K764" s="234">
        <f t="shared" si="171"/>
        <v>-34.333999999999833</v>
      </c>
      <c r="L764" s="312">
        <f t="shared" si="172"/>
        <v>-2.5409009267694382</v>
      </c>
      <c r="M764" s="240">
        <v>881.37800000000004</v>
      </c>
      <c r="N764" s="235">
        <v>874.928</v>
      </c>
      <c r="O764" s="234">
        <f t="shared" si="173"/>
        <v>6.4500000000000455</v>
      </c>
      <c r="P764" s="105">
        <f t="shared" si="174"/>
        <v>0.73720351846095278</v>
      </c>
      <c r="Q764" s="240">
        <v>1107.691</v>
      </c>
      <c r="R764" s="235">
        <v>1115.903</v>
      </c>
      <c r="S764" s="234">
        <f t="shared" si="184"/>
        <v>-8.2119999999999891</v>
      </c>
      <c r="T764" s="105">
        <f t="shared" si="185"/>
        <v>-0.73590625708506818</v>
      </c>
      <c r="U764" s="180" t="s">
        <v>5513</v>
      </c>
      <c r="V764" s="165">
        <v>856</v>
      </c>
      <c r="W764" s="165">
        <v>850</v>
      </c>
      <c r="X764" s="165">
        <f t="shared" si="175"/>
        <v>6</v>
      </c>
      <c r="Y764" s="165">
        <f t="shared" si="176"/>
        <v>0.70588235294117652</v>
      </c>
      <c r="Z764" s="241" t="s">
        <v>7448</v>
      </c>
      <c r="AA764" s="165">
        <v>133</v>
      </c>
      <c r="AB764" s="165">
        <v>163</v>
      </c>
      <c r="AC764" s="165">
        <f t="shared" si="177"/>
        <v>-30</v>
      </c>
      <c r="AD764" s="165">
        <f t="shared" si="178"/>
        <v>-18.404907975460123</v>
      </c>
      <c r="AE764" s="241" t="s">
        <v>5482</v>
      </c>
      <c r="AF764" s="165">
        <v>52</v>
      </c>
      <c r="AG764" s="165">
        <v>28</v>
      </c>
      <c r="AH764" s="165">
        <f t="shared" si="179"/>
        <v>24</v>
      </c>
      <c r="AI764" s="165">
        <f t="shared" si="180"/>
        <v>85.714285714285708</v>
      </c>
      <c r="AJ764" s="241" t="s">
        <v>7076</v>
      </c>
      <c r="AK764" s="165">
        <v>38</v>
      </c>
      <c r="AL764" s="165">
        <v>55</v>
      </c>
      <c r="AM764" s="165">
        <f t="shared" si="181"/>
        <v>-17</v>
      </c>
      <c r="AN764" s="165">
        <f t="shared" si="182"/>
        <v>-30.909090909090907</v>
      </c>
      <c r="AO764" s="241" t="s">
        <v>5577</v>
      </c>
      <c r="AP764" s="165">
        <v>18</v>
      </c>
      <c r="AQ764" s="165">
        <v>15</v>
      </c>
      <c r="AR764" s="165">
        <f t="shared" si="170"/>
        <v>3</v>
      </c>
      <c r="AS764" s="255">
        <f t="shared" si="183"/>
        <v>20</v>
      </c>
      <c r="AT764" s="166" t="s">
        <v>12083</v>
      </c>
    </row>
    <row r="765" spans="2:46" ht="50" customHeight="1">
      <c r="B765" s="34" t="s">
        <v>1519</v>
      </c>
      <c r="C765" s="35" t="s">
        <v>5297</v>
      </c>
      <c r="D765" s="36" t="s">
        <v>1520</v>
      </c>
      <c r="E765" s="240">
        <v>1599.1410000000001</v>
      </c>
      <c r="F765" s="235">
        <v>1837.7360000000001</v>
      </c>
      <c r="G765" s="234">
        <f t="shared" si="168"/>
        <v>-238.59500000000003</v>
      </c>
      <c r="H765" s="105">
        <f t="shared" si="169"/>
        <v>-12.983094416172944</v>
      </c>
      <c r="I765" s="240">
        <v>1000.254</v>
      </c>
      <c r="J765" s="235">
        <v>1241.088</v>
      </c>
      <c r="K765" s="234">
        <f t="shared" si="171"/>
        <v>-240.83399999999995</v>
      </c>
      <c r="L765" s="312">
        <f t="shared" si="172"/>
        <v>-19.405070389851481</v>
      </c>
      <c r="M765" s="240">
        <v>10.031000000000001</v>
      </c>
      <c r="N765" s="235">
        <v>10.031000000000001</v>
      </c>
      <c r="O765" s="234">
        <f t="shared" si="173"/>
        <v>0</v>
      </c>
      <c r="P765" s="105">
        <f t="shared" si="174"/>
        <v>0</v>
      </c>
      <c r="Q765" s="240">
        <v>588.85599999999999</v>
      </c>
      <c r="R765" s="235">
        <v>586.61699999999996</v>
      </c>
      <c r="S765" s="234">
        <f t="shared" si="184"/>
        <v>2.2390000000000327</v>
      </c>
      <c r="T765" s="105">
        <f t="shared" si="185"/>
        <v>0.38168003995793387</v>
      </c>
      <c r="U765" s="180" t="s">
        <v>5642</v>
      </c>
      <c r="V765" s="165">
        <v>249</v>
      </c>
      <c r="W765" s="165">
        <v>249</v>
      </c>
      <c r="X765" s="165">
        <f t="shared" si="175"/>
        <v>0</v>
      </c>
      <c r="Y765" s="255">
        <f t="shared" si="176"/>
        <v>0</v>
      </c>
      <c r="Z765" s="241" t="s">
        <v>5481</v>
      </c>
      <c r="AA765" s="165">
        <v>201</v>
      </c>
      <c r="AB765" s="165">
        <v>201</v>
      </c>
      <c r="AC765" s="165">
        <f t="shared" si="177"/>
        <v>0</v>
      </c>
      <c r="AD765" s="165">
        <f t="shared" si="178"/>
        <v>0</v>
      </c>
      <c r="AE765" s="241" t="s">
        <v>5386</v>
      </c>
      <c r="AF765" s="165">
        <v>126</v>
      </c>
      <c r="AG765" s="165">
        <v>126</v>
      </c>
      <c r="AH765" s="165">
        <f t="shared" si="179"/>
        <v>0</v>
      </c>
      <c r="AI765" s="165">
        <f t="shared" si="180"/>
        <v>0</v>
      </c>
      <c r="AJ765" s="241" t="s">
        <v>7449</v>
      </c>
      <c r="AK765" s="165">
        <v>10</v>
      </c>
      <c r="AL765" s="165">
        <v>10</v>
      </c>
      <c r="AM765" s="165">
        <f t="shared" si="181"/>
        <v>0</v>
      </c>
      <c r="AN765" s="165">
        <f t="shared" si="182"/>
        <v>0</v>
      </c>
      <c r="AO765" s="241" t="s">
        <v>5673</v>
      </c>
      <c r="AP765" s="165">
        <v>2</v>
      </c>
      <c r="AQ765" s="165" t="s">
        <v>6150</v>
      </c>
      <c r="AR765" s="165" t="s">
        <v>6150</v>
      </c>
      <c r="AS765" s="165" t="s">
        <v>6150</v>
      </c>
      <c r="AT765" s="166" t="s">
        <v>12084</v>
      </c>
    </row>
    <row r="766" spans="2:46" ht="50" customHeight="1">
      <c r="B766" s="34" t="s">
        <v>1521</v>
      </c>
      <c r="C766" s="35" t="s">
        <v>5297</v>
      </c>
      <c r="D766" s="36" t="s">
        <v>741</v>
      </c>
      <c r="E766" s="240">
        <v>1682.9749999999999</v>
      </c>
      <c r="F766" s="235">
        <v>1609.7750000000001</v>
      </c>
      <c r="G766" s="234">
        <f t="shared" si="168"/>
        <v>73.199999999999818</v>
      </c>
      <c r="H766" s="105">
        <f t="shared" si="169"/>
        <v>4.5472193318941967</v>
      </c>
      <c r="I766" s="240">
        <v>1092.8119999999999</v>
      </c>
      <c r="J766" s="235">
        <v>1092.8119999999999</v>
      </c>
      <c r="K766" s="234">
        <f t="shared" si="171"/>
        <v>0</v>
      </c>
      <c r="L766" s="312">
        <f t="shared" si="172"/>
        <v>0</v>
      </c>
      <c r="M766" s="240">
        <v>15.571999999999999</v>
      </c>
      <c r="N766" s="235">
        <v>15.57</v>
      </c>
      <c r="O766" s="234">
        <f t="shared" si="173"/>
        <v>1.9999999999988916E-3</v>
      </c>
      <c r="P766" s="105">
        <f t="shared" si="174"/>
        <v>1.2845215157346766E-2</v>
      </c>
      <c r="Q766" s="240">
        <v>574.59100000000001</v>
      </c>
      <c r="R766" s="235">
        <v>501.39299999999997</v>
      </c>
      <c r="S766" s="234">
        <f t="shared" si="184"/>
        <v>73.198000000000036</v>
      </c>
      <c r="T766" s="105">
        <f t="shared" si="185"/>
        <v>14.598927388296215</v>
      </c>
      <c r="U766" s="180" t="s">
        <v>5481</v>
      </c>
      <c r="V766" s="165">
        <v>320</v>
      </c>
      <c r="W766" s="165">
        <v>239</v>
      </c>
      <c r="X766" s="165">
        <f t="shared" si="175"/>
        <v>81</v>
      </c>
      <c r="Y766" s="255">
        <f t="shared" si="176"/>
        <v>33.89121338912134</v>
      </c>
      <c r="Z766" s="237" t="s">
        <v>5386</v>
      </c>
      <c r="AA766" s="165">
        <v>188</v>
      </c>
      <c r="AB766" s="165">
        <v>188</v>
      </c>
      <c r="AC766" s="165">
        <f t="shared" si="177"/>
        <v>0</v>
      </c>
      <c r="AD766" s="165">
        <f t="shared" si="178"/>
        <v>0</v>
      </c>
      <c r="AE766" s="237" t="s">
        <v>7450</v>
      </c>
      <c r="AF766" s="165">
        <v>67</v>
      </c>
      <c r="AG766" s="165">
        <v>75</v>
      </c>
      <c r="AH766" s="165">
        <f t="shared" si="179"/>
        <v>-8</v>
      </c>
      <c r="AI766" s="165">
        <f t="shared" si="180"/>
        <v>-10.666666666666668</v>
      </c>
      <c r="AJ766" s="237" t="s">
        <v>5673</v>
      </c>
      <c r="AK766" s="165">
        <v>0</v>
      </c>
      <c r="AL766" s="165" t="s">
        <v>6150</v>
      </c>
      <c r="AM766" s="241" t="s">
        <v>12158</v>
      </c>
      <c r="AN766" s="241" t="s">
        <v>12158</v>
      </c>
      <c r="AO766" s="241" t="s">
        <v>12158</v>
      </c>
      <c r="AP766" s="165" t="s">
        <v>12158</v>
      </c>
      <c r="AQ766" s="241" t="s">
        <v>12158</v>
      </c>
      <c r="AR766" s="241" t="s">
        <v>12158</v>
      </c>
      <c r="AS766" s="241" t="s">
        <v>12158</v>
      </c>
      <c r="AT766" s="166" t="s">
        <v>12085</v>
      </c>
    </row>
    <row r="767" spans="2:46" ht="50" customHeight="1">
      <c r="B767" s="34" t="s">
        <v>1522</v>
      </c>
      <c r="C767" s="35" t="s">
        <v>5297</v>
      </c>
      <c r="D767" s="36" t="s">
        <v>1523</v>
      </c>
      <c r="E767" s="240">
        <v>4757.1970000000001</v>
      </c>
      <c r="F767" s="235">
        <v>4777.6009999999997</v>
      </c>
      <c r="G767" s="234">
        <f t="shared" si="168"/>
        <v>-20.403999999999542</v>
      </c>
      <c r="H767" s="105">
        <f t="shared" si="169"/>
        <v>-0.42707626693814627</v>
      </c>
      <c r="I767" s="240">
        <v>1217.2070000000001</v>
      </c>
      <c r="J767" s="235">
        <v>1214.9690000000001</v>
      </c>
      <c r="K767" s="234">
        <f t="shared" si="171"/>
        <v>2.2380000000000564</v>
      </c>
      <c r="L767" s="312">
        <f t="shared" si="172"/>
        <v>0.18420223067420291</v>
      </c>
      <c r="M767" s="240">
        <v>239.32400000000001</v>
      </c>
      <c r="N767" s="235">
        <v>339.25700000000001</v>
      </c>
      <c r="O767" s="234">
        <f t="shared" si="173"/>
        <v>-99.932999999999993</v>
      </c>
      <c r="P767" s="105">
        <f t="shared" si="174"/>
        <v>-29.456429786268224</v>
      </c>
      <c r="Q767" s="240">
        <v>3300.6660000000002</v>
      </c>
      <c r="R767" s="235">
        <v>3223.375</v>
      </c>
      <c r="S767" s="234">
        <f t="shared" si="184"/>
        <v>77.291000000000167</v>
      </c>
      <c r="T767" s="105">
        <f t="shared" si="185"/>
        <v>2.3978283631287134</v>
      </c>
      <c r="U767" s="180" t="s">
        <v>5401</v>
      </c>
      <c r="V767" s="165">
        <v>1816</v>
      </c>
      <c r="W767" s="165">
        <v>1676</v>
      </c>
      <c r="X767" s="165">
        <f t="shared" si="175"/>
        <v>140</v>
      </c>
      <c r="Y767" s="165">
        <f t="shared" si="176"/>
        <v>8.3532219570405726</v>
      </c>
      <c r="Z767" s="241" t="s">
        <v>5513</v>
      </c>
      <c r="AA767" s="165">
        <v>1035</v>
      </c>
      <c r="AB767" s="165">
        <v>1035</v>
      </c>
      <c r="AC767" s="165">
        <f t="shared" si="177"/>
        <v>0</v>
      </c>
      <c r="AD767" s="165">
        <f t="shared" si="178"/>
        <v>0</v>
      </c>
      <c r="AE767" s="241" t="s">
        <v>5404</v>
      </c>
      <c r="AF767" s="165">
        <v>305</v>
      </c>
      <c r="AG767" s="165">
        <v>374</v>
      </c>
      <c r="AH767" s="165">
        <f t="shared" si="179"/>
        <v>-69</v>
      </c>
      <c r="AI767" s="165">
        <f t="shared" si="180"/>
        <v>-18.449197860962567</v>
      </c>
      <c r="AJ767" s="241" t="s">
        <v>7451</v>
      </c>
      <c r="AK767" s="165">
        <v>64</v>
      </c>
      <c r="AL767" s="165">
        <v>64</v>
      </c>
      <c r="AM767" s="165">
        <f t="shared" si="181"/>
        <v>0</v>
      </c>
      <c r="AN767" s="165">
        <f t="shared" si="182"/>
        <v>0</v>
      </c>
      <c r="AO767" s="241" t="s">
        <v>5417</v>
      </c>
      <c r="AP767" s="165">
        <v>60</v>
      </c>
      <c r="AQ767" s="165">
        <v>60</v>
      </c>
      <c r="AR767" s="165">
        <f t="shared" si="170"/>
        <v>0</v>
      </c>
      <c r="AS767" s="255">
        <f t="shared" si="183"/>
        <v>0</v>
      </c>
      <c r="AT767" s="166" t="s">
        <v>12086</v>
      </c>
    </row>
    <row r="768" spans="2:46" ht="50" customHeight="1">
      <c r="B768" s="34" t="s">
        <v>1524</v>
      </c>
      <c r="C768" s="35" t="s">
        <v>5297</v>
      </c>
      <c r="D768" s="36" t="s">
        <v>1525</v>
      </c>
      <c r="E768" s="240">
        <v>4487.8999999999996</v>
      </c>
      <c r="F768" s="235">
        <v>4119.8090000000002</v>
      </c>
      <c r="G768" s="234">
        <f t="shared" si="168"/>
        <v>368.09099999999944</v>
      </c>
      <c r="H768" s="105">
        <f t="shared" si="169"/>
        <v>8.9346617767959486</v>
      </c>
      <c r="I768" s="240">
        <v>1011.739</v>
      </c>
      <c r="J768" s="235">
        <v>1028.4280000000001</v>
      </c>
      <c r="K768" s="234">
        <f t="shared" si="171"/>
        <v>-16.689000000000078</v>
      </c>
      <c r="L768" s="312">
        <f t="shared" si="172"/>
        <v>-1.6227679526422925</v>
      </c>
      <c r="M768" s="240">
        <v>801.66200000000003</v>
      </c>
      <c r="N768" s="235">
        <v>801.28399999999999</v>
      </c>
      <c r="O768" s="234">
        <f t="shared" si="173"/>
        <v>0.37800000000004275</v>
      </c>
      <c r="P768" s="105">
        <f t="shared" si="174"/>
        <v>4.7174285272143554E-2</v>
      </c>
      <c r="Q768" s="240">
        <v>2674.4989999999998</v>
      </c>
      <c r="R768" s="235">
        <v>2290.0970000000002</v>
      </c>
      <c r="S768" s="234">
        <f t="shared" si="184"/>
        <v>384.40199999999959</v>
      </c>
      <c r="T768" s="105">
        <f t="shared" si="185"/>
        <v>16.78540253971773</v>
      </c>
      <c r="U768" s="180" t="s">
        <v>7452</v>
      </c>
      <c r="V768" s="165">
        <v>1212</v>
      </c>
      <c r="W768" s="165">
        <v>937</v>
      </c>
      <c r="X768" s="165">
        <f t="shared" si="175"/>
        <v>275</v>
      </c>
      <c r="Y768" s="255">
        <f t="shared" si="176"/>
        <v>29.34898612593383</v>
      </c>
      <c r="Z768" s="241" t="s">
        <v>7453</v>
      </c>
      <c r="AA768" s="165">
        <v>1008</v>
      </c>
      <c r="AB768" s="165">
        <v>841</v>
      </c>
      <c r="AC768" s="165">
        <f t="shared" si="177"/>
        <v>167</v>
      </c>
      <c r="AD768" s="165">
        <f t="shared" si="178"/>
        <v>19.857312722948869</v>
      </c>
      <c r="AE768" s="241" t="s">
        <v>7454</v>
      </c>
      <c r="AF768" s="165">
        <v>454</v>
      </c>
      <c r="AG768" s="165">
        <v>512</v>
      </c>
      <c r="AH768" s="165">
        <f t="shared" si="179"/>
        <v>-58</v>
      </c>
      <c r="AI768" s="165">
        <f t="shared" si="180"/>
        <v>-11.328125</v>
      </c>
      <c r="AJ768" s="241" t="s">
        <v>12158</v>
      </c>
      <c r="AK768" s="241" t="s">
        <v>12158</v>
      </c>
      <c r="AL768" s="241" t="s">
        <v>12158</v>
      </c>
      <c r="AM768" s="241" t="s">
        <v>12158</v>
      </c>
      <c r="AN768" s="241" t="s">
        <v>12158</v>
      </c>
      <c r="AO768" s="241" t="s">
        <v>12158</v>
      </c>
      <c r="AP768" s="165" t="s">
        <v>12158</v>
      </c>
      <c r="AQ768" s="241" t="s">
        <v>12158</v>
      </c>
      <c r="AR768" s="241" t="s">
        <v>12158</v>
      </c>
      <c r="AS768" s="241" t="s">
        <v>12158</v>
      </c>
      <c r="AT768" s="222" t="s">
        <v>12087</v>
      </c>
    </row>
    <row r="769" spans="2:46" ht="50" customHeight="1">
      <c r="B769" s="34" t="s">
        <v>1526</v>
      </c>
      <c r="C769" s="35" t="s">
        <v>5297</v>
      </c>
      <c r="D769" s="36" t="s">
        <v>1527</v>
      </c>
      <c r="E769" s="240">
        <v>1877.422</v>
      </c>
      <c r="F769" s="235">
        <v>1901.174</v>
      </c>
      <c r="G769" s="234">
        <f t="shared" si="168"/>
        <v>-23.751999999999953</v>
      </c>
      <c r="H769" s="105">
        <f t="shared" si="169"/>
        <v>-1.2493333066831311</v>
      </c>
      <c r="I769" s="240">
        <v>1177.193</v>
      </c>
      <c r="J769" s="235">
        <v>1234.3879999999999</v>
      </c>
      <c r="K769" s="234">
        <f t="shared" si="171"/>
        <v>-57.194999999999936</v>
      </c>
      <c r="L769" s="312">
        <f t="shared" si="172"/>
        <v>-4.6334701892759762</v>
      </c>
      <c r="M769" s="240">
        <v>14.987</v>
      </c>
      <c r="N769" s="235">
        <v>14.986000000000001</v>
      </c>
      <c r="O769" s="234">
        <f t="shared" si="173"/>
        <v>9.9999999999944578E-4</v>
      </c>
      <c r="P769" s="105">
        <f t="shared" si="174"/>
        <v>6.672894701717909E-3</v>
      </c>
      <c r="Q769" s="240">
        <v>685.24199999999996</v>
      </c>
      <c r="R769" s="235">
        <v>651.79999999999995</v>
      </c>
      <c r="S769" s="234">
        <f t="shared" si="184"/>
        <v>33.442000000000007</v>
      </c>
      <c r="T769" s="105">
        <f t="shared" si="185"/>
        <v>5.1307149432341221</v>
      </c>
      <c r="U769" s="180" t="s">
        <v>5401</v>
      </c>
      <c r="V769" s="165">
        <v>410</v>
      </c>
      <c r="W769" s="165">
        <v>401</v>
      </c>
      <c r="X769" s="165">
        <f t="shared" si="175"/>
        <v>9</v>
      </c>
      <c r="Y769" s="255">
        <f t="shared" si="176"/>
        <v>2.2443890274314215</v>
      </c>
      <c r="Z769" s="237" t="s">
        <v>7455</v>
      </c>
      <c r="AA769" s="165">
        <v>208</v>
      </c>
      <c r="AB769" s="165">
        <v>194</v>
      </c>
      <c r="AC769" s="165">
        <f t="shared" si="177"/>
        <v>14</v>
      </c>
      <c r="AD769" s="165">
        <f t="shared" si="178"/>
        <v>7.216494845360824</v>
      </c>
      <c r="AE769" s="237" t="s">
        <v>7456</v>
      </c>
      <c r="AF769" s="165">
        <v>47</v>
      </c>
      <c r="AG769" s="165">
        <v>39</v>
      </c>
      <c r="AH769" s="165">
        <f t="shared" si="179"/>
        <v>8</v>
      </c>
      <c r="AI769" s="165">
        <f t="shared" si="180"/>
        <v>20.512820512820511</v>
      </c>
      <c r="AJ769" s="237" t="s">
        <v>7457</v>
      </c>
      <c r="AK769" s="165">
        <v>6</v>
      </c>
      <c r="AL769" s="165">
        <v>6</v>
      </c>
      <c r="AM769" s="165">
        <f t="shared" si="181"/>
        <v>0</v>
      </c>
      <c r="AN769" s="165">
        <f t="shared" si="182"/>
        <v>0</v>
      </c>
      <c r="AO769" s="237" t="s">
        <v>7417</v>
      </c>
      <c r="AP769" s="165">
        <v>5</v>
      </c>
      <c r="AQ769" s="165">
        <v>4</v>
      </c>
      <c r="AR769" s="165">
        <f t="shared" si="170"/>
        <v>1</v>
      </c>
      <c r="AS769" s="255">
        <f t="shared" si="183"/>
        <v>25</v>
      </c>
      <c r="AT769" s="166" t="s">
        <v>12088</v>
      </c>
    </row>
    <row r="770" spans="2:46" ht="50" customHeight="1">
      <c r="B770" s="34" t="s">
        <v>1528</v>
      </c>
      <c r="C770" s="35" t="s">
        <v>5297</v>
      </c>
      <c r="D770" s="36" t="s">
        <v>1529</v>
      </c>
      <c r="E770" s="240">
        <v>1799.183</v>
      </c>
      <c r="F770" s="235">
        <v>1798.855</v>
      </c>
      <c r="G770" s="234">
        <f t="shared" si="168"/>
        <v>0.32799999999997453</v>
      </c>
      <c r="H770" s="105">
        <f>G770/F770*100</f>
        <v>1.8233820958330413E-2</v>
      </c>
      <c r="I770" s="240">
        <v>1144.8510000000001</v>
      </c>
      <c r="J770" s="235">
        <v>1156.614</v>
      </c>
      <c r="K770" s="234">
        <f t="shared" si="171"/>
        <v>-11.76299999999992</v>
      </c>
      <c r="L770" s="312">
        <f t="shared" si="172"/>
        <v>-1.0170203715327601</v>
      </c>
      <c r="M770" s="240">
        <v>3.5150000000000001</v>
      </c>
      <c r="N770" s="235">
        <v>3.5139999999999998</v>
      </c>
      <c r="O770" s="234">
        <f t="shared" si="173"/>
        <v>1.000000000000334E-3</v>
      </c>
      <c r="P770" s="105">
        <f t="shared" si="174"/>
        <v>2.8457598178723221E-2</v>
      </c>
      <c r="Q770" s="240">
        <v>650.81700000000001</v>
      </c>
      <c r="R770" s="235">
        <v>638.72699999999998</v>
      </c>
      <c r="S770" s="234">
        <f t="shared" si="184"/>
        <v>12.090000000000032</v>
      </c>
      <c r="T770" s="105">
        <f t="shared" si="185"/>
        <v>1.8928274521039556</v>
      </c>
      <c r="U770" s="180" t="s">
        <v>5401</v>
      </c>
      <c r="V770" s="165">
        <v>559</v>
      </c>
      <c r="W770" s="165">
        <v>546</v>
      </c>
      <c r="X770" s="165">
        <f t="shared" si="175"/>
        <v>13</v>
      </c>
      <c r="Y770" s="255">
        <f t="shared" si="176"/>
        <v>2.3809523809523809</v>
      </c>
      <c r="Z770" s="237" t="s">
        <v>6005</v>
      </c>
      <c r="AA770" s="165">
        <v>86</v>
      </c>
      <c r="AB770" s="165">
        <v>88</v>
      </c>
      <c r="AC770" s="165">
        <f t="shared" si="177"/>
        <v>-2</v>
      </c>
      <c r="AD770" s="165">
        <f t="shared" si="178"/>
        <v>-2.2727272727272729</v>
      </c>
      <c r="AE770" s="237" t="s">
        <v>7458</v>
      </c>
      <c r="AF770" s="165">
        <v>4</v>
      </c>
      <c r="AG770" s="165">
        <v>5</v>
      </c>
      <c r="AH770" s="165">
        <f t="shared" si="179"/>
        <v>-1</v>
      </c>
      <c r="AI770" s="165">
        <f t="shared" si="180"/>
        <v>-20</v>
      </c>
      <c r="AJ770" s="237" t="s">
        <v>7459</v>
      </c>
      <c r="AK770" s="165">
        <v>2</v>
      </c>
      <c r="AL770" s="165" t="s">
        <v>6150</v>
      </c>
      <c r="AM770" s="241" t="s">
        <v>12158</v>
      </c>
      <c r="AN770" s="241" t="s">
        <v>12158</v>
      </c>
      <c r="AO770" s="241" t="s">
        <v>12158</v>
      </c>
      <c r="AP770" s="165" t="s">
        <v>12158</v>
      </c>
      <c r="AQ770" s="241" t="s">
        <v>12158</v>
      </c>
      <c r="AR770" s="241" t="s">
        <v>12158</v>
      </c>
      <c r="AS770" s="241" t="s">
        <v>12158</v>
      </c>
      <c r="AT770" s="166" t="s">
        <v>12089</v>
      </c>
    </row>
    <row r="771" spans="2:46" ht="50" customHeight="1">
      <c r="B771" s="34" t="s">
        <v>1530</v>
      </c>
      <c r="C771" s="35" t="s">
        <v>5297</v>
      </c>
      <c r="D771" s="36" t="s">
        <v>1531</v>
      </c>
      <c r="E771" s="240">
        <v>1485.6289999999999</v>
      </c>
      <c r="F771" s="235">
        <v>1515.8889999999999</v>
      </c>
      <c r="G771" s="234">
        <f t="shared" si="168"/>
        <v>-30.259999999999991</v>
      </c>
      <c r="H771" s="105">
        <f t="shared" si="169"/>
        <v>-1.9961883752702205</v>
      </c>
      <c r="I771" s="240">
        <v>994.64800000000002</v>
      </c>
      <c r="J771" s="235">
        <v>1045.9010000000001</v>
      </c>
      <c r="K771" s="234">
        <f t="shared" si="171"/>
        <v>-51.253000000000043</v>
      </c>
      <c r="L771" s="312">
        <f t="shared" si="172"/>
        <v>-4.9003681992846397</v>
      </c>
      <c r="M771" s="240" t="s">
        <v>6150</v>
      </c>
      <c r="N771" s="235" t="s">
        <v>6150</v>
      </c>
      <c r="O771" s="235" t="s">
        <v>6150</v>
      </c>
      <c r="P771" s="235" t="s">
        <v>6150</v>
      </c>
      <c r="Q771" s="240">
        <v>490.98099999999999</v>
      </c>
      <c r="R771" s="235">
        <v>469.988</v>
      </c>
      <c r="S771" s="234">
        <f t="shared" si="184"/>
        <v>20.992999999999995</v>
      </c>
      <c r="T771" s="105">
        <f t="shared" si="185"/>
        <v>4.4667097883350202</v>
      </c>
      <c r="U771" s="180" t="s">
        <v>7377</v>
      </c>
      <c r="V771" s="165">
        <v>437</v>
      </c>
      <c r="W771" s="165">
        <v>416</v>
      </c>
      <c r="X771" s="165">
        <f t="shared" si="175"/>
        <v>21</v>
      </c>
      <c r="Y771" s="255">
        <f t="shared" si="176"/>
        <v>5.0480769230769234</v>
      </c>
      <c r="Z771" s="237" t="s">
        <v>5386</v>
      </c>
      <c r="AA771" s="165">
        <v>53</v>
      </c>
      <c r="AB771" s="165">
        <v>54</v>
      </c>
      <c r="AC771" s="165">
        <f t="shared" si="177"/>
        <v>-1</v>
      </c>
      <c r="AD771" s="165">
        <f t="shared" si="178"/>
        <v>-1.8518518518518516</v>
      </c>
      <c r="AE771" s="237" t="s">
        <v>6149</v>
      </c>
      <c r="AF771" s="165">
        <v>2</v>
      </c>
      <c r="AG771" s="165" t="s">
        <v>6150</v>
      </c>
      <c r="AH771" s="165" t="s">
        <v>6150</v>
      </c>
      <c r="AI771" s="165" t="s">
        <v>6150</v>
      </c>
      <c r="AJ771" s="241" t="s">
        <v>12158</v>
      </c>
      <c r="AK771" s="241" t="s">
        <v>12158</v>
      </c>
      <c r="AL771" s="241" t="s">
        <v>12158</v>
      </c>
      <c r="AM771" s="241" t="s">
        <v>12158</v>
      </c>
      <c r="AN771" s="241" t="s">
        <v>12158</v>
      </c>
      <c r="AO771" s="241" t="s">
        <v>12158</v>
      </c>
      <c r="AP771" s="165" t="s">
        <v>12158</v>
      </c>
      <c r="AQ771" s="241" t="s">
        <v>12158</v>
      </c>
      <c r="AR771" s="241" t="s">
        <v>12158</v>
      </c>
      <c r="AS771" s="241" t="s">
        <v>12158</v>
      </c>
      <c r="AT771" s="166" t="s">
        <v>12029</v>
      </c>
    </row>
    <row r="772" spans="2:46" ht="50" customHeight="1">
      <c r="B772" s="37" t="s">
        <v>1532</v>
      </c>
      <c r="C772" s="38" t="s">
        <v>5297</v>
      </c>
      <c r="D772" s="39" t="s">
        <v>1533</v>
      </c>
      <c r="E772" s="240">
        <v>1305.2650000000001</v>
      </c>
      <c r="F772" s="235">
        <v>1296.5229999999999</v>
      </c>
      <c r="G772" s="234">
        <f t="shared" si="168"/>
        <v>8.7420000000001892</v>
      </c>
      <c r="H772" s="105">
        <f t="shared" si="169"/>
        <v>0.67426493783760022</v>
      </c>
      <c r="I772" s="240">
        <v>768.23199999999997</v>
      </c>
      <c r="J772" s="235">
        <v>798.63300000000004</v>
      </c>
      <c r="K772" s="234">
        <f t="shared" si="171"/>
        <v>-30.401000000000067</v>
      </c>
      <c r="L772" s="312">
        <f t="shared" si="172"/>
        <v>-3.8066295782919148</v>
      </c>
      <c r="M772" s="240" t="s">
        <v>6150</v>
      </c>
      <c r="N772" s="235" t="s">
        <v>6150</v>
      </c>
      <c r="O772" s="235" t="s">
        <v>6150</v>
      </c>
      <c r="P772" s="235" t="s">
        <v>6150</v>
      </c>
      <c r="Q772" s="240">
        <v>537.03300000000002</v>
      </c>
      <c r="R772" s="235">
        <v>497.89</v>
      </c>
      <c r="S772" s="234">
        <f t="shared" si="184"/>
        <v>39.143000000000029</v>
      </c>
      <c r="T772" s="105">
        <f t="shared" si="185"/>
        <v>7.8617766976641485</v>
      </c>
      <c r="U772" s="180" t="s">
        <v>7460</v>
      </c>
      <c r="V772" s="165">
        <v>327</v>
      </c>
      <c r="W772" s="165">
        <v>309</v>
      </c>
      <c r="X772" s="165">
        <f t="shared" si="175"/>
        <v>18</v>
      </c>
      <c r="Y772" s="255">
        <f t="shared" si="176"/>
        <v>5.825242718446602</v>
      </c>
      <c r="Z772" s="237" t="s">
        <v>7461</v>
      </c>
      <c r="AA772" s="165">
        <v>209</v>
      </c>
      <c r="AB772" s="165">
        <v>189</v>
      </c>
      <c r="AC772" s="165">
        <f t="shared" si="177"/>
        <v>20</v>
      </c>
      <c r="AD772" s="165">
        <f t="shared" si="178"/>
        <v>10.582010582010582</v>
      </c>
      <c r="AE772" s="237" t="s">
        <v>7462</v>
      </c>
      <c r="AF772" s="165">
        <v>1</v>
      </c>
      <c r="AG772" s="165" t="s">
        <v>6150</v>
      </c>
      <c r="AH772" s="165" t="s">
        <v>6150</v>
      </c>
      <c r="AI772" s="165" t="s">
        <v>6150</v>
      </c>
      <c r="AJ772" s="241" t="s">
        <v>12158</v>
      </c>
      <c r="AK772" s="241" t="s">
        <v>12158</v>
      </c>
      <c r="AL772" s="241" t="s">
        <v>12158</v>
      </c>
      <c r="AM772" s="241" t="s">
        <v>12158</v>
      </c>
      <c r="AN772" s="241" t="s">
        <v>12158</v>
      </c>
      <c r="AO772" s="241" t="s">
        <v>12158</v>
      </c>
      <c r="AP772" s="165" t="s">
        <v>12158</v>
      </c>
      <c r="AQ772" s="241" t="s">
        <v>12158</v>
      </c>
      <c r="AR772" s="241" t="s">
        <v>12158</v>
      </c>
      <c r="AS772" s="241" t="s">
        <v>12158</v>
      </c>
      <c r="AT772" s="166" t="s">
        <v>12028</v>
      </c>
    </row>
    <row r="773" spans="2:46" ht="50" customHeight="1">
      <c r="B773" s="37" t="s">
        <v>1534</v>
      </c>
      <c r="C773" s="38" t="s">
        <v>5297</v>
      </c>
      <c r="D773" s="39" t="s">
        <v>1535</v>
      </c>
      <c r="E773" s="240">
        <v>179.32599999999999</v>
      </c>
      <c r="F773" s="235">
        <v>126.55200000000001</v>
      </c>
      <c r="G773" s="234">
        <f t="shared" si="168"/>
        <v>52.773999999999987</v>
      </c>
      <c r="H773" s="105">
        <f t="shared" si="169"/>
        <v>41.701434983247978</v>
      </c>
      <c r="I773" s="240" t="s">
        <v>6150</v>
      </c>
      <c r="J773" s="235" t="s">
        <v>6150</v>
      </c>
      <c r="K773" s="235" t="s">
        <v>6150</v>
      </c>
      <c r="L773" s="314" t="s">
        <v>6150</v>
      </c>
      <c r="M773" s="240" t="s">
        <v>6150</v>
      </c>
      <c r="N773" s="235" t="s">
        <v>6150</v>
      </c>
      <c r="O773" s="235" t="s">
        <v>6150</v>
      </c>
      <c r="P773" s="235" t="s">
        <v>6150</v>
      </c>
      <c r="Q773" s="240">
        <v>179.32599999999999</v>
      </c>
      <c r="R773" s="235">
        <v>126.55200000000001</v>
      </c>
      <c r="S773" s="234">
        <f t="shared" si="184"/>
        <v>52.773999999999987</v>
      </c>
      <c r="T773" s="105">
        <f t="shared" si="185"/>
        <v>41.701434983247978</v>
      </c>
      <c r="U773" s="180" t="s">
        <v>7463</v>
      </c>
      <c r="V773" s="165">
        <v>179</v>
      </c>
      <c r="W773" s="165">
        <v>127</v>
      </c>
      <c r="X773" s="165">
        <f t="shared" si="175"/>
        <v>52</v>
      </c>
      <c r="Y773" s="255">
        <f t="shared" si="176"/>
        <v>40.944881889763778</v>
      </c>
      <c r="Z773" s="235" t="s">
        <v>6150</v>
      </c>
      <c r="AA773" s="235" t="s">
        <v>6150</v>
      </c>
      <c r="AB773" s="235" t="s">
        <v>6150</v>
      </c>
      <c r="AC773" s="235" t="s">
        <v>6150</v>
      </c>
      <c r="AD773" s="235" t="s">
        <v>6150</v>
      </c>
      <c r="AE773" s="235" t="s">
        <v>12158</v>
      </c>
      <c r="AF773" s="235" t="s">
        <v>12158</v>
      </c>
      <c r="AG773" s="235" t="s">
        <v>12158</v>
      </c>
      <c r="AH773" s="235" t="s">
        <v>12158</v>
      </c>
      <c r="AI773" s="235" t="s">
        <v>12158</v>
      </c>
      <c r="AJ773" s="241" t="s">
        <v>12158</v>
      </c>
      <c r="AK773" s="241" t="s">
        <v>12158</v>
      </c>
      <c r="AL773" s="241" t="s">
        <v>12158</v>
      </c>
      <c r="AM773" s="241" t="s">
        <v>12158</v>
      </c>
      <c r="AN773" s="241" t="s">
        <v>12158</v>
      </c>
      <c r="AO773" s="241" t="s">
        <v>12158</v>
      </c>
      <c r="AP773" s="165" t="s">
        <v>12158</v>
      </c>
      <c r="AQ773" s="241" t="s">
        <v>12158</v>
      </c>
      <c r="AR773" s="241" t="s">
        <v>12158</v>
      </c>
      <c r="AS773" s="241" t="s">
        <v>12158</v>
      </c>
      <c r="AT773" s="104"/>
    </row>
    <row r="774" spans="2:46" ht="50" customHeight="1">
      <c r="B774" s="34" t="s">
        <v>1536</v>
      </c>
      <c r="C774" s="35" t="s">
        <v>5297</v>
      </c>
      <c r="D774" s="36" t="s">
        <v>1537</v>
      </c>
      <c r="E774" s="240">
        <v>225.28399999999999</v>
      </c>
      <c r="F774" s="235">
        <v>165.24600000000001</v>
      </c>
      <c r="G774" s="234">
        <f t="shared" si="168"/>
        <v>60.037999999999982</v>
      </c>
      <c r="H774" s="105">
        <f t="shared" si="169"/>
        <v>36.332498214782795</v>
      </c>
      <c r="I774" s="240" t="s">
        <v>6150</v>
      </c>
      <c r="J774" s="235" t="s">
        <v>6150</v>
      </c>
      <c r="K774" s="235" t="s">
        <v>6150</v>
      </c>
      <c r="L774" s="314" t="s">
        <v>6150</v>
      </c>
      <c r="M774" s="240" t="s">
        <v>6150</v>
      </c>
      <c r="N774" s="235" t="s">
        <v>6150</v>
      </c>
      <c r="O774" s="235" t="s">
        <v>6150</v>
      </c>
      <c r="P774" s="235" t="s">
        <v>6150</v>
      </c>
      <c r="Q774" s="240">
        <v>225.28399999999999</v>
      </c>
      <c r="R774" s="235">
        <v>165.24600000000001</v>
      </c>
      <c r="S774" s="234">
        <f t="shared" si="184"/>
        <v>60.037999999999982</v>
      </c>
      <c r="T774" s="105">
        <f t="shared" si="185"/>
        <v>36.332498214782795</v>
      </c>
      <c r="U774" s="180" t="s">
        <v>7076</v>
      </c>
      <c r="V774" s="165">
        <v>225</v>
      </c>
      <c r="W774" s="165">
        <v>165</v>
      </c>
      <c r="X774" s="165">
        <f t="shared" si="175"/>
        <v>60</v>
      </c>
      <c r="Y774" s="255">
        <f t="shared" si="176"/>
        <v>36.363636363636367</v>
      </c>
      <c r="Z774" s="235" t="s">
        <v>6150</v>
      </c>
      <c r="AA774" s="235" t="s">
        <v>6150</v>
      </c>
      <c r="AB774" s="235" t="s">
        <v>6150</v>
      </c>
      <c r="AC774" s="235" t="s">
        <v>6150</v>
      </c>
      <c r="AD774" s="235" t="s">
        <v>6150</v>
      </c>
      <c r="AE774" s="235" t="s">
        <v>12158</v>
      </c>
      <c r="AF774" s="235" t="s">
        <v>12158</v>
      </c>
      <c r="AG774" s="235" t="s">
        <v>12158</v>
      </c>
      <c r="AH774" s="235" t="s">
        <v>12158</v>
      </c>
      <c r="AI774" s="235" t="s">
        <v>12158</v>
      </c>
      <c r="AJ774" s="241" t="s">
        <v>12158</v>
      </c>
      <c r="AK774" s="241" t="s">
        <v>12158</v>
      </c>
      <c r="AL774" s="241" t="s">
        <v>12158</v>
      </c>
      <c r="AM774" s="241" t="s">
        <v>12158</v>
      </c>
      <c r="AN774" s="241" t="s">
        <v>12158</v>
      </c>
      <c r="AO774" s="241" t="s">
        <v>12158</v>
      </c>
      <c r="AP774" s="165" t="s">
        <v>12158</v>
      </c>
      <c r="AQ774" s="241" t="s">
        <v>12158</v>
      </c>
      <c r="AR774" s="241" t="s">
        <v>12158</v>
      </c>
      <c r="AS774" s="241" t="s">
        <v>12158</v>
      </c>
      <c r="AT774" s="104"/>
    </row>
    <row r="775" spans="2:46" ht="50" customHeight="1">
      <c r="B775" s="34" t="s">
        <v>1538</v>
      </c>
      <c r="C775" s="35" t="s">
        <v>5297</v>
      </c>
      <c r="D775" s="36" t="s">
        <v>1539</v>
      </c>
      <c r="E775" s="240">
        <v>71.436000000000007</v>
      </c>
      <c r="F775" s="235">
        <v>64.531000000000006</v>
      </c>
      <c r="G775" s="234">
        <f t="shared" si="168"/>
        <v>6.9050000000000011</v>
      </c>
      <c r="H775" s="105">
        <f t="shared" si="169"/>
        <v>10.700283584633743</v>
      </c>
      <c r="I775" s="240">
        <v>71.436000000000007</v>
      </c>
      <c r="J775" s="235">
        <v>64.531000000000006</v>
      </c>
      <c r="K775" s="234">
        <f t="shared" si="171"/>
        <v>6.9050000000000011</v>
      </c>
      <c r="L775" s="312">
        <f t="shared" si="172"/>
        <v>10.700283584633743</v>
      </c>
      <c r="M775" s="240" t="s">
        <v>6150</v>
      </c>
      <c r="N775" s="235" t="s">
        <v>6150</v>
      </c>
      <c r="O775" s="235" t="s">
        <v>6150</v>
      </c>
      <c r="P775" s="235" t="s">
        <v>6150</v>
      </c>
      <c r="Q775" s="240" t="s">
        <v>6150</v>
      </c>
      <c r="R775" s="235" t="s">
        <v>6150</v>
      </c>
      <c r="S775" s="235" t="s">
        <v>6150</v>
      </c>
      <c r="T775" s="290" t="s">
        <v>6150</v>
      </c>
      <c r="U775" s="65" t="s">
        <v>6150</v>
      </c>
      <c r="V775" s="235" t="s">
        <v>6150</v>
      </c>
      <c r="W775" s="235" t="s">
        <v>6150</v>
      </c>
      <c r="X775" s="235" t="s">
        <v>6150</v>
      </c>
      <c r="Y775" s="235" t="s">
        <v>6150</v>
      </c>
      <c r="Z775" s="235" t="s">
        <v>6150</v>
      </c>
      <c r="AA775" s="235" t="s">
        <v>6150</v>
      </c>
      <c r="AB775" s="235" t="s">
        <v>6150</v>
      </c>
      <c r="AC775" s="235" t="s">
        <v>6150</v>
      </c>
      <c r="AD775" s="235" t="s">
        <v>6150</v>
      </c>
      <c r="AE775" s="235" t="s">
        <v>12158</v>
      </c>
      <c r="AF775" s="235" t="s">
        <v>12158</v>
      </c>
      <c r="AG775" s="235" t="s">
        <v>12158</v>
      </c>
      <c r="AH775" s="235" t="s">
        <v>12158</v>
      </c>
      <c r="AI775" s="235" t="s">
        <v>12158</v>
      </c>
      <c r="AJ775" s="241" t="s">
        <v>12158</v>
      </c>
      <c r="AK775" s="241" t="s">
        <v>12158</v>
      </c>
      <c r="AL775" s="241" t="s">
        <v>12158</v>
      </c>
      <c r="AM775" s="241" t="s">
        <v>12158</v>
      </c>
      <c r="AN775" s="241" t="s">
        <v>12158</v>
      </c>
      <c r="AO775" s="241" t="s">
        <v>12158</v>
      </c>
      <c r="AP775" s="165" t="s">
        <v>12158</v>
      </c>
      <c r="AQ775" s="241" t="s">
        <v>12158</v>
      </c>
      <c r="AR775" s="241" t="s">
        <v>12158</v>
      </c>
      <c r="AS775" s="241" t="s">
        <v>12158</v>
      </c>
      <c r="AT775" s="104"/>
    </row>
    <row r="776" spans="2:46" ht="50" customHeight="1">
      <c r="B776" s="34" t="s">
        <v>1540</v>
      </c>
      <c r="C776" s="35" t="s">
        <v>5297</v>
      </c>
      <c r="D776" s="36" t="s">
        <v>1541</v>
      </c>
      <c r="E776" s="240">
        <v>157.096</v>
      </c>
      <c r="F776" s="235">
        <v>142.23599999999999</v>
      </c>
      <c r="G776" s="234">
        <f t="shared" ref="G776:G805" si="186">E776-F776</f>
        <v>14.860000000000014</v>
      </c>
      <c r="H776" s="105">
        <f t="shared" ref="H776:H805" si="187">G776/F776*100</f>
        <v>10.447425405663836</v>
      </c>
      <c r="I776" s="240">
        <v>157.096</v>
      </c>
      <c r="J776" s="235">
        <v>142.23599999999999</v>
      </c>
      <c r="K776" s="234">
        <f t="shared" si="171"/>
        <v>14.860000000000014</v>
      </c>
      <c r="L776" s="312">
        <f t="shared" si="172"/>
        <v>10.447425405663836</v>
      </c>
      <c r="M776" s="240" t="s">
        <v>6150</v>
      </c>
      <c r="N776" s="235" t="s">
        <v>6150</v>
      </c>
      <c r="O776" s="235" t="s">
        <v>6150</v>
      </c>
      <c r="P776" s="235" t="s">
        <v>6150</v>
      </c>
      <c r="Q776" s="240" t="s">
        <v>6150</v>
      </c>
      <c r="R776" s="235" t="s">
        <v>6150</v>
      </c>
      <c r="S776" s="235" t="s">
        <v>6150</v>
      </c>
      <c r="T776" s="290" t="s">
        <v>6150</v>
      </c>
      <c r="U776" s="65" t="s">
        <v>6150</v>
      </c>
      <c r="V776" s="235" t="s">
        <v>6150</v>
      </c>
      <c r="W776" s="235" t="s">
        <v>6150</v>
      </c>
      <c r="X776" s="235" t="s">
        <v>6150</v>
      </c>
      <c r="Y776" s="235" t="s">
        <v>6150</v>
      </c>
      <c r="Z776" s="235" t="s">
        <v>6150</v>
      </c>
      <c r="AA776" s="235" t="s">
        <v>6150</v>
      </c>
      <c r="AB776" s="235" t="s">
        <v>6150</v>
      </c>
      <c r="AC776" s="235" t="s">
        <v>6150</v>
      </c>
      <c r="AD776" s="235" t="s">
        <v>6150</v>
      </c>
      <c r="AE776" s="235" t="s">
        <v>12158</v>
      </c>
      <c r="AF776" s="235" t="s">
        <v>12158</v>
      </c>
      <c r="AG776" s="235" t="s">
        <v>12158</v>
      </c>
      <c r="AH776" s="235" t="s">
        <v>12158</v>
      </c>
      <c r="AI776" s="235" t="s">
        <v>12158</v>
      </c>
      <c r="AJ776" s="241" t="s">
        <v>12158</v>
      </c>
      <c r="AK776" s="241" t="s">
        <v>12158</v>
      </c>
      <c r="AL776" s="241" t="s">
        <v>12158</v>
      </c>
      <c r="AM776" s="241" t="s">
        <v>12158</v>
      </c>
      <c r="AN776" s="241" t="s">
        <v>12158</v>
      </c>
      <c r="AO776" s="241" t="s">
        <v>12158</v>
      </c>
      <c r="AP776" s="165" t="s">
        <v>12158</v>
      </c>
      <c r="AQ776" s="241" t="s">
        <v>12158</v>
      </c>
      <c r="AR776" s="241" t="s">
        <v>12158</v>
      </c>
      <c r="AS776" s="241" t="s">
        <v>12158</v>
      </c>
      <c r="AT776" s="104"/>
    </row>
    <row r="777" spans="2:46" ht="50" customHeight="1">
      <c r="B777" s="34" t="s">
        <v>1542</v>
      </c>
      <c r="C777" s="35" t="s">
        <v>5297</v>
      </c>
      <c r="D777" s="36" t="s">
        <v>1543</v>
      </c>
      <c r="E777" s="240">
        <v>294.25599999999997</v>
      </c>
      <c r="F777" s="235">
        <v>319.31299999999999</v>
      </c>
      <c r="G777" s="234">
        <f t="shared" si="186"/>
        <v>-25.057000000000016</v>
      </c>
      <c r="H777" s="105">
        <f t="shared" si="187"/>
        <v>-7.8471593702730598</v>
      </c>
      <c r="I777" s="240">
        <v>294.25599999999997</v>
      </c>
      <c r="J777" s="235">
        <v>319.31299999999999</v>
      </c>
      <c r="K777" s="234">
        <f t="shared" si="171"/>
        <v>-25.057000000000016</v>
      </c>
      <c r="L777" s="312">
        <f t="shared" si="172"/>
        <v>-7.8471593702730598</v>
      </c>
      <c r="M777" s="240" t="s">
        <v>6150</v>
      </c>
      <c r="N777" s="235" t="s">
        <v>6150</v>
      </c>
      <c r="O777" s="235" t="s">
        <v>6150</v>
      </c>
      <c r="P777" s="235" t="s">
        <v>6150</v>
      </c>
      <c r="Q777" s="240" t="s">
        <v>6150</v>
      </c>
      <c r="R777" s="235" t="s">
        <v>6150</v>
      </c>
      <c r="S777" s="235" t="s">
        <v>6150</v>
      </c>
      <c r="T777" s="290" t="s">
        <v>6150</v>
      </c>
      <c r="U777" s="65" t="s">
        <v>6150</v>
      </c>
      <c r="V777" s="235" t="s">
        <v>6150</v>
      </c>
      <c r="W777" s="235" t="s">
        <v>6150</v>
      </c>
      <c r="X777" s="235" t="s">
        <v>6150</v>
      </c>
      <c r="Y777" s="235" t="s">
        <v>6150</v>
      </c>
      <c r="Z777" s="235" t="s">
        <v>6150</v>
      </c>
      <c r="AA777" s="235" t="s">
        <v>6150</v>
      </c>
      <c r="AB777" s="235" t="s">
        <v>6150</v>
      </c>
      <c r="AC777" s="235" t="s">
        <v>6150</v>
      </c>
      <c r="AD777" s="235" t="s">
        <v>6150</v>
      </c>
      <c r="AE777" s="235" t="s">
        <v>12158</v>
      </c>
      <c r="AF777" s="235" t="s">
        <v>12158</v>
      </c>
      <c r="AG777" s="235" t="s">
        <v>12158</v>
      </c>
      <c r="AH777" s="235" t="s">
        <v>12158</v>
      </c>
      <c r="AI777" s="235" t="s">
        <v>12158</v>
      </c>
      <c r="AJ777" s="241" t="s">
        <v>12158</v>
      </c>
      <c r="AK777" s="241" t="s">
        <v>12158</v>
      </c>
      <c r="AL777" s="241" t="s">
        <v>12158</v>
      </c>
      <c r="AM777" s="241" t="s">
        <v>12158</v>
      </c>
      <c r="AN777" s="241" t="s">
        <v>12158</v>
      </c>
      <c r="AO777" s="241" t="s">
        <v>12158</v>
      </c>
      <c r="AP777" s="165" t="s">
        <v>12158</v>
      </c>
      <c r="AQ777" s="241" t="s">
        <v>12158</v>
      </c>
      <c r="AR777" s="241" t="s">
        <v>12158</v>
      </c>
      <c r="AS777" s="241" t="s">
        <v>12158</v>
      </c>
      <c r="AT777" s="104"/>
    </row>
    <row r="778" spans="2:46" ht="50" customHeight="1">
      <c r="B778" s="34" t="s">
        <v>1544</v>
      </c>
      <c r="C778" s="35" t="s">
        <v>5297</v>
      </c>
      <c r="D778" s="36" t="s">
        <v>1545</v>
      </c>
      <c r="E778" s="240">
        <v>244.46299999999999</v>
      </c>
      <c r="F778" s="235">
        <v>214.22300000000001</v>
      </c>
      <c r="G778" s="234">
        <f t="shared" si="186"/>
        <v>30.239999999999981</v>
      </c>
      <c r="H778" s="105">
        <f t="shared" si="187"/>
        <v>14.116131321099964</v>
      </c>
      <c r="I778" s="240">
        <v>35.170999999999999</v>
      </c>
      <c r="J778" s="235">
        <v>35.168999999999997</v>
      </c>
      <c r="K778" s="234">
        <f t="shared" si="171"/>
        <v>2.0000000000024443E-3</v>
      </c>
      <c r="L778" s="312">
        <f t="shared" si="172"/>
        <v>5.6868264664973259E-3</v>
      </c>
      <c r="M778" s="240" t="s">
        <v>6150</v>
      </c>
      <c r="N778" s="235" t="s">
        <v>6150</v>
      </c>
      <c r="O778" s="235" t="s">
        <v>6150</v>
      </c>
      <c r="P778" s="235" t="s">
        <v>6150</v>
      </c>
      <c r="Q778" s="240">
        <v>209.292</v>
      </c>
      <c r="R778" s="235">
        <v>179.054</v>
      </c>
      <c r="S778" s="234">
        <f t="shared" si="184"/>
        <v>30.238</v>
      </c>
      <c r="T778" s="105">
        <f t="shared" si="185"/>
        <v>16.887642834005383</v>
      </c>
      <c r="U778" s="180" t="s">
        <v>7076</v>
      </c>
      <c r="V778" s="165">
        <v>209</v>
      </c>
      <c r="W778" s="165">
        <v>179</v>
      </c>
      <c r="X778" s="165">
        <f t="shared" si="175"/>
        <v>30</v>
      </c>
      <c r="Y778" s="255">
        <f t="shared" si="176"/>
        <v>16.759776536312849</v>
      </c>
      <c r="Z778" s="235" t="s">
        <v>6150</v>
      </c>
      <c r="AA778" s="235" t="s">
        <v>6150</v>
      </c>
      <c r="AB778" s="235" t="s">
        <v>6150</v>
      </c>
      <c r="AC778" s="235" t="s">
        <v>6150</v>
      </c>
      <c r="AD778" s="235" t="s">
        <v>6150</v>
      </c>
      <c r="AE778" s="235" t="s">
        <v>12158</v>
      </c>
      <c r="AF778" s="235" t="s">
        <v>12158</v>
      </c>
      <c r="AG778" s="235" t="s">
        <v>12158</v>
      </c>
      <c r="AH778" s="235" t="s">
        <v>12158</v>
      </c>
      <c r="AI778" s="235" t="s">
        <v>12158</v>
      </c>
      <c r="AJ778" s="241" t="s">
        <v>12158</v>
      </c>
      <c r="AK778" s="241" t="s">
        <v>12158</v>
      </c>
      <c r="AL778" s="241" t="s">
        <v>12158</v>
      </c>
      <c r="AM778" s="241" t="s">
        <v>12158</v>
      </c>
      <c r="AN778" s="241" t="s">
        <v>12158</v>
      </c>
      <c r="AO778" s="241" t="s">
        <v>12158</v>
      </c>
      <c r="AP778" s="165" t="s">
        <v>12158</v>
      </c>
      <c r="AQ778" s="241" t="s">
        <v>12158</v>
      </c>
      <c r="AR778" s="241" t="s">
        <v>12158</v>
      </c>
      <c r="AS778" s="241" t="s">
        <v>12158</v>
      </c>
      <c r="AT778" s="104"/>
    </row>
    <row r="779" spans="2:46" ht="50" customHeight="1">
      <c r="B779" s="34" t="s">
        <v>1546</v>
      </c>
      <c r="C779" s="35" t="s">
        <v>5297</v>
      </c>
      <c r="D779" s="36" t="s">
        <v>1547</v>
      </c>
      <c r="E779" s="240">
        <v>0.376</v>
      </c>
      <c r="F779" s="235">
        <v>60.29</v>
      </c>
      <c r="G779" s="234">
        <f t="shared" si="186"/>
        <v>-59.914000000000001</v>
      </c>
      <c r="H779" s="105">
        <f t="shared" si="187"/>
        <v>-99.376347653010455</v>
      </c>
      <c r="I779" s="240" t="s">
        <v>6150</v>
      </c>
      <c r="J779" s="235" t="s">
        <v>6150</v>
      </c>
      <c r="K779" s="235" t="s">
        <v>6150</v>
      </c>
      <c r="L779" s="314" t="s">
        <v>6150</v>
      </c>
      <c r="M779" s="240" t="s">
        <v>6150</v>
      </c>
      <c r="N779" s="235" t="s">
        <v>6150</v>
      </c>
      <c r="O779" s="235" t="s">
        <v>6150</v>
      </c>
      <c r="P779" s="235" t="s">
        <v>6150</v>
      </c>
      <c r="Q779" s="240">
        <v>0.376</v>
      </c>
      <c r="R779" s="235">
        <v>60.29</v>
      </c>
      <c r="S779" s="234">
        <f t="shared" si="184"/>
        <v>-59.914000000000001</v>
      </c>
      <c r="T779" s="105">
        <f t="shared" si="185"/>
        <v>-99.376347653010455</v>
      </c>
      <c r="U779" s="180" t="s">
        <v>7076</v>
      </c>
      <c r="V779" s="165">
        <v>0</v>
      </c>
      <c r="W779" s="165">
        <v>60</v>
      </c>
      <c r="X779" s="165">
        <f t="shared" si="175"/>
        <v>-60</v>
      </c>
      <c r="Y779" s="255">
        <f t="shared" si="176"/>
        <v>-100</v>
      </c>
      <c r="Z779" s="235" t="s">
        <v>6150</v>
      </c>
      <c r="AA779" s="235" t="s">
        <v>6150</v>
      </c>
      <c r="AB779" s="235" t="s">
        <v>6150</v>
      </c>
      <c r="AC779" s="235" t="s">
        <v>6150</v>
      </c>
      <c r="AD779" s="235" t="s">
        <v>6150</v>
      </c>
      <c r="AE779" s="235" t="s">
        <v>12158</v>
      </c>
      <c r="AF779" s="235" t="s">
        <v>12158</v>
      </c>
      <c r="AG779" s="235" t="s">
        <v>12158</v>
      </c>
      <c r="AH779" s="235" t="s">
        <v>12158</v>
      </c>
      <c r="AI779" s="235" t="s">
        <v>12158</v>
      </c>
      <c r="AJ779" s="241" t="s">
        <v>12158</v>
      </c>
      <c r="AK779" s="241" t="s">
        <v>12158</v>
      </c>
      <c r="AL779" s="241" t="s">
        <v>12158</v>
      </c>
      <c r="AM779" s="241" t="s">
        <v>12158</v>
      </c>
      <c r="AN779" s="241" t="s">
        <v>12158</v>
      </c>
      <c r="AO779" s="241" t="s">
        <v>12158</v>
      </c>
      <c r="AP779" s="165" t="s">
        <v>12158</v>
      </c>
      <c r="AQ779" s="241" t="s">
        <v>12158</v>
      </c>
      <c r="AR779" s="241" t="s">
        <v>12158</v>
      </c>
      <c r="AS779" s="241" t="s">
        <v>12158</v>
      </c>
      <c r="AT779" s="104"/>
    </row>
    <row r="780" spans="2:46" ht="50" customHeight="1">
      <c r="B780" s="34" t="s">
        <v>1548</v>
      </c>
      <c r="C780" s="35" t="s">
        <v>5297</v>
      </c>
      <c r="D780" s="36" t="s">
        <v>1549</v>
      </c>
      <c r="E780" s="240">
        <v>625.17499999999995</v>
      </c>
      <c r="F780" s="235">
        <v>630.19399999999996</v>
      </c>
      <c r="G780" s="234">
        <f t="shared" si="186"/>
        <v>-5.0190000000000055</v>
      </c>
      <c r="H780" s="105">
        <f t="shared" si="187"/>
        <v>-0.79642141943592071</v>
      </c>
      <c r="I780" s="240" t="s">
        <v>6150</v>
      </c>
      <c r="J780" s="235" t="s">
        <v>6150</v>
      </c>
      <c r="K780" s="235" t="s">
        <v>6150</v>
      </c>
      <c r="L780" s="314" t="s">
        <v>6150</v>
      </c>
      <c r="M780" s="240" t="s">
        <v>6150</v>
      </c>
      <c r="N780" s="235" t="s">
        <v>6150</v>
      </c>
      <c r="O780" s="235" t="s">
        <v>6150</v>
      </c>
      <c r="P780" s="235" t="s">
        <v>6150</v>
      </c>
      <c r="Q780" s="240">
        <v>625.17499999999995</v>
      </c>
      <c r="R780" s="235">
        <v>630.19399999999996</v>
      </c>
      <c r="S780" s="234">
        <f t="shared" si="184"/>
        <v>-5.0190000000000055</v>
      </c>
      <c r="T780" s="105">
        <f t="shared" si="185"/>
        <v>-0.79642141943592071</v>
      </c>
      <c r="U780" s="180" t="s">
        <v>6922</v>
      </c>
      <c r="V780" s="165">
        <v>369</v>
      </c>
      <c r="W780" s="165">
        <v>439</v>
      </c>
      <c r="X780" s="165">
        <f t="shared" si="175"/>
        <v>-70</v>
      </c>
      <c r="Y780" s="255">
        <f t="shared" si="176"/>
        <v>-15.945330296127564</v>
      </c>
      <c r="Z780" s="237" t="s">
        <v>7464</v>
      </c>
      <c r="AA780" s="165">
        <v>256</v>
      </c>
      <c r="AB780" s="165">
        <v>192</v>
      </c>
      <c r="AC780" s="165">
        <f t="shared" si="177"/>
        <v>64</v>
      </c>
      <c r="AD780" s="165">
        <f>AC780/AB780*100</f>
        <v>33.333333333333329</v>
      </c>
      <c r="AE780" s="235" t="s">
        <v>12158</v>
      </c>
      <c r="AF780" s="235" t="s">
        <v>12158</v>
      </c>
      <c r="AG780" s="235" t="s">
        <v>12158</v>
      </c>
      <c r="AH780" s="235" t="s">
        <v>12158</v>
      </c>
      <c r="AI780" s="235" t="s">
        <v>12158</v>
      </c>
      <c r="AJ780" s="241" t="s">
        <v>12158</v>
      </c>
      <c r="AK780" s="241" t="s">
        <v>12158</v>
      </c>
      <c r="AL780" s="241" t="s">
        <v>12158</v>
      </c>
      <c r="AM780" s="241" t="s">
        <v>12158</v>
      </c>
      <c r="AN780" s="241" t="s">
        <v>12158</v>
      </c>
      <c r="AO780" s="241" t="s">
        <v>12158</v>
      </c>
      <c r="AP780" s="165" t="s">
        <v>12158</v>
      </c>
      <c r="AQ780" s="241" t="s">
        <v>12158</v>
      </c>
      <c r="AR780" s="241" t="s">
        <v>12158</v>
      </c>
      <c r="AS780" s="241" t="s">
        <v>12158</v>
      </c>
      <c r="AT780" s="104"/>
    </row>
    <row r="781" spans="2:46" ht="50" customHeight="1">
      <c r="B781" s="37" t="s">
        <v>1550</v>
      </c>
      <c r="C781" s="38" t="s">
        <v>5297</v>
      </c>
      <c r="D781" s="39" t="s">
        <v>1551</v>
      </c>
      <c r="E781" s="240">
        <v>30.01</v>
      </c>
      <c r="F781" s="235">
        <v>30.007000000000001</v>
      </c>
      <c r="G781" s="234">
        <f t="shared" si="186"/>
        <v>3.0000000000001137E-3</v>
      </c>
      <c r="H781" s="105">
        <f t="shared" si="187"/>
        <v>9.9976672109844816E-3</v>
      </c>
      <c r="I781" s="240" t="s">
        <v>6150</v>
      </c>
      <c r="J781" s="235" t="s">
        <v>6150</v>
      </c>
      <c r="K781" s="235" t="s">
        <v>6150</v>
      </c>
      <c r="L781" s="314" t="s">
        <v>6150</v>
      </c>
      <c r="M781" s="240" t="s">
        <v>6150</v>
      </c>
      <c r="N781" s="235" t="s">
        <v>6150</v>
      </c>
      <c r="O781" s="235" t="s">
        <v>6150</v>
      </c>
      <c r="P781" s="235" t="s">
        <v>6150</v>
      </c>
      <c r="Q781" s="240">
        <v>30.01</v>
      </c>
      <c r="R781" s="235">
        <v>30.007000000000001</v>
      </c>
      <c r="S781" s="234">
        <f t="shared" si="184"/>
        <v>3.0000000000001137E-3</v>
      </c>
      <c r="T781" s="105">
        <f t="shared" si="185"/>
        <v>9.9976672109844816E-3</v>
      </c>
      <c r="U781" s="180" t="s">
        <v>7076</v>
      </c>
      <c r="V781" s="165">
        <v>30</v>
      </c>
      <c r="W781" s="165">
        <v>30</v>
      </c>
      <c r="X781" s="165">
        <f t="shared" si="175"/>
        <v>0</v>
      </c>
      <c r="Y781" s="255">
        <f t="shared" si="176"/>
        <v>0</v>
      </c>
      <c r="Z781" s="235" t="s">
        <v>6150</v>
      </c>
      <c r="AA781" s="235" t="s">
        <v>6150</v>
      </c>
      <c r="AB781" s="235" t="s">
        <v>6150</v>
      </c>
      <c r="AC781" s="235" t="s">
        <v>6150</v>
      </c>
      <c r="AD781" s="235" t="s">
        <v>6150</v>
      </c>
      <c r="AE781" s="235" t="s">
        <v>12158</v>
      </c>
      <c r="AF781" s="235" t="s">
        <v>12158</v>
      </c>
      <c r="AG781" s="235" t="s">
        <v>12158</v>
      </c>
      <c r="AH781" s="235" t="s">
        <v>12158</v>
      </c>
      <c r="AI781" s="235" t="s">
        <v>12158</v>
      </c>
      <c r="AJ781" s="241" t="s">
        <v>12158</v>
      </c>
      <c r="AK781" s="241" t="s">
        <v>12158</v>
      </c>
      <c r="AL781" s="241" t="s">
        <v>12158</v>
      </c>
      <c r="AM781" s="241" t="s">
        <v>12158</v>
      </c>
      <c r="AN781" s="241" t="s">
        <v>12158</v>
      </c>
      <c r="AO781" s="241" t="s">
        <v>12158</v>
      </c>
      <c r="AP781" s="165" t="s">
        <v>12158</v>
      </c>
      <c r="AQ781" s="241" t="s">
        <v>12158</v>
      </c>
      <c r="AR781" s="241" t="s">
        <v>12158</v>
      </c>
      <c r="AS781" s="241" t="s">
        <v>12158</v>
      </c>
      <c r="AT781" s="104"/>
    </row>
    <row r="782" spans="2:46" ht="50" customHeight="1">
      <c r="B782" s="34" t="s">
        <v>1552</v>
      </c>
      <c r="C782" s="35" t="s">
        <v>5297</v>
      </c>
      <c r="D782" s="36" t="s">
        <v>1553</v>
      </c>
      <c r="E782" s="240">
        <v>6565</v>
      </c>
      <c r="F782" s="235">
        <v>7423</v>
      </c>
      <c r="G782" s="234">
        <f t="shared" si="186"/>
        <v>-858</v>
      </c>
      <c r="H782" s="105">
        <f t="shared" si="187"/>
        <v>-11.558669001751314</v>
      </c>
      <c r="I782" s="240" t="s">
        <v>6150</v>
      </c>
      <c r="J782" s="235" t="s">
        <v>6150</v>
      </c>
      <c r="K782" s="235" t="s">
        <v>6150</v>
      </c>
      <c r="L782" s="314" t="s">
        <v>6150</v>
      </c>
      <c r="M782" s="240" t="s">
        <v>6150</v>
      </c>
      <c r="N782" s="235" t="s">
        <v>6150</v>
      </c>
      <c r="O782" s="235" t="s">
        <v>6150</v>
      </c>
      <c r="P782" s="235" t="s">
        <v>6150</v>
      </c>
      <c r="Q782" s="240">
        <v>6565</v>
      </c>
      <c r="R782" s="235">
        <v>7423</v>
      </c>
      <c r="S782" s="234">
        <f t="shared" si="184"/>
        <v>-858</v>
      </c>
      <c r="T782" s="105">
        <f t="shared" si="185"/>
        <v>-11.558669001751314</v>
      </c>
      <c r="U782" s="180" t="s">
        <v>7465</v>
      </c>
      <c r="V782" s="165">
        <v>6565</v>
      </c>
      <c r="W782" s="165">
        <v>7423</v>
      </c>
      <c r="X782" s="165">
        <f t="shared" si="175"/>
        <v>-858</v>
      </c>
      <c r="Y782" s="255">
        <f t="shared" si="176"/>
        <v>-11.558669001751314</v>
      </c>
      <c r="Z782" s="235" t="s">
        <v>6150</v>
      </c>
      <c r="AA782" s="235" t="s">
        <v>6150</v>
      </c>
      <c r="AB782" s="235" t="s">
        <v>6150</v>
      </c>
      <c r="AC782" s="235" t="s">
        <v>6150</v>
      </c>
      <c r="AD782" s="235" t="s">
        <v>6150</v>
      </c>
      <c r="AE782" s="235" t="s">
        <v>12158</v>
      </c>
      <c r="AF782" s="235" t="s">
        <v>12158</v>
      </c>
      <c r="AG782" s="235" t="s">
        <v>12158</v>
      </c>
      <c r="AH782" s="235" t="s">
        <v>12158</v>
      </c>
      <c r="AI782" s="235" t="s">
        <v>12158</v>
      </c>
      <c r="AJ782" s="241" t="s">
        <v>12158</v>
      </c>
      <c r="AK782" s="241" t="s">
        <v>12158</v>
      </c>
      <c r="AL782" s="241" t="s">
        <v>12158</v>
      </c>
      <c r="AM782" s="241" t="s">
        <v>12158</v>
      </c>
      <c r="AN782" s="241" t="s">
        <v>12158</v>
      </c>
      <c r="AO782" s="241" t="s">
        <v>12158</v>
      </c>
      <c r="AP782" s="165" t="s">
        <v>12158</v>
      </c>
      <c r="AQ782" s="241" t="s">
        <v>12158</v>
      </c>
      <c r="AR782" s="241" t="s">
        <v>12158</v>
      </c>
      <c r="AS782" s="241" t="s">
        <v>12158</v>
      </c>
      <c r="AT782" s="104"/>
    </row>
    <row r="783" spans="2:46" ht="50" customHeight="1">
      <c r="B783" s="34" t="s">
        <v>1554</v>
      </c>
      <c r="C783" s="35" t="s">
        <v>5297</v>
      </c>
      <c r="D783" s="36" t="s">
        <v>1555</v>
      </c>
      <c r="E783" s="240">
        <v>1247.646</v>
      </c>
      <c r="F783" s="235">
        <v>1146.287</v>
      </c>
      <c r="G783" s="234">
        <f t="shared" si="186"/>
        <v>101.35899999999992</v>
      </c>
      <c r="H783" s="105">
        <f t="shared" si="187"/>
        <v>8.8423754260494896</v>
      </c>
      <c r="I783" s="240" t="s">
        <v>6150</v>
      </c>
      <c r="J783" s="235" t="s">
        <v>6150</v>
      </c>
      <c r="K783" s="235" t="s">
        <v>6150</v>
      </c>
      <c r="L783" s="314" t="s">
        <v>6150</v>
      </c>
      <c r="M783" s="240" t="s">
        <v>6150</v>
      </c>
      <c r="N783" s="235" t="s">
        <v>6150</v>
      </c>
      <c r="O783" s="235" t="s">
        <v>6150</v>
      </c>
      <c r="P783" s="235" t="s">
        <v>6150</v>
      </c>
      <c r="Q783" s="240">
        <v>1247.646</v>
      </c>
      <c r="R783" s="235">
        <v>1146.287</v>
      </c>
      <c r="S783" s="234">
        <f t="shared" si="184"/>
        <v>101.35899999999992</v>
      </c>
      <c r="T783" s="105">
        <f t="shared" si="185"/>
        <v>8.8423754260494896</v>
      </c>
      <c r="U783" s="180" t="s">
        <v>7466</v>
      </c>
      <c r="V783" s="165">
        <v>1248</v>
      </c>
      <c r="W783" s="165">
        <v>1146</v>
      </c>
      <c r="X783" s="165">
        <f t="shared" si="175"/>
        <v>102</v>
      </c>
      <c r="Y783" s="255">
        <f t="shared" si="176"/>
        <v>8.9005235602094235</v>
      </c>
      <c r="Z783" s="235" t="s">
        <v>6150</v>
      </c>
      <c r="AA783" s="235" t="s">
        <v>6150</v>
      </c>
      <c r="AB783" s="235" t="s">
        <v>6150</v>
      </c>
      <c r="AC783" s="235" t="s">
        <v>6150</v>
      </c>
      <c r="AD783" s="235" t="s">
        <v>6150</v>
      </c>
      <c r="AE783" s="235" t="s">
        <v>12158</v>
      </c>
      <c r="AF783" s="235" t="s">
        <v>12158</v>
      </c>
      <c r="AG783" s="235" t="s">
        <v>12158</v>
      </c>
      <c r="AH783" s="235" t="s">
        <v>12158</v>
      </c>
      <c r="AI783" s="235" t="s">
        <v>12158</v>
      </c>
      <c r="AJ783" s="241" t="s">
        <v>12158</v>
      </c>
      <c r="AK783" s="241" t="s">
        <v>12158</v>
      </c>
      <c r="AL783" s="241" t="s">
        <v>12158</v>
      </c>
      <c r="AM783" s="241" t="s">
        <v>12158</v>
      </c>
      <c r="AN783" s="241" t="s">
        <v>12158</v>
      </c>
      <c r="AO783" s="241" t="s">
        <v>12158</v>
      </c>
      <c r="AP783" s="165" t="s">
        <v>12158</v>
      </c>
      <c r="AQ783" s="241" t="s">
        <v>12158</v>
      </c>
      <c r="AR783" s="241" t="s">
        <v>12158</v>
      </c>
      <c r="AS783" s="241" t="s">
        <v>12158</v>
      </c>
      <c r="AT783" s="104"/>
    </row>
    <row r="784" spans="2:46" ht="50" customHeight="1">
      <c r="B784" s="34" t="s">
        <v>1556</v>
      </c>
      <c r="C784" s="35" t="s">
        <v>5297</v>
      </c>
      <c r="D784" s="36" t="s">
        <v>1557</v>
      </c>
      <c r="E784" s="240">
        <v>104.57</v>
      </c>
      <c r="F784" s="235">
        <v>95.926000000000002</v>
      </c>
      <c r="G784" s="234">
        <f t="shared" si="186"/>
        <v>8.6439999999999912</v>
      </c>
      <c r="H784" s="105">
        <f t="shared" si="187"/>
        <v>9.0111127327314708</v>
      </c>
      <c r="I784" s="240" t="s">
        <v>6150</v>
      </c>
      <c r="J784" s="235" t="s">
        <v>6150</v>
      </c>
      <c r="K784" s="235" t="s">
        <v>6150</v>
      </c>
      <c r="L784" s="314" t="s">
        <v>6150</v>
      </c>
      <c r="M784" s="240" t="s">
        <v>6150</v>
      </c>
      <c r="N784" s="235" t="s">
        <v>6150</v>
      </c>
      <c r="O784" s="235" t="s">
        <v>6150</v>
      </c>
      <c r="P784" s="235" t="s">
        <v>6150</v>
      </c>
      <c r="Q784" s="240">
        <v>104.57</v>
      </c>
      <c r="R784" s="235">
        <v>95.926000000000002</v>
      </c>
      <c r="S784" s="234">
        <f t="shared" si="184"/>
        <v>8.6439999999999912</v>
      </c>
      <c r="T784" s="105">
        <f t="shared" si="185"/>
        <v>9.0111127327314708</v>
      </c>
      <c r="U784" s="180" t="s">
        <v>7467</v>
      </c>
      <c r="V784" s="165">
        <v>105</v>
      </c>
      <c r="W784" s="165">
        <v>96</v>
      </c>
      <c r="X784" s="165">
        <f t="shared" si="175"/>
        <v>9</v>
      </c>
      <c r="Y784" s="255">
        <f t="shared" si="176"/>
        <v>9.375</v>
      </c>
      <c r="Z784" s="235" t="s">
        <v>6150</v>
      </c>
      <c r="AA784" s="235" t="s">
        <v>6150</v>
      </c>
      <c r="AB784" s="235" t="s">
        <v>6150</v>
      </c>
      <c r="AC784" s="235" t="s">
        <v>6150</v>
      </c>
      <c r="AD784" s="235" t="s">
        <v>6150</v>
      </c>
      <c r="AE784" s="235" t="s">
        <v>12158</v>
      </c>
      <c r="AF784" s="235" t="s">
        <v>12158</v>
      </c>
      <c r="AG784" s="235" t="s">
        <v>12158</v>
      </c>
      <c r="AH784" s="235" t="s">
        <v>12158</v>
      </c>
      <c r="AI784" s="235" t="s">
        <v>12158</v>
      </c>
      <c r="AJ784" s="241" t="s">
        <v>12158</v>
      </c>
      <c r="AK784" s="241" t="s">
        <v>12158</v>
      </c>
      <c r="AL784" s="241" t="s">
        <v>12158</v>
      </c>
      <c r="AM784" s="241" t="s">
        <v>12158</v>
      </c>
      <c r="AN784" s="241" t="s">
        <v>12158</v>
      </c>
      <c r="AO784" s="241" t="s">
        <v>12158</v>
      </c>
      <c r="AP784" s="165" t="s">
        <v>12158</v>
      </c>
      <c r="AQ784" s="241" t="s">
        <v>12158</v>
      </c>
      <c r="AR784" s="241" t="s">
        <v>12158</v>
      </c>
      <c r="AS784" s="241" t="s">
        <v>12158</v>
      </c>
      <c r="AT784" s="104"/>
    </row>
    <row r="785" spans="2:46" ht="50" customHeight="1">
      <c r="B785" s="34" t="s">
        <v>1558</v>
      </c>
      <c r="C785" s="35" t="s">
        <v>5297</v>
      </c>
      <c r="D785" s="36" t="s">
        <v>1559</v>
      </c>
      <c r="E785" s="240">
        <v>8.0109999999999992</v>
      </c>
      <c r="F785" s="235">
        <v>8.01</v>
      </c>
      <c r="G785" s="234">
        <f t="shared" si="186"/>
        <v>9.9999999999944578E-4</v>
      </c>
      <c r="H785" s="105">
        <f t="shared" si="187"/>
        <v>1.24843945068595E-2</v>
      </c>
      <c r="I785" s="240" t="s">
        <v>6150</v>
      </c>
      <c r="J785" s="235" t="s">
        <v>6150</v>
      </c>
      <c r="K785" s="235" t="s">
        <v>6150</v>
      </c>
      <c r="L785" s="314" t="s">
        <v>6150</v>
      </c>
      <c r="M785" s="240" t="s">
        <v>6150</v>
      </c>
      <c r="N785" s="235" t="s">
        <v>6150</v>
      </c>
      <c r="O785" s="235" t="s">
        <v>6150</v>
      </c>
      <c r="P785" s="235" t="s">
        <v>6150</v>
      </c>
      <c r="Q785" s="240">
        <v>8.0109999999999992</v>
      </c>
      <c r="R785" s="235">
        <v>8.01</v>
      </c>
      <c r="S785" s="234">
        <f t="shared" si="184"/>
        <v>9.9999999999944578E-4</v>
      </c>
      <c r="T785" s="105">
        <f t="shared" si="185"/>
        <v>1.24843945068595E-2</v>
      </c>
      <c r="U785" s="180" t="s">
        <v>7468</v>
      </c>
      <c r="V785" s="165">
        <v>8</v>
      </c>
      <c r="W785" s="165">
        <v>8</v>
      </c>
      <c r="X785" s="165">
        <f t="shared" si="175"/>
        <v>0</v>
      </c>
      <c r="Y785" s="255">
        <f t="shared" si="176"/>
        <v>0</v>
      </c>
      <c r="Z785" s="235" t="s">
        <v>6150</v>
      </c>
      <c r="AA785" s="235" t="s">
        <v>6150</v>
      </c>
      <c r="AB785" s="235" t="s">
        <v>6150</v>
      </c>
      <c r="AC785" s="235" t="s">
        <v>6150</v>
      </c>
      <c r="AD785" s="235" t="s">
        <v>6150</v>
      </c>
      <c r="AE785" s="235" t="s">
        <v>12158</v>
      </c>
      <c r="AF785" s="235" t="s">
        <v>12158</v>
      </c>
      <c r="AG785" s="235" t="s">
        <v>12158</v>
      </c>
      <c r="AH785" s="235" t="s">
        <v>12158</v>
      </c>
      <c r="AI785" s="235" t="s">
        <v>12158</v>
      </c>
      <c r="AJ785" s="241" t="s">
        <v>12158</v>
      </c>
      <c r="AK785" s="241" t="s">
        <v>12158</v>
      </c>
      <c r="AL785" s="241" t="s">
        <v>12158</v>
      </c>
      <c r="AM785" s="241" t="s">
        <v>12158</v>
      </c>
      <c r="AN785" s="241" t="s">
        <v>12158</v>
      </c>
      <c r="AO785" s="241" t="s">
        <v>12158</v>
      </c>
      <c r="AP785" s="165" t="s">
        <v>12158</v>
      </c>
      <c r="AQ785" s="241" t="s">
        <v>12158</v>
      </c>
      <c r="AR785" s="241" t="s">
        <v>12158</v>
      </c>
      <c r="AS785" s="241" t="s">
        <v>12158</v>
      </c>
      <c r="AT785" s="104"/>
    </row>
    <row r="786" spans="2:46" ht="50" customHeight="1">
      <c r="B786" s="34" t="s">
        <v>1560</v>
      </c>
      <c r="C786" s="35" t="s">
        <v>5297</v>
      </c>
      <c r="D786" s="36" t="s">
        <v>1561</v>
      </c>
      <c r="E786" s="240">
        <v>4.3029999999999999</v>
      </c>
      <c r="F786" s="235">
        <v>4.327</v>
      </c>
      <c r="G786" s="234">
        <f>E786-F786</f>
        <v>-2.4000000000000021E-2</v>
      </c>
      <c r="H786" s="105">
        <f t="shared" si="187"/>
        <v>-0.55465680610122536</v>
      </c>
      <c r="I786" s="240" t="s">
        <v>6150</v>
      </c>
      <c r="J786" s="235" t="s">
        <v>6150</v>
      </c>
      <c r="K786" s="235" t="s">
        <v>6150</v>
      </c>
      <c r="L786" s="314" t="s">
        <v>6150</v>
      </c>
      <c r="M786" s="240" t="s">
        <v>6150</v>
      </c>
      <c r="N786" s="235" t="s">
        <v>6150</v>
      </c>
      <c r="O786" s="235" t="s">
        <v>6150</v>
      </c>
      <c r="P786" s="235" t="s">
        <v>6150</v>
      </c>
      <c r="Q786" s="240">
        <v>4.3029999999999999</v>
      </c>
      <c r="R786" s="235">
        <v>4.327</v>
      </c>
      <c r="S786" s="234">
        <f t="shared" si="184"/>
        <v>-2.4000000000000021E-2</v>
      </c>
      <c r="T786" s="105">
        <f t="shared" si="185"/>
        <v>-0.55465680610122536</v>
      </c>
      <c r="U786" s="180" t="s">
        <v>7469</v>
      </c>
      <c r="V786" s="165">
        <v>4</v>
      </c>
      <c r="W786" s="165">
        <v>4</v>
      </c>
      <c r="X786" s="165">
        <f t="shared" si="175"/>
        <v>0</v>
      </c>
      <c r="Y786" s="255">
        <f t="shared" si="176"/>
        <v>0</v>
      </c>
      <c r="Z786" s="235" t="s">
        <v>6150</v>
      </c>
      <c r="AA786" s="235" t="s">
        <v>6150</v>
      </c>
      <c r="AB786" s="235" t="s">
        <v>6150</v>
      </c>
      <c r="AC786" s="235" t="s">
        <v>6150</v>
      </c>
      <c r="AD786" s="235" t="s">
        <v>6150</v>
      </c>
      <c r="AE786" s="235" t="s">
        <v>12158</v>
      </c>
      <c r="AF786" s="235" t="s">
        <v>12158</v>
      </c>
      <c r="AG786" s="235" t="s">
        <v>12158</v>
      </c>
      <c r="AH786" s="235" t="s">
        <v>12158</v>
      </c>
      <c r="AI786" s="235" t="s">
        <v>12158</v>
      </c>
      <c r="AJ786" s="241" t="s">
        <v>12158</v>
      </c>
      <c r="AK786" s="241" t="s">
        <v>12158</v>
      </c>
      <c r="AL786" s="241" t="s">
        <v>12158</v>
      </c>
      <c r="AM786" s="241" t="s">
        <v>12158</v>
      </c>
      <c r="AN786" s="241" t="s">
        <v>12158</v>
      </c>
      <c r="AO786" s="241" t="s">
        <v>12158</v>
      </c>
      <c r="AP786" s="165" t="s">
        <v>12158</v>
      </c>
      <c r="AQ786" s="241" t="s">
        <v>12158</v>
      </c>
      <c r="AR786" s="241" t="s">
        <v>12158</v>
      </c>
      <c r="AS786" s="241" t="s">
        <v>12158</v>
      </c>
      <c r="AT786" s="104"/>
    </row>
    <row r="787" spans="2:46" ht="50" customHeight="1">
      <c r="B787" s="34" t="s">
        <v>1562</v>
      </c>
      <c r="C787" s="35" t="s">
        <v>5297</v>
      </c>
      <c r="D787" s="36" t="s">
        <v>1563</v>
      </c>
      <c r="E787" s="240">
        <v>39327.231</v>
      </c>
      <c r="F787" s="235">
        <v>37080.911999999997</v>
      </c>
      <c r="G787" s="234">
        <f t="shared" si="186"/>
        <v>2246.3190000000031</v>
      </c>
      <c r="H787" s="105">
        <f t="shared" si="187"/>
        <v>6.0578849840586537</v>
      </c>
      <c r="I787" s="240">
        <v>39327.231</v>
      </c>
      <c r="J787" s="235">
        <v>37080.911999999997</v>
      </c>
      <c r="K787" s="234">
        <f t="shared" ref="K787:K805" si="188">I787-J787</f>
        <v>2246.3190000000031</v>
      </c>
      <c r="L787" s="312">
        <f t="shared" ref="L787:L805" si="189">K787/J787*100</f>
        <v>6.0578849840586537</v>
      </c>
      <c r="M787" s="240" t="s">
        <v>6150</v>
      </c>
      <c r="N787" s="235" t="s">
        <v>6150</v>
      </c>
      <c r="O787" s="235" t="s">
        <v>6150</v>
      </c>
      <c r="P787" s="235" t="s">
        <v>6150</v>
      </c>
      <c r="Q787" s="240" t="s">
        <v>6150</v>
      </c>
      <c r="R787" s="235" t="s">
        <v>6150</v>
      </c>
      <c r="S787" s="235" t="s">
        <v>6150</v>
      </c>
      <c r="T787" s="235" t="s">
        <v>6150</v>
      </c>
      <c r="U787" s="235" t="s">
        <v>6150</v>
      </c>
      <c r="V787" s="235" t="s">
        <v>6150</v>
      </c>
      <c r="W787" s="235" t="s">
        <v>6150</v>
      </c>
      <c r="X787" s="235" t="s">
        <v>6150</v>
      </c>
      <c r="Y787" s="235" t="s">
        <v>6150</v>
      </c>
      <c r="Z787" s="235" t="s">
        <v>6150</v>
      </c>
      <c r="AA787" s="235" t="s">
        <v>6150</v>
      </c>
      <c r="AB787" s="235" t="s">
        <v>6150</v>
      </c>
      <c r="AC787" s="235" t="s">
        <v>6150</v>
      </c>
      <c r="AD787" s="235" t="s">
        <v>6150</v>
      </c>
      <c r="AE787" s="235" t="s">
        <v>12158</v>
      </c>
      <c r="AF787" s="235" t="s">
        <v>12158</v>
      </c>
      <c r="AG787" s="235" t="s">
        <v>12158</v>
      </c>
      <c r="AH787" s="235" t="s">
        <v>12158</v>
      </c>
      <c r="AI787" s="235" t="s">
        <v>12158</v>
      </c>
      <c r="AJ787" s="241" t="s">
        <v>12158</v>
      </c>
      <c r="AK787" s="241" t="s">
        <v>12158</v>
      </c>
      <c r="AL787" s="241" t="s">
        <v>12158</v>
      </c>
      <c r="AM787" s="241" t="s">
        <v>12158</v>
      </c>
      <c r="AN787" s="241" t="s">
        <v>12158</v>
      </c>
      <c r="AO787" s="241" t="s">
        <v>12158</v>
      </c>
      <c r="AP787" s="165" t="s">
        <v>12158</v>
      </c>
      <c r="AQ787" s="241" t="s">
        <v>12158</v>
      </c>
      <c r="AR787" s="241" t="s">
        <v>12158</v>
      </c>
      <c r="AS787" s="241" t="s">
        <v>12158</v>
      </c>
      <c r="AT787" s="104"/>
    </row>
    <row r="788" spans="2:46" ht="50" customHeight="1">
      <c r="B788" s="34" t="s">
        <v>1564</v>
      </c>
      <c r="C788" s="35" t="s">
        <v>5297</v>
      </c>
      <c r="D788" s="36" t="s">
        <v>1565</v>
      </c>
      <c r="E788" s="240">
        <v>122.06699999999999</v>
      </c>
      <c r="F788" s="235">
        <v>122.06699999999999</v>
      </c>
      <c r="G788" s="234">
        <f t="shared" si="186"/>
        <v>0</v>
      </c>
      <c r="H788" s="105">
        <f t="shared" si="187"/>
        <v>0</v>
      </c>
      <c r="I788" s="240" t="s">
        <v>6150</v>
      </c>
      <c r="J788" s="235" t="s">
        <v>6150</v>
      </c>
      <c r="K788" s="235" t="s">
        <v>6150</v>
      </c>
      <c r="L788" s="314" t="s">
        <v>6150</v>
      </c>
      <c r="M788" s="240" t="s">
        <v>6150</v>
      </c>
      <c r="N788" s="235" t="s">
        <v>6150</v>
      </c>
      <c r="O788" s="235" t="s">
        <v>6150</v>
      </c>
      <c r="P788" s="235" t="s">
        <v>6150</v>
      </c>
      <c r="Q788" s="240">
        <v>122.06699999999999</v>
      </c>
      <c r="R788" s="235">
        <v>122.06699999999999</v>
      </c>
      <c r="S788" s="234">
        <f t="shared" si="184"/>
        <v>0</v>
      </c>
      <c r="T788" s="105">
        <f t="shared" si="185"/>
        <v>0</v>
      </c>
      <c r="U788" s="180" t="s">
        <v>7470</v>
      </c>
      <c r="V788" s="165">
        <v>122</v>
      </c>
      <c r="W788" s="165">
        <v>122</v>
      </c>
      <c r="X788" s="165">
        <f t="shared" si="175"/>
        <v>0</v>
      </c>
      <c r="Y788" s="255">
        <f t="shared" si="176"/>
        <v>0</v>
      </c>
      <c r="Z788" s="235" t="s">
        <v>6150</v>
      </c>
      <c r="AA788" s="235" t="s">
        <v>6150</v>
      </c>
      <c r="AB788" s="235" t="s">
        <v>6150</v>
      </c>
      <c r="AC788" s="235" t="s">
        <v>6150</v>
      </c>
      <c r="AD788" s="235" t="s">
        <v>6150</v>
      </c>
      <c r="AE788" s="235" t="s">
        <v>12158</v>
      </c>
      <c r="AF788" s="235" t="s">
        <v>12158</v>
      </c>
      <c r="AG788" s="235" t="s">
        <v>12158</v>
      </c>
      <c r="AH788" s="235" t="s">
        <v>12158</v>
      </c>
      <c r="AI788" s="235" t="s">
        <v>12158</v>
      </c>
      <c r="AJ788" s="241" t="s">
        <v>12158</v>
      </c>
      <c r="AK788" s="241" t="s">
        <v>12158</v>
      </c>
      <c r="AL788" s="241" t="s">
        <v>12158</v>
      </c>
      <c r="AM788" s="241" t="s">
        <v>12158</v>
      </c>
      <c r="AN788" s="241" t="s">
        <v>12158</v>
      </c>
      <c r="AO788" s="241" t="s">
        <v>12158</v>
      </c>
      <c r="AP788" s="165" t="s">
        <v>12158</v>
      </c>
      <c r="AQ788" s="241" t="s">
        <v>12158</v>
      </c>
      <c r="AR788" s="241" t="s">
        <v>12158</v>
      </c>
      <c r="AS788" s="241" t="s">
        <v>12158</v>
      </c>
      <c r="AT788" s="104"/>
    </row>
    <row r="789" spans="2:46" ht="50" customHeight="1">
      <c r="B789" s="34" t="s">
        <v>1566</v>
      </c>
      <c r="C789" s="35" t="s">
        <v>5297</v>
      </c>
      <c r="D789" s="36" t="s">
        <v>1567</v>
      </c>
      <c r="E789" s="240">
        <v>178.345</v>
      </c>
      <c r="F789" s="235">
        <v>137.24</v>
      </c>
      <c r="G789" s="234">
        <f t="shared" si="186"/>
        <v>41.10499999999999</v>
      </c>
      <c r="H789" s="105">
        <f t="shared" si="187"/>
        <v>29.951180413873495</v>
      </c>
      <c r="I789" s="240">
        <v>178.345</v>
      </c>
      <c r="J789" s="235">
        <v>137.24</v>
      </c>
      <c r="K789" s="234">
        <f t="shared" si="188"/>
        <v>41.10499999999999</v>
      </c>
      <c r="L789" s="312">
        <f t="shared" si="189"/>
        <v>29.951180413873495</v>
      </c>
      <c r="M789" s="240" t="s">
        <v>6150</v>
      </c>
      <c r="N789" s="235" t="s">
        <v>6150</v>
      </c>
      <c r="O789" s="235" t="s">
        <v>6150</v>
      </c>
      <c r="P789" s="235" t="s">
        <v>6150</v>
      </c>
      <c r="Q789" s="240" t="s">
        <v>6150</v>
      </c>
      <c r="R789" s="235" t="s">
        <v>6150</v>
      </c>
      <c r="S789" s="235" t="s">
        <v>6150</v>
      </c>
      <c r="T789" s="235" t="s">
        <v>6150</v>
      </c>
      <c r="U789" s="235" t="s">
        <v>6150</v>
      </c>
      <c r="V789" s="235" t="s">
        <v>6150</v>
      </c>
      <c r="W789" s="235" t="s">
        <v>6150</v>
      </c>
      <c r="X789" s="235" t="s">
        <v>6150</v>
      </c>
      <c r="Y789" s="235" t="s">
        <v>6150</v>
      </c>
      <c r="Z789" s="235" t="s">
        <v>6150</v>
      </c>
      <c r="AA789" s="235" t="s">
        <v>6150</v>
      </c>
      <c r="AB789" s="235" t="s">
        <v>6150</v>
      </c>
      <c r="AC789" s="235" t="s">
        <v>6150</v>
      </c>
      <c r="AD789" s="235" t="s">
        <v>6150</v>
      </c>
      <c r="AE789" s="235" t="s">
        <v>12158</v>
      </c>
      <c r="AF789" s="235" t="s">
        <v>12158</v>
      </c>
      <c r="AG789" s="235" t="s">
        <v>12158</v>
      </c>
      <c r="AH789" s="235" t="s">
        <v>12158</v>
      </c>
      <c r="AI789" s="235" t="s">
        <v>12158</v>
      </c>
      <c r="AJ789" s="241" t="s">
        <v>12158</v>
      </c>
      <c r="AK789" s="241" t="s">
        <v>12158</v>
      </c>
      <c r="AL789" s="241" t="s">
        <v>12158</v>
      </c>
      <c r="AM789" s="241" t="s">
        <v>12158</v>
      </c>
      <c r="AN789" s="241" t="s">
        <v>12158</v>
      </c>
      <c r="AO789" s="241" t="s">
        <v>12158</v>
      </c>
      <c r="AP789" s="165" t="s">
        <v>12158</v>
      </c>
      <c r="AQ789" s="241" t="s">
        <v>12158</v>
      </c>
      <c r="AR789" s="241" t="s">
        <v>12158</v>
      </c>
      <c r="AS789" s="241" t="s">
        <v>12158</v>
      </c>
      <c r="AT789" s="104"/>
    </row>
    <row r="790" spans="2:46" ht="50" customHeight="1">
      <c r="B790" s="37" t="s">
        <v>1568</v>
      </c>
      <c r="C790" s="38" t="s">
        <v>5297</v>
      </c>
      <c r="D790" s="39" t="s">
        <v>1569</v>
      </c>
      <c r="E790" s="240">
        <v>1.7709999999999999</v>
      </c>
      <c r="F790" s="235">
        <v>1.7709999999999999</v>
      </c>
      <c r="G790" s="234">
        <f t="shared" si="186"/>
        <v>0</v>
      </c>
      <c r="H790" s="105">
        <f t="shared" si="187"/>
        <v>0</v>
      </c>
      <c r="I790" s="240" t="s">
        <v>6150</v>
      </c>
      <c r="J790" s="235" t="s">
        <v>6150</v>
      </c>
      <c r="K790" s="235" t="s">
        <v>6150</v>
      </c>
      <c r="L790" s="314" t="s">
        <v>6150</v>
      </c>
      <c r="M790" s="240" t="s">
        <v>6150</v>
      </c>
      <c r="N790" s="235" t="s">
        <v>6150</v>
      </c>
      <c r="O790" s="235" t="s">
        <v>6150</v>
      </c>
      <c r="P790" s="235" t="s">
        <v>6150</v>
      </c>
      <c r="Q790" s="240">
        <v>1.7709999999999999</v>
      </c>
      <c r="R790" s="235">
        <v>1.7709999999999999</v>
      </c>
      <c r="S790" s="234">
        <f t="shared" si="184"/>
        <v>0</v>
      </c>
      <c r="T790" s="105">
        <f t="shared" si="185"/>
        <v>0</v>
      </c>
      <c r="U790" s="180" t="s">
        <v>5401</v>
      </c>
      <c r="V790" s="165">
        <v>2</v>
      </c>
      <c r="W790" s="165">
        <v>2</v>
      </c>
      <c r="X790" s="165">
        <f t="shared" si="175"/>
        <v>0</v>
      </c>
      <c r="Y790" s="255">
        <f t="shared" si="176"/>
        <v>0</v>
      </c>
      <c r="Z790" s="235" t="s">
        <v>6150</v>
      </c>
      <c r="AA790" s="235" t="s">
        <v>6150</v>
      </c>
      <c r="AB790" s="235" t="s">
        <v>6150</v>
      </c>
      <c r="AC790" s="235" t="s">
        <v>6150</v>
      </c>
      <c r="AD790" s="235" t="s">
        <v>6150</v>
      </c>
      <c r="AE790" s="235" t="s">
        <v>12158</v>
      </c>
      <c r="AF790" s="235" t="s">
        <v>12158</v>
      </c>
      <c r="AG790" s="235" t="s">
        <v>12158</v>
      </c>
      <c r="AH790" s="235" t="s">
        <v>12158</v>
      </c>
      <c r="AI790" s="235" t="s">
        <v>12158</v>
      </c>
      <c r="AJ790" s="241" t="s">
        <v>12158</v>
      </c>
      <c r="AK790" s="241" t="s">
        <v>12158</v>
      </c>
      <c r="AL790" s="241" t="s">
        <v>12158</v>
      </c>
      <c r="AM790" s="241" t="s">
        <v>12158</v>
      </c>
      <c r="AN790" s="241" t="s">
        <v>12158</v>
      </c>
      <c r="AO790" s="241" t="s">
        <v>12158</v>
      </c>
      <c r="AP790" s="165" t="s">
        <v>12158</v>
      </c>
      <c r="AQ790" s="241" t="s">
        <v>12158</v>
      </c>
      <c r="AR790" s="241" t="s">
        <v>12158</v>
      </c>
      <c r="AS790" s="241" t="s">
        <v>12158</v>
      </c>
      <c r="AT790" s="104"/>
    </row>
    <row r="791" spans="2:46" ht="50" customHeight="1">
      <c r="B791" s="37" t="s">
        <v>1570</v>
      </c>
      <c r="C791" s="38" t="s">
        <v>5297</v>
      </c>
      <c r="D791" s="39" t="s">
        <v>5256</v>
      </c>
      <c r="E791" s="240">
        <v>2.0299999999999998</v>
      </c>
      <c r="F791" s="235">
        <v>58.109000000000002</v>
      </c>
      <c r="G791" s="234">
        <f t="shared" si="186"/>
        <v>-56.079000000000001</v>
      </c>
      <c r="H791" s="105">
        <f t="shared" si="187"/>
        <v>-96.506565248068284</v>
      </c>
      <c r="I791" s="240" t="s">
        <v>6150</v>
      </c>
      <c r="J791" s="235" t="s">
        <v>6150</v>
      </c>
      <c r="K791" s="235" t="s">
        <v>6150</v>
      </c>
      <c r="L791" s="314" t="s">
        <v>6150</v>
      </c>
      <c r="M791" s="240" t="s">
        <v>6150</v>
      </c>
      <c r="N791" s="235" t="s">
        <v>6150</v>
      </c>
      <c r="O791" s="235" t="s">
        <v>6150</v>
      </c>
      <c r="P791" s="235" t="s">
        <v>6150</v>
      </c>
      <c r="Q791" s="240">
        <v>2.0299999999999998</v>
      </c>
      <c r="R791" s="235">
        <v>58.109000000000002</v>
      </c>
      <c r="S791" s="234">
        <f t="shared" si="184"/>
        <v>-56.079000000000001</v>
      </c>
      <c r="T791" s="105">
        <f t="shared" si="185"/>
        <v>-96.506565248068284</v>
      </c>
      <c r="U791" s="180" t="s">
        <v>7471</v>
      </c>
      <c r="V791" s="165">
        <v>2</v>
      </c>
      <c r="W791" s="165">
        <v>58</v>
      </c>
      <c r="X791" s="165">
        <f t="shared" si="175"/>
        <v>-56</v>
      </c>
      <c r="Y791" s="255">
        <f t="shared" si="176"/>
        <v>-96.551724137931032</v>
      </c>
      <c r="Z791" s="235" t="s">
        <v>6150</v>
      </c>
      <c r="AA791" s="235" t="s">
        <v>6150</v>
      </c>
      <c r="AB791" s="235" t="s">
        <v>6150</v>
      </c>
      <c r="AC791" s="235" t="s">
        <v>6150</v>
      </c>
      <c r="AD791" s="235" t="s">
        <v>6150</v>
      </c>
      <c r="AE791" s="235" t="s">
        <v>12158</v>
      </c>
      <c r="AF791" s="235" t="s">
        <v>12158</v>
      </c>
      <c r="AG791" s="235" t="s">
        <v>12158</v>
      </c>
      <c r="AH791" s="235" t="s">
        <v>12158</v>
      </c>
      <c r="AI791" s="235" t="s">
        <v>12158</v>
      </c>
      <c r="AJ791" s="241" t="s">
        <v>12158</v>
      </c>
      <c r="AK791" s="241" t="s">
        <v>12158</v>
      </c>
      <c r="AL791" s="241" t="s">
        <v>12158</v>
      </c>
      <c r="AM791" s="241" t="s">
        <v>12158</v>
      </c>
      <c r="AN791" s="241" t="s">
        <v>12158</v>
      </c>
      <c r="AO791" s="241" t="s">
        <v>12158</v>
      </c>
      <c r="AP791" s="165" t="s">
        <v>12158</v>
      </c>
      <c r="AQ791" s="241" t="s">
        <v>12158</v>
      </c>
      <c r="AR791" s="241" t="s">
        <v>12158</v>
      </c>
      <c r="AS791" s="241" t="s">
        <v>12158</v>
      </c>
      <c r="AT791" s="104"/>
    </row>
    <row r="792" spans="2:46" ht="50" customHeight="1">
      <c r="B792" s="34" t="s">
        <v>1571</v>
      </c>
      <c r="C792" s="35" t="s">
        <v>5297</v>
      </c>
      <c r="D792" s="36" t="s">
        <v>1572</v>
      </c>
      <c r="E792" s="240">
        <v>24.001000000000001</v>
      </c>
      <c r="F792" s="235">
        <v>12</v>
      </c>
      <c r="G792" s="234">
        <f t="shared" si="186"/>
        <v>12.001000000000001</v>
      </c>
      <c r="H792" s="105">
        <f t="shared" si="187"/>
        <v>100.00833333333334</v>
      </c>
      <c r="I792" s="240" t="s">
        <v>6150</v>
      </c>
      <c r="J792" s="235" t="s">
        <v>6150</v>
      </c>
      <c r="K792" s="235" t="s">
        <v>6150</v>
      </c>
      <c r="L792" s="314" t="s">
        <v>6150</v>
      </c>
      <c r="M792" s="240" t="s">
        <v>6150</v>
      </c>
      <c r="N792" s="235" t="s">
        <v>6150</v>
      </c>
      <c r="O792" s="235" t="s">
        <v>6150</v>
      </c>
      <c r="P792" s="235" t="s">
        <v>6150</v>
      </c>
      <c r="Q792" s="240">
        <v>24.001000000000001</v>
      </c>
      <c r="R792" s="235">
        <v>12</v>
      </c>
      <c r="S792" s="234">
        <f t="shared" si="184"/>
        <v>12.001000000000001</v>
      </c>
      <c r="T792" s="105">
        <f t="shared" si="185"/>
        <v>100.00833333333334</v>
      </c>
      <c r="U792" s="180" t="s">
        <v>6097</v>
      </c>
      <c r="V792" s="165">
        <v>24</v>
      </c>
      <c r="W792" s="165">
        <v>12</v>
      </c>
      <c r="X792" s="165">
        <f t="shared" si="175"/>
        <v>12</v>
      </c>
      <c r="Y792" s="255">
        <f t="shared" si="176"/>
        <v>100</v>
      </c>
      <c r="Z792" s="235" t="s">
        <v>6150</v>
      </c>
      <c r="AA792" s="235" t="s">
        <v>6150</v>
      </c>
      <c r="AB792" s="235" t="s">
        <v>6150</v>
      </c>
      <c r="AC792" s="235" t="s">
        <v>6150</v>
      </c>
      <c r="AD792" s="235" t="s">
        <v>6150</v>
      </c>
      <c r="AE792" s="235" t="s">
        <v>12158</v>
      </c>
      <c r="AF792" s="235" t="s">
        <v>12158</v>
      </c>
      <c r="AG792" s="235" t="s">
        <v>12158</v>
      </c>
      <c r="AH792" s="235" t="s">
        <v>12158</v>
      </c>
      <c r="AI792" s="235" t="s">
        <v>12158</v>
      </c>
      <c r="AJ792" s="241" t="s">
        <v>12158</v>
      </c>
      <c r="AK792" s="241" t="s">
        <v>12158</v>
      </c>
      <c r="AL792" s="241" t="s">
        <v>12158</v>
      </c>
      <c r="AM792" s="241" t="s">
        <v>12158</v>
      </c>
      <c r="AN792" s="241" t="s">
        <v>12158</v>
      </c>
      <c r="AO792" s="241" t="s">
        <v>12158</v>
      </c>
      <c r="AP792" s="165" t="s">
        <v>12158</v>
      </c>
      <c r="AQ792" s="241" t="s">
        <v>12158</v>
      </c>
      <c r="AR792" s="241" t="s">
        <v>12158</v>
      </c>
      <c r="AS792" s="241" t="s">
        <v>12158</v>
      </c>
      <c r="AT792" s="104"/>
    </row>
    <row r="793" spans="2:46" ht="50" customHeight="1">
      <c r="B793" s="34" t="s">
        <v>1573</v>
      </c>
      <c r="C793" s="35" t="s">
        <v>5297</v>
      </c>
      <c r="D793" s="36" t="s">
        <v>1574</v>
      </c>
      <c r="E793" s="240">
        <v>550.44600000000003</v>
      </c>
      <c r="F793" s="235">
        <v>608.36900000000003</v>
      </c>
      <c r="G793" s="234">
        <f t="shared" si="186"/>
        <v>-57.923000000000002</v>
      </c>
      <c r="H793" s="105">
        <f t="shared" si="187"/>
        <v>-9.5210308217545592</v>
      </c>
      <c r="I793" s="240">
        <v>550.44600000000003</v>
      </c>
      <c r="J793" s="235">
        <v>608.36900000000003</v>
      </c>
      <c r="K793" s="234">
        <f t="shared" si="188"/>
        <v>-57.923000000000002</v>
      </c>
      <c r="L793" s="312">
        <f t="shared" si="189"/>
        <v>-9.5210308217545592</v>
      </c>
      <c r="M793" s="240" t="s">
        <v>6150</v>
      </c>
      <c r="N793" s="235" t="s">
        <v>6150</v>
      </c>
      <c r="O793" s="235" t="s">
        <v>6150</v>
      </c>
      <c r="P793" s="235" t="s">
        <v>6150</v>
      </c>
      <c r="Q793" s="240" t="s">
        <v>6150</v>
      </c>
      <c r="R793" s="235" t="s">
        <v>6150</v>
      </c>
      <c r="S793" s="235" t="s">
        <v>6150</v>
      </c>
      <c r="T793" s="235" t="s">
        <v>6150</v>
      </c>
      <c r="U793" s="235" t="s">
        <v>6150</v>
      </c>
      <c r="V793" s="235" t="s">
        <v>6150</v>
      </c>
      <c r="W793" s="235" t="s">
        <v>6150</v>
      </c>
      <c r="X793" s="235" t="s">
        <v>6150</v>
      </c>
      <c r="Y793" s="235" t="s">
        <v>6150</v>
      </c>
      <c r="Z793" s="235" t="s">
        <v>6150</v>
      </c>
      <c r="AA793" s="235" t="s">
        <v>6150</v>
      </c>
      <c r="AB793" s="235" t="s">
        <v>6150</v>
      </c>
      <c r="AC793" s="235" t="s">
        <v>6150</v>
      </c>
      <c r="AD793" s="235" t="s">
        <v>6150</v>
      </c>
      <c r="AE793" s="235" t="s">
        <v>12158</v>
      </c>
      <c r="AF793" s="235" t="s">
        <v>12158</v>
      </c>
      <c r="AG793" s="235" t="s">
        <v>12158</v>
      </c>
      <c r="AH793" s="235" t="s">
        <v>12158</v>
      </c>
      <c r="AI793" s="235" t="s">
        <v>12158</v>
      </c>
      <c r="AJ793" s="241" t="s">
        <v>12158</v>
      </c>
      <c r="AK793" s="241" t="s">
        <v>12158</v>
      </c>
      <c r="AL793" s="241" t="s">
        <v>12158</v>
      </c>
      <c r="AM793" s="241" t="s">
        <v>12158</v>
      </c>
      <c r="AN793" s="241" t="s">
        <v>12158</v>
      </c>
      <c r="AO793" s="241" t="s">
        <v>12158</v>
      </c>
      <c r="AP793" s="165" t="s">
        <v>12158</v>
      </c>
      <c r="AQ793" s="241" t="s">
        <v>12158</v>
      </c>
      <c r="AR793" s="241" t="s">
        <v>12158</v>
      </c>
      <c r="AS793" s="241" t="s">
        <v>12158</v>
      </c>
      <c r="AT793" s="104"/>
    </row>
    <row r="794" spans="2:46" ht="50" customHeight="1">
      <c r="B794" s="34" t="s">
        <v>1575</v>
      </c>
      <c r="C794" s="35" t="s">
        <v>5297</v>
      </c>
      <c r="D794" s="36" t="s">
        <v>1576</v>
      </c>
      <c r="E794" s="240">
        <v>1886.6020000000001</v>
      </c>
      <c r="F794" s="235">
        <v>2224.9859999999999</v>
      </c>
      <c r="G794" s="234">
        <f t="shared" si="186"/>
        <v>-338.38399999999979</v>
      </c>
      <c r="H794" s="105">
        <f t="shared" si="187"/>
        <v>-15.208365356006725</v>
      </c>
      <c r="I794" s="240">
        <v>26.826000000000001</v>
      </c>
      <c r="J794" s="235">
        <v>47.401000000000003</v>
      </c>
      <c r="K794" s="234">
        <f t="shared" si="188"/>
        <v>-20.575000000000003</v>
      </c>
      <c r="L794" s="312">
        <f t="shared" si="189"/>
        <v>-43.406257251956717</v>
      </c>
      <c r="M794" s="240" t="s">
        <v>6150</v>
      </c>
      <c r="N794" s="235" t="s">
        <v>6150</v>
      </c>
      <c r="O794" s="235" t="s">
        <v>6150</v>
      </c>
      <c r="P794" s="235" t="s">
        <v>6150</v>
      </c>
      <c r="Q794" s="240">
        <v>1859.7760000000001</v>
      </c>
      <c r="R794" s="235">
        <v>2177.585</v>
      </c>
      <c r="S794" s="234">
        <f t="shared" si="184"/>
        <v>-317.80899999999997</v>
      </c>
      <c r="T794" s="105">
        <f t="shared" si="185"/>
        <v>-14.594562324777216</v>
      </c>
      <c r="U794" s="180" t="s">
        <v>7472</v>
      </c>
      <c r="V794" s="165">
        <v>1860</v>
      </c>
      <c r="W794" s="165">
        <v>2178</v>
      </c>
      <c r="X794" s="165">
        <f t="shared" si="175"/>
        <v>-318</v>
      </c>
      <c r="Y794" s="255">
        <f t="shared" si="176"/>
        <v>-14.600550964187327</v>
      </c>
      <c r="Z794" s="235" t="s">
        <v>6150</v>
      </c>
      <c r="AA794" s="235" t="s">
        <v>6150</v>
      </c>
      <c r="AB794" s="235" t="s">
        <v>6150</v>
      </c>
      <c r="AC794" s="235" t="s">
        <v>6150</v>
      </c>
      <c r="AD794" s="235" t="s">
        <v>6150</v>
      </c>
      <c r="AE794" s="235" t="s">
        <v>12158</v>
      </c>
      <c r="AF794" s="235" t="s">
        <v>12158</v>
      </c>
      <c r="AG794" s="235" t="s">
        <v>12158</v>
      </c>
      <c r="AH794" s="235" t="s">
        <v>12158</v>
      </c>
      <c r="AI794" s="235" t="s">
        <v>12158</v>
      </c>
      <c r="AJ794" s="241" t="s">
        <v>12158</v>
      </c>
      <c r="AK794" s="241" t="s">
        <v>12158</v>
      </c>
      <c r="AL794" s="241" t="s">
        <v>12158</v>
      </c>
      <c r="AM794" s="241" t="s">
        <v>12158</v>
      </c>
      <c r="AN794" s="241" t="s">
        <v>12158</v>
      </c>
      <c r="AO794" s="241" t="s">
        <v>12158</v>
      </c>
      <c r="AP794" s="165" t="s">
        <v>12158</v>
      </c>
      <c r="AQ794" s="241" t="s">
        <v>12158</v>
      </c>
      <c r="AR794" s="241" t="s">
        <v>12158</v>
      </c>
      <c r="AS794" s="241" t="s">
        <v>12158</v>
      </c>
      <c r="AT794" s="104"/>
    </row>
    <row r="795" spans="2:46" ht="50" customHeight="1">
      <c r="B795" s="34" t="s">
        <v>1577</v>
      </c>
      <c r="C795" s="35" t="s">
        <v>5297</v>
      </c>
      <c r="D795" s="36" t="s">
        <v>1578</v>
      </c>
      <c r="E795" s="240">
        <v>265.53399999999999</v>
      </c>
      <c r="F795" s="235">
        <v>368.041</v>
      </c>
      <c r="G795" s="234">
        <f t="shared" si="186"/>
        <v>-102.50700000000001</v>
      </c>
      <c r="H795" s="105">
        <f t="shared" si="187"/>
        <v>-27.8520599607109</v>
      </c>
      <c r="I795" s="240">
        <v>6.8109999999999999</v>
      </c>
      <c r="J795" s="235">
        <v>6.81</v>
      </c>
      <c r="K795" s="234">
        <f t="shared" si="188"/>
        <v>1.000000000000334E-3</v>
      </c>
      <c r="L795" s="312">
        <f t="shared" si="189"/>
        <v>1.4684287812046021E-2</v>
      </c>
      <c r="M795" s="240" t="s">
        <v>6150</v>
      </c>
      <c r="N795" s="235" t="s">
        <v>6150</v>
      </c>
      <c r="O795" s="235" t="s">
        <v>6150</v>
      </c>
      <c r="P795" s="235" t="s">
        <v>6150</v>
      </c>
      <c r="Q795" s="240">
        <v>258.72300000000001</v>
      </c>
      <c r="R795" s="235">
        <v>361.23099999999999</v>
      </c>
      <c r="S795" s="234">
        <f t="shared" si="184"/>
        <v>-102.50799999999998</v>
      </c>
      <c r="T795" s="105">
        <f t="shared" si="185"/>
        <v>-28.377409469286963</v>
      </c>
      <c r="U795" s="180" t="s">
        <v>7473</v>
      </c>
      <c r="V795" s="165">
        <v>101</v>
      </c>
      <c r="W795" s="165">
        <v>496</v>
      </c>
      <c r="X795" s="165">
        <f t="shared" si="175"/>
        <v>-395</v>
      </c>
      <c r="Y795" s="255">
        <f t="shared" si="176"/>
        <v>-79.637096774193552</v>
      </c>
      <c r="Z795" s="237" t="s">
        <v>6097</v>
      </c>
      <c r="AA795" s="165">
        <v>157</v>
      </c>
      <c r="AB795" s="165">
        <v>157</v>
      </c>
      <c r="AC795" s="165">
        <f t="shared" si="177"/>
        <v>0</v>
      </c>
      <c r="AD795" s="165">
        <f t="shared" si="178"/>
        <v>0</v>
      </c>
      <c r="AE795" s="235" t="s">
        <v>12158</v>
      </c>
      <c r="AF795" s="235" t="s">
        <v>12158</v>
      </c>
      <c r="AG795" s="235" t="s">
        <v>12158</v>
      </c>
      <c r="AH795" s="235" t="s">
        <v>12158</v>
      </c>
      <c r="AI795" s="235" t="s">
        <v>12158</v>
      </c>
      <c r="AJ795" s="241" t="s">
        <v>12158</v>
      </c>
      <c r="AK795" s="241" t="s">
        <v>12158</v>
      </c>
      <c r="AL795" s="241" t="s">
        <v>12158</v>
      </c>
      <c r="AM795" s="241" t="s">
        <v>12158</v>
      </c>
      <c r="AN795" s="241" t="s">
        <v>12158</v>
      </c>
      <c r="AO795" s="241" t="s">
        <v>12158</v>
      </c>
      <c r="AP795" s="165" t="s">
        <v>12158</v>
      </c>
      <c r="AQ795" s="241" t="s">
        <v>12158</v>
      </c>
      <c r="AR795" s="241" t="s">
        <v>12158</v>
      </c>
      <c r="AS795" s="241" t="s">
        <v>12158</v>
      </c>
      <c r="AT795" s="104"/>
    </row>
    <row r="796" spans="2:46" ht="50" customHeight="1">
      <c r="B796" s="34" t="s">
        <v>1579</v>
      </c>
      <c r="C796" s="35" t="s">
        <v>5297</v>
      </c>
      <c r="D796" s="36" t="s">
        <v>1580</v>
      </c>
      <c r="E796" s="240">
        <v>290.09399999999999</v>
      </c>
      <c r="F796" s="235">
        <v>290.09399999999999</v>
      </c>
      <c r="G796" s="234">
        <f t="shared" si="186"/>
        <v>0</v>
      </c>
      <c r="H796" s="105">
        <f t="shared" si="187"/>
        <v>0</v>
      </c>
      <c r="I796" s="240" t="s">
        <v>6150</v>
      </c>
      <c r="J796" s="235" t="s">
        <v>6150</v>
      </c>
      <c r="K796" s="235" t="s">
        <v>6150</v>
      </c>
      <c r="L796" s="314" t="s">
        <v>6150</v>
      </c>
      <c r="M796" s="240" t="s">
        <v>6150</v>
      </c>
      <c r="N796" s="235" t="s">
        <v>6150</v>
      </c>
      <c r="O796" s="235" t="s">
        <v>6150</v>
      </c>
      <c r="P796" s="235" t="s">
        <v>6150</v>
      </c>
      <c r="Q796" s="240">
        <v>290.09399999999999</v>
      </c>
      <c r="R796" s="235">
        <v>290.09399999999999</v>
      </c>
      <c r="S796" s="234">
        <f t="shared" si="184"/>
        <v>0</v>
      </c>
      <c r="T796" s="105">
        <f t="shared" si="185"/>
        <v>0</v>
      </c>
      <c r="U796" s="180" t="s">
        <v>6017</v>
      </c>
      <c r="V796" s="165">
        <v>290</v>
      </c>
      <c r="W796" s="165">
        <v>290</v>
      </c>
      <c r="X796" s="165">
        <f t="shared" si="175"/>
        <v>0</v>
      </c>
      <c r="Y796" s="255">
        <f t="shared" si="176"/>
        <v>0</v>
      </c>
      <c r="Z796" s="235" t="s">
        <v>6150</v>
      </c>
      <c r="AA796" s="235" t="s">
        <v>6150</v>
      </c>
      <c r="AB796" s="235" t="s">
        <v>6150</v>
      </c>
      <c r="AC796" s="235" t="s">
        <v>6150</v>
      </c>
      <c r="AD796" s="235" t="s">
        <v>6150</v>
      </c>
      <c r="AE796" s="235" t="s">
        <v>12158</v>
      </c>
      <c r="AF796" s="235" t="s">
        <v>12158</v>
      </c>
      <c r="AG796" s="235" t="s">
        <v>12158</v>
      </c>
      <c r="AH796" s="235" t="s">
        <v>12158</v>
      </c>
      <c r="AI796" s="235" t="s">
        <v>12158</v>
      </c>
      <c r="AJ796" s="241" t="s">
        <v>12158</v>
      </c>
      <c r="AK796" s="241" t="s">
        <v>12158</v>
      </c>
      <c r="AL796" s="241" t="s">
        <v>12158</v>
      </c>
      <c r="AM796" s="241" t="s">
        <v>12158</v>
      </c>
      <c r="AN796" s="241" t="s">
        <v>12158</v>
      </c>
      <c r="AO796" s="241" t="s">
        <v>12158</v>
      </c>
      <c r="AP796" s="165" t="s">
        <v>12158</v>
      </c>
      <c r="AQ796" s="241" t="s">
        <v>12158</v>
      </c>
      <c r="AR796" s="241" t="s">
        <v>12158</v>
      </c>
      <c r="AS796" s="241" t="s">
        <v>12158</v>
      </c>
      <c r="AT796" s="104"/>
    </row>
    <row r="797" spans="2:46" ht="50" customHeight="1">
      <c r="B797" s="34" t="s">
        <v>1581</v>
      </c>
      <c r="C797" s="35" t="s">
        <v>5297</v>
      </c>
      <c r="D797" s="36" t="s">
        <v>1582</v>
      </c>
      <c r="E797" s="240">
        <v>430.375</v>
      </c>
      <c r="F797" s="235">
        <v>408.53100000000001</v>
      </c>
      <c r="G797" s="234">
        <f t="shared" si="186"/>
        <v>21.843999999999994</v>
      </c>
      <c r="H797" s="105">
        <f t="shared" si="187"/>
        <v>5.3469626539968802</v>
      </c>
      <c r="I797" s="240">
        <v>208.19300000000001</v>
      </c>
      <c r="J797" s="235">
        <v>278.36900000000003</v>
      </c>
      <c r="K797" s="234">
        <f t="shared" si="188"/>
        <v>-70.176000000000016</v>
      </c>
      <c r="L797" s="312">
        <f t="shared" si="189"/>
        <v>-25.209703666715765</v>
      </c>
      <c r="M797" s="240" t="s">
        <v>6150</v>
      </c>
      <c r="N797" s="235" t="s">
        <v>6150</v>
      </c>
      <c r="O797" s="235" t="s">
        <v>6150</v>
      </c>
      <c r="P797" s="235" t="s">
        <v>6150</v>
      </c>
      <c r="Q797" s="240">
        <v>222.18199999999999</v>
      </c>
      <c r="R797" s="235">
        <v>130.16200000000001</v>
      </c>
      <c r="S797" s="234">
        <f t="shared" si="184"/>
        <v>92.019999999999982</v>
      </c>
      <c r="T797" s="105">
        <f t="shared" si="185"/>
        <v>70.696516648484177</v>
      </c>
      <c r="U797" s="180" t="s">
        <v>6097</v>
      </c>
      <c r="V797" s="165">
        <v>167</v>
      </c>
      <c r="W797" s="165">
        <v>108</v>
      </c>
      <c r="X797" s="165">
        <f t="shared" si="175"/>
        <v>59</v>
      </c>
      <c r="Y797" s="255">
        <f t="shared" si="176"/>
        <v>54.629629629629626</v>
      </c>
      <c r="Z797" s="237" t="s">
        <v>7473</v>
      </c>
      <c r="AA797" s="165">
        <v>55</v>
      </c>
      <c r="AB797" s="165">
        <v>22</v>
      </c>
      <c r="AC797" s="165">
        <f t="shared" si="177"/>
        <v>33</v>
      </c>
      <c r="AD797" s="165">
        <f t="shared" si="178"/>
        <v>150</v>
      </c>
      <c r="AE797" s="235" t="s">
        <v>12158</v>
      </c>
      <c r="AF797" s="235" t="s">
        <v>12158</v>
      </c>
      <c r="AG797" s="235" t="s">
        <v>12158</v>
      </c>
      <c r="AH797" s="235" t="s">
        <v>12158</v>
      </c>
      <c r="AI797" s="235" t="s">
        <v>12158</v>
      </c>
      <c r="AJ797" s="241" t="s">
        <v>12158</v>
      </c>
      <c r="AK797" s="241" t="s">
        <v>12158</v>
      </c>
      <c r="AL797" s="241" t="s">
        <v>12158</v>
      </c>
      <c r="AM797" s="241" t="s">
        <v>12158</v>
      </c>
      <c r="AN797" s="241" t="s">
        <v>12158</v>
      </c>
      <c r="AO797" s="241" t="s">
        <v>12158</v>
      </c>
      <c r="AP797" s="165" t="s">
        <v>12158</v>
      </c>
      <c r="AQ797" s="241" t="s">
        <v>12158</v>
      </c>
      <c r="AR797" s="241" t="s">
        <v>12158</v>
      </c>
      <c r="AS797" s="241" t="s">
        <v>12158</v>
      </c>
      <c r="AT797" s="104"/>
    </row>
    <row r="798" spans="2:46" ht="50" customHeight="1">
      <c r="B798" s="34" t="s">
        <v>1583</v>
      </c>
      <c r="C798" s="35" t="s">
        <v>5297</v>
      </c>
      <c r="D798" s="36" t="s">
        <v>1584</v>
      </c>
      <c r="E798" s="240">
        <v>40.558999999999997</v>
      </c>
      <c r="F798" s="235">
        <v>93.039000000000001</v>
      </c>
      <c r="G798" s="234">
        <f t="shared" si="186"/>
        <v>-52.480000000000004</v>
      </c>
      <c r="H798" s="105">
        <f t="shared" si="187"/>
        <v>-56.406453207794584</v>
      </c>
      <c r="I798" s="240" t="s">
        <v>6150</v>
      </c>
      <c r="J798" s="235" t="s">
        <v>6150</v>
      </c>
      <c r="K798" s="235" t="s">
        <v>6150</v>
      </c>
      <c r="L798" s="314" t="s">
        <v>6150</v>
      </c>
      <c r="M798" s="240" t="s">
        <v>6150</v>
      </c>
      <c r="N798" s="235" t="s">
        <v>6150</v>
      </c>
      <c r="O798" s="235" t="s">
        <v>6150</v>
      </c>
      <c r="P798" s="235" t="s">
        <v>6150</v>
      </c>
      <c r="Q798" s="240">
        <v>40.558999999999997</v>
      </c>
      <c r="R798" s="235">
        <v>93.039000000000001</v>
      </c>
      <c r="S798" s="234">
        <f t="shared" si="184"/>
        <v>-52.480000000000004</v>
      </c>
      <c r="T798" s="105">
        <f t="shared" si="185"/>
        <v>-56.406453207794584</v>
      </c>
      <c r="U798" s="180" t="s">
        <v>7474</v>
      </c>
      <c r="V798" s="165">
        <v>41</v>
      </c>
      <c r="W798" s="165">
        <v>93</v>
      </c>
      <c r="X798" s="165">
        <f t="shared" si="175"/>
        <v>-52</v>
      </c>
      <c r="Y798" s="255">
        <f t="shared" si="176"/>
        <v>-55.913978494623649</v>
      </c>
      <c r="Z798" s="235" t="s">
        <v>6150</v>
      </c>
      <c r="AA798" s="235" t="s">
        <v>6150</v>
      </c>
      <c r="AB798" s="235" t="s">
        <v>6150</v>
      </c>
      <c r="AC798" s="235" t="s">
        <v>6150</v>
      </c>
      <c r="AD798" s="235" t="s">
        <v>6150</v>
      </c>
      <c r="AE798" s="235" t="s">
        <v>12158</v>
      </c>
      <c r="AF798" s="235" t="s">
        <v>12158</v>
      </c>
      <c r="AG798" s="235" t="s">
        <v>12158</v>
      </c>
      <c r="AH798" s="235" t="s">
        <v>12158</v>
      </c>
      <c r="AI798" s="235" t="s">
        <v>12158</v>
      </c>
      <c r="AJ798" s="241" t="s">
        <v>12158</v>
      </c>
      <c r="AK798" s="241" t="s">
        <v>12158</v>
      </c>
      <c r="AL798" s="241" t="s">
        <v>12158</v>
      </c>
      <c r="AM798" s="241" t="s">
        <v>12158</v>
      </c>
      <c r="AN798" s="241" t="s">
        <v>12158</v>
      </c>
      <c r="AO798" s="241" t="s">
        <v>12158</v>
      </c>
      <c r="AP798" s="165" t="s">
        <v>12158</v>
      </c>
      <c r="AQ798" s="241" t="s">
        <v>12158</v>
      </c>
      <c r="AR798" s="241" t="s">
        <v>12158</v>
      </c>
      <c r="AS798" s="241" t="s">
        <v>12158</v>
      </c>
      <c r="AT798" s="104"/>
    </row>
    <row r="799" spans="2:46" ht="50" customHeight="1">
      <c r="B799" s="34" t="s">
        <v>1585</v>
      </c>
      <c r="C799" s="35" t="s">
        <v>5297</v>
      </c>
      <c r="D799" s="36" t="s">
        <v>1586</v>
      </c>
      <c r="E799" s="240">
        <v>1455.027</v>
      </c>
      <c r="F799" s="235">
        <v>1512.8589999999999</v>
      </c>
      <c r="G799" s="234">
        <f t="shared" si="186"/>
        <v>-57.83199999999988</v>
      </c>
      <c r="H799" s="105">
        <f t="shared" si="187"/>
        <v>-3.8226959683618817</v>
      </c>
      <c r="I799" s="240">
        <v>54.965000000000003</v>
      </c>
      <c r="J799" s="235">
        <v>113.916</v>
      </c>
      <c r="K799" s="234">
        <f t="shared" si="188"/>
        <v>-58.950999999999993</v>
      </c>
      <c r="L799" s="312">
        <f t="shared" si="189"/>
        <v>-51.749534744899748</v>
      </c>
      <c r="M799" s="240" t="s">
        <v>6150</v>
      </c>
      <c r="N799" s="235" t="s">
        <v>6150</v>
      </c>
      <c r="O799" s="235" t="s">
        <v>6150</v>
      </c>
      <c r="P799" s="235" t="s">
        <v>6150</v>
      </c>
      <c r="Q799" s="240">
        <v>1400.0619999999999</v>
      </c>
      <c r="R799" s="235">
        <v>1398.943</v>
      </c>
      <c r="S799" s="234">
        <f t="shared" si="184"/>
        <v>1.1189999999999145</v>
      </c>
      <c r="T799" s="105">
        <f t="shared" si="185"/>
        <v>7.9988963095702581E-2</v>
      </c>
      <c r="U799" s="180" t="s">
        <v>7076</v>
      </c>
      <c r="V799" s="165">
        <v>1400</v>
      </c>
      <c r="W799" s="165">
        <v>1399</v>
      </c>
      <c r="X799" s="165">
        <f t="shared" si="175"/>
        <v>1</v>
      </c>
      <c r="Y799" s="255">
        <f t="shared" si="176"/>
        <v>7.147962830593281E-2</v>
      </c>
      <c r="Z799" s="235" t="s">
        <v>6150</v>
      </c>
      <c r="AA799" s="235" t="s">
        <v>6150</v>
      </c>
      <c r="AB799" s="235" t="s">
        <v>6150</v>
      </c>
      <c r="AC799" s="235" t="s">
        <v>6150</v>
      </c>
      <c r="AD799" s="235" t="s">
        <v>6150</v>
      </c>
      <c r="AE799" s="235" t="s">
        <v>12158</v>
      </c>
      <c r="AF799" s="235" t="s">
        <v>12158</v>
      </c>
      <c r="AG799" s="235" t="s">
        <v>12158</v>
      </c>
      <c r="AH799" s="235" t="s">
        <v>12158</v>
      </c>
      <c r="AI799" s="235" t="s">
        <v>12158</v>
      </c>
      <c r="AJ799" s="241" t="s">
        <v>12158</v>
      </c>
      <c r="AK799" s="241" t="s">
        <v>12158</v>
      </c>
      <c r="AL799" s="241" t="s">
        <v>12158</v>
      </c>
      <c r="AM799" s="241" t="s">
        <v>12158</v>
      </c>
      <c r="AN799" s="241" t="s">
        <v>12158</v>
      </c>
      <c r="AO799" s="241" t="s">
        <v>12158</v>
      </c>
      <c r="AP799" s="165" t="s">
        <v>12158</v>
      </c>
      <c r="AQ799" s="241" t="s">
        <v>12158</v>
      </c>
      <c r="AR799" s="241" t="s">
        <v>12158</v>
      </c>
      <c r="AS799" s="241" t="s">
        <v>12158</v>
      </c>
      <c r="AT799" s="104"/>
    </row>
    <row r="800" spans="2:46" ht="50" customHeight="1">
      <c r="B800" s="34" t="s">
        <v>1587</v>
      </c>
      <c r="C800" s="35" t="s">
        <v>5297</v>
      </c>
      <c r="D800" s="36" t="s">
        <v>1588</v>
      </c>
      <c r="E800" s="240">
        <v>7.7889999999999997</v>
      </c>
      <c r="F800" s="235">
        <v>41.006999999999998</v>
      </c>
      <c r="G800" s="234">
        <f t="shared" si="186"/>
        <v>-33.217999999999996</v>
      </c>
      <c r="H800" s="105">
        <f t="shared" si="187"/>
        <v>-81.005681956739082</v>
      </c>
      <c r="I800" s="240" t="s">
        <v>6150</v>
      </c>
      <c r="J800" s="235" t="s">
        <v>6150</v>
      </c>
      <c r="K800" s="235" t="s">
        <v>6150</v>
      </c>
      <c r="L800" s="314" t="s">
        <v>6150</v>
      </c>
      <c r="M800" s="240" t="s">
        <v>6150</v>
      </c>
      <c r="N800" s="235" t="s">
        <v>6150</v>
      </c>
      <c r="O800" s="235" t="s">
        <v>6150</v>
      </c>
      <c r="P800" s="235" t="s">
        <v>6150</v>
      </c>
      <c r="Q800" s="240">
        <v>7.7889999999999997</v>
      </c>
      <c r="R800" s="235">
        <v>41.006999999999998</v>
      </c>
      <c r="S800" s="234">
        <f t="shared" si="184"/>
        <v>-33.217999999999996</v>
      </c>
      <c r="T800" s="105">
        <f t="shared" si="185"/>
        <v>-81.005681956739082</v>
      </c>
      <c r="U800" s="180" t="s">
        <v>7475</v>
      </c>
      <c r="V800" s="165">
        <v>8</v>
      </c>
      <c r="W800" s="165">
        <v>41</v>
      </c>
      <c r="X800" s="165">
        <f t="shared" si="175"/>
        <v>-33</v>
      </c>
      <c r="Y800" s="255">
        <f t="shared" si="176"/>
        <v>-80.487804878048792</v>
      </c>
      <c r="Z800" s="235" t="s">
        <v>6150</v>
      </c>
      <c r="AA800" s="235" t="s">
        <v>6150</v>
      </c>
      <c r="AB800" s="235" t="s">
        <v>6150</v>
      </c>
      <c r="AC800" s="235" t="s">
        <v>6150</v>
      </c>
      <c r="AD800" s="235" t="s">
        <v>6150</v>
      </c>
      <c r="AE800" s="235" t="s">
        <v>12158</v>
      </c>
      <c r="AF800" s="235" t="s">
        <v>12158</v>
      </c>
      <c r="AG800" s="235" t="s">
        <v>12158</v>
      </c>
      <c r="AH800" s="235" t="s">
        <v>12158</v>
      </c>
      <c r="AI800" s="235" t="s">
        <v>12158</v>
      </c>
      <c r="AJ800" s="241" t="s">
        <v>12158</v>
      </c>
      <c r="AK800" s="241" t="s">
        <v>12158</v>
      </c>
      <c r="AL800" s="241" t="s">
        <v>12158</v>
      </c>
      <c r="AM800" s="241" t="s">
        <v>12158</v>
      </c>
      <c r="AN800" s="241" t="s">
        <v>12158</v>
      </c>
      <c r="AO800" s="241" t="s">
        <v>12158</v>
      </c>
      <c r="AP800" s="165" t="s">
        <v>12158</v>
      </c>
      <c r="AQ800" s="241" t="s">
        <v>12158</v>
      </c>
      <c r="AR800" s="241" t="s">
        <v>12158</v>
      </c>
      <c r="AS800" s="241" t="s">
        <v>12158</v>
      </c>
      <c r="AT800" s="104"/>
    </row>
    <row r="801" spans="2:46" ht="50" customHeight="1">
      <c r="B801" s="34" t="s">
        <v>1589</v>
      </c>
      <c r="C801" s="35" t="s">
        <v>5297</v>
      </c>
      <c r="D801" s="36" t="s">
        <v>1590</v>
      </c>
      <c r="E801" s="240">
        <v>269.81</v>
      </c>
      <c r="F801" s="235">
        <v>244.42500000000001</v>
      </c>
      <c r="G801" s="234">
        <f t="shared" si="186"/>
        <v>25.384999999999991</v>
      </c>
      <c r="H801" s="105">
        <f t="shared" si="187"/>
        <v>10.385598854454328</v>
      </c>
      <c r="I801" s="240" t="s">
        <v>6150</v>
      </c>
      <c r="J801" s="235" t="s">
        <v>6150</v>
      </c>
      <c r="K801" s="235" t="s">
        <v>6150</v>
      </c>
      <c r="L801" s="314" t="s">
        <v>6150</v>
      </c>
      <c r="M801" s="240" t="s">
        <v>6150</v>
      </c>
      <c r="N801" s="235" t="s">
        <v>6150</v>
      </c>
      <c r="O801" s="235" t="s">
        <v>6150</v>
      </c>
      <c r="P801" s="235" t="s">
        <v>6150</v>
      </c>
      <c r="Q801" s="240">
        <v>269.81</v>
      </c>
      <c r="R801" s="235">
        <v>244.42500000000001</v>
      </c>
      <c r="S801" s="234">
        <f t="shared" si="184"/>
        <v>25.384999999999991</v>
      </c>
      <c r="T801" s="105">
        <f t="shared" si="185"/>
        <v>10.385598854454328</v>
      </c>
      <c r="U801" s="180" t="s">
        <v>7476</v>
      </c>
      <c r="V801" s="165">
        <v>270</v>
      </c>
      <c r="W801" s="165">
        <v>244</v>
      </c>
      <c r="X801" s="165">
        <f t="shared" si="175"/>
        <v>26</v>
      </c>
      <c r="Y801" s="255">
        <f t="shared" si="176"/>
        <v>10.655737704918032</v>
      </c>
      <c r="Z801" s="235" t="s">
        <v>6150</v>
      </c>
      <c r="AA801" s="235" t="s">
        <v>6150</v>
      </c>
      <c r="AB801" s="235" t="s">
        <v>6150</v>
      </c>
      <c r="AC801" s="235" t="s">
        <v>6150</v>
      </c>
      <c r="AD801" s="235" t="s">
        <v>6150</v>
      </c>
      <c r="AE801" s="235" t="s">
        <v>12158</v>
      </c>
      <c r="AF801" s="235" t="s">
        <v>12158</v>
      </c>
      <c r="AG801" s="235" t="s">
        <v>12158</v>
      </c>
      <c r="AH801" s="235" t="s">
        <v>12158</v>
      </c>
      <c r="AI801" s="235" t="s">
        <v>12158</v>
      </c>
      <c r="AJ801" s="241" t="s">
        <v>12158</v>
      </c>
      <c r="AK801" s="241" t="s">
        <v>12158</v>
      </c>
      <c r="AL801" s="241" t="s">
        <v>12158</v>
      </c>
      <c r="AM801" s="241" t="s">
        <v>12158</v>
      </c>
      <c r="AN801" s="241" t="s">
        <v>12158</v>
      </c>
      <c r="AO801" s="241" t="s">
        <v>12158</v>
      </c>
      <c r="AP801" s="165" t="s">
        <v>12158</v>
      </c>
      <c r="AQ801" s="241" t="s">
        <v>12158</v>
      </c>
      <c r="AR801" s="241" t="s">
        <v>12158</v>
      </c>
      <c r="AS801" s="241" t="s">
        <v>12158</v>
      </c>
      <c r="AT801" s="104"/>
    </row>
    <row r="802" spans="2:46" ht="50" customHeight="1">
      <c r="B802" s="34" t="s">
        <v>1591</v>
      </c>
      <c r="C802" s="35" t="s">
        <v>5297</v>
      </c>
      <c r="D802" s="36" t="s">
        <v>1592</v>
      </c>
      <c r="E802" s="240">
        <v>338.01600000000002</v>
      </c>
      <c r="F802" s="235">
        <v>343.35300000000001</v>
      </c>
      <c r="G802" s="234">
        <f t="shared" si="186"/>
        <v>-5.3369999999999891</v>
      </c>
      <c r="H802" s="105">
        <f t="shared" si="187"/>
        <v>-1.5543769822893607</v>
      </c>
      <c r="I802" s="240" t="s">
        <v>6150</v>
      </c>
      <c r="J802" s="235" t="s">
        <v>6150</v>
      </c>
      <c r="K802" s="235" t="s">
        <v>6150</v>
      </c>
      <c r="L802" s="314" t="s">
        <v>6150</v>
      </c>
      <c r="M802" s="240" t="s">
        <v>6150</v>
      </c>
      <c r="N802" s="235" t="s">
        <v>6150</v>
      </c>
      <c r="O802" s="235" t="s">
        <v>6150</v>
      </c>
      <c r="P802" s="235" t="s">
        <v>6150</v>
      </c>
      <c r="Q802" s="240">
        <v>338.01600000000002</v>
      </c>
      <c r="R802" s="235">
        <v>343.35300000000001</v>
      </c>
      <c r="S802" s="234">
        <f t="shared" si="184"/>
        <v>-5.3369999999999891</v>
      </c>
      <c r="T802" s="105">
        <f t="shared" si="185"/>
        <v>-1.5543769822893607</v>
      </c>
      <c r="U802" s="180" t="s">
        <v>7477</v>
      </c>
      <c r="V802" s="165">
        <v>275</v>
      </c>
      <c r="W802" s="165">
        <v>285</v>
      </c>
      <c r="X802" s="165">
        <f t="shared" si="175"/>
        <v>-10</v>
      </c>
      <c r="Y802" s="255">
        <f t="shared" si="176"/>
        <v>-3.5087719298245612</v>
      </c>
      <c r="Z802" s="237" t="s">
        <v>7478</v>
      </c>
      <c r="AA802" s="165">
        <v>63</v>
      </c>
      <c r="AB802" s="165">
        <v>58</v>
      </c>
      <c r="AC802" s="165">
        <f t="shared" si="177"/>
        <v>5</v>
      </c>
      <c r="AD802" s="165">
        <f t="shared" si="178"/>
        <v>8.6206896551724146</v>
      </c>
      <c r="AE802" s="235" t="s">
        <v>12158</v>
      </c>
      <c r="AF802" s="235" t="s">
        <v>12158</v>
      </c>
      <c r="AG802" s="235" t="s">
        <v>12158</v>
      </c>
      <c r="AH802" s="235" t="s">
        <v>12158</v>
      </c>
      <c r="AI802" s="235" t="s">
        <v>12158</v>
      </c>
      <c r="AJ802" s="241" t="s">
        <v>12158</v>
      </c>
      <c r="AK802" s="241" t="s">
        <v>12158</v>
      </c>
      <c r="AL802" s="241" t="s">
        <v>12158</v>
      </c>
      <c r="AM802" s="241" t="s">
        <v>12158</v>
      </c>
      <c r="AN802" s="241" t="s">
        <v>12158</v>
      </c>
      <c r="AO802" s="241" t="s">
        <v>12158</v>
      </c>
      <c r="AP802" s="165" t="s">
        <v>12158</v>
      </c>
      <c r="AQ802" s="241" t="s">
        <v>12158</v>
      </c>
      <c r="AR802" s="241" t="s">
        <v>12158</v>
      </c>
      <c r="AS802" s="241" t="s">
        <v>12158</v>
      </c>
      <c r="AT802" s="104"/>
    </row>
    <row r="803" spans="2:46" ht="50" customHeight="1">
      <c r="B803" s="34" t="s">
        <v>1593</v>
      </c>
      <c r="C803" s="35" t="s">
        <v>5297</v>
      </c>
      <c r="D803" s="36" t="s">
        <v>1594</v>
      </c>
      <c r="E803" s="240">
        <v>4</v>
      </c>
      <c r="F803" s="235">
        <v>3</v>
      </c>
      <c r="G803" s="234">
        <f t="shared" si="186"/>
        <v>1</v>
      </c>
      <c r="H803" s="105">
        <f t="shared" si="187"/>
        <v>33.333333333333329</v>
      </c>
      <c r="I803" s="240" t="s">
        <v>6150</v>
      </c>
      <c r="J803" s="235" t="s">
        <v>6150</v>
      </c>
      <c r="K803" s="235" t="s">
        <v>6150</v>
      </c>
      <c r="L803" s="314" t="s">
        <v>6150</v>
      </c>
      <c r="M803" s="240" t="s">
        <v>6150</v>
      </c>
      <c r="N803" s="235" t="s">
        <v>6150</v>
      </c>
      <c r="O803" s="235" t="s">
        <v>6150</v>
      </c>
      <c r="P803" s="235" t="s">
        <v>6150</v>
      </c>
      <c r="Q803" s="240">
        <v>4</v>
      </c>
      <c r="R803" s="235">
        <v>3</v>
      </c>
      <c r="S803" s="234">
        <f t="shared" si="184"/>
        <v>1</v>
      </c>
      <c r="T803" s="105">
        <f t="shared" si="185"/>
        <v>33.333333333333329</v>
      </c>
      <c r="U803" s="180" t="s">
        <v>7479</v>
      </c>
      <c r="V803" s="165">
        <v>4</v>
      </c>
      <c r="W803" s="165">
        <v>3</v>
      </c>
      <c r="X803" s="165">
        <f t="shared" si="175"/>
        <v>1</v>
      </c>
      <c r="Y803" s="255">
        <f t="shared" si="176"/>
        <v>33.333333333333329</v>
      </c>
      <c r="Z803" s="235" t="s">
        <v>6150</v>
      </c>
      <c r="AA803" s="235" t="s">
        <v>6150</v>
      </c>
      <c r="AB803" s="235" t="s">
        <v>6150</v>
      </c>
      <c r="AC803" s="235" t="s">
        <v>6150</v>
      </c>
      <c r="AD803" s="235" t="s">
        <v>6150</v>
      </c>
      <c r="AE803" s="235" t="s">
        <v>12158</v>
      </c>
      <c r="AF803" s="235" t="s">
        <v>12158</v>
      </c>
      <c r="AG803" s="235" t="s">
        <v>12158</v>
      </c>
      <c r="AH803" s="235" t="s">
        <v>12158</v>
      </c>
      <c r="AI803" s="235" t="s">
        <v>12158</v>
      </c>
      <c r="AJ803" s="241" t="s">
        <v>12158</v>
      </c>
      <c r="AK803" s="241" t="s">
        <v>12158</v>
      </c>
      <c r="AL803" s="241" t="s">
        <v>12158</v>
      </c>
      <c r="AM803" s="241" t="s">
        <v>12158</v>
      </c>
      <c r="AN803" s="241" t="s">
        <v>12158</v>
      </c>
      <c r="AO803" s="241" t="s">
        <v>12158</v>
      </c>
      <c r="AP803" s="165" t="s">
        <v>12158</v>
      </c>
      <c r="AQ803" s="241" t="s">
        <v>12158</v>
      </c>
      <c r="AR803" s="241" t="s">
        <v>12158</v>
      </c>
      <c r="AS803" s="241" t="s">
        <v>12158</v>
      </c>
      <c r="AT803" s="104"/>
    </row>
    <row r="804" spans="2:46" ht="50" customHeight="1">
      <c r="B804" s="34" t="s">
        <v>1595</v>
      </c>
      <c r="C804" s="35" t="s">
        <v>5297</v>
      </c>
      <c r="D804" s="36" t="s">
        <v>1596</v>
      </c>
      <c r="E804" s="240">
        <v>751.31899999999996</v>
      </c>
      <c r="F804" s="235">
        <v>486.68099999999998</v>
      </c>
      <c r="G804" s="234">
        <f t="shared" si="186"/>
        <v>264.63799999999998</v>
      </c>
      <c r="H804" s="105">
        <f t="shared" si="187"/>
        <v>54.376069745891044</v>
      </c>
      <c r="I804" s="240" t="s">
        <v>6150</v>
      </c>
      <c r="J804" s="235" t="s">
        <v>6150</v>
      </c>
      <c r="K804" s="235" t="s">
        <v>6150</v>
      </c>
      <c r="L804" s="314" t="s">
        <v>6150</v>
      </c>
      <c r="M804" s="240" t="s">
        <v>6150</v>
      </c>
      <c r="N804" s="235" t="s">
        <v>6150</v>
      </c>
      <c r="O804" s="235" t="s">
        <v>6150</v>
      </c>
      <c r="P804" s="235" t="s">
        <v>6150</v>
      </c>
      <c r="Q804" s="240">
        <v>751.31899999999996</v>
      </c>
      <c r="R804" s="235">
        <v>486.68099999999998</v>
      </c>
      <c r="S804" s="234">
        <f t="shared" si="184"/>
        <v>264.63799999999998</v>
      </c>
      <c r="T804" s="105">
        <f t="shared" si="185"/>
        <v>54.376069745891044</v>
      </c>
      <c r="U804" s="180" t="s">
        <v>6922</v>
      </c>
      <c r="V804" s="165">
        <v>698</v>
      </c>
      <c r="W804" s="165">
        <v>433</v>
      </c>
      <c r="X804" s="165">
        <f t="shared" si="175"/>
        <v>265</v>
      </c>
      <c r="Y804" s="255">
        <f t="shared" si="176"/>
        <v>61.200923787528872</v>
      </c>
      <c r="Z804" s="241" t="s">
        <v>7480</v>
      </c>
      <c r="AA804" s="165">
        <v>53</v>
      </c>
      <c r="AB804" s="165">
        <v>53</v>
      </c>
      <c r="AC804" s="165">
        <f t="shared" si="177"/>
        <v>0</v>
      </c>
      <c r="AD804" s="165">
        <f t="shared" si="178"/>
        <v>0</v>
      </c>
      <c r="AE804" s="235" t="s">
        <v>12158</v>
      </c>
      <c r="AF804" s="235" t="s">
        <v>12158</v>
      </c>
      <c r="AG804" s="235" t="s">
        <v>12158</v>
      </c>
      <c r="AH804" s="235" t="s">
        <v>12158</v>
      </c>
      <c r="AI804" s="235" t="s">
        <v>12158</v>
      </c>
      <c r="AJ804" s="241" t="s">
        <v>12158</v>
      </c>
      <c r="AK804" s="241" t="s">
        <v>12158</v>
      </c>
      <c r="AL804" s="241" t="s">
        <v>12158</v>
      </c>
      <c r="AM804" s="241" t="s">
        <v>12158</v>
      </c>
      <c r="AN804" s="241" t="s">
        <v>12158</v>
      </c>
      <c r="AO804" s="241" t="s">
        <v>12158</v>
      </c>
      <c r="AP804" s="165" t="s">
        <v>12158</v>
      </c>
      <c r="AQ804" s="241" t="s">
        <v>12158</v>
      </c>
      <c r="AR804" s="241" t="s">
        <v>12158</v>
      </c>
      <c r="AS804" s="241" t="s">
        <v>12158</v>
      </c>
      <c r="AT804" s="102"/>
    </row>
    <row r="805" spans="2:46" ht="50" customHeight="1">
      <c r="B805" s="34" t="s">
        <v>1597</v>
      </c>
      <c r="C805" s="35" t="s">
        <v>5297</v>
      </c>
      <c r="D805" s="36" t="s">
        <v>1598</v>
      </c>
      <c r="E805" s="240">
        <v>337.90499999999997</v>
      </c>
      <c r="F805" s="235">
        <v>207.101</v>
      </c>
      <c r="G805" s="234">
        <f t="shared" si="186"/>
        <v>130.80399999999997</v>
      </c>
      <c r="H805" s="105">
        <f t="shared" si="187"/>
        <v>63.159521199801048</v>
      </c>
      <c r="I805" s="240">
        <v>337.90499999999997</v>
      </c>
      <c r="J805" s="235">
        <v>207.101</v>
      </c>
      <c r="K805" s="234">
        <f t="shared" si="188"/>
        <v>130.80399999999997</v>
      </c>
      <c r="L805" s="312">
        <f t="shared" si="189"/>
        <v>63.159521199801048</v>
      </c>
      <c r="M805" s="240" t="s">
        <v>6150</v>
      </c>
      <c r="N805" s="235" t="s">
        <v>6150</v>
      </c>
      <c r="O805" s="235" t="s">
        <v>6150</v>
      </c>
      <c r="P805" s="235" t="s">
        <v>6150</v>
      </c>
      <c r="Q805" s="240" t="s">
        <v>6150</v>
      </c>
      <c r="R805" s="235" t="s">
        <v>6150</v>
      </c>
      <c r="S805" s="235" t="s">
        <v>6150</v>
      </c>
      <c r="T805" s="235" t="s">
        <v>6150</v>
      </c>
      <c r="U805" s="235" t="s">
        <v>6150</v>
      </c>
      <c r="V805" s="235" t="s">
        <v>6150</v>
      </c>
      <c r="W805" s="235" t="s">
        <v>6150</v>
      </c>
      <c r="X805" s="235" t="s">
        <v>6150</v>
      </c>
      <c r="Y805" s="235" t="s">
        <v>6150</v>
      </c>
      <c r="Z805" s="235" t="s">
        <v>6150</v>
      </c>
      <c r="AA805" s="235" t="s">
        <v>6150</v>
      </c>
      <c r="AB805" s="235" t="s">
        <v>6150</v>
      </c>
      <c r="AC805" s="235" t="s">
        <v>6150</v>
      </c>
      <c r="AD805" s="235" t="s">
        <v>6150</v>
      </c>
      <c r="AE805" s="235" t="s">
        <v>12158</v>
      </c>
      <c r="AF805" s="235" t="s">
        <v>12158</v>
      </c>
      <c r="AG805" s="235" t="s">
        <v>12158</v>
      </c>
      <c r="AH805" s="235" t="s">
        <v>12158</v>
      </c>
      <c r="AI805" s="235" t="s">
        <v>12158</v>
      </c>
      <c r="AJ805" s="241" t="s">
        <v>12158</v>
      </c>
      <c r="AK805" s="241" t="s">
        <v>12158</v>
      </c>
      <c r="AL805" s="241" t="s">
        <v>12158</v>
      </c>
      <c r="AM805" s="241" t="s">
        <v>12158</v>
      </c>
      <c r="AN805" s="241" t="s">
        <v>12158</v>
      </c>
      <c r="AO805" s="241" t="s">
        <v>12158</v>
      </c>
      <c r="AP805" s="165" t="s">
        <v>12158</v>
      </c>
      <c r="AQ805" s="241" t="s">
        <v>12158</v>
      </c>
      <c r="AR805" s="241" t="s">
        <v>12158</v>
      </c>
      <c r="AS805" s="241" t="s">
        <v>12158</v>
      </c>
      <c r="AT805" s="102"/>
    </row>
    <row r="806" spans="2:46" ht="50" customHeight="1">
      <c r="B806" s="34" t="s">
        <v>1599</v>
      </c>
      <c r="C806" s="35" t="s">
        <v>5297</v>
      </c>
      <c r="D806" s="36" t="s">
        <v>1600</v>
      </c>
      <c r="E806" s="240" t="s">
        <v>6150</v>
      </c>
      <c r="F806" s="235">
        <v>862.91099999999994</v>
      </c>
      <c r="G806" s="234" t="s">
        <v>12159</v>
      </c>
      <c r="H806" s="105" t="s">
        <v>12159</v>
      </c>
      <c r="I806" s="240" t="s">
        <v>6150</v>
      </c>
      <c r="J806" s="235">
        <v>85.798000000000002</v>
      </c>
      <c r="K806" s="234" t="s">
        <v>12159</v>
      </c>
      <c r="L806" s="312" t="s">
        <v>12159</v>
      </c>
      <c r="M806" s="240" t="s">
        <v>6150</v>
      </c>
      <c r="N806" s="235" t="s">
        <v>6150</v>
      </c>
      <c r="O806" s="235" t="s">
        <v>6150</v>
      </c>
      <c r="P806" s="235" t="s">
        <v>6150</v>
      </c>
      <c r="Q806" s="240" t="s">
        <v>6150</v>
      </c>
      <c r="R806" s="235">
        <v>777.11300000000006</v>
      </c>
      <c r="S806" s="234" t="s">
        <v>12162</v>
      </c>
      <c r="T806" s="105" t="s">
        <v>12162</v>
      </c>
      <c r="U806" s="180" t="s">
        <v>7076</v>
      </c>
      <c r="V806" s="165" t="s">
        <v>6150</v>
      </c>
      <c r="W806" s="165">
        <v>777</v>
      </c>
      <c r="X806" s="235" t="s">
        <v>6150</v>
      </c>
      <c r="Y806" s="235" t="s">
        <v>6150</v>
      </c>
      <c r="Z806" s="235" t="s">
        <v>6150</v>
      </c>
      <c r="AA806" s="235" t="s">
        <v>6150</v>
      </c>
      <c r="AB806" s="235" t="s">
        <v>6150</v>
      </c>
      <c r="AC806" s="235" t="s">
        <v>6150</v>
      </c>
      <c r="AD806" s="235" t="s">
        <v>6150</v>
      </c>
      <c r="AE806" s="235" t="s">
        <v>12158</v>
      </c>
      <c r="AF806" s="235" t="s">
        <v>12158</v>
      </c>
      <c r="AG806" s="235" t="s">
        <v>12158</v>
      </c>
      <c r="AH806" s="235" t="s">
        <v>12158</v>
      </c>
      <c r="AI806" s="235" t="s">
        <v>12158</v>
      </c>
      <c r="AJ806" s="241" t="s">
        <v>12158</v>
      </c>
      <c r="AK806" s="241" t="s">
        <v>12158</v>
      </c>
      <c r="AL806" s="241" t="s">
        <v>12158</v>
      </c>
      <c r="AM806" s="241" t="s">
        <v>12158</v>
      </c>
      <c r="AN806" s="241" t="s">
        <v>12158</v>
      </c>
      <c r="AO806" s="241" t="s">
        <v>12158</v>
      </c>
      <c r="AP806" s="165" t="s">
        <v>12158</v>
      </c>
      <c r="AQ806" s="241" t="s">
        <v>12158</v>
      </c>
      <c r="AR806" s="241" t="s">
        <v>12158</v>
      </c>
      <c r="AS806" s="241" t="s">
        <v>12158</v>
      </c>
      <c r="AT806" s="102"/>
    </row>
    <row r="807" spans="2:46" ht="50" customHeight="1">
      <c r="B807" s="37" t="s">
        <v>5221</v>
      </c>
      <c r="C807" s="38" t="s">
        <v>5298</v>
      </c>
      <c r="D807" s="39" t="s">
        <v>5222</v>
      </c>
      <c r="E807" s="68">
        <v>21501.93</v>
      </c>
      <c r="F807" s="142">
        <v>20087.16</v>
      </c>
      <c r="G807" s="113">
        <f t="shared" ref="G807" si="190">E807-F807</f>
        <v>1414.7700000000004</v>
      </c>
      <c r="H807" s="123">
        <f t="shared" ref="H807" si="191">G807/F807*100</f>
        <v>7.0431559264724362</v>
      </c>
      <c r="I807" s="68">
        <v>8928.9969999999994</v>
      </c>
      <c r="J807" s="142">
        <v>7620.6120000000001</v>
      </c>
      <c r="K807" s="113">
        <f t="shared" ref="K807" si="192">I807-J807</f>
        <v>1308.3849999999993</v>
      </c>
      <c r="L807" s="315">
        <f t="shared" ref="L807" si="193">K807/J807*100</f>
        <v>17.169027894347582</v>
      </c>
      <c r="M807" s="240" t="s">
        <v>6150</v>
      </c>
      <c r="N807" s="235" t="s">
        <v>6150</v>
      </c>
      <c r="O807" s="235" t="s">
        <v>6150</v>
      </c>
      <c r="P807" s="235" t="s">
        <v>6150</v>
      </c>
      <c r="Q807" s="68">
        <v>12572.933000000001</v>
      </c>
      <c r="R807" s="142">
        <v>12466.548000000001</v>
      </c>
      <c r="S807" s="113">
        <f t="shared" ref="S807" si="194">Q807-R807</f>
        <v>106.38500000000022</v>
      </c>
      <c r="T807" s="123">
        <f t="shared" ref="T807" si="195">S807/R807*100</f>
        <v>0.85336373790082243</v>
      </c>
      <c r="U807" s="343" t="s">
        <v>7481</v>
      </c>
      <c r="V807" s="249">
        <v>3670</v>
      </c>
      <c r="W807" s="249">
        <v>3669</v>
      </c>
      <c r="X807" s="249">
        <f t="shared" ref="X807" si="196">V807-W807</f>
        <v>1</v>
      </c>
      <c r="Y807" s="249">
        <f t="shared" ref="Y807" si="197">X807/W807*100</f>
        <v>2.7255382938130283E-2</v>
      </c>
      <c r="Z807" s="142" t="s">
        <v>7482</v>
      </c>
      <c r="AA807" s="249">
        <v>2980</v>
      </c>
      <c r="AB807" s="249">
        <v>2977</v>
      </c>
      <c r="AC807" s="249">
        <f t="shared" ref="AC807" si="198">AA807-AB807</f>
        <v>3</v>
      </c>
      <c r="AD807" s="249">
        <f t="shared" ref="AD807" si="199">AC807/AB807*100</f>
        <v>0.10077258985555929</v>
      </c>
      <c r="AE807" s="142" t="s">
        <v>7483</v>
      </c>
      <c r="AF807" s="249">
        <v>2532</v>
      </c>
      <c r="AG807" s="249">
        <v>2218</v>
      </c>
      <c r="AH807" s="249">
        <f t="shared" ref="AH807" si="200">AF807-AG807</f>
        <v>314</v>
      </c>
      <c r="AI807" s="249">
        <f t="shared" ref="AI807" si="201">AH807/AG807*100</f>
        <v>14.156898106402164</v>
      </c>
      <c r="AJ807" s="142" t="s">
        <v>7484</v>
      </c>
      <c r="AK807" s="249">
        <v>1163</v>
      </c>
      <c r="AL807" s="249">
        <v>1264</v>
      </c>
      <c r="AM807" s="249">
        <f t="shared" ref="AM807" si="202">AK807-AL807</f>
        <v>-101</v>
      </c>
      <c r="AN807" s="249">
        <f t="shared" ref="AN807" si="203">AM807/AL807*100</f>
        <v>-7.9905063291139236</v>
      </c>
      <c r="AO807" s="142" t="s">
        <v>6254</v>
      </c>
      <c r="AP807" s="249">
        <v>1011</v>
      </c>
      <c r="AQ807" s="249">
        <v>1228</v>
      </c>
      <c r="AR807" s="249">
        <f t="shared" ref="AR807" si="204">AP807-AQ807</f>
        <v>-217</v>
      </c>
      <c r="AS807" s="368">
        <f t="shared" ref="AS807" si="205">AR807/AQ807*100</f>
        <v>-17.67100977198697</v>
      </c>
      <c r="AT807" s="221" t="s">
        <v>12027</v>
      </c>
    </row>
    <row r="808" spans="2:46" ht="50" customHeight="1">
      <c r="B808" s="37" t="s">
        <v>1601</v>
      </c>
      <c r="C808" s="38" t="s">
        <v>5298</v>
      </c>
      <c r="D808" s="39" t="s">
        <v>1602</v>
      </c>
      <c r="E808" s="240">
        <v>895.70799999999997</v>
      </c>
      <c r="F808" s="235">
        <v>926.70100000000002</v>
      </c>
      <c r="G808" s="234">
        <v>-30.993000000000052</v>
      </c>
      <c r="H808" s="105">
        <v>-3.3444444324544866</v>
      </c>
      <c r="I808" s="240">
        <v>219.363</v>
      </c>
      <c r="J808" s="235">
        <v>214.328</v>
      </c>
      <c r="K808" s="234">
        <v>5.0349999999999966</v>
      </c>
      <c r="L808" s="312">
        <v>2.3492030905901218</v>
      </c>
      <c r="M808" s="240">
        <v>0.95799999999999996</v>
      </c>
      <c r="N808" s="235">
        <v>0.95799999999999996</v>
      </c>
      <c r="O808" s="234">
        <v>0</v>
      </c>
      <c r="P808" s="105">
        <v>0</v>
      </c>
      <c r="Q808" s="240">
        <v>675.38699999999994</v>
      </c>
      <c r="R808" s="235">
        <v>711.41499999999996</v>
      </c>
      <c r="S808" s="234">
        <v>-36.02800000000002</v>
      </c>
      <c r="T808" s="105">
        <v>-5.064273314450781</v>
      </c>
      <c r="U808" s="180" t="s">
        <v>7485</v>
      </c>
      <c r="V808" s="165">
        <v>377</v>
      </c>
      <c r="W808" s="165">
        <v>387</v>
      </c>
      <c r="X808" s="165">
        <v>-10</v>
      </c>
      <c r="Y808" s="165">
        <v>-2.5839793281653747</v>
      </c>
      <c r="Z808" s="235" t="s">
        <v>7486</v>
      </c>
      <c r="AA808" s="165">
        <v>113</v>
      </c>
      <c r="AB808" s="165">
        <v>114</v>
      </c>
      <c r="AC808" s="165">
        <v>-1</v>
      </c>
      <c r="AD808" s="165">
        <v>-0.8771929824561403</v>
      </c>
      <c r="AE808" s="235" t="s">
        <v>7487</v>
      </c>
      <c r="AF808" s="165">
        <v>54</v>
      </c>
      <c r="AG808" s="165">
        <v>20</v>
      </c>
      <c r="AH808" s="165">
        <v>34</v>
      </c>
      <c r="AI808" s="165">
        <v>170</v>
      </c>
      <c r="AJ808" s="235" t="s">
        <v>7488</v>
      </c>
      <c r="AK808" s="165">
        <v>43</v>
      </c>
      <c r="AL808" s="165">
        <v>32</v>
      </c>
      <c r="AM808" s="165">
        <v>11</v>
      </c>
      <c r="AN808" s="165">
        <v>34.375</v>
      </c>
      <c r="AO808" s="235" t="s">
        <v>7489</v>
      </c>
      <c r="AP808" s="165">
        <v>27</v>
      </c>
      <c r="AQ808" s="165">
        <v>36</v>
      </c>
      <c r="AR808" s="165">
        <v>-9</v>
      </c>
      <c r="AS808" s="255">
        <v>-25</v>
      </c>
      <c r="AT808" s="109" t="s">
        <v>7490</v>
      </c>
    </row>
    <row r="809" spans="2:46" ht="50" customHeight="1">
      <c r="B809" s="34" t="s">
        <v>1603</v>
      </c>
      <c r="C809" s="35" t="s">
        <v>5298</v>
      </c>
      <c r="D809" s="36" t="s">
        <v>1604</v>
      </c>
      <c r="E809" s="240">
        <v>34553.589</v>
      </c>
      <c r="F809" s="235">
        <v>31663.342000000001</v>
      </c>
      <c r="G809" s="234">
        <v>2890.2469999999994</v>
      </c>
      <c r="H809" s="105">
        <v>9.1280541390735053</v>
      </c>
      <c r="I809" s="240">
        <v>22909.075000000001</v>
      </c>
      <c r="J809" s="235">
        <v>19024.945</v>
      </c>
      <c r="K809" s="234">
        <v>3884.130000000001</v>
      </c>
      <c r="L809" s="312">
        <v>20.415985433860655</v>
      </c>
      <c r="M809" s="240" t="s">
        <v>6150</v>
      </c>
      <c r="N809" s="235" t="s">
        <v>6150</v>
      </c>
      <c r="O809" s="235" t="s">
        <v>6150</v>
      </c>
      <c r="P809" s="235" t="s">
        <v>6150</v>
      </c>
      <c r="Q809" s="240">
        <v>11644.513999999999</v>
      </c>
      <c r="R809" s="235">
        <v>12638.397000000001</v>
      </c>
      <c r="S809" s="234">
        <v>-993.88300000000163</v>
      </c>
      <c r="T809" s="105">
        <v>-7.8639957266732603</v>
      </c>
      <c r="U809" s="185" t="s">
        <v>7491</v>
      </c>
      <c r="V809" s="165">
        <v>6421</v>
      </c>
      <c r="W809" s="165">
        <v>5021</v>
      </c>
      <c r="X809" s="165">
        <v>1400</v>
      </c>
      <c r="Y809" s="255">
        <v>27.882891854212311</v>
      </c>
      <c r="Z809" s="235" t="s">
        <v>6017</v>
      </c>
      <c r="AA809" s="165">
        <v>3777</v>
      </c>
      <c r="AB809" s="165">
        <v>3773</v>
      </c>
      <c r="AC809" s="165">
        <v>4</v>
      </c>
      <c r="AD809" s="165">
        <v>0.10601643254704478</v>
      </c>
      <c r="AE809" s="235" t="s">
        <v>7492</v>
      </c>
      <c r="AF809" s="165">
        <v>479</v>
      </c>
      <c r="AG809" s="165">
        <v>28</v>
      </c>
      <c r="AH809" s="165">
        <v>451</v>
      </c>
      <c r="AI809" s="165">
        <v>1610.7142857142858</v>
      </c>
      <c r="AJ809" s="235" t="s">
        <v>7493</v>
      </c>
      <c r="AK809" s="165">
        <v>258</v>
      </c>
      <c r="AL809" s="165">
        <v>279</v>
      </c>
      <c r="AM809" s="165">
        <v>-21</v>
      </c>
      <c r="AN809" s="165">
        <v>-7.5268817204301079</v>
      </c>
      <c r="AO809" s="235" t="s">
        <v>7494</v>
      </c>
      <c r="AP809" s="165">
        <v>217</v>
      </c>
      <c r="AQ809" s="165">
        <v>3063</v>
      </c>
      <c r="AR809" s="165">
        <v>-2846</v>
      </c>
      <c r="AS809" s="255">
        <v>-92.915442376754825</v>
      </c>
      <c r="AT809" s="108" t="s">
        <v>7495</v>
      </c>
    </row>
    <row r="810" spans="2:46" ht="50" customHeight="1">
      <c r="B810" s="34" t="s">
        <v>1605</v>
      </c>
      <c r="C810" s="35" t="s">
        <v>5298</v>
      </c>
      <c r="D810" s="36" t="s">
        <v>1606</v>
      </c>
      <c r="E810" s="240">
        <v>18860.507000000001</v>
      </c>
      <c r="F810" s="235">
        <v>19645.043000000001</v>
      </c>
      <c r="G810" s="234">
        <v>-784.53600000000006</v>
      </c>
      <c r="H810" s="105">
        <v>-3.993557051516762</v>
      </c>
      <c r="I810" s="240">
        <v>11118.346</v>
      </c>
      <c r="J810" s="235">
        <v>11469.128000000001</v>
      </c>
      <c r="K810" s="234">
        <v>-350.78200000000106</v>
      </c>
      <c r="L810" s="312">
        <v>-3.0584888406511901</v>
      </c>
      <c r="M810" s="240">
        <v>4817.5569999999998</v>
      </c>
      <c r="N810" s="235">
        <v>4817.3379999999997</v>
      </c>
      <c r="O810" s="234">
        <v>0.21900000000005093</v>
      </c>
      <c r="P810" s="105">
        <v>4.5460791831515857E-3</v>
      </c>
      <c r="Q810" s="240">
        <v>2924.6039999999998</v>
      </c>
      <c r="R810" s="235">
        <v>3358.5770000000002</v>
      </c>
      <c r="S810" s="234">
        <v>-433.97300000000041</v>
      </c>
      <c r="T810" s="105">
        <v>-12.92133543462009</v>
      </c>
      <c r="U810" s="185" t="s">
        <v>5467</v>
      </c>
      <c r="V810" s="165">
        <v>1651</v>
      </c>
      <c r="W810" s="165">
        <v>1651</v>
      </c>
      <c r="X810" s="165">
        <v>0</v>
      </c>
      <c r="Y810" s="255">
        <v>0</v>
      </c>
      <c r="Z810" s="235" t="s">
        <v>7496</v>
      </c>
      <c r="AA810" s="165">
        <v>725</v>
      </c>
      <c r="AB810" s="165">
        <v>683</v>
      </c>
      <c r="AC810" s="165">
        <v>42</v>
      </c>
      <c r="AD810" s="165">
        <v>6.1493411420204982</v>
      </c>
      <c r="AE810" s="235" t="s">
        <v>5362</v>
      </c>
      <c r="AF810" s="165">
        <v>342</v>
      </c>
      <c r="AG810" s="165">
        <v>342</v>
      </c>
      <c r="AH810" s="165">
        <v>0</v>
      </c>
      <c r="AI810" s="165">
        <v>0</v>
      </c>
      <c r="AJ810" s="235" t="s">
        <v>6287</v>
      </c>
      <c r="AK810" s="165">
        <v>163</v>
      </c>
      <c r="AL810" s="165">
        <v>163</v>
      </c>
      <c r="AM810" s="165">
        <v>0</v>
      </c>
      <c r="AN810" s="165">
        <v>0</v>
      </c>
      <c r="AO810" s="235" t="s">
        <v>5558</v>
      </c>
      <c r="AP810" s="165">
        <v>24</v>
      </c>
      <c r="AQ810" s="165">
        <v>0</v>
      </c>
      <c r="AR810" s="165">
        <v>24</v>
      </c>
      <c r="AS810" s="255" t="s">
        <v>12165</v>
      </c>
      <c r="AT810" s="108" t="s">
        <v>7497</v>
      </c>
    </row>
    <row r="811" spans="2:46" ht="50" customHeight="1">
      <c r="B811" s="34" t="s">
        <v>1607</v>
      </c>
      <c r="C811" s="35" t="s">
        <v>5298</v>
      </c>
      <c r="D811" s="36" t="s">
        <v>1608</v>
      </c>
      <c r="E811" s="240">
        <v>5602.9160000000002</v>
      </c>
      <c r="F811" s="235">
        <v>4536.8500000000004</v>
      </c>
      <c r="G811" s="234">
        <v>1066.0659999999998</v>
      </c>
      <c r="H811" s="105">
        <v>23.497933588282613</v>
      </c>
      <c r="I811" s="240">
        <v>1096.595</v>
      </c>
      <c r="J811" s="235">
        <v>1977.8620000000001</v>
      </c>
      <c r="K811" s="234">
        <v>-881.26700000000005</v>
      </c>
      <c r="L811" s="312">
        <v>-44.556546412237054</v>
      </c>
      <c r="M811" s="240" t="s">
        <v>6150</v>
      </c>
      <c r="N811" s="235" t="s">
        <v>6150</v>
      </c>
      <c r="O811" s="234" t="s">
        <v>6150</v>
      </c>
      <c r="P811" s="234" t="s">
        <v>6150</v>
      </c>
      <c r="Q811" s="240">
        <v>4506.3209999999999</v>
      </c>
      <c r="R811" s="235">
        <v>2558.9879999999998</v>
      </c>
      <c r="S811" s="234">
        <v>1947.3330000000001</v>
      </c>
      <c r="T811" s="105">
        <v>76.097777715253073</v>
      </c>
      <c r="U811" s="185" t="s">
        <v>5340</v>
      </c>
      <c r="V811" s="165">
        <v>2049</v>
      </c>
      <c r="W811" s="165">
        <v>45</v>
      </c>
      <c r="X811" s="165">
        <v>2004</v>
      </c>
      <c r="Y811" s="255">
        <v>4453.333333333333</v>
      </c>
      <c r="Z811" s="194" t="s">
        <v>6675</v>
      </c>
      <c r="AA811" s="165">
        <v>1547</v>
      </c>
      <c r="AB811" s="165">
        <v>1561</v>
      </c>
      <c r="AC811" s="165">
        <v>-14</v>
      </c>
      <c r="AD811" s="165">
        <v>-0.89686098654708524</v>
      </c>
      <c r="AE811" s="235" t="s">
        <v>6035</v>
      </c>
      <c r="AF811" s="165">
        <v>282</v>
      </c>
      <c r="AG811" s="165">
        <v>255</v>
      </c>
      <c r="AH811" s="165">
        <v>27</v>
      </c>
      <c r="AI811" s="165">
        <v>10.588235294117647</v>
      </c>
      <c r="AJ811" s="235" t="s">
        <v>7498</v>
      </c>
      <c r="AK811" s="165">
        <v>251</v>
      </c>
      <c r="AL811" s="165">
        <v>253</v>
      </c>
      <c r="AM811" s="165">
        <v>-2</v>
      </c>
      <c r="AN811" s="165">
        <v>-0.79051383399209485</v>
      </c>
      <c r="AO811" s="235" t="s">
        <v>7499</v>
      </c>
      <c r="AP811" s="165">
        <v>249</v>
      </c>
      <c r="AQ811" s="165">
        <v>234</v>
      </c>
      <c r="AR811" s="165">
        <v>15</v>
      </c>
      <c r="AS811" s="255">
        <v>6.4102564102564097</v>
      </c>
      <c r="AT811" s="108" t="s">
        <v>7500</v>
      </c>
    </row>
    <row r="812" spans="2:46" ht="50" customHeight="1">
      <c r="B812" s="34" t="s">
        <v>1609</v>
      </c>
      <c r="C812" s="35" t="s">
        <v>5298</v>
      </c>
      <c r="D812" s="36" t="s">
        <v>1610</v>
      </c>
      <c r="E812" s="240">
        <v>8075.6729999999998</v>
      </c>
      <c r="F812" s="235">
        <v>8498.6970000000001</v>
      </c>
      <c r="G812" s="234">
        <v>-423.02400000000034</v>
      </c>
      <c r="H812" s="105">
        <v>-4.9775159650944181</v>
      </c>
      <c r="I812" s="240">
        <v>3591.8589999999999</v>
      </c>
      <c r="J812" s="235">
        <v>4438.1970000000001</v>
      </c>
      <c r="K812" s="234">
        <v>-846.33800000000019</v>
      </c>
      <c r="L812" s="312">
        <v>-19.069410393454824</v>
      </c>
      <c r="M812" s="240">
        <v>494.245</v>
      </c>
      <c r="N812" s="235">
        <v>494.04599999999999</v>
      </c>
      <c r="O812" s="234">
        <v>0.19900000000001228</v>
      </c>
      <c r="P812" s="105">
        <v>4.0279650073072604E-2</v>
      </c>
      <c r="Q812" s="240">
        <v>3989.569</v>
      </c>
      <c r="R812" s="235">
        <v>3566.4540000000002</v>
      </c>
      <c r="S812" s="234">
        <v>423.11499999999978</v>
      </c>
      <c r="T812" s="105">
        <v>11.863744772819157</v>
      </c>
      <c r="U812" s="185" t="s">
        <v>5534</v>
      </c>
      <c r="V812" s="165">
        <v>2558</v>
      </c>
      <c r="W812" s="165">
        <v>2357</v>
      </c>
      <c r="X812" s="165">
        <v>201</v>
      </c>
      <c r="Y812" s="255">
        <v>8.5277895630038181</v>
      </c>
      <c r="Z812" s="235" t="s">
        <v>5395</v>
      </c>
      <c r="AA812" s="165">
        <v>870</v>
      </c>
      <c r="AB812" s="165">
        <v>736</v>
      </c>
      <c r="AC812" s="165">
        <v>134</v>
      </c>
      <c r="AD812" s="165">
        <v>18.206521739130434</v>
      </c>
      <c r="AE812" s="235" t="s">
        <v>7501</v>
      </c>
      <c r="AF812" s="165">
        <v>231</v>
      </c>
      <c r="AG812" s="165">
        <v>216</v>
      </c>
      <c r="AH812" s="165">
        <v>15</v>
      </c>
      <c r="AI812" s="165">
        <v>6.9444444444444446</v>
      </c>
      <c r="AJ812" s="235" t="s">
        <v>5390</v>
      </c>
      <c r="AK812" s="165">
        <v>92</v>
      </c>
      <c r="AL812" s="165">
        <v>93</v>
      </c>
      <c r="AM812" s="165">
        <v>-1</v>
      </c>
      <c r="AN812" s="165">
        <v>-1.0752688172043012</v>
      </c>
      <c r="AO812" s="235" t="s">
        <v>6289</v>
      </c>
      <c r="AP812" s="165">
        <v>82</v>
      </c>
      <c r="AQ812" s="165">
        <v>23</v>
      </c>
      <c r="AR812" s="165">
        <v>59</v>
      </c>
      <c r="AS812" s="255">
        <v>256.52173913043475</v>
      </c>
      <c r="AT812" s="108" t="s">
        <v>7502</v>
      </c>
    </row>
    <row r="813" spans="2:46" ht="50" customHeight="1">
      <c r="B813" s="34" t="s">
        <v>1611</v>
      </c>
      <c r="C813" s="35" t="s">
        <v>5298</v>
      </c>
      <c r="D813" s="36" t="s">
        <v>1612</v>
      </c>
      <c r="E813" s="240">
        <v>20689.849999999999</v>
      </c>
      <c r="F813" s="235">
        <v>20451.384999999998</v>
      </c>
      <c r="G813" s="234">
        <v>238.46500000000015</v>
      </c>
      <c r="H813" s="105">
        <v>1.1660090502428084</v>
      </c>
      <c r="I813" s="240">
        <v>12614.38</v>
      </c>
      <c r="J813" s="235">
        <v>12799.099</v>
      </c>
      <c r="K813" s="234">
        <v>-184.71900000000096</v>
      </c>
      <c r="L813" s="312">
        <v>-1.4432187765717022</v>
      </c>
      <c r="M813" s="240">
        <v>25</v>
      </c>
      <c r="N813" s="235">
        <v>25</v>
      </c>
      <c r="O813" s="234">
        <v>0</v>
      </c>
      <c r="P813" s="105">
        <v>0</v>
      </c>
      <c r="Q813" s="240">
        <v>8050.47</v>
      </c>
      <c r="R813" s="235">
        <v>7627.2860000000001</v>
      </c>
      <c r="S813" s="234">
        <v>423.1840000000002</v>
      </c>
      <c r="T813" s="105">
        <v>5.5482907026168968</v>
      </c>
      <c r="U813" s="180" t="s">
        <v>7503</v>
      </c>
      <c r="V813" s="165">
        <v>5086</v>
      </c>
      <c r="W813" s="165">
        <v>4085</v>
      </c>
      <c r="X813" s="165">
        <v>1001</v>
      </c>
      <c r="Y813" s="165">
        <v>24.504283965728273</v>
      </c>
      <c r="Z813" s="235" t="s">
        <v>7504</v>
      </c>
      <c r="AA813" s="165">
        <v>1253</v>
      </c>
      <c r="AB813" s="165">
        <v>1842</v>
      </c>
      <c r="AC813" s="165">
        <v>-589</v>
      </c>
      <c r="AD813" s="165">
        <v>-31.976112920738327</v>
      </c>
      <c r="AE813" s="235" t="s">
        <v>7505</v>
      </c>
      <c r="AF813" s="165">
        <v>809</v>
      </c>
      <c r="AG813" s="165">
        <v>809</v>
      </c>
      <c r="AH813" s="165">
        <v>0</v>
      </c>
      <c r="AI813" s="165">
        <v>0</v>
      </c>
      <c r="AJ813" s="235" t="s">
        <v>7506</v>
      </c>
      <c r="AK813" s="165">
        <v>126</v>
      </c>
      <c r="AL813" s="165">
        <v>127</v>
      </c>
      <c r="AM813" s="165">
        <v>-1</v>
      </c>
      <c r="AN813" s="165">
        <v>-0.78740157480314954</v>
      </c>
      <c r="AO813" s="235" t="s">
        <v>7507</v>
      </c>
      <c r="AP813" s="165">
        <v>123</v>
      </c>
      <c r="AQ813" s="165">
        <v>123</v>
      </c>
      <c r="AR813" s="165">
        <v>0</v>
      </c>
      <c r="AS813" s="255">
        <v>0</v>
      </c>
      <c r="AT813" s="108" t="s">
        <v>7508</v>
      </c>
    </row>
    <row r="814" spans="2:46" ht="50" customHeight="1">
      <c r="B814" s="34" t="s">
        <v>1613</v>
      </c>
      <c r="C814" s="35" t="s">
        <v>5298</v>
      </c>
      <c r="D814" s="36" t="s">
        <v>1614</v>
      </c>
      <c r="E814" s="240">
        <v>7432.9979999999996</v>
      </c>
      <c r="F814" s="235">
        <v>7414</v>
      </c>
      <c r="G814" s="234">
        <v>18.997999999999593</v>
      </c>
      <c r="H814" s="105">
        <v>0.25624494200161302</v>
      </c>
      <c r="I814" s="240">
        <v>5707.7579999999998</v>
      </c>
      <c r="J814" s="235">
        <v>5684.7790000000005</v>
      </c>
      <c r="K814" s="234">
        <v>22.97899999999936</v>
      </c>
      <c r="L814" s="312">
        <v>0.40421975946645172</v>
      </c>
      <c r="M814" s="240">
        <v>123.24299999999999</v>
      </c>
      <c r="N814" s="235">
        <v>123.224</v>
      </c>
      <c r="O814" s="234">
        <v>1.8999999999991246E-2</v>
      </c>
      <c r="P814" s="105">
        <v>1.541907420631634E-2</v>
      </c>
      <c r="Q814" s="240">
        <v>1601.9970000000001</v>
      </c>
      <c r="R814" s="235">
        <v>1605.9970000000001</v>
      </c>
      <c r="S814" s="234">
        <v>-4</v>
      </c>
      <c r="T814" s="105">
        <v>-0.24906646774558108</v>
      </c>
      <c r="U814" s="185" t="s">
        <v>7509</v>
      </c>
      <c r="V814" s="165">
        <v>466</v>
      </c>
      <c r="W814" s="165">
        <v>425</v>
      </c>
      <c r="X814" s="165">
        <v>41</v>
      </c>
      <c r="Y814" s="255">
        <v>9.6470588235294112</v>
      </c>
      <c r="Z814" s="235" t="s">
        <v>7510</v>
      </c>
      <c r="AA814" s="165">
        <v>458</v>
      </c>
      <c r="AB814" s="165">
        <v>460</v>
      </c>
      <c r="AC814" s="165">
        <v>-2</v>
      </c>
      <c r="AD814" s="165">
        <v>-0.43478260869565216</v>
      </c>
      <c r="AE814" s="235" t="s">
        <v>5395</v>
      </c>
      <c r="AF814" s="165">
        <v>317</v>
      </c>
      <c r="AG814" s="165">
        <v>317</v>
      </c>
      <c r="AH814" s="165">
        <v>0</v>
      </c>
      <c r="AI814" s="165">
        <v>0</v>
      </c>
      <c r="AJ814" s="235" t="s">
        <v>7229</v>
      </c>
      <c r="AK814" s="165">
        <v>66</v>
      </c>
      <c r="AL814" s="165">
        <v>60</v>
      </c>
      <c r="AM814" s="165">
        <v>6</v>
      </c>
      <c r="AN814" s="165">
        <v>10</v>
      </c>
      <c r="AO814" s="235" t="s">
        <v>7511</v>
      </c>
      <c r="AP814" s="165">
        <v>60</v>
      </c>
      <c r="AQ814" s="165">
        <v>50</v>
      </c>
      <c r="AR814" s="165">
        <v>10</v>
      </c>
      <c r="AS814" s="255">
        <v>20</v>
      </c>
      <c r="AT814" s="108" t="s">
        <v>7512</v>
      </c>
    </row>
    <row r="815" spans="2:46" ht="50" customHeight="1">
      <c r="B815" s="34" t="s">
        <v>1615</v>
      </c>
      <c r="C815" s="35" t="s">
        <v>5298</v>
      </c>
      <c r="D815" s="36" t="s">
        <v>1616</v>
      </c>
      <c r="E815" s="240">
        <v>3583.19</v>
      </c>
      <c r="F815" s="235">
        <v>5202.7479999999996</v>
      </c>
      <c r="G815" s="234">
        <v>-1619.5579999999995</v>
      </c>
      <c r="H815" s="105">
        <v>-31.128895729718209</v>
      </c>
      <c r="I815" s="240">
        <v>3231.605</v>
      </c>
      <c r="J815" s="235">
        <v>4996.7929999999997</v>
      </c>
      <c r="K815" s="234">
        <v>-1765.1879999999996</v>
      </c>
      <c r="L815" s="312">
        <v>-35.326418364739141</v>
      </c>
      <c r="M815" s="240">
        <v>44.423999999999999</v>
      </c>
      <c r="N815" s="235">
        <v>29.466999999999999</v>
      </c>
      <c r="O815" s="234">
        <v>14.957000000000001</v>
      </c>
      <c r="P815" s="105">
        <v>50.758475582855397</v>
      </c>
      <c r="Q815" s="240">
        <v>307.161</v>
      </c>
      <c r="R815" s="235">
        <v>176.488</v>
      </c>
      <c r="S815" s="234">
        <v>130.673</v>
      </c>
      <c r="T815" s="105">
        <v>74.040727981505825</v>
      </c>
      <c r="U815" s="180" t="s">
        <v>7513</v>
      </c>
      <c r="V815" s="165">
        <v>122</v>
      </c>
      <c r="W815" s="165">
        <v>20</v>
      </c>
      <c r="X815" s="165">
        <v>102</v>
      </c>
      <c r="Y815" s="165">
        <v>509.99999999999994</v>
      </c>
      <c r="Z815" s="235" t="s">
        <v>7514</v>
      </c>
      <c r="AA815" s="165">
        <v>84</v>
      </c>
      <c r="AB815" s="165">
        <v>86</v>
      </c>
      <c r="AC815" s="165">
        <v>-2</v>
      </c>
      <c r="AD815" s="165">
        <v>-2.3255813953488373</v>
      </c>
      <c r="AE815" s="235" t="s">
        <v>5860</v>
      </c>
      <c r="AF815" s="165">
        <v>55</v>
      </c>
      <c r="AG815" s="165">
        <v>27</v>
      </c>
      <c r="AH815" s="165">
        <v>28</v>
      </c>
      <c r="AI815" s="165">
        <v>103.7037037037037</v>
      </c>
      <c r="AJ815" s="235" t="s">
        <v>7515</v>
      </c>
      <c r="AK815" s="165">
        <v>14</v>
      </c>
      <c r="AL815" s="165">
        <v>12</v>
      </c>
      <c r="AM815" s="165">
        <v>2</v>
      </c>
      <c r="AN815" s="165">
        <v>16.666666666666664</v>
      </c>
      <c r="AO815" s="235" t="s">
        <v>7516</v>
      </c>
      <c r="AP815" s="165">
        <v>12</v>
      </c>
      <c r="AQ815" s="165">
        <v>12</v>
      </c>
      <c r="AR815" s="165">
        <v>0</v>
      </c>
      <c r="AS815" s="255">
        <v>0</v>
      </c>
      <c r="AT815" s="108" t="s">
        <v>7517</v>
      </c>
    </row>
    <row r="816" spans="2:46" ht="50" customHeight="1">
      <c r="B816" s="37" t="s">
        <v>1617</v>
      </c>
      <c r="C816" s="38" t="s">
        <v>5298</v>
      </c>
      <c r="D816" s="39" t="s">
        <v>1618</v>
      </c>
      <c r="E816" s="240">
        <v>9160.6110000000008</v>
      </c>
      <c r="F816" s="235">
        <v>9767.3909999999996</v>
      </c>
      <c r="G816" s="234">
        <v>-606.77999999999884</v>
      </c>
      <c r="H816" s="105">
        <v>-6.2123037769246556</v>
      </c>
      <c r="I816" s="240">
        <v>7287.8990000000003</v>
      </c>
      <c r="J816" s="235">
        <v>7861.9650000000001</v>
      </c>
      <c r="K816" s="234">
        <v>-574.0659999999998</v>
      </c>
      <c r="L816" s="312">
        <v>-7.3018132235388959</v>
      </c>
      <c r="M816" s="240">
        <v>0.91300000000000003</v>
      </c>
      <c r="N816" s="235">
        <v>0.91200000000000003</v>
      </c>
      <c r="O816" s="234">
        <v>1.0000000000000009E-3</v>
      </c>
      <c r="P816" s="105">
        <v>0.10964912280701765</v>
      </c>
      <c r="Q816" s="240">
        <v>1871.799</v>
      </c>
      <c r="R816" s="235">
        <v>1904.5139999999999</v>
      </c>
      <c r="S816" s="234">
        <v>-32.714999999999918</v>
      </c>
      <c r="T816" s="105">
        <v>-1.7177610666028142</v>
      </c>
      <c r="U816" s="185" t="s">
        <v>7518</v>
      </c>
      <c r="V816" s="165">
        <v>740</v>
      </c>
      <c r="W816" s="165">
        <v>757</v>
      </c>
      <c r="X816" s="165">
        <v>-17</v>
      </c>
      <c r="Y816" s="255">
        <v>-2.2457067371202113</v>
      </c>
      <c r="Z816" s="235" t="s">
        <v>5774</v>
      </c>
      <c r="AA816" s="165">
        <v>359</v>
      </c>
      <c r="AB816" s="165">
        <v>359</v>
      </c>
      <c r="AC816" s="165">
        <v>0</v>
      </c>
      <c r="AD816" s="165">
        <v>0</v>
      </c>
      <c r="AE816" s="235" t="s">
        <v>7519</v>
      </c>
      <c r="AF816" s="165">
        <v>237</v>
      </c>
      <c r="AG816" s="165">
        <v>257</v>
      </c>
      <c r="AH816" s="165">
        <v>-20</v>
      </c>
      <c r="AI816" s="165">
        <v>-7.782101167315175</v>
      </c>
      <c r="AJ816" s="235" t="s">
        <v>7520</v>
      </c>
      <c r="AK816" s="165">
        <v>204</v>
      </c>
      <c r="AL816" s="165">
        <v>204</v>
      </c>
      <c r="AM816" s="165">
        <v>0</v>
      </c>
      <c r="AN816" s="165">
        <v>0</v>
      </c>
      <c r="AO816" s="235" t="s">
        <v>5492</v>
      </c>
      <c r="AP816" s="165">
        <v>186</v>
      </c>
      <c r="AQ816" s="165">
        <v>190</v>
      </c>
      <c r="AR816" s="165">
        <v>-4</v>
      </c>
      <c r="AS816" s="255">
        <v>-2.1052631578947367</v>
      </c>
      <c r="AT816" s="108" t="s">
        <v>7521</v>
      </c>
    </row>
    <row r="817" spans="2:48" ht="50" customHeight="1">
      <c r="B817" s="34" t="s">
        <v>1619</v>
      </c>
      <c r="C817" s="35" t="s">
        <v>5298</v>
      </c>
      <c r="D817" s="36" t="s">
        <v>1620</v>
      </c>
      <c r="E817" s="240">
        <v>11448.094999999999</v>
      </c>
      <c r="F817" s="235">
        <v>12851.367</v>
      </c>
      <c r="G817" s="234">
        <v>-1403.2720000000008</v>
      </c>
      <c r="H817" s="105">
        <v>-10.919243065737682</v>
      </c>
      <c r="I817" s="240">
        <v>4110.5720000000001</v>
      </c>
      <c r="J817" s="235">
        <v>5530.92</v>
      </c>
      <c r="K817" s="234">
        <v>-1420.348</v>
      </c>
      <c r="L817" s="312">
        <v>-25.680140012873082</v>
      </c>
      <c r="M817" s="240">
        <v>298.33100000000002</v>
      </c>
      <c r="N817" s="235">
        <v>297.74900000000002</v>
      </c>
      <c r="O817" s="234">
        <v>0.58199999999999363</v>
      </c>
      <c r="P817" s="105">
        <v>0.19546665144131253</v>
      </c>
      <c r="Q817" s="240">
        <v>7039.192</v>
      </c>
      <c r="R817" s="235">
        <v>7022.6980000000003</v>
      </c>
      <c r="S817" s="234">
        <v>16.493999999999687</v>
      </c>
      <c r="T817" s="105">
        <v>0.23486699841000833</v>
      </c>
      <c r="U817" s="185" t="s">
        <v>5422</v>
      </c>
      <c r="V817" s="165">
        <v>5288</v>
      </c>
      <c r="W817" s="165">
        <v>5277</v>
      </c>
      <c r="X817" s="165">
        <v>11</v>
      </c>
      <c r="Y817" s="255">
        <v>0.20845177184006064</v>
      </c>
      <c r="Z817" s="194" t="s">
        <v>7522</v>
      </c>
      <c r="AA817" s="165">
        <v>546</v>
      </c>
      <c r="AB817" s="165">
        <v>539</v>
      </c>
      <c r="AC817" s="165">
        <v>7</v>
      </c>
      <c r="AD817" s="165">
        <v>1.2987012987012987</v>
      </c>
      <c r="AE817" s="235" t="s">
        <v>7523</v>
      </c>
      <c r="AF817" s="165">
        <v>401</v>
      </c>
      <c r="AG817" s="165">
        <v>397</v>
      </c>
      <c r="AH817" s="165">
        <v>4</v>
      </c>
      <c r="AI817" s="165">
        <v>1.0075566750629723</v>
      </c>
      <c r="AJ817" s="235" t="s">
        <v>7524</v>
      </c>
      <c r="AK817" s="165">
        <v>294</v>
      </c>
      <c r="AL817" s="165">
        <v>294</v>
      </c>
      <c r="AM817" s="165">
        <v>0</v>
      </c>
      <c r="AN817" s="165">
        <v>0</v>
      </c>
      <c r="AO817" s="235" t="s">
        <v>5401</v>
      </c>
      <c r="AP817" s="165">
        <v>157</v>
      </c>
      <c r="AQ817" s="165">
        <v>155</v>
      </c>
      <c r="AR817" s="165">
        <v>2</v>
      </c>
      <c r="AS817" s="255">
        <v>1.2903225806451613</v>
      </c>
      <c r="AT817" s="108" t="s">
        <v>7525</v>
      </c>
    </row>
    <row r="818" spans="2:48" ht="50" customHeight="1">
      <c r="B818" s="34" t="s">
        <v>1621</v>
      </c>
      <c r="C818" s="35" t="s">
        <v>5298</v>
      </c>
      <c r="D818" s="36" t="s">
        <v>1622</v>
      </c>
      <c r="E818" s="240">
        <v>5177.1149999999998</v>
      </c>
      <c r="F818" s="235">
        <v>4794.5360000000001</v>
      </c>
      <c r="G818" s="234">
        <v>382.57899999999972</v>
      </c>
      <c r="H818" s="105">
        <v>7.9794791404215069</v>
      </c>
      <c r="I818" s="240">
        <v>1379.2670000000001</v>
      </c>
      <c r="J818" s="235">
        <v>1347.2539999999999</v>
      </c>
      <c r="K818" s="234">
        <v>32.013000000000147</v>
      </c>
      <c r="L818" s="312">
        <v>2.3761666322757362</v>
      </c>
      <c r="M818" s="240">
        <v>0.10199999999999999</v>
      </c>
      <c r="N818" s="235">
        <v>0.10199999999999999</v>
      </c>
      <c r="O818" s="234">
        <v>0</v>
      </c>
      <c r="P818" s="105">
        <v>0</v>
      </c>
      <c r="Q818" s="240">
        <v>3797.7460000000001</v>
      </c>
      <c r="R818" s="235">
        <v>3447.18</v>
      </c>
      <c r="S818" s="234">
        <v>350.56600000000026</v>
      </c>
      <c r="T818" s="105">
        <v>10.169645913471308</v>
      </c>
      <c r="U818" s="185" t="s">
        <v>7526</v>
      </c>
      <c r="V818" s="165">
        <v>3174</v>
      </c>
      <c r="W818" s="165">
        <v>2807</v>
      </c>
      <c r="X818" s="165">
        <v>367</v>
      </c>
      <c r="Y818" s="255">
        <v>13.07445671535447</v>
      </c>
      <c r="Z818" s="235" t="s">
        <v>5839</v>
      </c>
      <c r="AA818" s="165">
        <v>333</v>
      </c>
      <c r="AB818" s="165">
        <v>334</v>
      </c>
      <c r="AC818" s="165">
        <v>-1</v>
      </c>
      <c r="AD818" s="165">
        <v>-0.29940119760479045</v>
      </c>
      <c r="AE818" s="235" t="s">
        <v>7511</v>
      </c>
      <c r="AF818" s="165">
        <v>196</v>
      </c>
      <c r="AG818" s="165">
        <v>214</v>
      </c>
      <c r="AH818" s="165">
        <v>-18</v>
      </c>
      <c r="AI818" s="165">
        <v>-8.4112149532710276</v>
      </c>
      <c r="AJ818" s="235" t="s">
        <v>6038</v>
      </c>
      <c r="AK818" s="165">
        <v>87</v>
      </c>
      <c r="AL818" s="165">
        <v>87</v>
      </c>
      <c r="AM818" s="165">
        <v>0</v>
      </c>
      <c r="AN818" s="165">
        <v>0</v>
      </c>
      <c r="AO818" s="235" t="s">
        <v>7527</v>
      </c>
      <c r="AP818" s="165">
        <v>5</v>
      </c>
      <c r="AQ818" s="165">
        <v>5</v>
      </c>
      <c r="AR818" s="165">
        <v>0</v>
      </c>
      <c r="AS818" s="255">
        <v>0</v>
      </c>
      <c r="AT818" s="108" t="s">
        <v>7528</v>
      </c>
    </row>
    <row r="819" spans="2:48" ht="50" customHeight="1">
      <c r="B819" s="34" t="s">
        <v>1623</v>
      </c>
      <c r="C819" s="35" t="s">
        <v>5298</v>
      </c>
      <c r="D819" s="36" t="s">
        <v>1624</v>
      </c>
      <c r="E819" s="240">
        <v>17408.038</v>
      </c>
      <c r="F819" s="235">
        <v>17465.713</v>
      </c>
      <c r="G819" s="234">
        <v>-57.674999999999272</v>
      </c>
      <c r="H819" s="105">
        <v>-0.33021841135256991</v>
      </c>
      <c r="I819" s="240">
        <v>9579.4850000000006</v>
      </c>
      <c r="J819" s="235">
        <v>9517.5400000000009</v>
      </c>
      <c r="K819" s="234">
        <v>61.944999999999709</v>
      </c>
      <c r="L819" s="312">
        <v>0.65085095518379432</v>
      </c>
      <c r="M819" s="240">
        <v>576.053</v>
      </c>
      <c r="N819" s="235">
        <v>575.93600000000004</v>
      </c>
      <c r="O819" s="234">
        <v>0.1169999999999618</v>
      </c>
      <c r="P819" s="105">
        <v>2.031475719523728E-2</v>
      </c>
      <c r="Q819" s="240">
        <v>7252.5</v>
      </c>
      <c r="R819" s="235">
        <v>7372.2370000000001</v>
      </c>
      <c r="S819" s="234">
        <v>-119.73700000000008</v>
      </c>
      <c r="T819" s="105">
        <v>-1.6241610246659199</v>
      </c>
      <c r="U819" s="180" t="s">
        <v>5338</v>
      </c>
      <c r="V819" s="165">
        <v>2762</v>
      </c>
      <c r="W819" s="165">
        <v>2860</v>
      </c>
      <c r="X819" s="165">
        <v>-99</v>
      </c>
      <c r="Y819" s="165">
        <v>-3</v>
      </c>
      <c r="Z819" s="235" t="s">
        <v>5427</v>
      </c>
      <c r="AA819" s="165">
        <v>1910</v>
      </c>
      <c r="AB819" s="165">
        <v>1919</v>
      </c>
      <c r="AC819" s="165">
        <v>-9</v>
      </c>
      <c r="AD819" s="165">
        <v>0</v>
      </c>
      <c r="AE819" s="235" t="s">
        <v>5440</v>
      </c>
      <c r="AF819" s="165">
        <v>1004</v>
      </c>
      <c r="AG819" s="165">
        <v>1002</v>
      </c>
      <c r="AH819" s="165">
        <v>3</v>
      </c>
      <c r="AI819" s="165">
        <v>0</v>
      </c>
      <c r="AJ819" s="235" t="s">
        <v>7529</v>
      </c>
      <c r="AK819" s="165">
        <v>941</v>
      </c>
      <c r="AL819" s="165">
        <v>966</v>
      </c>
      <c r="AM819" s="165">
        <v>-26</v>
      </c>
      <c r="AN819" s="165">
        <v>-3</v>
      </c>
      <c r="AO819" s="235" t="s">
        <v>6278</v>
      </c>
      <c r="AP819" s="165">
        <v>260</v>
      </c>
      <c r="AQ819" s="165">
        <v>283</v>
      </c>
      <c r="AR819" s="165">
        <v>-23</v>
      </c>
      <c r="AS819" s="255">
        <v>-8</v>
      </c>
      <c r="AT819" s="166" t="s">
        <v>12026</v>
      </c>
    </row>
    <row r="820" spans="2:48" ht="50" customHeight="1">
      <c r="B820" s="34" t="s">
        <v>1625</v>
      </c>
      <c r="C820" s="35" t="s">
        <v>5298</v>
      </c>
      <c r="D820" s="36" t="s">
        <v>1626</v>
      </c>
      <c r="E820" s="240">
        <v>16769.54</v>
      </c>
      <c r="F820" s="235">
        <v>12562.121999999999</v>
      </c>
      <c r="G820" s="234">
        <v>4207.4180000000015</v>
      </c>
      <c r="H820" s="105">
        <v>33.492892363248835</v>
      </c>
      <c r="I820" s="240">
        <v>4418.375</v>
      </c>
      <c r="J820" s="235">
        <v>4816.7190000000001</v>
      </c>
      <c r="K820" s="234">
        <v>-398.34400000000005</v>
      </c>
      <c r="L820" s="312">
        <v>-8.2700277927776167</v>
      </c>
      <c r="M820" s="240">
        <v>4679.2870000000003</v>
      </c>
      <c r="N820" s="235">
        <v>415.17700000000002</v>
      </c>
      <c r="O820" s="234">
        <v>4264.1100000000006</v>
      </c>
      <c r="P820" s="105">
        <v>1027.0583389734979</v>
      </c>
      <c r="Q820" s="240">
        <v>7671.8779999999997</v>
      </c>
      <c r="R820" s="235">
        <v>7330.2259999999997</v>
      </c>
      <c r="S820" s="234">
        <v>341.65200000000004</v>
      </c>
      <c r="T820" s="105">
        <v>4.6608658450639862</v>
      </c>
      <c r="U820" s="180" t="s">
        <v>7530</v>
      </c>
      <c r="V820" s="165">
        <v>6649</v>
      </c>
      <c r="W820" s="165">
        <v>6327</v>
      </c>
      <c r="X820" s="165">
        <v>322</v>
      </c>
      <c r="Y820" s="165">
        <v>5.0892998261419313</v>
      </c>
      <c r="Z820" s="235" t="s">
        <v>7531</v>
      </c>
      <c r="AA820" s="165">
        <v>424</v>
      </c>
      <c r="AB820" s="165">
        <v>392</v>
      </c>
      <c r="AC820" s="165">
        <v>32</v>
      </c>
      <c r="AD820" s="165">
        <v>8.1632653061224492</v>
      </c>
      <c r="AE820" s="235" t="s">
        <v>7532</v>
      </c>
      <c r="AF820" s="165">
        <v>148</v>
      </c>
      <c r="AG820" s="165">
        <v>147</v>
      </c>
      <c r="AH820" s="165">
        <v>1</v>
      </c>
      <c r="AI820" s="165">
        <v>0.68027210884353739</v>
      </c>
      <c r="AJ820" s="235" t="s">
        <v>7533</v>
      </c>
      <c r="AK820" s="165">
        <v>109</v>
      </c>
      <c r="AL820" s="165">
        <v>110</v>
      </c>
      <c r="AM820" s="165">
        <v>-1</v>
      </c>
      <c r="AN820" s="165">
        <v>-0.90909090909090906</v>
      </c>
      <c r="AO820" s="235" t="s">
        <v>5492</v>
      </c>
      <c r="AP820" s="165">
        <v>80</v>
      </c>
      <c r="AQ820" s="165">
        <v>80</v>
      </c>
      <c r="AR820" s="165">
        <v>0</v>
      </c>
      <c r="AS820" s="255">
        <v>0</v>
      </c>
      <c r="AT820" s="108" t="s">
        <v>7534</v>
      </c>
    </row>
    <row r="821" spans="2:48" ht="50" customHeight="1">
      <c r="B821" s="34" t="s">
        <v>1627</v>
      </c>
      <c r="C821" s="35" t="s">
        <v>5298</v>
      </c>
      <c r="D821" s="36" t="s">
        <v>1628</v>
      </c>
      <c r="E821" s="240">
        <v>35668.661</v>
      </c>
      <c r="F821" s="235">
        <v>33361.813999999998</v>
      </c>
      <c r="G821" s="234">
        <v>2306.8470000000016</v>
      </c>
      <c r="H821" s="105">
        <v>6.9146329992727669</v>
      </c>
      <c r="I821" s="240">
        <v>12721.709000000001</v>
      </c>
      <c r="J821" s="235">
        <v>10518.099</v>
      </c>
      <c r="K821" s="234">
        <v>2203.6100000000006</v>
      </c>
      <c r="L821" s="312">
        <v>20.950648971834173</v>
      </c>
      <c r="M821" s="240">
        <v>0</v>
      </c>
      <c r="N821" s="235">
        <v>0</v>
      </c>
      <c r="O821" s="234">
        <v>0</v>
      </c>
      <c r="P821" s="234">
        <v>0</v>
      </c>
      <c r="Q821" s="240">
        <v>22946.952000000001</v>
      </c>
      <c r="R821" s="235">
        <v>22843.715</v>
      </c>
      <c r="S821" s="234">
        <v>103.23700000000099</v>
      </c>
      <c r="T821" s="105">
        <v>0.45192736820609519</v>
      </c>
      <c r="U821" s="185" t="s">
        <v>5395</v>
      </c>
      <c r="V821" s="165">
        <v>17581</v>
      </c>
      <c r="W821" s="165">
        <v>17580</v>
      </c>
      <c r="X821" s="165">
        <v>1</v>
      </c>
      <c r="Y821" s="255">
        <v>5.6882821387940841E-3</v>
      </c>
      <c r="Z821" s="235" t="s">
        <v>7535</v>
      </c>
      <c r="AA821" s="165">
        <v>2983</v>
      </c>
      <c r="AB821" s="165">
        <v>2992</v>
      </c>
      <c r="AC821" s="165">
        <v>-9</v>
      </c>
      <c r="AD821" s="165">
        <v>-0.30080213903743314</v>
      </c>
      <c r="AE821" s="235" t="s">
        <v>5467</v>
      </c>
      <c r="AF821" s="165">
        <v>1813</v>
      </c>
      <c r="AG821" s="165">
        <v>1813</v>
      </c>
      <c r="AH821" s="165">
        <v>0</v>
      </c>
      <c r="AI821" s="165">
        <v>0</v>
      </c>
      <c r="AJ821" s="235" t="s">
        <v>7536</v>
      </c>
      <c r="AK821" s="165">
        <v>548</v>
      </c>
      <c r="AL821" s="165">
        <v>454</v>
      </c>
      <c r="AM821" s="165">
        <v>94</v>
      </c>
      <c r="AN821" s="165">
        <v>20.704845814977972</v>
      </c>
      <c r="AO821" s="235" t="s">
        <v>5558</v>
      </c>
      <c r="AP821" s="165">
        <v>16</v>
      </c>
      <c r="AQ821" s="165">
        <v>0</v>
      </c>
      <c r="AR821" s="165">
        <v>16</v>
      </c>
      <c r="AS821" s="255" t="s">
        <v>12166</v>
      </c>
      <c r="AT821" s="108" t="s">
        <v>7537</v>
      </c>
    </row>
    <row r="822" spans="2:48" ht="50" customHeight="1">
      <c r="B822" s="34" t="s">
        <v>1629</v>
      </c>
      <c r="C822" s="35" t="s">
        <v>5298</v>
      </c>
      <c r="D822" s="36" t="s">
        <v>1630</v>
      </c>
      <c r="E822" s="240">
        <v>1780.848</v>
      </c>
      <c r="F822" s="235">
        <v>1644.8679999999999</v>
      </c>
      <c r="G822" s="234">
        <v>135.98000000000002</v>
      </c>
      <c r="H822" s="105">
        <v>8.2669247623517528</v>
      </c>
      <c r="I822" s="240">
        <v>666.92700000000002</v>
      </c>
      <c r="J822" s="235">
        <v>684.59699999999998</v>
      </c>
      <c r="K822" s="234">
        <v>-17.669999999999959</v>
      </c>
      <c r="L822" s="312">
        <v>-2.5810805481180843</v>
      </c>
      <c r="M822" s="240">
        <v>3.5640000000000001</v>
      </c>
      <c r="N822" s="235">
        <v>3.5640000000000001</v>
      </c>
      <c r="O822" s="234">
        <v>0</v>
      </c>
      <c r="P822" s="105">
        <v>0</v>
      </c>
      <c r="Q822" s="240">
        <v>1110.357</v>
      </c>
      <c r="R822" s="235">
        <v>956.70699999999999</v>
      </c>
      <c r="S822" s="234">
        <v>153.64999999999998</v>
      </c>
      <c r="T822" s="105">
        <v>16.060298503094465</v>
      </c>
      <c r="U822" s="180" t="s">
        <v>6496</v>
      </c>
      <c r="V822" s="165">
        <v>577</v>
      </c>
      <c r="W822" s="165">
        <v>413</v>
      </c>
      <c r="X822" s="165">
        <v>164</v>
      </c>
      <c r="Y822" s="165">
        <v>39.709443099273606</v>
      </c>
      <c r="Z822" s="235" t="s">
        <v>7538</v>
      </c>
      <c r="AA822" s="165">
        <v>369</v>
      </c>
      <c r="AB822" s="165">
        <v>377</v>
      </c>
      <c r="AC822" s="165">
        <v>-8</v>
      </c>
      <c r="AD822" s="165">
        <v>-2.1220159151193632</v>
      </c>
      <c r="AE822" s="235" t="s">
        <v>7539</v>
      </c>
      <c r="AF822" s="165">
        <v>73</v>
      </c>
      <c r="AG822" s="165">
        <v>73</v>
      </c>
      <c r="AH822" s="165">
        <v>0</v>
      </c>
      <c r="AI822" s="165">
        <v>0</v>
      </c>
      <c r="AJ822" s="235" t="s">
        <v>7540</v>
      </c>
      <c r="AK822" s="165">
        <v>33</v>
      </c>
      <c r="AL822" s="165">
        <v>35</v>
      </c>
      <c r="AM822" s="165">
        <v>-2</v>
      </c>
      <c r="AN822" s="165">
        <v>-5.7142857142857144</v>
      </c>
      <c r="AO822" s="235" t="s">
        <v>7541</v>
      </c>
      <c r="AP822" s="165">
        <v>30</v>
      </c>
      <c r="AQ822" s="165">
        <v>32</v>
      </c>
      <c r="AR822" s="165">
        <v>-2</v>
      </c>
      <c r="AS822" s="255">
        <v>-6.25</v>
      </c>
      <c r="AT822" s="108" t="s">
        <v>7542</v>
      </c>
    </row>
    <row r="823" spans="2:48" ht="50" customHeight="1">
      <c r="B823" s="34" t="s">
        <v>1631</v>
      </c>
      <c r="C823" s="35" t="s">
        <v>5298</v>
      </c>
      <c r="D823" s="36" t="s">
        <v>1632</v>
      </c>
      <c r="E823" s="240">
        <v>12518.557000000001</v>
      </c>
      <c r="F823" s="235">
        <v>12867.471</v>
      </c>
      <c r="G823" s="234">
        <v>-348.91399999999885</v>
      </c>
      <c r="H823" s="105">
        <v>-2.7115973294208229</v>
      </c>
      <c r="I823" s="240">
        <v>6559.4520000000002</v>
      </c>
      <c r="J823" s="235">
        <v>9068.7759999999998</v>
      </c>
      <c r="K823" s="234">
        <v>-2509.3239999999996</v>
      </c>
      <c r="L823" s="312">
        <v>-27.669930319152218</v>
      </c>
      <c r="M823" s="240">
        <v>8.2919999999999998</v>
      </c>
      <c r="N823" s="235">
        <v>8.2919999999999998</v>
      </c>
      <c r="O823" s="234">
        <v>0</v>
      </c>
      <c r="P823" s="105">
        <v>0</v>
      </c>
      <c r="Q823" s="240">
        <v>5950.8130000000001</v>
      </c>
      <c r="R823" s="235">
        <v>3790.4029999999998</v>
      </c>
      <c r="S823" s="234">
        <v>2160.4100000000003</v>
      </c>
      <c r="T823" s="105">
        <v>56.996841760625458</v>
      </c>
      <c r="U823" s="185" t="s">
        <v>5682</v>
      </c>
      <c r="V823" s="165">
        <v>4274</v>
      </c>
      <c r="W823" s="165">
        <v>2064</v>
      </c>
      <c r="X823" s="165">
        <v>2210</v>
      </c>
      <c r="Y823" s="255">
        <v>107.0736434108527</v>
      </c>
      <c r="Z823" s="235" t="s">
        <v>7543</v>
      </c>
      <c r="AA823" s="165">
        <v>701</v>
      </c>
      <c r="AB823" s="165">
        <v>746</v>
      </c>
      <c r="AC823" s="165">
        <v>-45</v>
      </c>
      <c r="AD823" s="165">
        <v>-6.032171581769437</v>
      </c>
      <c r="AE823" s="235" t="s">
        <v>7544</v>
      </c>
      <c r="AF823" s="165">
        <v>588</v>
      </c>
      <c r="AG823" s="165">
        <v>641</v>
      </c>
      <c r="AH823" s="165">
        <v>-53</v>
      </c>
      <c r="AI823" s="165">
        <v>-8.2683307332293285</v>
      </c>
      <c r="AJ823" s="235" t="s">
        <v>6302</v>
      </c>
      <c r="AK823" s="165">
        <v>188</v>
      </c>
      <c r="AL823" s="165">
        <v>193</v>
      </c>
      <c r="AM823" s="165">
        <v>-5</v>
      </c>
      <c r="AN823" s="165">
        <v>-2.5906735751295336</v>
      </c>
      <c r="AO823" s="235" t="s">
        <v>6757</v>
      </c>
      <c r="AP823" s="165">
        <v>140</v>
      </c>
      <c r="AQ823" s="165">
        <v>102</v>
      </c>
      <c r="AR823" s="165">
        <v>38</v>
      </c>
      <c r="AS823" s="255">
        <v>37.254901960784316</v>
      </c>
      <c r="AT823" s="108" t="s">
        <v>7545</v>
      </c>
    </row>
    <row r="824" spans="2:48" ht="50" customHeight="1">
      <c r="B824" s="34" t="s">
        <v>1633</v>
      </c>
      <c r="C824" s="35" t="s">
        <v>5298</v>
      </c>
      <c r="D824" s="36" t="s">
        <v>1634</v>
      </c>
      <c r="E824" s="240">
        <v>8092.3190000000004</v>
      </c>
      <c r="F824" s="235">
        <v>6791.15</v>
      </c>
      <c r="G824" s="234">
        <v>1301.1690000000008</v>
      </c>
      <c r="H824" s="105">
        <v>19.159774117785659</v>
      </c>
      <c r="I824" s="240">
        <v>4533.3069999999998</v>
      </c>
      <c r="J824" s="235">
        <v>4533.0290000000005</v>
      </c>
      <c r="K824" s="234">
        <v>0.27799999999933789</v>
      </c>
      <c r="L824" s="312">
        <v>6.1327646480827253E-3</v>
      </c>
      <c r="M824" s="240">
        <v>33.265000000000001</v>
      </c>
      <c r="N824" s="235">
        <v>33.253999999999998</v>
      </c>
      <c r="O824" s="234">
        <v>1.1000000000002785E-2</v>
      </c>
      <c r="P824" s="105">
        <v>3.3078727371151695E-2</v>
      </c>
      <c r="Q824" s="240">
        <v>3525.7469999999998</v>
      </c>
      <c r="R824" s="235">
        <v>2224.8670000000002</v>
      </c>
      <c r="S824" s="234">
        <v>1300.8799999999997</v>
      </c>
      <c r="T824" s="105">
        <v>58.470011915318963</v>
      </c>
      <c r="U824" s="180" t="s">
        <v>7546</v>
      </c>
      <c r="V824" s="165">
        <v>1625</v>
      </c>
      <c r="W824" s="165">
        <v>664</v>
      </c>
      <c r="X824" s="165">
        <v>961</v>
      </c>
      <c r="Y824" s="165">
        <v>144.72891566265059</v>
      </c>
      <c r="Z824" s="235" t="s">
        <v>7547</v>
      </c>
      <c r="AA824" s="165">
        <v>515</v>
      </c>
      <c r="AB824" s="165">
        <v>507</v>
      </c>
      <c r="AC824" s="165">
        <v>8</v>
      </c>
      <c r="AD824" s="165">
        <v>1.5779092702169626</v>
      </c>
      <c r="AE824" s="235" t="s">
        <v>7548</v>
      </c>
      <c r="AF824" s="165">
        <v>442</v>
      </c>
      <c r="AG824" s="165">
        <v>335</v>
      </c>
      <c r="AH824" s="165">
        <v>107</v>
      </c>
      <c r="AI824" s="165">
        <v>31.940298507462689</v>
      </c>
      <c r="AJ824" s="235" t="s">
        <v>7549</v>
      </c>
      <c r="AK824" s="165">
        <v>302</v>
      </c>
      <c r="AL824" s="165">
        <v>199</v>
      </c>
      <c r="AM824" s="165">
        <v>103</v>
      </c>
      <c r="AN824" s="165">
        <v>51.758793969849251</v>
      </c>
      <c r="AO824" s="235" t="s">
        <v>7550</v>
      </c>
      <c r="AP824" s="165">
        <v>233</v>
      </c>
      <c r="AQ824" s="165">
        <v>235</v>
      </c>
      <c r="AR824" s="165">
        <v>-2</v>
      </c>
      <c r="AS824" s="255">
        <v>-0.85106382978723405</v>
      </c>
      <c r="AT824" s="108" t="s">
        <v>7551</v>
      </c>
    </row>
    <row r="825" spans="2:48" ht="50" customHeight="1">
      <c r="B825" s="37" t="s">
        <v>1635</v>
      </c>
      <c r="C825" s="38" t="s">
        <v>5298</v>
      </c>
      <c r="D825" s="39" t="s">
        <v>1636</v>
      </c>
      <c r="E825" s="240">
        <v>5321.2160000000003</v>
      </c>
      <c r="F825" s="235">
        <v>4653.0330000000004</v>
      </c>
      <c r="G825" s="234">
        <v>668.18299999999999</v>
      </c>
      <c r="H825" s="105">
        <v>14.360160351323534</v>
      </c>
      <c r="I825" s="240">
        <v>2350.0140000000001</v>
      </c>
      <c r="J825" s="235">
        <v>2130.3609999999999</v>
      </c>
      <c r="K825" s="234">
        <v>219.65300000000025</v>
      </c>
      <c r="L825" s="312">
        <v>10.310599940573464</v>
      </c>
      <c r="M825" s="240">
        <v>708.77599999999995</v>
      </c>
      <c r="N825" s="235">
        <v>808.25699999999995</v>
      </c>
      <c r="O825" s="234">
        <v>-99.480999999999995</v>
      </c>
      <c r="P825" s="105">
        <v>-12.308090124799415</v>
      </c>
      <c r="Q825" s="240">
        <v>2262.4259999999999</v>
      </c>
      <c r="R825" s="235">
        <v>1714.415</v>
      </c>
      <c r="S825" s="234">
        <v>548.01099999999997</v>
      </c>
      <c r="T825" s="105">
        <v>31.964897647302433</v>
      </c>
      <c r="U825" s="180" t="s">
        <v>7552</v>
      </c>
      <c r="V825" s="165">
        <v>2002</v>
      </c>
      <c r="W825" s="165">
        <v>1501</v>
      </c>
      <c r="X825" s="165">
        <v>501</v>
      </c>
      <c r="Y825" s="165">
        <v>33.377748167888079</v>
      </c>
      <c r="Z825" s="235" t="s">
        <v>5460</v>
      </c>
      <c r="AA825" s="165">
        <v>77</v>
      </c>
      <c r="AB825" s="165">
        <v>21</v>
      </c>
      <c r="AC825" s="165">
        <v>56</v>
      </c>
      <c r="AD825" s="165">
        <v>266.66666666666663</v>
      </c>
      <c r="AE825" s="235" t="s">
        <v>7553</v>
      </c>
      <c r="AF825" s="165">
        <v>60</v>
      </c>
      <c r="AG825" s="165">
        <v>70</v>
      </c>
      <c r="AH825" s="165">
        <v>-10</v>
      </c>
      <c r="AI825" s="165">
        <v>-14.285714285714285</v>
      </c>
      <c r="AJ825" s="235" t="s">
        <v>6757</v>
      </c>
      <c r="AK825" s="165">
        <v>59</v>
      </c>
      <c r="AL825" s="165">
        <v>59</v>
      </c>
      <c r="AM825" s="165">
        <v>0</v>
      </c>
      <c r="AN825" s="165">
        <v>0</v>
      </c>
      <c r="AO825" s="235" t="s">
        <v>7554</v>
      </c>
      <c r="AP825" s="165">
        <v>58</v>
      </c>
      <c r="AQ825" s="165">
        <v>63</v>
      </c>
      <c r="AR825" s="165">
        <v>-5</v>
      </c>
      <c r="AS825" s="255">
        <v>-7.9365079365079358</v>
      </c>
      <c r="AT825" s="109" t="s">
        <v>7555</v>
      </c>
    </row>
    <row r="826" spans="2:48" ht="50" customHeight="1">
      <c r="B826" s="37" t="s">
        <v>1637</v>
      </c>
      <c r="C826" s="38" t="s">
        <v>5298</v>
      </c>
      <c r="D826" s="39" t="s">
        <v>1638</v>
      </c>
      <c r="E826" s="240">
        <v>5251.9979999999996</v>
      </c>
      <c r="F826" s="235">
        <v>5235.4409999999998</v>
      </c>
      <c r="G826" s="234">
        <v>16.556999999999789</v>
      </c>
      <c r="H826" s="105">
        <v>0.3162484306479586</v>
      </c>
      <c r="I826" s="240">
        <v>2126</v>
      </c>
      <c r="J826" s="235">
        <v>2072</v>
      </c>
      <c r="K826" s="234">
        <v>54</v>
      </c>
      <c r="L826" s="312">
        <v>2.6061776061776061</v>
      </c>
      <c r="M826" s="240">
        <v>242.5</v>
      </c>
      <c r="N826" s="235">
        <v>242.4</v>
      </c>
      <c r="O826" s="234">
        <v>9.9999999999994316E-2</v>
      </c>
      <c r="P826" s="105">
        <v>4.1254125412538908E-2</v>
      </c>
      <c r="Q826" s="240">
        <v>2883.498</v>
      </c>
      <c r="R826" s="235">
        <v>2921.0410000000002</v>
      </c>
      <c r="S826" s="234">
        <v>-37.54300000000012</v>
      </c>
      <c r="T826" s="105">
        <v>-1.2852609737418994</v>
      </c>
      <c r="U826" s="180" t="s">
        <v>7556</v>
      </c>
      <c r="V826" s="165">
        <v>1564</v>
      </c>
      <c r="W826" s="165">
        <v>1600</v>
      </c>
      <c r="X826" s="165">
        <v>-36</v>
      </c>
      <c r="Y826" s="165">
        <v>-2.25</v>
      </c>
      <c r="Z826" s="235" t="s">
        <v>7557</v>
      </c>
      <c r="AA826" s="165">
        <v>667</v>
      </c>
      <c r="AB826" s="165">
        <v>666</v>
      </c>
      <c r="AC826" s="165">
        <v>1</v>
      </c>
      <c r="AD826" s="165">
        <v>0.15015015015015015</v>
      </c>
      <c r="AE826" s="235" t="s">
        <v>5839</v>
      </c>
      <c r="AF826" s="165">
        <v>262</v>
      </c>
      <c r="AG826" s="165">
        <v>266</v>
      </c>
      <c r="AH826" s="165">
        <v>-4</v>
      </c>
      <c r="AI826" s="165">
        <v>-1.5037593984962405</v>
      </c>
      <c r="AJ826" s="235" t="s">
        <v>7558</v>
      </c>
      <c r="AK826" s="165">
        <v>91</v>
      </c>
      <c r="AL826" s="165">
        <v>93</v>
      </c>
      <c r="AM826" s="165">
        <v>-2</v>
      </c>
      <c r="AN826" s="165">
        <v>-2.1505376344086025</v>
      </c>
      <c r="AO826" s="235" t="s">
        <v>7559</v>
      </c>
      <c r="AP826" s="165">
        <v>78</v>
      </c>
      <c r="AQ826" s="165">
        <v>66</v>
      </c>
      <c r="AR826" s="165">
        <v>12</v>
      </c>
      <c r="AS826" s="255">
        <v>18.181818181818183</v>
      </c>
      <c r="AT826" s="108" t="s">
        <v>7560</v>
      </c>
    </row>
    <row r="827" spans="2:48" ht="50" customHeight="1">
      <c r="B827" s="56" t="s">
        <v>1639</v>
      </c>
      <c r="C827" s="57" t="s">
        <v>5298</v>
      </c>
      <c r="D827" s="58" t="s">
        <v>1640</v>
      </c>
      <c r="E827" s="240">
        <v>3146.5039999999999</v>
      </c>
      <c r="F827" s="235">
        <v>3831.268</v>
      </c>
      <c r="G827" s="234">
        <v>-684.76400000000012</v>
      </c>
      <c r="H827" s="105">
        <v>-17.873038377894737</v>
      </c>
      <c r="I827" s="240">
        <v>714.47400000000005</v>
      </c>
      <c r="J827" s="235">
        <v>1343.0920000000001</v>
      </c>
      <c r="K827" s="234">
        <v>-628.61800000000005</v>
      </c>
      <c r="L827" s="312">
        <v>-46.80379303874939</v>
      </c>
      <c r="M827" s="240">
        <v>100.53100000000001</v>
      </c>
      <c r="N827" s="235">
        <v>200.43100000000001</v>
      </c>
      <c r="O827" s="234">
        <v>-99.9</v>
      </c>
      <c r="P827" s="105">
        <v>-49.842589220230401</v>
      </c>
      <c r="Q827" s="240">
        <v>2331.4989999999998</v>
      </c>
      <c r="R827" s="235">
        <v>2287.7449999999999</v>
      </c>
      <c r="S827" s="234">
        <v>43.753999999999905</v>
      </c>
      <c r="T827" s="105">
        <v>1.9125383292281222</v>
      </c>
      <c r="U827" s="180" t="s">
        <v>7561</v>
      </c>
      <c r="V827" s="165">
        <v>1323</v>
      </c>
      <c r="W827" s="165">
        <v>1322</v>
      </c>
      <c r="X827" s="165">
        <v>0</v>
      </c>
      <c r="Y827" s="255">
        <v>0</v>
      </c>
      <c r="Z827" s="237" t="s">
        <v>7562</v>
      </c>
      <c r="AA827" s="165">
        <v>522</v>
      </c>
      <c r="AB827" s="165">
        <v>410</v>
      </c>
      <c r="AC827" s="165">
        <v>111</v>
      </c>
      <c r="AD827" s="165">
        <v>27.073170731707318</v>
      </c>
      <c r="AE827" s="237" t="s">
        <v>7563</v>
      </c>
      <c r="AF827" s="165">
        <v>182</v>
      </c>
      <c r="AG827" s="165">
        <v>196</v>
      </c>
      <c r="AH827" s="165">
        <v>-14</v>
      </c>
      <c r="AI827" s="165">
        <v>-7.1428571428571423</v>
      </c>
      <c r="AJ827" s="237" t="s">
        <v>7564</v>
      </c>
      <c r="AK827" s="165">
        <v>106</v>
      </c>
      <c r="AL827" s="165">
        <v>156</v>
      </c>
      <c r="AM827" s="165">
        <v>-50</v>
      </c>
      <c r="AN827" s="165">
        <v>-32.051282051282051</v>
      </c>
      <c r="AO827" s="237" t="s">
        <v>7565</v>
      </c>
      <c r="AP827" s="165">
        <v>79</v>
      </c>
      <c r="AQ827" s="165">
        <v>81</v>
      </c>
      <c r="AR827" s="165">
        <v>-2</v>
      </c>
      <c r="AS827" s="255">
        <v>-2.4691358024691357</v>
      </c>
      <c r="AT827" s="107" t="s">
        <v>7566</v>
      </c>
      <c r="AV827"/>
    </row>
    <row r="828" spans="2:48" ht="50" customHeight="1">
      <c r="B828" s="34" t="s">
        <v>1641</v>
      </c>
      <c r="C828" s="35" t="s">
        <v>5298</v>
      </c>
      <c r="D828" s="36" t="s">
        <v>1642</v>
      </c>
      <c r="E828" s="240">
        <v>5750.7539999999999</v>
      </c>
      <c r="F828" s="235">
        <v>5744.8959999999997</v>
      </c>
      <c r="G828" s="234">
        <v>5.8580000000001746</v>
      </c>
      <c r="H828" s="105">
        <v>0.10196877367319052</v>
      </c>
      <c r="I828" s="240">
        <v>2497.0659999999998</v>
      </c>
      <c r="J828" s="235">
        <v>2521.83</v>
      </c>
      <c r="K828" s="234">
        <v>-24.764000000000124</v>
      </c>
      <c r="L828" s="312">
        <v>-0.98198530432265962</v>
      </c>
      <c r="M828" s="240">
        <v>2242.279</v>
      </c>
      <c r="N828" s="235">
        <v>2282.4749999999999</v>
      </c>
      <c r="O828" s="234">
        <v>-40.195999999999913</v>
      </c>
      <c r="P828" s="105">
        <v>-1.761070767478282</v>
      </c>
      <c r="Q828" s="240">
        <v>1011.409</v>
      </c>
      <c r="R828" s="235">
        <v>940.59100000000001</v>
      </c>
      <c r="S828" s="234">
        <v>70.817999999999984</v>
      </c>
      <c r="T828" s="105">
        <v>7.5290960683229988</v>
      </c>
      <c r="U828" s="180" t="s">
        <v>5395</v>
      </c>
      <c r="V828" s="165">
        <v>484</v>
      </c>
      <c r="W828" s="165">
        <v>504</v>
      </c>
      <c r="X828" s="165">
        <v>-20</v>
      </c>
      <c r="Y828" s="255">
        <v>-3.9682539682539679</v>
      </c>
      <c r="Z828" s="237" t="s">
        <v>7567</v>
      </c>
      <c r="AA828" s="165">
        <v>145</v>
      </c>
      <c r="AB828" s="165">
        <v>139</v>
      </c>
      <c r="AC828" s="165">
        <v>6</v>
      </c>
      <c r="AD828" s="165">
        <v>4.3165467625899279</v>
      </c>
      <c r="AE828" s="237" t="s">
        <v>7568</v>
      </c>
      <c r="AF828" s="165">
        <v>128</v>
      </c>
      <c r="AG828" s="165">
        <v>88</v>
      </c>
      <c r="AH828" s="165">
        <v>40</v>
      </c>
      <c r="AI828" s="165">
        <v>45.454545454545453</v>
      </c>
      <c r="AJ828" s="237" t="s">
        <v>7569</v>
      </c>
      <c r="AK828" s="165">
        <v>113</v>
      </c>
      <c r="AL828" s="165">
        <v>85</v>
      </c>
      <c r="AM828" s="165">
        <v>28</v>
      </c>
      <c r="AN828" s="165">
        <v>32.941176470588232</v>
      </c>
      <c r="AO828" s="237" t="s">
        <v>5774</v>
      </c>
      <c r="AP828" s="165">
        <v>71</v>
      </c>
      <c r="AQ828" s="165">
        <v>58</v>
      </c>
      <c r="AR828" s="165">
        <v>13</v>
      </c>
      <c r="AS828" s="255">
        <v>22.413793103448278</v>
      </c>
      <c r="AT828" s="107" t="s">
        <v>7570</v>
      </c>
    </row>
    <row r="829" spans="2:48" ht="50" customHeight="1">
      <c r="B829" s="34" t="s">
        <v>1643</v>
      </c>
      <c r="C829" s="35" t="s">
        <v>5298</v>
      </c>
      <c r="D829" s="36" t="s">
        <v>1644</v>
      </c>
      <c r="E829" s="240">
        <v>5228.5770000000002</v>
      </c>
      <c r="F829" s="235">
        <v>6179.8429999999998</v>
      </c>
      <c r="G829" s="234">
        <v>-951.26599999999962</v>
      </c>
      <c r="H829" s="105">
        <v>-15.393044774762071</v>
      </c>
      <c r="I829" s="240">
        <v>2918.895</v>
      </c>
      <c r="J829" s="235">
        <v>3907.857</v>
      </c>
      <c r="K829" s="234">
        <v>-988.96199999999999</v>
      </c>
      <c r="L829" s="312">
        <v>-25.307016096034218</v>
      </c>
      <c r="M829" s="240">
        <v>34.351999999999997</v>
      </c>
      <c r="N829" s="235">
        <v>34.252000000000002</v>
      </c>
      <c r="O829" s="234">
        <v>9.9999999999994316E-2</v>
      </c>
      <c r="P829" s="105">
        <v>0.29195375452526656</v>
      </c>
      <c r="Q829" s="240">
        <v>2275.33</v>
      </c>
      <c r="R829" s="235">
        <v>2237.7339999999999</v>
      </c>
      <c r="S829" s="234">
        <v>37.596000000000004</v>
      </c>
      <c r="T829" s="105">
        <v>1.6800924506666122</v>
      </c>
      <c r="U829" s="180" t="s">
        <v>5395</v>
      </c>
      <c r="V829" s="165">
        <v>1202</v>
      </c>
      <c r="W829" s="165">
        <v>1191</v>
      </c>
      <c r="X829" s="165">
        <v>11</v>
      </c>
      <c r="Y829" s="255">
        <v>0.92359361880772461</v>
      </c>
      <c r="Z829" s="237" t="s">
        <v>5399</v>
      </c>
      <c r="AA829" s="165">
        <v>385</v>
      </c>
      <c r="AB829" s="165">
        <v>355</v>
      </c>
      <c r="AC829" s="165">
        <v>30</v>
      </c>
      <c r="AD829" s="165">
        <v>8.4507042253521121</v>
      </c>
      <c r="AE829" s="237" t="s">
        <v>5492</v>
      </c>
      <c r="AF829" s="165">
        <v>300</v>
      </c>
      <c r="AG829" s="165">
        <v>300</v>
      </c>
      <c r="AH829" s="165">
        <v>0</v>
      </c>
      <c r="AI829" s="165">
        <v>0</v>
      </c>
      <c r="AJ829" s="237" t="s">
        <v>7571</v>
      </c>
      <c r="AK829" s="165">
        <v>144</v>
      </c>
      <c r="AL829" s="165">
        <v>148</v>
      </c>
      <c r="AM829" s="165">
        <v>-4</v>
      </c>
      <c r="AN829" s="165">
        <v>-2.7027027027027026</v>
      </c>
      <c r="AO829" s="237" t="s">
        <v>5946</v>
      </c>
      <c r="AP829" s="165">
        <v>112</v>
      </c>
      <c r="AQ829" s="165">
        <v>122</v>
      </c>
      <c r="AR829" s="165">
        <v>-10</v>
      </c>
      <c r="AS829" s="255">
        <v>-8.1967213114754092</v>
      </c>
      <c r="AT829" s="166" t="s">
        <v>12025</v>
      </c>
    </row>
    <row r="830" spans="2:48" ht="50" customHeight="1">
      <c r="B830" s="34" t="s">
        <v>1645</v>
      </c>
      <c r="C830" s="35" t="s">
        <v>5298</v>
      </c>
      <c r="D830" s="36" t="s">
        <v>1646</v>
      </c>
      <c r="E830" s="240">
        <v>2737.6170000000002</v>
      </c>
      <c r="F830" s="235">
        <v>2703.4290000000001</v>
      </c>
      <c r="G830" s="234">
        <v>34.188000000000102</v>
      </c>
      <c r="H830" s="105">
        <v>1.2646161596994077</v>
      </c>
      <c r="I830" s="240">
        <v>2094.8960000000002</v>
      </c>
      <c r="J830" s="235">
        <v>2098.8139999999999</v>
      </c>
      <c r="K830" s="234">
        <v>-3.9179999999996653</v>
      </c>
      <c r="L830" s="312">
        <v>-0.18667685654849192</v>
      </c>
      <c r="M830" s="240" t="s">
        <v>12162</v>
      </c>
      <c r="N830" s="235" t="s">
        <v>12162</v>
      </c>
      <c r="O830" s="234" t="s">
        <v>12162</v>
      </c>
      <c r="P830" s="234" t="s">
        <v>12162</v>
      </c>
      <c r="Q830" s="240">
        <v>642.721</v>
      </c>
      <c r="R830" s="235">
        <v>604.61500000000001</v>
      </c>
      <c r="S830" s="234">
        <v>38.105999999999995</v>
      </c>
      <c r="T830" s="105">
        <v>6.3025230932080731</v>
      </c>
      <c r="U830" s="180" t="s">
        <v>7572</v>
      </c>
      <c r="V830" s="165">
        <v>382</v>
      </c>
      <c r="W830" s="165">
        <v>341</v>
      </c>
      <c r="X830" s="165">
        <v>41</v>
      </c>
      <c r="Y830" s="255">
        <v>12.023460410557185</v>
      </c>
      <c r="Z830" s="237" t="s">
        <v>7573</v>
      </c>
      <c r="AA830" s="165">
        <v>96</v>
      </c>
      <c r="AB830" s="165">
        <v>45</v>
      </c>
      <c r="AC830" s="165">
        <v>51</v>
      </c>
      <c r="AD830" s="165">
        <v>113.33333333333333</v>
      </c>
      <c r="AE830" s="237" t="s">
        <v>7574</v>
      </c>
      <c r="AF830" s="165">
        <v>51</v>
      </c>
      <c r="AG830" s="165">
        <v>66</v>
      </c>
      <c r="AH830" s="165">
        <v>-15</v>
      </c>
      <c r="AI830" s="165">
        <v>-22.727272727272727</v>
      </c>
      <c r="AJ830" s="237" t="s">
        <v>7575</v>
      </c>
      <c r="AK830" s="165">
        <v>44</v>
      </c>
      <c r="AL830" s="165">
        <v>65</v>
      </c>
      <c r="AM830" s="165">
        <v>-21</v>
      </c>
      <c r="AN830" s="165">
        <v>-32.307692307692307</v>
      </c>
      <c r="AO830" s="237" t="s">
        <v>7576</v>
      </c>
      <c r="AP830" s="165">
        <v>23</v>
      </c>
      <c r="AQ830" s="165">
        <v>25</v>
      </c>
      <c r="AR830" s="165">
        <v>-2</v>
      </c>
      <c r="AS830" s="255">
        <v>-8</v>
      </c>
      <c r="AT830" s="107" t="s">
        <v>7577</v>
      </c>
    </row>
    <row r="831" spans="2:48" ht="50" customHeight="1">
      <c r="B831" s="34" t="s">
        <v>1647</v>
      </c>
      <c r="C831" s="35" t="s">
        <v>5298</v>
      </c>
      <c r="D831" s="36" t="s">
        <v>1648</v>
      </c>
      <c r="E831" s="240">
        <v>11034.507</v>
      </c>
      <c r="F831" s="235">
        <v>17526.456999999999</v>
      </c>
      <c r="G831" s="234">
        <v>-6491.9499999999989</v>
      </c>
      <c r="H831" s="105">
        <v>-37.040857715852091</v>
      </c>
      <c r="I831" s="240">
        <v>8238.2870000000003</v>
      </c>
      <c r="J831" s="235">
        <v>13374.874</v>
      </c>
      <c r="K831" s="234">
        <v>-5136.5869999999995</v>
      </c>
      <c r="L831" s="312">
        <v>-38.404750579332557</v>
      </c>
      <c r="M831" s="240">
        <v>5.0830000000000002</v>
      </c>
      <c r="N831" s="235">
        <v>5.0830000000000002</v>
      </c>
      <c r="O831" s="234">
        <v>0</v>
      </c>
      <c r="P831" s="105">
        <v>0</v>
      </c>
      <c r="Q831" s="240">
        <v>2791.1370000000002</v>
      </c>
      <c r="R831" s="235">
        <v>4146.5</v>
      </c>
      <c r="S831" s="234">
        <v>-1355.3629999999998</v>
      </c>
      <c r="T831" s="105">
        <v>-32.686916676715299</v>
      </c>
      <c r="U831" s="180" t="s">
        <v>7578</v>
      </c>
      <c r="V831" s="165">
        <v>1429</v>
      </c>
      <c r="W831" s="165">
        <v>929</v>
      </c>
      <c r="X831" s="165">
        <v>500</v>
      </c>
      <c r="Y831" s="255">
        <v>53.821313240043054</v>
      </c>
      <c r="Z831" s="237" t="s">
        <v>7579</v>
      </c>
      <c r="AA831" s="165">
        <v>790</v>
      </c>
      <c r="AB831" s="165">
        <v>661</v>
      </c>
      <c r="AC831" s="165">
        <v>129</v>
      </c>
      <c r="AD831" s="165">
        <v>19.515885022692888</v>
      </c>
      <c r="AE831" s="237" t="s">
        <v>7580</v>
      </c>
      <c r="AF831" s="165">
        <v>262</v>
      </c>
      <c r="AG831" s="165">
        <v>264</v>
      </c>
      <c r="AH831" s="165">
        <v>-2</v>
      </c>
      <c r="AI831" s="165">
        <v>-0.75757575757575757</v>
      </c>
      <c r="AJ831" s="237" t="s">
        <v>7581</v>
      </c>
      <c r="AK831" s="165">
        <v>136</v>
      </c>
      <c r="AL831" s="165">
        <v>152</v>
      </c>
      <c r="AM831" s="165">
        <v>-16</v>
      </c>
      <c r="AN831" s="165">
        <v>-10.526315789473683</v>
      </c>
      <c r="AO831" s="237" t="s">
        <v>7582</v>
      </c>
      <c r="AP831" s="165">
        <v>82</v>
      </c>
      <c r="AQ831" s="165">
        <v>89</v>
      </c>
      <c r="AR831" s="165">
        <v>-7</v>
      </c>
      <c r="AS831" s="255">
        <v>-7.8651685393258424</v>
      </c>
      <c r="AT831" s="107" t="s">
        <v>7583</v>
      </c>
    </row>
    <row r="832" spans="2:48" ht="50" customHeight="1">
      <c r="B832" s="34" t="s">
        <v>1649</v>
      </c>
      <c r="C832" s="35" t="s">
        <v>5298</v>
      </c>
      <c r="D832" s="36" t="s">
        <v>1650</v>
      </c>
      <c r="E832" s="240">
        <v>8176.6279999999997</v>
      </c>
      <c r="F832" s="235">
        <v>8469.5020000000004</v>
      </c>
      <c r="G832" s="234">
        <v>-292.87400000000071</v>
      </c>
      <c r="H832" s="105">
        <v>-3.4579837161618316</v>
      </c>
      <c r="I832" s="240">
        <v>2971.9340000000002</v>
      </c>
      <c r="J832" s="235">
        <v>3170.752</v>
      </c>
      <c r="K832" s="234">
        <v>-198.81799999999976</v>
      </c>
      <c r="L832" s="312">
        <v>-6.2703737157620578</v>
      </c>
      <c r="M832" s="240">
        <v>581.12099999999998</v>
      </c>
      <c r="N832" s="235">
        <v>581.08000000000004</v>
      </c>
      <c r="O832" s="234">
        <v>4.0999999999939973E-2</v>
      </c>
      <c r="P832" s="105">
        <v>7.0558270805981911E-3</v>
      </c>
      <c r="Q832" s="240">
        <v>4623.5730000000003</v>
      </c>
      <c r="R832" s="235">
        <v>4717.67</v>
      </c>
      <c r="S832" s="234">
        <v>-94.096999999999753</v>
      </c>
      <c r="T832" s="105">
        <v>-1.9945651137107883</v>
      </c>
      <c r="U832" s="180" t="s">
        <v>7584</v>
      </c>
      <c r="V832" s="165">
        <v>2262</v>
      </c>
      <c r="W832" s="165">
        <v>2334</v>
      </c>
      <c r="X832" s="165">
        <v>-72</v>
      </c>
      <c r="Y832" s="255">
        <v>-3.0848329048843186</v>
      </c>
      <c r="Z832" s="237" t="s">
        <v>5534</v>
      </c>
      <c r="AA832" s="165">
        <v>961</v>
      </c>
      <c r="AB832" s="165">
        <v>961</v>
      </c>
      <c r="AC832" s="165">
        <v>0</v>
      </c>
      <c r="AD832" s="165">
        <v>0</v>
      </c>
      <c r="AE832" s="237" t="s">
        <v>7585</v>
      </c>
      <c r="AF832" s="165">
        <v>807</v>
      </c>
      <c r="AG832" s="165">
        <v>807</v>
      </c>
      <c r="AH832" s="165">
        <v>0</v>
      </c>
      <c r="AI832" s="165">
        <v>0</v>
      </c>
      <c r="AJ832" s="237" t="s">
        <v>7586</v>
      </c>
      <c r="AK832" s="165">
        <v>283</v>
      </c>
      <c r="AL832" s="165">
        <v>293</v>
      </c>
      <c r="AM832" s="165">
        <v>-10</v>
      </c>
      <c r="AN832" s="165">
        <v>-3.4129692832764507</v>
      </c>
      <c r="AO832" s="237" t="s">
        <v>5494</v>
      </c>
      <c r="AP832" s="165">
        <v>206</v>
      </c>
      <c r="AQ832" s="165">
        <v>210</v>
      </c>
      <c r="AR832" s="165">
        <v>-4</v>
      </c>
      <c r="AS832" s="255">
        <v>-1.9047619047619049</v>
      </c>
      <c r="AT832" s="166" t="s">
        <v>12022</v>
      </c>
    </row>
    <row r="833" spans="2:46" ht="50" customHeight="1">
      <c r="B833" s="34" t="s">
        <v>1651</v>
      </c>
      <c r="C833" s="35" t="s">
        <v>5298</v>
      </c>
      <c r="D833" s="36" t="s">
        <v>1652</v>
      </c>
      <c r="E833" s="240">
        <v>3410.6129999999998</v>
      </c>
      <c r="F833" s="235">
        <v>4886.8450000000003</v>
      </c>
      <c r="G833" s="234">
        <v>-1476.2320000000004</v>
      </c>
      <c r="H833" s="105">
        <v>-30.20828366768335</v>
      </c>
      <c r="I833" s="240">
        <v>2080.5529999999999</v>
      </c>
      <c r="J833" s="235">
        <v>3615.93</v>
      </c>
      <c r="K833" s="234">
        <v>-1535.377</v>
      </c>
      <c r="L833" s="312">
        <v>-42.461469110298047</v>
      </c>
      <c r="M833" s="240">
        <v>1.0820000000000001</v>
      </c>
      <c r="N833" s="235">
        <v>1.0820000000000001</v>
      </c>
      <c r="O833" s="234">
        <v>0</v>
      </c>
      <c r="P833" s="105">
        <v>0</v>
      </c>
      <c r="Q833" s="240">
        <v>1328.9780000000001</v>
      </c>
      <c r="R833" s="235">
        <v>1269.8330000000001</v>
      </c>
      <c r="S833" s="234">
        <v>59.144999999999982</v>
      </c>
      <c r="T833" s="105">
        <v>4.6576990832652783</v>
      </c>
      <c r="U833" s="180" t="s">
        <v>7552</v>
      </c>
      <c r="V833" s="165">
        <v>600</v>
      </c>
      <c r="W833" s="165">
        <v>450</v>
      </c>
      <c r="X833" s="165">
        <v>150</v>
      </c>
      <c r="Y833" s="255">
        <v>33.333333333333329</v>
      </c>
      <c r="Z833" s="237" t="s">
        <v>7587</v>
      </c>
      <c r="AA833" s="165">
        <v>315</v>
      </c>
      <c r="AB833" s="165">
        <v>320</v>
      </c>
      <c r="AC833" s="165">
        <v>-5</v>
      </c>
      <c r="AD833" s="165">
        <v>-1.5625</v>
      </c>
      <c r="AE833" s="237" t="s">
        <v>7588</v>
      </c>
      <c r="AF833" s="165">
        <v>219</v>
      </c>
      <c r="AG833" s="165">
        <v>268</v>
      </c>
      <c r="AH833" s="165">
        <v>-49</v>
      </c>
      <c r="AI833" s="165">
        <v>-18.28358208955224</v>
      </c>
      <c r="AJ833" s="237" t="s">
        <v>7589</v>
      </c>
      <c r="AK833" s="165">
        <v>110</v>
      </c>
      <c r="AL833" s="165">
        <v>125</v>
      </c>
      <c r="AM833" s="165">
        <v>-15</v>
      </c>
      <c r="AN833" s="165">
        <v>-12</v>
      </c>
      <c r="AO833" s="237" t="s">
        <v>7590</v>
      </c>
      <c r="AP833" s="165">
        <v>55</v>
      </c>
      <c r="AQ833" s="165">
        <v>80</v>
      </c>
      <c r="AR833" s="165">
        <v>-25</v>
      </c>
      <c r="AS833" s="255">
        <v>-31.25</v>
      </c>
      <c r="AT833" s="107" t="s">
        <v>7591</v>
      </c>
    </row>
    <row r="834" spans="2:46" ht="50" customHeight="1">
      <c r="B834" s="34" t="s">
        <v>1653</v>
      </c>
      <c r="C834" s="35" t="s">
        <v>5298</v>
      </c>
      <c r="D834" s="36" t="s">
        <v>1654</v>
      </c>
      <c r="E834" s="240">
        <v>2541.4</v>
      </c>
      <c r="F834" s="235">
        <v>2814.8359999999998</v>
      </c>
      <c r="G834" s="234">
        <v>-273.43599999999969</v>
      </c>
      <c r="H834" s="105">
        <v>-9.7141005728219945</v>
      </c>
      <c r="I834" s="240">
        <v>2257.1819999999998</v>
      </c>
      <c r="J834" s="235">
        <v>2600.0520000000001</v>
      </c>
      <c r="K834" s="234">
        <v>-342.87000000000035</v>
      </c>
      <c r="L834" s="312">
        <v>-13.187043951428675</v>
      </c>
      <c r="M834" s="240">
        <v>122.53400000000001</v>
      </c>
      <c r="N834" s="235">
        <v>122.496</v>
      </c>
      <c r="O834" s="234">
        <v>3.8000000000010914E-2</v>
      </c>
      <c r="P834" s="105">
        <v>3.1021421107636917E-2</v>
      </c>
      <c r="Q834" s="240">
        <v>161.684</v>
      </c>
      <c r="R834" s="235">
        <v>92.287999999999997</v>
      </c>
      <c r="S834" s="234">
        <v>69.396000000000001</v>
      </c>
      <c r="T834" s="105">
        <v>75.195041608876565</v>
      </c>
      <c r="U834" s="180" t="s">
        <v>7592</v>
      </c>
      <c r="V834" s="165">
        <v>73</v>
      </c>
      <c r="W834" s="165">
        <v>53</v>
      </c>
      <c r="X834" s="165">
        <v>20</v>
      </c>
      <c r="Y834" s="255">
        <v>37.735849056603776</v>
      </c>
      <c r="Z834" s="237" t="s">
        <v>5440</v>
      </c>
      <c r="AA834" s="165">
        <v>45</v>
      </c>
      <c r="AB834" s="165" t="s">
        <v>5412</v>
      </c>
      <c r="AC834" s="165" t="s">
        <v>12166</v>
      </c>
      <c r="AD834" s="165" t="s">
        <v>12166</v>
      </c>
      <c r="AE834" s="237" t="s">
        <v>5373</v>
      </c>
      <c r="AF834" s="165">
        <v>23</v>
      </c>
      <c r="AG834" s="165">
        <v>23</v>
      </c>
      <c r="AH834" s="165">
        <v>0</v>
      </c>
      <c r="AI834" s="165">
        <v>0</v>
      </c>
      <c r="AJ834" s="237" t="s">
        <v>7593</v>
      </c>
      <c r="AK834" s="165">
        <v>10</v>
      </c>
      <c r="AL834" s="165">
        <v>10</v>
      </c>
      <c r="AM834" s="165">
        <v>0</v>
      </c>
      <c r="AN834" s="165">
        <v>0</v>
      </c>
      <c r="AO834" s="237" t="s">
        <v>5411</v>
      </c>
      <c r="AP834" s="165">
        <v>3</v>
      </c>
      <c r="AQ834" s="165" t="s">
        <v>5412</v>
      </c>
      <c r="AR834" s="165" t="s">
        <v>5412</v>
      </c>
      <c r="AS834" s="165" t="s">
        <v>5412</v>
      </c>
      <c r="AT834" s="166" t="s">
        <v>12023</v>
      </c>
    </row>
    <row r="835" spans="2:46" ht="50" customHeight="1">
      <c r="B835" s="34" t="s">
        <v>1655</v>
      </c>
      <c r="C835" s="35" t="s">
        <v>5298</v>
      </c>
      <c r="D835" s="36" t="s">
        <v>1656</v>
      </c>
      <c r="E835" s="240">
        <v>16373.096</v>
      </c>
      <c r="F835" s="235">
        <v>15547.576999999999</v>
      </c>
      <c r="G835" s="234">
        <v>825.51900000000023</v>
      </c>
      <c r="H835" s="105">
        <v>5.3096312049137966</v>
      </c>
      <c r="I835" s="240">
        <v>10512.178</v>
      </c>
      <c r="J835" s="235">
        <v>9388.4879999999994</v>
      </c>
      <c r="K835" s="234">
        <v>1123.6900000000005</v>
      </c>
      <c r="L835" s="312">
        <v>11.968806904796605</v>
      </c>
      <c r="M835" s="240">
        <v>119.65</v>
      </c>
      <c r="N835" s="235">
        <v>135.20400000000001</v>
      </c>
      <c r="O835" s="234">
        <v>-15.554000000000002</v>
      </c>
      <c r="P835" s="105">
        <v>-11.504097511907933</v>
      </c>
      <c r="Q835" s="240">
        <v>5741.268</v>
      </c>
      <c r="R835" s="235">
        <v>6023.8850000000002</v>
      </c>
      <c r="S835" s="234">
        <v>-282.61700000000019</v>
      </c>
      <c r="T835" s="105">
        <v>-4.6916068284836143</v>
      </c>
      <c r="U835" s="180" t="s">
        <v>5536</v>
      </c>
      <c r="V835" s="165">
        <v>3155</v>
      </c>
      <c r="W835" s="165">
        <v>3347</v>
      </c>
      <c r="X835" s="165">
        <v>-192</v>
      </c>
      <c r="Y835" s="255">
        <v>-5.7364804302360319</v>
      </c>
      <c r="Z835" s="237" t="s">
        <v>7567</v>
      </c>
      <c r="AA835" s="165">
        <v>1556</v>
      </c>
      <c r="AB835" s="165">
        <v>1636</v>
      </c>
      <c r="AC835" s="165">
        <v>-80</v>
      </c>
      <c r="AD835" s="165">
        <v>-4.8899755501222497</v>
      </c>
      <c r="AE835" s="237" t="s">
        <v>7594</v>
      </c>
      <c r="AF835" s="165">
        <v>511</v>
      </c>
      <c r="AG835" s="165">
        <v>515</v>
      </c>
      <c r="AH835" s="165">
        <v>-4</v>
      </c>
      <c r="AI835" s="165">
        <v>-0.77669902912621358</v>
      </c>
      <c r="AJ835" s="237" t="s">
        <v>7288</v>
      </c>
      <c r="AK835" s="165">
        <v>147</v>
      </c>
      <c r="AL835" s="165">
        <v>147</v>
      </c>
      <c r="AM835" s="165">
        <v>0</v>
      </c>
      <c r="AN835" s="165">
        <v>0</v>
      </c>
      <c r="AO835" s="237" t="s">
        <v>7595</v>
      </c>
      <c r="AP835" s="165">
        <v>144</v>
      </c>
      <c r="AQ835" s="165">
        <v>157</v>
      </c>
      <c r="AR835" s="165">
        <v>-13</v>
      </c>
      <c r="AS835" s="255">
        <v>-8.2802547770700627</v>
      </c>
      <c r="AT835" s="107" t="s">
        <v>7596</v>
      </c>
    </row>
    <row r="836" spans="2:46" ht="50" customHeight="1">
      <c r="B836" s="34" t="s">
        <v>1657</v>
      </c>
      <c r="C836" s="35" t="s">
        <v>5298</v>
      </c>
      <c r="D836" s="36" t="s">
        <v>1658</v>
      </c>
      <c r="E836" s="240">
        <v>3892.7809999999999</v>
      </c>
      <c r="F836" s="235">
        <v>4283.3990000000003</v>
      </c>
      <c r="G836" s="234">
        <v>-390.61800000000039</v>
      </c>
      <c r="H836" s="105">
        <v>-9.1193465749980405</v>
      </c>
      <c r="I836" s="240">
        <v>2414.6759999999999</v>
      </c>
      <c r="J836" s="235">
        <v>2651.6660000000002</v>
      </c>
      <c r="K836" s="234">
        <v>-236.99000000000024</v>
      </c>
      <c r="L836" s="312">
        <v>-8.9374001099686087</v>
      </c>
      <c r="M836" s="240">
        <v>0.61499999999999999</v>
      </c>
      <c r="N836" s="235">
        <v>0.61499999999999999</v>
      </c>
      <c r="O836" s="234">
        <v>0</v>
      </c>
      <c r="P836" s="105">
        <v>0</v>
      </c>
      <c r="Q836" s="240">
        <v>1477.49</v>
      </c>
      <c r="R836" s="235">
        <v>1631.1179999999999</v>
      </c>
      <c r="S836" s="234">
        <v>-153.62799999999993</v>
      </c>
      <c r="T836" s="105">
        <v>-9.4185705755193645</v>
      </c>
      <c r="U836" s="180" t="s">
        <v>7597</v>
      </c>
      <c r="V836" s="165">
        <v>744</v>
      </c>
      <c r="W836" s="165">
        <v>869</v>
      </c>
      <c r="X836" s="165">
        <v>-125</v>
      </c>
      <c r="Y836" s="255">
        <v>-14.384349827387801</v>
      </c>
      <c r="Z836" s="237" t="s">
        <v>7598</v>
      </c>
      <c r="AA836" s="165">
        <v>652</v>
      </c>
      <c r="AB836" s="165">
        <v>601</v>
      </c>
      <c r="AC836" s="165">
        <v>51</v>
      </c>
      <c r="AD836" s="165">
        <v>8.4858569051580695</v>
      </c>
      <c r="AE836" s="237" t="s">
        <v>7599</v>
      </c>
      <c r="AF836" s="165">
        <v>80</v>
      </c>
      <c r="AG836" s="165">
        <v>32</v>
      </c>
      <c r="AH836" s="165">
        <v>48</v>
      </c>
      <c r="AI836" s="165">
        <v>150</v>
      </c>
      <c r="AJ836" s="241" t="s">
        <v>12158</v>
      </c>
      <c r="AK836" s="241" t="s">
        <v>12158</v>
      </c>
      <c r="AL836" s="241" t="s">
        <v>12158</v>
      </c>
      <c r="AM836" s="241" t="s">
        <v>12158</v>
      </c>
      <c r="AN836" s="241" t="s">
        <v>12158</v>
      </c>
      <c r="AO836" s="241" t="s">
        <v>12158</v>
      </c>
      <c r="AP836" s="165" t="s">
        <v>12158</v>
      </c>
      <c r="AQ836" s="241" t="s">
        <v>12158</v>
      </c>
      <c r="AR836" s="241" t="s">
        <v>12158</v>
      </c>
      <c r="AS836" s="241" t="s">
        <v>12158</v>
      </c>
      <c r="AT836" s="166" t="s">
        <v>12024</v>
      </c>
    </row>
    <row r="837" spans="2:46" ht="50" customHeight="1">
      <c r="B837" s="34" t="s">
        <v>1659</v>
      </c>
      <c r="C837" s="35" t="s">
        <v>5298</v>
      </c>
      <c r="D837" s="36" t="s">
        <v>1660</v>
      </c>
      <c r="E837" s="240">
        <v>1198.2080000000001</v>
      </c>
      <c r="F837" s="235">
        <v>1700.405</v>
      </c>
      <c r="G837" s="234">
        <v>-502.19699999999989</v>
      </c>
      <c r="H837" s="105">
        <v>-29.533963967407757</v>
      </c>
      <c r="I837" s="240">
        <v>552.11500000000001</v>
      </c>
      <c r="J837" s="235">
        <v>1136.95</v>
      </c>
      <c r="K837" s="234">
        <v>-584.83500000000004</v>
      </c>
      <c r="L837" s="312">
        <v>-51.438937508245743</v>
      </c>
      <c r="M837" s="240">
        <v>454.08600000000001</v>
      </c>
      <c r="N837" s="235">
        <v>353.971</v>
      </c>
      <c r="O837" s="234">
        <v>100.11500000000001</v>
      </c>
      <c r="P837" s="105">
        <v>28.283390447240031</v>
      </c>
      <c r="Q837" s="240">
        <v>192.00700000000001</v>
      </c>
      <c r="R837" s="235">
        <v>209.48400000000001</v>
      </c>
      <c r="S837" s="234">
        <v>-17.477000000000004</v>
      </c>
      <c r="T837" s="105">
        <v>-8.3428806018598092</v>
      </c>
      <c r="U837" s="180" t="s">
        <v>7600</v>
      </c>
      <c r="V837" s="165">
        <v>53</v>
      </c>
      <c r="W837" s="165">
        <v>53</v>
      </c>
      <c r="X837" s="165">
        <v>0</v>
      </c>
      <c r="Y837" s="255">
        <v>0</v>
      </c>
      <c r="Z837" s="237" t="s">
        <v>5395</v>
      </c>
      <c r="AA837" s="165">
        <v>40</v>
      </c>
      <c r="AB837" s="165">
        <v>73</v>
      </c>
      <c r="AC837" s="165">
        <v>-33</v>
      </c>
      <c r="AD837" s="165">
        <v>-45.205479452054789</v>
      </c>
      <c r="AE837" s="237" t="s">
        <v>5427</v>
      </c>
      <c r="AF837" s="165">
        <v>35</v>
      </c>
      <c r="AG837" s="165">
        <v>32</v>
      </c>
      <c r="AH837" s="165">
        <v>3</v>
      </c>
      <c r="AI837" s="165">
        <v>9.375</v>
      </c>
      <c r="AJ837" s="237" t="s">
        <v>5536</v>
      </c>
      <c r="AK837" s="165">
        <v>21</v>
      </c>
      <c r="AL837" s="165">
        <v>20</v>
      </c>
      <c r="AM837" s="165">
        <v>1</v>
      </c>
      <c r="AN837" s="165">
        <v>5</v>
      </c>
      <c r="AO837" s="237" t="s">
        <v>7567</v>
      </c>
      <c r="AP837" s="165">
        <v>16</v>
      </c>
      <c r="AQ837" s="165">
        <v>16</v>
      </c>
      <c r="AR837" s="165">
        <v>0</v>
      </c>
      <c r="AS837" s="255">
        <v>0</v>
      </c>
      <c r="AT837" s="107" t="s">
        <v>7601</v>
      </c>
    </row>
    <row r="838" spans="2:46" ht="50" customHeight="1">
      <c r="B838" s="34" t="s">
        <v>1661</v>
      </c>
      <c r="C838" s="35" t="s">
        <v>5298</v>
      </c>
      <c r="D838" s="36" t="s">
        <v>1662</v>
      </c>
      <c r="E838" s="240">
        <v>24262.555</v>
      </c>
      <c r="F838" s="235">
        <v>26248.427</v>
      </c>
      <c r="G838" s="234">
        <v>-1985.8719999999994</v>
      </c>
      <c r="H838" s="105">
        <v>-7.5656800310357628</v>
      </c>
      <c r="I838" s="240">
        <v>3837.7550000000001</v>
      </c>
      <c r="J838" s="235">
        <v>5574.4530000000004</v>
      </c>
      <c r="K838" s="234">
        <v>-1736.6980000000003</v>
      </c>
      <c r="L838" s="312">
        <v>-31.154590414521394</v>
      </c>
      <c r="M838" s="240">
        <v>5150.9579999999996</v>
      </c>
      <c r="N838" s="235">
        <v>5340.8580000000002</v>
      </c>
      <c r="O838" s="234">
        <v>-189.90000000000055</v>
      </c>
      <c r="P838" s="105">
        <v>-3.5556084808845423</v>
      </c>
      <c r="Q838" s="240">
        <v>15273.842000000001</v>
      </c>
      <c r="R838" s="235">
        <v>15333.116</v>
      </c>
      <c r="S838" s="234">
        <v>-59.273999999999432</v>
      </c>
      <c r="T838" s="105">
        <v>-0.38657504449845309</v>
      </c>
      <c r="U838" s="180" t="s">
        <v>7602</v>
      </c>
      <c r="V838" s="165">
        <v>6719</v>
      </c>
      <c r="W838" s="165">
        <v>6745</v>
      </c>
      <c r="X838" s="165">
        <v>-26</v>
      </c>
      <c r="Y838" s="255">
        <v>-0.38547071905114899</v>
      </c>
      <c r="Z838" s="237" t="s">
        <v>7603</v>
      </c>
      <c r="AA838" s="165">
        <v>4529</v>
      </c>
      <c r="AB838" s="165">
        <v>4519</v>
      </c>
      <c r="AC838" s="165">
        <v>10</v>
      </c>
      <c r="AD838" s="165">
        <v>0.22128789555211328</v>
      </c>
      <c r="AE838" s="237" t="s">
        <v>7604</v>
      </c>
      <c r="AF838" s="165">
        <v>3225</v>
      </c>
      <c r="AG838" s="165">
        <v>3240</v>
      </c>
      <c r="AH838" s="165">
        <v>-15</v>
      </c>
      <c r="AI838" s="165">
        <v>-0.46296296296296291</v>
      </c>
      <c r="AJ838" s="237" t="s">
        <v>7605</v>
      </c>
      <c r="AK838" s="165">
        <v>280</v>
      </c>
      <c r="AL838" s="165">
        <v>189</v>
      </c>
      <c r="AM838" s="165">
        <v>91</v>
      </c>
      <c r="AN838" s="165">
        <v>48.148148148148145</v>
      </c>
      <c r="AO838" s="237" t="s">
        <v>7606</v>
      </c>
      <c r="AP838" s="165">
        <v>95</v>
      </c>
      <c r="AQ838" s="165">
        <v>95</v>
      </c>
      <c r="AR838" s="165">
        <v>0</v>
      </c>
      <c r="AS838" s="255">
        <v>0</v>
      </c>
      <c r="AT838" s="107" t="s">
        <v>7607</v>
      </c>
    </row>
    <row r="839" spans="2:46" ht="50" customHeight="1">
      <c r="B839" s="34" t="s">
        <v>1663</v>
      </c>
      <c r="C839" s="35" t="s">
        <v>5298</v>
      </c>
      <c r="D839" s="36" t="s">
        <v>1664</v>
      </c>
      <c r="E839" s="240">
        <v>5050.5680000000002</v>
      </c>
      <c r="F839" s="235">
        <v>5400.8180000000002</v>
      </c>
      <c r="G839" s="234">
        <v>-350.25</v>
      </c>
      <c r="H839" s="105">
        <v>-6.4851287342028554</v>
      </c>
      <c r="I839" s="240">
        <v>2748.6149999999998</v>
      </c>
      <c r="J839" s="235">
        <v>3065.3</v>
      </c>
      <c r="K839" s="234">
        <v>-316.6850000000004</v>
      </c>
      <c r="L839" s="312">
        <v>-10.331288943985919</v>
      </c>
      <c r="M839" s="240">
        <v>154.86000000000001</v>
      </c>
      <c r="N839" s="235">
        <v>154.798</v>
      </c>
      <c r="O839" s="234">
        <v>6.2000000000011823E-2</v>
      </c>
      <c r="P839" s="105">
        <v>4.0052197056817153E-2</v>
      </c>
      <c r="Q839" s="240">
        <v>2147.0929999999998</v>
      </c>
      <c r="R839" s="235">
        <v>2180.7199999999998</v>
      </c>
      <c r="S839" s="234">
        <v>-33.626999999999953</v>
      </c>
      <c r="T839" s="105">
        <v>-1.5420136468689221</v>
      </c>
      <c r="U839" s="180" t="s">
        <v>5513</v>
      </c>
      <c r="V839" s="165">
        <v>1225</v>
      </c>
      <c r="W839" s="165">
        <v>1263</v>
      </c>
      <c r="X839" s="165">
        <v>-38</v>
      </c>
      <c r="Y839" s="255">
        <v>-3.0087094220110848</v>
      </c>
      <c r="Z839" s="237" t="s">
        <v>5649</v>
      </c>
      <c r="AA839" s="165">
        <v>455</v>
      </c>
      <c r="AB839" s="165">
        <v>447</v>
      </c>
      <c r="AC839" s="165">
        <v>8</v>
      </c>
      <c r="AD839" s="165">
        <v>1.7897091722595078</v>
      </c>
      <c r="AE839" s="237" t="s">
        <v>5487</v>
      </c>
      <c r="AF839" s="165">
        <v>437</v>
      </c>
      <c r="AG839" s="165">
        <v>441</v>
      </c>
      <c r="AH839" s="165">
        <v>-4</v>
      </c>
      <c r="AI839" s="165">
        <v>-0.90702947845804993</v>
      </c>
      <c r="AJ839" s="237" t="s">
        <v>7608</v>
      </c>
      <c r="AK839" s="165">
        <v>27</v>
      </c>
      <c r="AL839" s="165">
        <v>27</v>
      </c>
      <c r="AM839" s="165">
        <v>0</v>
      </c>
      <c r="AN839" s="165">
        <v>0</v>
      </c>
      <c r="AO839" s="237" t="s">
        <v>5479</v>
      </c>
      <c r="AP839" s="165">
        <v>2</v>
      </c>
      <c r="AQ839" s="165" t="s">
        <v>5412</v>
      </c>
      <c r="AR839" s="165" t="s">
        <v>5412</v>
      </c>
      <c r="AS839" s="165" t="s">
        <v>5412</v>
      </c>
      <c r="AT839" s="107" t="s">
        <v>7609</v>
      </c>
    </row>
    <row r="840" spans="2:46" ht="50" customHeight="1">
      <c r="B840" s="34" t="s">
        <v>1665</v>
      </c>
      <c r="C840" s="35" t="s">
        <v>5298</v>
      </c>
      <c r="D840" s="36" t="s">
        <v>1666</v>
      </c>
      <c r="E840" s="240">
        <v>13407.044</v>
      </c>
      <c r="F840" s="235">
        <v>13851.322</v>
      </c>
      <c r="G840" s="234">
        <v>-444.27800000000025</v>
      </c>
      <c r="H840" s="105">
        <v>-3.2074772357468855</v>
      </c>
      <c r="I840" s="240">
        <v>6161.4160000000002</v>
      </c>
      <c r="J840" s="235">
        <v>6554.4930000000004</v>
      </c>
      <c r="K840" s="234">
        <v>-393.07700000000023</v>
      </c>
      <c r="L840" s="312">
        <v>-5.9970618627558263</v>
      </c>
      <c r="M840" s="240">
        <v>1009.394</v>
      </c>
      <c r="N840" s="235">
        <v>1008.829</v>
      </c>
      <c r="O840" s="234">
        <v>0.56500000000005457</v>
      </c>
      <c r="P840" s="105">
        <v>5.6005527200353539E-2</v>
      </c>
      <c r="Q840" s="240">
        <v>6236.2340000000004</v>
      </c>
      <c r="R840" s="235">
        <v>6288</v>
      </c>
      <c r="S840" s="234">
        <v>-51.765999999999622</v>
      </c>
      <c r="T840" s="105">
        <v>-0.82325063613230953</v>
      </c>
      <c r="U840" s="180" t="s">
        <v>5338</v>
      </c>
      <c r="V840" s="165">
        <v>3450</v>
      </c>
      <c r="W840" s="165">
        <v>3450</v>
      </c>
      <c r="X840" s="165">
        <v>0</v>
      </c>
      <c r="Y840" s="255">
        <v>0</v>
      </c>
      <c r="Z840" s="237" t="s">
        <v>5395</v>
      </c>
      <c r="AA840" s="165">
        <v>2031</v>
      </c>
      <c r="AB840" s="165">
        <v>2110</v>
      </c>
      <c r="AC840" s="165">
        <v>-79</v>
      </c>
      <c r="AD840" s="165">
        <v>-3.7440758293838861</v>
      </c>
      <c r="AE840" s="237" t="s">
        <v>7610</v>
      </c>
      <c r="AF840" s="165">
        <v>279</v>
      </c>
      <c r="AG840" s="165">
        <v>248</v>
      </c>
      <c r="AH840" s="165">
        <v>31</v>
      </c>
      <c r="AI840" s="165">
        <v>12.5</v>
      </c>
      <c r="AJ840" s="237" t="s">
        <v>7611</v>
      </c>
      <c r="AK840" s="165">
        <v>197</v>
      </c>
      <c r="AL840" s="165">
        <v>198</v>
      </c>
      <c r="AM840" s="165">
        <v>-1</v>
      </c>
      <c r="AN840" s="165">
        <v>-0.50505050505050508</v>
      </c>
      <c r="AO840" s="237" t="s">
        <v>7612</v>
      </c>
      <c r="AP840" s="165">
        <v>116</v>
      </c>
      <c r="AQ840" s="165">
        <v>83</v>
      </c>
      <c r="AR840" s="165">
        <v>33</v>
      </c>
      <c r="AS840" s="255">
        <v>39.75903614457831</v>
      </c>
      <c r="AT840" s="107" t="s">
        <v>7613</v>
      </c>
    </row>
    <row r="841" spans="2:46" ht="50" customHeight="1">
      <c r="B841" s="34" t="s">
        <v>1667</v>
      </c>
      <c r="C841" s="35" t="s">
        <v>5298</v>
      </c>
      <c r="D841" s="36" t="s">
        <v>1668</v>
      </c>
      <c r="E841" s="240">
        <v>16428.057000000001</v>
      </c>
      <c r="F841" s="235">
        <v>17220.776000000002</v>
      </c>
      <c r="G841" s="234">
        <v>-792.71900000000096</v>
      </c>
      <c r="H841" s="105">
        <v>-4.6032710721050023</v>
      </c>
      <c r="I841" s="240">
        <v>5274.6090000000004</v>
      </c>
      <c r="J841" s="235">
        <v>5802.0230000000001</v>
      </c>
      <c r="K841" s="234">
        <v>-527.41399999999976</v>
      </c>
      <c r="L841" s="312">
        <v>-9.0901742375030175</v>
      </c>
      <c r="M841" s="240">
        <v>2650.6559999999999</v>
      </c>
      <c r="N841" s="235">
        <v>2640.3780000000002</v>
      </c>
      <c r="O841" s="234">
        <v>10.277999999999793</v>
      </c>
      <c r="P841" s="105">
        <v>0.38926244651333225</v>
      </c>
      <c r="Q841" s="240">
        <v>8502.7919999999995</v>
      </c>
      <c r="R841" s="235">
        <v>8778.375</v>
      </c>
      <c r="S841" s="234">
        <v>-275.58300000000054</v>
      </c>
      <c r="T841" s="105">
        <v>-3.1393395702507645</v>
      </c>
      <c r="U841" s="180" t="s">
        <v>5338</v>
      </c>
      <c r="V841" s="165">
        <v>2866</v>
      </c>
      <c r="W841" s="165">
        <v>2862</v>
      </c>
      <c r="X841" s="165">
        <v>4</v>
      </c>
      <c r="Y841" s="255">
        <v>0.13976240391334729</v>
      </c>
      <c r="Z841" s="237" t="s">
        <v>5395</v>
      </c>
      <c r="AA841" s="165">
        <v>2207</v>
      </c>
      <c r="AB841" s="165">
        <v>2287</v>
      </c>
      <c r="AC841" s="165">
        <v>-80</v>
      </c>
      <c r="AD841" s="165">
        <v>-3.4980323567993001</v>
      </c>
      <c r="AE841" s="237" t="s">
        <v>6329</v>
      </c>
      <c r="AF841" s="165">
        <v>1006</v>
      </c>
      <c r="AG841" s="165">
        <v>1051</v>
      </c>
      <c r="AH841" s="165">
        <v>-45</v>
      </c>
      <c r="AI841" s="165">
        <v>-4.2816365366317788</v>
      </c>
      <c r="AJ841" s="237" t="s">
        <v>5534</v>
      </c>
      <c r="AK841" s="165">
        <v>701</v>
      </c>
      <c r="AL841" s="165">
        <v>698</v>
      </c>
      <c r="AM841" s="165">
        <v>3</v>
      </c>
      <c r="AN841" s="165">
        <v>0.42979942693409745</v>
      </c>
      <c r="AO841" s="237" t="s">
        <v>5362</v>
      </c>
      <c r="AP841" s="165">
        <v>590</v>
      </c>
      <c r="AQ841" s="165">
        <v>596</v>
      </c>
      <c r="AR841" s="165">
        <v>-6</v>
      </c>
      <c r="AS841" s="255">
        <v>-1.006711409395973</v>
      </c>
      <c r="AT841" s="107" t="s">
        <v>7614</v>
      </c>
    </row>
    <row r="842" spans="2:46" ht="50" customHeight="1">
      <c r="B842" s="37" t="s">
        <v>1669</v>
      </c>
      <c r="C842" s="38" t="s">
        <v>5298</v>
      </c>
      <c r="D842" s="39" t="s">
        <v>1670</v>
      </c>
      <c r="E842" s="240">
        <v>7622.1270000000004</v>
      </c>
      <c r="F842" s="235">
        <v>7414.3239999999996</v>
      </c>
      <c r="G842" s="234">
        <v>207.80300000000079</v>
      </c>
      <c r="H842" s="105">
        <v>2.8027234849731517</v>
      </c>
      <c r="I842" s="240">
        <v>4336.1040000000003</v>
      </c>
      <c r="J842" s="235">
        <v>4264.2879999999996</v>
      </c>
      <c r="K842" s="234">
        <v>71.816000000000713</v>
      </c>
      <c r="L842" s="312">
        <v>1.6841264004682781</v>
      </c>
      <c r="M842" s="240">
        <v>10.705</v>
      </c>
      <c r="N842" s="235">
        <v>10.7</v>
      </c>
      <c r="O842" s="234">
        <v>5.0000000000007816E-3</v>
      </c>
      <c r="P842" s="105">
        <v>4.6728971962624134E-2</v>
      </c>
      <c r="Q842" s="240">
        <v>3275.3180000000002</v>
      </c>
      <c r="R842" s="235">
        <v>3139.3359999999998</v>
      </c>
      <c r="S842" s="234">
        <v>135.98200000000043</v>
      </c>
      <c r="T842" s="105">
        <v>4.3315529143742637</v>
      </c>
      <c r="U842" s="180" t="s">
        <v>5564</v>
      </c>
      <c r="V842" s="165">
        <v>2189</v>
      </c>
      <c r="W842" s="165">
        <v>2169</v>
      </c>
      <c r="X842" s="165">
        <v>20</v>
      </c>
      <c r="Y842" s="255">
        <v>0.92208390963577691</v>
      </c>
      <c r="Z842" s="237" t="s">
        <v>5460</v>
      </c>
      <c r="AA842" s="165">
        <v>331</v>
      </c>
      <c r="AB842" s="165">
        <v>103</v>
      </c>
      <c r="AC842" s="165">
        <v>228</v>
      </c>
      <c r="AD842" s="165">
        <v>221.35922330097085</v>
      </c>
      <c r="AE842" s="237" t="s">
        <v>5440</v>
      </c>
      <c r="AF842" s="165">
        <v>237</v>
      </c>
      <c r="AG842" s="165">
        <v>215</v>
      </c>
      <c r="AH842" s="165">
        <v>22</v>
      </c>
      <c r="AI842" s="165">
        <v>10.232558139534884</v>
      </c>
      <c r="AJ842" s="237" t="s">
        <v>7615</v>
      </c>
      <c r="AK842" s="165">
        <v>154</v>
      </c>
      <c r="AL842" s="165">
        <v>173</v>
      </c>
      <c r="AM842" s="165">
        <v>-19</v>
      </c>
      <c r="AN842" s="165">
        <v>-10.982658959537572</v>
      </c>
      <c r="AO842" s="237" t="s">
        <v>5342</v>
      </c>
      <c r="AP842" s="165">
        <v>136</v>
      </c>
      <c r="AQ842" s="165">
        <v>127</v>
      </c>
      <c r="AR842" s="165">
        <v>9</v>
      </c>
      <c r="AS842" s="255">
        <v>7.0866141732283463</v>
      </c>
      <c r="AT842" s="107" t="s">
        <v>7616</v>
      </c>
    </row>
    <row r="843" spans="2:46" ht="50" customHeight="1">
      <c r="B843" s="37" t="s">
        <v>1671</v>
      </c>
      <c r="C843" s="38" t="s">
        <v>5298</v>
      </c>
      <c r="D843" s="39" t="s">
        <v>1672</v>
      </c>
      <c r="E843" s="240">
        <v>2632.9690000000001</v>
      </c>
      <c r="F843" s="235">
        <v>2967.0430000000001</v>
      </c>
      <c r="G843" s="234">
        <v>-334.07400000000007</v>
      </c>
      <c r="H843" s="105">
        <v>-11.259493037343917</v>
      </c>
      <c r="I843" s="240">
        <v>1092.443</v>
      </c>
      <c r="J843" s="235">
        <v>1415.29</v>
      </c>
      <c r="K843" s="234">
        <v>-322.84699999999998</v>
      </c>
      <c r="L843" s="312">
        <v>-22.811367281617194</v>
      </c>
      <c r="M843" s="240">
        <v>0.253</v>
      </c>
      <c r="N843" s="235">
        <v>0.253</v>
      </c>
      <c r="O843" s="234">
        <v>0</v>
      </c>
      <c r="P843" s="105">
        <v>0</v>
      </c>
      <c r="Q843" s="240">
        <v>1540.2729999999999</v>
      </c>
      <c r="R843" s="235">
        <v>1551.5</v>
      </c>
      <c r="S843" s="234">
        <v>-11.227000000000089</v>
      </c>
      <c r="T843" s="105">
        <v>-0.7236223009990389</v>
      </c>
      <c r="U843" s="180" t="s">
        <v>5534</v>
      </c>
      <c r="V843" s="165">
        <v>976</v>
      </c>
      <c r="W843" s="165">
        <v>976</v>
      </c>
      <c r="X843" s="165">
        <v>0</v>
      </c>
      <c r="Y843" s="255">
        <v>0</v>
      </c>
      <c r="Z843" s="237" t="s">
        <v>7587</v>
      </c>
      <c r="AA843" s="165">
        <v>301</v>
      </c>
      <c r="AB843" s="165">
        <v>301</v>
      </c>
      <c r="AC843" s="165">
        <v>0</v>
      </c>
      <c r="AD843" s="165">
        <v>0</v>
      </c>
      <c r="AE843" s="237" t="s">
        <v>7617</v>
      </c>
      <c r="AF843" s="165">
        <v>256</v>
      </c>
      <c r="AG843" s="165">
        <v>270</v>
      </c>
      <c r="AH843" s="165">
        <v>-14</v>
      </c>
      <c r="AI843" s="165">
        <v>-5.1851851851851851</v>
      </c>
      <c r="AJ843" s="237" t="s">
        <v>5399</v>
      </c>
      <c r="AK843" s="165">
        <v>4</v>
      </c>
      <c r="AL843" s="165">
        <v>4</v>
      </c>
      <c r="AM843" s="165">
        <v>0</v>
      </c>
      <c r="AN843" s="165">
        <v>0</v>
      </c>
      <c r="AO843" s="237" t="s">
        <v>5411</v>
      </c>
      <c r="AP843" s="165">
        <v>3</v>
      </c>
      <c r="AQ843" s="165" t="s">
        <v>12166</v>
      </c>
      <c r="AR843" s="165" t="s">
        <v>12166</v>
      </c>
      <c r="AS843" s="255" t="s">
        <v>12166</v>
      </c>
      <c r="AT843" s="107" t="s">
        <v>7618</v>
      </c>
    </row>
    <row r="844" spans="2:46" ht="50" customHeight="1">
      <c r="B844" s="34" t="s">
        <v>1673</v>
      </c>
      <c r="C844" s="35" t="s">
        <v>5298</v>
      </c>
      <c r="D844" s="36" t="s">
        <v>1674</v>
      </c>
      <c r="E844" s="240">
        <v>1445.5309999999999</v>
      </c>
      <c r="F844" s="235">
        <v>1628.5650000000001</v>
      </c>
      <c r="G844" s="234">
        <v>-183.03400000000011</v>
      </c>
      <c r="H844" s="105">
        <v>-11.238974188933208</v>
      </c>
      <c r="I844" s="240">
        <v>557.57399999999996</v>
      </c>
      <c r="J844" s="235">
        <v>766.69399999999996</v>
      </c>
      <c r="K844" s="234">
        <v>-209.12</v>
      </c>
      <c r="L844" s="312">
        <v>-27.275549306502988</v>
      </c>
      <c r="M844" s="240">
        <v>90.691999999999993</v>
      </c>
      <c r="N844" s="235">
        <v>90.67</v>
      </c>
      <c r="O844" s="234">
        <v>2.199999999999136E-2</v>
      </c>
      <c r="P844" s="105">
        <v>2.4263813830364352E-2</v>
      </c>
      <c r="Q844" s="240">
        <v>797.26499999999999</v>
      </c>
      <c r="R844" s="235">
        <v>771.20100000000002</v>
      </c>
      <c r="S844" s="234">
        <v>26.063999999999965</v>
      </c>
      <c r="T844" s="105">
        <v>3.379663667448559</v>
      </c>
      <c r="U844" s="180" t="s">
        <v>5931</v>
      </c>
      <c r="V844" s="165">
        <v>226</v>
      </c>
      <c r="W844" s="165">
        <v>226</v>
      </c>
      <c r="X844" s="165">
        <v>0</v>
      </c>
      <c r="Y844" s="255">
        <v>0</v>
      </c>
      <c r="Z844" s="237" t="s">
        <v>7619</v>
      </c>
      <c r="AA844" s="165">
        <v>178</v>
      </c>
      <c r="AB844" s="165">
        <v>179</v>
      </c>
      <c r="AC844" s="165">
        <v>-1</v>
      </c>
      <c r="AD844" s="165">
        <v>-0.55865921787709494</v>
      </c>
      <c r="AE844" s="237" t="s">
        <v>5373</v>
      </c>
      <c r="AF844" s="165">
        <v>118</v>
      </c>
      <c r="AG844" s="165">
        <v>133</v>
      </c>
      <c r="AH844" s="165">
        <v>-15</v>
      </c>
      <c r="AI844" s="165">
        <v>-11.278195488721805</v>
      </c>
      <c r="AJ844" s="237" t="s">
        <v>7288</v>
      </c>
      <c r="AK844" s="165">
        <v>91</v>
      </c>
      <c r="AL844" s="165">
        <v>39</v>
      </c>
      <c r="AM844" s="165">
        <v>52</v>
      </c>
      <c r="AN844" s="165">
        <v>133.33333333333331</v>
      </c>
      <c r="AO844" s="237" t="s">
        <v>7620</v>
      </c>
      <c r="AP844" s="165">
        <v>50</v>
      </c>
      <c r="AQ844" s="165">
        <v>100</v>
      </c>
      <c r="AR844" s="165">
        <v>-50</v>
      </c>
      <c r="AS844" s="255">
        <v>-50</v>
      </c>
      <c r="AT844" s="107" t="s">
        <v>7621</v>
      </c>
    </row>
    <row r="845" spans="2:46" ht="50" customHeight="1">
      <c r="B845" s="34" t="s">
        <v>1675</v>
      </c>
      <c r="C845" s="35" t="s">
        <v>5298</v>
      </c>
      <c r="D845" s="36" t="s">
        <v>1676</v>
      </c>
      <c r="E845" s="240">
        <v>1743.2270000000001</v>
      </c>
      <c r="F845" s="235">
        <v>1707.66</v>
      </c>
      <c r="G845" s="234">
        <v>35.567000000000007</v>
      </c>
      <c r="H845" s="105">
        <v>2.0827916564187254</v>
      </c>
      <c r="I845" s="240">
        <v>760.59500000000003</v>
      </c>
      <c r="J845" s="235">
        <v>712.79700000000003</v>
      </c>
      <c r="K845" s="234">
        <v>47.798000000000002</v>
      </c>
      <c r="L845" s="312">
        <v>6.7056960116274338</v>
      </c>
      <c r="M845" s="240">
        <v>0.192</v>
      </c>
      <c r="N845" s="235">
        <v>0.192</v>
      </c>
      <c r="O845" s="234">
        <v>0</v>
      </c>
      <c r="P845" s="105">
        <v>0</v>
      </c>
      <c r="Q845" s="240">
        <v>982.44</v>
      </c>
      <c r="R845" s="235">
        <v>994.67100000000005</v>
      </c>
      <c r="S845" s="234">
        <v>-12.230999999999995</v>
      </c>
      <c r="T845" s="105">
        <v>-1.2296528198771246</v>
      </c>
      <c r="U845" s="180" t="s">
        <v>7622</v>
      </c>
      <c r="V845" s="165">
        <v>570</v>
      </c>
      <c r="W845" s="165">
        <v>602</v>
      </c>
      <c r="X845" s="165">
        <v>-32</v>
      </c>
      <c r="Y845" s="255">
        <v>-5.3156146179401995</v>
      </c>
      <c r="Z845" s="237" t="s">
        <v>7623</v>
      </c>
      <c r="AA845" s="165">
        <v>138</v>
      </c>
      <c r="AB845" s="165">
        <v>138</v>
      </c>
      <c r="AC845" s="165">
        <v>0</v>
      </c>
      <c r="AD845" s="165">
        <v>0</v>
      </c>
      <c r="AE845" s="237" t="s">
        <v>7624</v>
      </c>
      <c r="AF845" s="165">
        <v>109</v>
      </c>
      <c r="AG845" s="165">
        <v>114</v>
      </c>
      <c r="AH845" s="165">
        <v>-5</v>
      </c>
      <c r="AI845" s="165">
        <v>-4.3859649122807012</v>
      </c>
      <c r="AJ845" s="235" t="s">
        <v>7625</v>
      </c>
      <c r="AK845" s="165">
        <v>97</v>
      </c>
      <c r="AL845" s="165">
        <v>94</v>
      </c>
      <c r="AM845" s="165">
        <v>3</v>
      </c>
      <c r="AN845" s="165">
        <v>3.1914893617021276</v>
      </c>
      <c r="AO845" s="235" t="s">
        <v>5460</v>
      </c>
      <c r="AP845" s="165">
        <v>54</v>
      </c>
      <c r="AQ845" s="165">
        <v>32</v>
      </c>
      <c r="AR845" s="165">
        <v>22</v>
      </c>
      <c r="AS845" s="255">
        <v>68.75</v>
      </c>
      <c r="AT845" s="107" t="s">
        <v>7626</v>
      </c>
    </row>
    <row r="846" spans="2:46" ht="50" customHeight="1">
      <c r="B846" s="34" t="s">
        <v>1677</v>
      </c>
      <c r="C846" s="35" t="s">
        <v>5298</v>
      </c>
      <c r="D846" s="36" t="s">
        <v>1678</v>
      </c>
      <c r="E846" s="240">
        <v>1578.5519999999999</v>
      </c>
      <c r="F846" s="235">
        <v>1644.77</v>
      </c>
      <c r="G846" s="234">
        <v>-66.218000000000075</v>
      </c>
      <c r="H846" s="105">
        <v>-4.0259732363795591</v>
      </c>
      <c r="I846" s="240">
        <v>1225.8399999999999</v>
      </c>
      <c r="J846" s="235">
        <v>1395.828</v>
      </c>
      <c r="K846" s="234">
        <v>-169.98800000000006</v>
      </c>
      <c r="L846" s="312">
        <v>-12.178291308098137</v>
      </c>
      <c r="M846" s="240">
        <v>50.698999999999998</v>
      </c>
      <c r="N846" s="235">
        <v>50.694000000000003</v>
      </c>
      <c r="O846" s="234">
        <v>4.9999999999954525E-3</v>
      </c>
      <c r="P846" s="105">
        <v>9.8631001696363515E-3</v>
      </c>
      <c r="Q846" s="240">
        <v>302.01299999999998</v>
      </c>
      <c r="R846" s="235">
        <v>198.24799999999999</v>
      </c>
      <c r="S846" s="234">
        <v>103.76499999999999</v>
      </c>
      <c r="T846" s="105">
        <v>52.341007223275895</v>
      </c>
      <c r="U846" s="180" t="s">
        <v>5395</v>
      </c>
      <c r="V846" s="165">
        <v>229</v>
      </c>
      <c r="W846" s="165">
        <v>128</v>
      </c>
      <c r="X846" s="165">
        <v>101</v>
      </c>
      <c r="Y846" s="255">
        <v>78.90625</v>
      </c>
      <c r="Z846" s="237" t="s">
        <v>5338</v>
      </c>
      <c r="AA846" s="165">
        <v>47</v>
      </c>
      <c r="AB846" s="165">
        <v>47</v>
      </c>
      <c r="AC846" s="165">
        <v>0</v>
      </c>
      <c r="AD846" s="165">
        <v>0</v>
      </c>
      <c r="AE846" s="237" t="s">
        <v>7627</v>
      </c>
      <c r="AF846" s="165">
        <v>14</v>
      </c>
      <c r="AG846" s="165">
        <v>16</v>
      </c>
      <c r="AH846" s="165">
        <v>-2</v>
      </c>
      <c r="AI846" s="165">
        <v>-12.5</v>
      </c>
      <c r="AJ846" s="237" t="s">
        <v>5524</v>
      </c>
      <c r="AK846" s="165">
        <v>8</v>
      </c>
      <c r="AL846" s="165">
        <v>4</v>
      </c>
      <c r="AM846" s="165">
        <v>4</v>
      </c>
      <c r="AN846" s="165">
        <v>100</v>
      </c>
      <c r="AO846" s="237" t="s">
        <v>5526</v>
      </c>
      <c r="AP846" s="165">
        <v>3</v>
      </c>
      <c r="AQ846" s="165">
        <v>3</v>
      </c>
      <c r="AR846" s="165">
        <v>0</v>
      </c>
      <c r="AS846" s="255">
        <v>0</v>
      </c>
      <c r="AT846" s="107" t="s">
        <v>7628</v>
      </c>
    </row>
    <row r="847" spans="2:46" ht="50" customHeight="1">
      <c r="B847" s="34" t="s">
        <v>1679</v>
      </c>
      <c r="C847" s="35" t="s">
        <v>5298</v>
      </c>
      <c r="D847" s="36" t="s">
        <v>1680</v>
      </c>
      <c r="E847" s="240">
        <v>2294.375</v>
      </c>
      <c r="F847" s="235">
        <v>2676.33</v>
      </c>
      <c r="G847" s="234">
        <v>-381.95499999999993</v>
      </c>
      <c r="H847" s="105">
        <v>-14.271595804702706</v>
      </c>
      <c r="I847" s="240">
        <v>1274.1469999999999</v>
      </c>
      <c r="J847" s="235">
        <v>1620.3440000000001</v>
      </c>
      <c r="K847" s="234">
        <v>-346.19700000000012</v>
      </c>
      <c r="L847" s="312">
        <v>-21.36564828209319</v>
      </c>
      <c r="M847" s="240">
        <v>356.06400000000002</v>
      </c>
      <c r="N847" s="235">
        <v>355.99299999999999</v>
      </c>
      <c r="O847" s="234">
        <v>7.1000000000026375E-2</v>
      </c>
      <c r="P847" s="105">
        <v>1.9944212386206014E-2</v>
      </c>
      <c r="Q847" s="240">
        <v>664.16399999999999</v>
      </c>
      <c r="R847" s="235">
        <v>699.99300000000005</v>
      </c>
      <c r="S847" s="234">
        <v>-35.829000000000065</v>
      </c>
      <c r="T847" s="105">
        <v>-5.1184797562261419</v>
      </c>
      <c r="U847" s="180" t="s">
        <v>7629</v>
      </c>
      <c r="V847" s="165">
        <v>250</v>
      </c>
      <c r="W847" s="165">
        <v>250</v>
      </c>
      <c r="X847" s="165">
        <v>0</v>
      </c>
      <c r="Y847" s="255">
        <v>0</v>
      </c>
      <c r="Z847" s="237" t="s">
        <v>7630</v>
      </c>
      <c r="AA847" s="165">
        <v>143</v>
      </c>
      <c r="AB847" s="165">
        <v>160</v>
      </c>
      <c r="AC847" s="165">
        <v>-17</v>
      </c>
      <c r="AD847" s="165">
        <v>-10.625</v>
      </c>
      <c r="AE847" s="237" t="s">
        <v>5445</v>
      </c>
      <c r="AF847" s="165">
        <v>101</v>
      </c>
      <c r="AG847" s="165">
        <v>101</v>
      </c>
      <c r="AH847" s="165">
        <v>0</v>
      </c>
      <c r="AI847" s="165">
        <v>0</v>
      </c>
      <c r="AJ847" s="237" t="s">
        <v>7631</v>
      </c>
      <c r="AK847" s="165">
        <v>50</v>
      </c>
      <c r="AL847" s="165">
        <v>40</v>
      </c>
      <c r="AM847" s="165">
        <v>10</v>
      </c>
      <c r="AN847" s="165">
        <v>25</v>
      </c>
      <c r="AO847" s="237" t="s">
        <v>7632</v>
      </c>
      <c r="AP847" s="165">
        <v>46</v>
      </c>
      <c r="AQ847" s="165">
        <v>50</v>
      </c>
      <c r="AR847" s="165">
        <v>-4</v>
      </c>
      <c r="AS847" s="255">
        <v>-8</v>
      </c>
      <c r="AT847" s="107" t="s">
        <v>7633</v>
      </c>
    </row>
    <row r="848" spans="2:46" ht="50" customHeight="1">
      <c r="B848" s="34" t="s">
        <v>1681</v>
      </c>
      <c r="C848" s="35" t="s">
        <v>5298</v>
      </c>
      <c r="D848" s="36" t="s">
        <v>1682</v>
      </c>
      <c r="E848" s="240">
        <v>943.48</v>
      </c>
      <c r="F848" s="235">
        <v>1485.296</v>
      </c>
      <c r="G848" s="234">
        <v>-541.81600000000003</v>
      </c>
      <c r="H848" s="105">
        <v>-36.478654759724662</v>
      </c>
      <c r="I848" s="240">
        <v>654.66399999999999</v>
      </c>
      <c r="J848" s="235">
        <v>1186.338</v>
      </c>
      <c r="K848" s="234">
        <v>-531.67399999999998</v>
      </c>
      <c r="L848" s="312">
        <v>-44.816401396566576</v>
      </c>
      <c r="M848" s="240">
        <v>50.128999999999998</v>
      </c>
      <c r="N848" s="235">
        <v>50.128999999999998</v>
      </c>
      <c r="O848" s="234">
        <v>0</v>
      </c>
      <c r="P848" s="105">
        <v>0</v>
      </c>
      <c r="Q848" s="240">
        <v>238.68700000000001</v>
      </c>
      <c r="R848" s="235">
        <v>248.82900000000001</v>
      </c>
      <c r="S848" s="234">
        <v>-10.141999999999996</v>
      </c>
      <c r="T848" s="105">
        <v>-4.0758914756720461</v>
      </c>
      <c r="U848" s="180" t="s">
        <v>5401</v>
      </c>
      <c r="V848" s="165">
        <v>154</v>
      </c>
      <c r="W848" s="165">
        <v>154</v>
      </c>
      <c r="X848" s="165">
        <v>0</v>
      </c>
      <c r="Y848" s="255">
        <v>0</v>
      </c>
      <c r="Z848" s="237" t="s">
        <v>5373</v>
      </c>
      <c r="AA848" s="165">
        <v>57</v>
      </c>
      <c r="AB848" s="165">
        <v>56</v>
      </c>
      <c r="AC848" s="165">
        <v>1</v>
      </c>
      <c r="AD848" s="165">
        <v>1.7857142857142856</v>
      </c>
      <c r="AE848" s="237" t="s">
        <v>7634</v>
      </c>
      <c r="AF848" s="165">
        <v>19</v>
      </c>
      <c r="AG848" s="165">
        <v>19</v>
      </c>
      <c r="AH848" s="165">
        <v>0</v>
      </c>
      <c r="AI848" s="165">
        <v>0</v>
      </c>
      <c r="AJ848" s="237" t="s">
        <v>7139</v>
      </c>
      <c r="AK848" s="165">
        <v>6</v>
      </c>
      <c r="AL848" s="165">
        <v>5</v>
      </c>
      <c r="AM848" s="165">
        <v>1</v>
      </c>
      <c r="AN848" s="165">
        <v>20</v>
      </c>
      <c r="AO848" s="237" t="s">
        <v>5570</v>
      </c>
      <c r="AP848" s="165">
        <v>3</v>
      </c>
      <c r="AQ848" s="165">
        <v>15</v>
      </c>
      <c r="AR848" s="165">
        <v>-12</v>
      </c>
      <c r="AS848" s="255">
        <v>-80</v>
      </c>
      <c r="AT848" s="107" t="s">
        <v>7635</v>
      </c>
    </row>
    <row r="849" spans="2:46" ht="50" customHeight="1">
      <c r="B849" s="34" t="s">
        <v>1683</v>
      </c>
      <c r="C849" s="35" t="s">
        <v>5298</v>
      </c>
      <c r="D849" s="36" t="s">
        <v>1684</v>
      </c>
      <c r="E849" s="240">
        <v>2403.1010000000001</v>
      </c>
      <c r="F849" s="235">
        <v>2412.2109999999998</v>
      </c>
      <c r="G849" s="234">
        <v>-9.1099999999996726</v>
      </c>
      <c r="H849" s="105">
        <v>-0.37766182145756211</v>
      </c>
      <c r="I849" s="240">
        <v>908.22900000000004</v>
      </c>
      <c r="J849" s="235">
        <v>1111.5930000000001</v>
      </c>
      <c r="K849" s="234">
        <v>-203.36400000000003</v>
      </c>
      <c r="L849" s="312">
        <v>-18.294825534165835</v>
      </c>
      <c r="M849" s="240">
        <v>8.2639999999999993</v>
      </c>
      <c r="N849" s="235">
        <v>8.2639999999999993</v>
      </c>
      <c r="O849" s="234">
        <v>0</v>
      </c>
      <c r="P849" s="105">
        <v>0</v>
      </c>
      <c r="Q849" s="240">
        <v>1486.6079999999999</v>
      </c>
      <c r="R849" s="235">
        <v>1292.354</v>
      </c>
      <c r="S849" s="234">
        <v>194.25399999999991</v>
      </c>
      <c r="T849" s="105">
        <v>15.031020912226827</v>
      </c>
      <c r="U849" s="180" t="s">
        <v>7636</v>
      </c>
      <c r="V849" s="165">
        <v>1116</v>
      </c>
      <c r="W849" s="165">
        <v>987</v>
      </c>
      <c r="X849" s="165">
        <v>129</v>
      </c>
      <c r="Y849" s="255">
        <v>13.069908814589665</v>
      </c>
      <c r="Z849" s="237" t="s">
        <v>5534</v>
      </c>
      <c r="AA849" s="165">
        <v>105</v>
      </c>
      <c r="AB849" s="165">
        <v>75</v>
      </c>
      <c r="AC849" s="165">
        <v>30</v>
      </c>
      <c r="AD849" s="165">
        <v>40</v>
      </c>
      <c r="AE849" s="235" t="s">
        <v>7637</v>
      </c>
      <c r="AF849" s="165">
        <v>68</v>
      </c>
      <c r="AG849" s="165">
        <v>26</v>
      </c>
      <c r="AH849" s="165">
        <v>42</v>
      </c>
      <c r="AI849" s="165">
        <v>161.53846153846155</v>
      </c>
      <c r="AJ849" s="235" t="s">
        <v>5595</v>
      </c>
      <c r="AK849" s="165">
        <v>51</v>
      </c>
      <c r="AL849" s="165">
        <v>55</v>
      </c>
      <c r="AM849" s="165">
        <v>-4</v>
      </c>
      <c r="AN849" s="165">
        <v>-7.2727272727272725</v>
      </c>
      <c r="AO849" s="235" t="s">
        <v>7638</v>
      </c>
      <c r="AP849" s="165">
        <v>45</v>
      </c>
      <c r="AQ849" s="165">
        <v>47</v>
      </c>
      <c r="AR849" s="165">
        <v>-2</v>
      </c>
      <c r="AS849" s="255">
        <v>-4.2553191489361701</v>
      </c>
      <c r="AT849" s="107" t="s">
        <v>7639</v>
      </c>
    </row>
    <row r="850" spans="2:46" ht="50" customHeight="1">
      <c r="B850" s="34" t="s">
        <v>1685</v>
      </c>
      <c r="C850" s="35" t="s">
        <v>5298</v>
      </c>
      <c r="D850" s="36" t="s">
        <v>1686</v>
      </c>
      <c r="E850" s="240">
        <v>1873.116</v>
      </c>
      <c r="F850" s="235">
        <v>2163.5410000000002</v>
      </c>
      <c r="G850" s="234">
        <v>-290.42500000000018</v>
      </c>
      <c r="H850" s="105">
        <v>-13.423595855128244</v>
      </c>
      <c r="I850" s="240">
        <v>523.54499999999996</v>
      </c>
      <c r="J850" s="235">
        <v>854.89300000000003</v>
      </c>
      <c r="K850" s="234">
        <v>-331.34800000000007</v>
      </c>
      <c r="L850" s="312">
        <v>-38.759002588628057</v>
      </c>
      <c r="M850" s="240">
        <v>61.238</v>
      </c>
      <c r="N850" s="235">
        <v>61.223999999999997</v>
      </c>
      <c r="O850" s="234">
        <v>1.4000000000002899E-2</v>
      </c>
      <c r="P850" s="105">
        <v>2.2866849601468214E-2</v>
      </c>
      <c r="Q850" s="240">
        <v>1288.3330000000001</v>
      </c>
      <c r="R850" s="235">
        <v>1247.424</v>
      </c>
      <c r="S850" s="234">
        <v>40.909000000000106</v>
      </c>
      <c r="T850" s="105">
        <v>3.2794783489815895</v>
      </c>
      <c r="U850" s="180" t="s">
        <v>7640</v>
      </c>
      <c r="V850" s="165">
        <v>251</v>
      </c>
      <c r="W850" s="165">
        <v>251</v>
      </c>
      <c r="X850" s="165">
        <v>0</v>
      </c>
      <c r="Y850" s="255">
        <v>0</v>
      </c>
      <c r="Z850" s="237" t="s">
        <v>7641</v>
      </c>
      <c r="AA850" s="165">
        <v>227</v>
      </c>
      <c r="AB850" s="165">
        <v>227</v>
      </c>
      <c r="AC850" s="165">
        <v>0</v>
      </c>
      <c r="AD850" s="165">
        <v>0</v>
      </c>
      <c r="AE850" s="237" t="s">
        <v>7642</v>
      </c>
      <c r="AF850" s="165">
        <v>185</v>
      </c>
      <c r="AG850" s="165">
        <v>187</v>
      </c>
      <c r="AH850" s="165">
        <v>-2</v>
      </c>
      <c r="AI850" s="165">
        <v>-1.0695187165775399</v>
      </c>
      <c r="AJ850" s="237" t="s">
        <v>5338</v>
      </c>
      <c r="AK850" s="165">
        <v>175</v>
      </c>
      <c r="AL850" s="165">
        <v>182</v>
      </c>
      <c r="AM850" s="165">
        <v>-7</v>
      </c>
      <c r="AN850" s="165">
        <v>-3.8461538461538463</v>
      </c>
      <c r="AO850" s="237" t="s">
        <v>5362</v>
      </c>
      <c r="AP850" s="165">
        <v>163</v>
      </c>
      <c r="AQ850" s="165">
        <v>163</v>
      </c>
      <c r="AR850" s="165">
        <v>0</v>
      </c>
      <c r="AS850" s="255">
        <v>0</v>
      </c>
      <c r="AT850" s="107" t="s">
        <v>7643</v>
      </c>
    </row>
    <row r="851" spans="2:46" ht="50" customHeight="1">
      <c r="B851" s="37" t="s">
        <v>1687</v>
      </c>
      <c r="C851" s="38" t="s">
        <v>5298</v>
      </c>
      <c r="D851" s="39" t="s">
        <v>1688</v>
      </c>
      <c r="E851" s="240">
        <v>3661.1460000000002</v>
      </c>
      <c r="F851" s="235">
        <v>4067.4609999999998</v>
      </c>
      <c r="G851" s="234">
        <v>-406.3149999999996</v>
      </c>
      <c r="H851" s="105">
        <v>-9.9894012505590002</v>
      </c>
      <c r="I851" s="240">
        <v>1575.454</v>
      </c>
      <c r="J851" s="235">
        <v>2163.6</v>
      </c>
      <c r="K851" s="234">
        <v>-588.14599999999996</v>
      </c>
      <c r="L851" s="312">
        <v>-27.183675355888333</v>
      </c>
      <c r="M851" s="240">
        <v>253.41300000000001</v>
      </c>
      <c r="N851" s="235">
        <v>267.36500000000001</v>
      </c>
      <c r="O851" s="234">
        <v>-13.951999999999998</v>
      </c>
      <c r="P851" s="105">
        <v>-5.218334486563311</v>
      </c>
      <c r="Q851" s="240">
        <v>1832.279</v>
      </c>
      <c r="R851" s="235">
        <v>1636.4960000000001</v>
      </c>
      <c r="S851" s="234">
        <v>195.7829999999999</v>
      </c>
      <c r="T851" s="105">
        <v>11.96354894848505</v>
      </c>
      <c r="U851" s="180" t="s">
        <v>7644</v>
      </c>
      <c r="V851" s="165">
        <v>782</v>
      </c>
      <c r="W851" s="165">
        <v>749</v>
      </c>
      <c r="X851" s="165">
        <v>33</v>
      </c>
      <c r="Y851" s="255">
        <v>4.4058744993324437</v>
      </c>
      <c r="Z851" s="237" t="s">
        <v>5901</v>
      </c>
      <c r="AA851" s="165">
        <v>467</v>
      </c>
      <c r="AB851" s="165">
        <v>395</v>
      </c>
      <c r="AC851" s="165">
        <v>72</v>
      </c>
      <c r="AD851" s="165">
        <v>18.227848101265824</v>
      </c>
      <c r="AE851" s="237" t="s">
        <v>7645</v>
      </c>
      <c r="AF851" s="165">
        <v>175</v>
      </c>
      <c r="AG851" s="165">
        <v>187</v>
      </c>
      <c r="AH851" s="165">
        <v>-12</v>
      </c>
      <c r="AI851" s="165">
        <v>-6.4171122994652414</v>
      </c>
      <c r="AJ851" s="237" t="s">
        <v>7646</v>
      </c>
      <c r="AK851" s="165">
        <v>113</v>
      </c>
      <c r="AL851" s="165" t="s">
        <v>5412</v>
      </c>
      <c r="AM851" s="165" t="s">
        <v>5412</v>
      </c>
      <c r="AN851" s="165" t="s">
        <v>5412</v>
      </c>
      <c r="AO851" s="237" t="s">
        <v>7647</v>
      </c>
      <c r="AP851" s="165">
        <v>111</v>
      </c>
      <c r="AQ851" s="165">
        <v>113</v>
      </c>
      <c r="AR851" s="165">
        <v>-2</v>
      </c>
      <c r="AS851" s="255">
        <v>-1.7699115044247788</v>
      </c>
      <c r="AT851" s="107" t="s">
        <v>7648</v>
      </c>
    </row>
    <row r="852" spans="2:46" ht="50" customHeight="1">
      <c r="B852" s="34" t="s">
        <v>1689</v>
      </c>
      <c r="C852" s="35" t="s">
        <v>5298</v>
      </c>
      <c r="D852" s="36" t="s">
        <v>1690</v>
      </c>
      <c r="E852" s="240">
        <v>1451.4349999999999</v>
      </c>
      <c r="F852" s="235">
        <v>1662.569</v>
      </c>
      <c r="G852" s="234">
        <v>-211.13400000000001</v>
      </c>
      <c r="H852" s="105">
        <v>-12.699262406552753</v>
      </c>
      <c r="I852" s="240">
        <v>876.81200000000001</v>
      </c>
      <c r="J852" s="235">
        <v>1019.107</v>
      </c>
      <c r="K852" s="234">
        <v>-142.29499999999996</v>
      </c>
      <c r="L852" s="312">
        <v>-13.962714415659979</v>
      </c>
      <c r="M852" s="240">
        <v>0.15</v>
      </c>
      <c r="N852" s="235">
        <v>0.14899999999999999</v>
      </c>
      <c r="O852" s="234">
        <v>1.0000000000000009E-3</v>
      </c>
      <c r="P852" s="105">
        <v>0.67114093959731602</v>
      </c>
      <c r="Q852" s="240">
        <v>574.47299999999996</v>
      </c>
      <c r="R852" s="235">
        <v>643.31299999999999</v>
      </c>
      <c r="S852" s="234">
        <v>-68.840000000000032</v>
      </c>
      <c r="T852" s="105">
        <v>-10.700856348309459</v>
      </c>
      <c r="U852" s="180" t="s">
        <v>5460</v>
      </c>
      <c r="V852" s="165">
        <v>184</v>
      </c>
      <c r="W852" s="165">
        <v>208</v>
      </c>
      <c r="X852" s="165">
        <v>-24</v>
      </c>
      <c r="Y852" s="255">
        <v>-11.538461538461538</v>
      </c>
      <c r="Z852" s="237" t="s">
        <v>5395</v>
      </c>
      <c r="AA852" s="165">
        <v>146</v>
      </c>
      <c r="AB852" s="165">
        <v>156</v>
      </c>
      <c r="AC852" s="165">
        <v>-10</v>
      </c>
      <c r="AD852" s="165">
        <v>-6.4102564102564097</v>
      </c>
      <c r="AE852" s="237" t="s">
        <v>7649</v>
      </c>
      <c r="AF852" s="165">
        <v>139</v>
      </c>
      <c r="AG852" s="165">
        <v>139</v>
      </c>
      <c r="AH852" s="165">
        <v>0</v>
      </c>
      <c r="AI852" s="165">
        <v>0</v>
      </c>
      <c r="AJ852" s="237" t="s">
        <v>7650</v>
      </c>
      <c r="AK852" s="165">
        <v>32</v>
      </c>
      <c r="AL852" s="165">
        <v>32</v>
      </c>
      <c r="AM852" s="165">
        <v>0</v>
      </c>
      <c r="AN852" s="165">
        <v>0</v>
      </c>
      <c r="AO852" s="237" t="s">
        <v>7651</v>
      </c>
      <c r="AP852" s="165">
        <v>27</v>
      </c>
      <c r="AQ852" s="165">
        <v>57</v>
      </c>
      <c r="AR852" s="165">
        <v>-30</v>
      </c>
      <c r="AS852" s="255">
        <v>-52.631578947368418</v>
      </c>
      <c r="AT852" s="107" t="s">
        <v>7652</v>
      </c>
    </row>
    <row r="853" spans="2:46" ht="50" customHeight="1">
      <c r="B853" s="34" t="s">
        <v>1691</v>
      </c>
      <c r="C853" s="35" t="s">
        <v>5298</v>
      </c>
      <c r="D853" s="36" t="s">
        <v>1692</v>
      </c>
      <c r="E853" s="240">
        <v>1574.117</v>
      </c>
      <c r="F853" s="235">
        <v>1892.2139999999999</v>
      </c>
      <c r="G853" s="234">
        <v>-318.09699999999998</v>
      </c>
      <c r="H853" s="105">
        <v>-16.810836406452971</v>
      </c>
      <c r="I853" s="240">
        <v>723.59</v>
      </c>
      <c r="J853" s="235">
        <v>882.42700000000002</v>
      </c>
      <c r="K853" s="234">
        <v>-158.83699999999999</v>
      </c>
      <c r="L853" s="312">
        <v>-18.000015865335033</v>
      </c>
      <c r="M853" s="240">
        <v>37.854999999999997</v>
      </c>
      <c r="N853" s="235">
        <v>46.353000000000002</v>
      </c>
      <c r="O853" s="234">
        <v>-8.4980000000000047</v>
      </c>
      <c r="P853" s="105">
        <v>-18.333225465449924</v>
      </c>
      <c r="Q853" s="240">
        <v>812.67200000000003</v>
      </c>
      <c r="R853" s="235">
        <v>963.43399999999997</v>
      </c>
      <c r="S853" s="234">
        <v>-150.76199999999994</v>
      </c>
      <c r="T853" s="105">
        <v>-15.648399371415161</v>
      </c>
      <c r="U853" s="180" t="s">
        <v>7174</v>
      </c>
      <c r="V853" s="165">
        <v>193</v>
      </c>
      <c r="W853" s="165">
        <v>197</v>
      </c>
      <c r="X853" s="165">
        <v>-4</v>
      </c>
      <c r="Y853" s="255">
        <v>-2.030456852791878</v>
      </c>
      <c r="Z853" s="237" t="s">
        <v>5536</v>
      </c>
      <c r="AA853" s="165">
        <v>164</v>
      </c>
      <c r="AB853" s="165">
        <v>164</v>
      </c>
      <c r="AC853" s="165">
        <v>0</v>
      </c>
      <c r="AD853" s="165">
        <v>0</v>
      </c>
      <c r="AE853" s="237" t="s">
        <v>7653</v>
      </c>
      <c r="AF853" s="165">
        <v>154</v>
      </c>
      <c r="AG853" s="165">
        <v>272</v>
      </c>
      <c r="AH853" s="165">
        <v>-118</v>
      </c>
      <c r="AI853" s="165">
        <v>-43.382352941176471</v>
      </c>
      <c r="AJ853" s="237" t="s">
        <v>7654</v>
      </c>
      <c r="AK853" s="165">
        <v>99</v>
      </c>
      <c r="AL853" s="165">
        <v>88</v>
      </c>
      <c r="AM853" s="165">
        <v>11</v>
      </c>
      <c r="AN853" s="165">
        <v>12.5</v>
      </c>
      <c r="AO853" s="237" t="s">
        <v>7655</v>
      </c>
      <c r="AP853" s="165">
        <v>62</v>
      </c>
      <c r="AQ853" s="165">
        <v>64</v>
      </c>
      <c r="AR853" s="165">
        <v>-2</v>
      </c>
      <c r="AS853" s="255">
        <v>-3.125</v>
      </c>
      <c r="AT853" s="107" t="s">
        <v>7656</v>
      </c>
    </row>
    <row r="854" spans="2:46" ht="50" customHeight="1">
      <c r="B854" s="34" t="s">
        <v>1693</v>
      </c>
      <c r="C854" s="35" t="s">
        <v>5298</v>
      </c>
      <c r="D854" s="36" t="s">
        <v>1694</v>
      </c>
      <c r="E854" s="240">
        <v>2175.087</v>
      </c>
      <c r="F854" s="235">
        <v>2217.1370000000002</v>
      </c>
      <c r="G854" s="234">
        <v>-42.050000000000182</v>
      </c>
      <c r="H854" s="105">
        <v>-1.896590061868084</v>
      </c>
      <c r="I854" s="240">
        <v>716.43200000000002</v>
      </c>
      <c r="J854" s="235">
        <v>732.43700000000001</v>
      </c>
      <c r="K854" s="234">
        <v>-16.004999999999995</v>
      </c>
      <c r="L854" s="312">
        <v>-2.1851708747646548</v>
      </c>
      <c r="M854" s="240">
        <v>102.36199999999999</v>
      </c>
      <c r="N854" s="235">
        <v>102.352</v>
      </c>
      <c r="O854" s="234">
        <v>9.9999999999909051E-3</v>
      </c>
      <c r="P854" s="105">
        <v>9.7702047834833765E-3</v>
      </c>
      <c r="Q854" s="240">
        <v>1356.2929999999999</v>
      </c>
      <c r="R854" s="235">
        <v>1382.348</v>
      </c>
      <c r="S854" s="234">
        <v>-26.055000000000064</v>
      </c>
      <c r="T854" s="105">
        <v>-1.88483652452205</v>
      </c>
      <c r="U854" s="180" t="s">
        <v>5460</v>
      </c>
      <c r="V854" s="165">
        <v>513</v>
      </c>
      <c r="W854" s="165">
        <v>429</v>
      </c>
      <c r="X854" s="165">
        <v>84</v>
      </c>
      <c r="Y854" s="255">
        <v>19.58041958041958</v>
      </c>
      <c r="Z854" s="237" t="s">
        <v>5536</v>
      </c>
      <c r="AA854" s="165">
        <v>464</v>
      </c>
      <c r="AB854" s="165">
        <v>483</v>
      </c>
      <c r="AC854" s="165">
        <v>-19</v>
      </c>
      <c r="AD854" s="165">
        <v>-3.9337474120082816</v>
      </c>
      <c r="AE854" s="237" t="s">
        <v>7657</v>
      </c>
      <c r="AF854" s="165">
        <v>230</v>
      </c>
      <c r="AG854" s="165">
        <v>335</v>
      </c>
      <c r="AH854" s="165">
        <v>-105</v>
      </c>
      <c r="AI854" s="165">
        <v>-31.343283582089555</v>
      </c>
      <c r="AJ854" s="237" t="s">
        <v>5373</v>
      </c>
      <c r="AK854" s="165">
        <v>131</v>
      </c>
      <c r="AL854" s="165">
        <v>131</v>
      </c>
      <c r="AM854" s="165">
        <v>0</v>
      </c>
      <c r="AN854" s="165">
        <v>0</v>
      </c>
      <c r="AO854" s="237" t="s">
        <v>5342</v>
      </c>
      <c r="AP854" s="165">
        <v>18</v>
      </c>
      <c r="AQ854" s="165">
        <v>4</v>
      </c>
      <c r="AR854" s="165">
        <v>14</v>
      </c>
      <c r="AS854" s="255">
        <v>350</v>
      </c>
      <c r="AT854" s="107" t="s">
        <v>7658</v>
      </c>
    </row>
    <row r="855" spans="2:46" ht="50" customHeight="1">
      <c r="B855" s="34" t="s">
        <v>1695</v>
      </c>
      <c r="C855" s="35" t="s">
        <v>5298</v>
      </c>
      <c r="D855" s="36" t="s">
        <v>1696</v>
      </c>
      <c r="E855" s="240">
        <v>1626.64</v>
      </c>
      <c r="F855" s="235">
        <v>1745.501</v>
      </c>
      <c r="G855" s="234">
        <v>-118.86099999999988</v>
      </c>
      <c r="H855" s="105">
        <v>-6.8095635579698817</v>
      </c>
      <c r="I855" s="240">
        <v>897.40099999999995</v>
      </c>
      <c r="J855" s="235">
        <v>1139.6210000000001</v>
      </c>
      <c r="K855" s="234">
        <v>-242.22000000000014</v>
      </c>
      <c r="L855" s="312">
        <v>-21.254434588341223</v>
      </c>
      <c r="M855" s="240">
        <v>127.574</v>
      </c>
      <c r="N855" s="235">
        <v>127.535</v>
      </c>
      <c r="O855" s="234">
        <v>3.9000000000001478E-2</v>
      </c>
      <c r="P855" s="105">
        <v>3.0579840828009158E-2</v>
      </c>
      <c r="Q855" s="240">
        <v>601.66499999999996</v>
      </c>
      <c r="R855" s="235">
        <v>478.34500000000003</v>
      </c>
      <c r="S855" s="234">
        <v>123.31999999999994</v>
      </c>
      <c r="T855" s="105">
        <v>25.780555874943801</v>
      </c>
      <c r="U855" s="180" t="s">
        <v>7659</v>
      </c>
      <c r="V855" s="165">
        <v>263</v>
      </c>
      <c r="W855" s="165">
        <v>187</v>
      </c>
      <c r="X855" s="165">
        <v>76</v>
      </c>
      <c r="Y855" s="255">
        <v>40.641711229946523</v>
      </c>
      <c r="Z855" s="237" t="s">
        <v>5395</v>
      </c>
      <c r="AA855" s="165">
        <v>150</v>
      </c>
      <c r="AB855" s="165">
        <v>100</v>
      </c>
      <c r="AC855" s="165">
        <v>50</v>
      </c>
      <c r="AD855" s="165">
        <v>50</v>
      </c>
      <c r="AE855" s="237" t="s">
        <v>5373</v>
      </c>
      <c r="AF855" s="165">
        <v>101</v>
      </c>
      <c r="AG855" s="165">
        <v>101</v>
      </c>
      <c r="AH855" s="165">
        <v>0</v>
      </c>
      <c r="AI855" s="165">
        <v>0</v>
      </c>
      <c r="AJ855" s="237" t="s">
        <v>7660</v>
      </c>
      <c r="AK855" s="165">
        <v>60</v>
      </c>
      <c r="AL855" s="165">
        <v>62</v>
      </c>
      <c r="AM855" s="165">
        <v>-2</v>
      </c>
      <c r="AN855" s="165">
        <v>-3.225806451612903</v>
      </c>
      <c r="AO855" s="237" t="s">
        <v>7661</v>
      </c>
      <c r="AP855" s="165">
        <v>28</v>
      </c>
      <c r="AQ855" s="165">
        <v>28</v>
      </c>
      <c r="AR855" s="165">
        <v>0</v>
      </c>
      <c r="AS855" s="255">
        <v>0</v>
      </c>
      <c r="AT855" s="107" t="s">
        <v>7662</v>
      </c>
    </row>
    <row r="856" spans="2:46" ht="50" customHeight="1">
      <c r="B856" s="34" t="s">
        <v>1697</v>
      </c>
      <c r="C856" s="35" t="s">
        <v>5298</v>
      </c>
      <c r="D856" s="36" t="s">
        <v>1698</v>
      </c>
      <c r="E856" s="240">
        <v>1412.87</v>
      </c>
      <c r="F856" s="235">
        <v>1795.597</v>
      </c>
      <c r="G856" s="234">
        <v>-382.72700000000009</v>
      </c>
      <c r="H856" s="105">
        <v>-21.314749356342215</v>
      </c>
      <c r="I856" s="240">
        <v>630.86</v>
      </c>
      <c r="J856" s="235">
        <v>719.697</v>
      </c>
      <c r="K856" s="234">
        <v>-88.836999999999989</v>
      </c>
      <c r="L856" s="312">
        <v>-12.343666848687711</v>
      </c>
      <c r="M856" s="240">
        <v>25.202999999999999</v>
      </c>
      <c r="N856" s="235">
        <v>25.195</v>
      </c>
      <c r="O856" s="234">
        <v>7.9999999999991189E-3</v>
      </c>
      <c r="P856" s="105">
        <v>3.1752331811863932E-2</v>
      </c>
      <c r="Q856" s="240">
        <v>756.80700000000002</v>
      </c>
      <c r="R856" s="235">
        <v>1050.7049999999999</v>
      </c>
      <c r="S856" s="234">
        <v>-293.89799999999991</v>
      </c>
      <c r="T856" s="105">
        <v>-27.971504846745749</v>
      </c>
      <c r="U856" s="180" t="s">
        <v>7663</v>
      </c>
      <c r="V856" s="165">
        <v>727</v>
      </c>
      <c r="W856" s="165">
        <v>1033</v>
      </c>
      <c r="X856" s="165">
        <v>-306</v>
      </c>
      <c r="Y856" s="255">
        <v>-29.622458857696031</v>
      </c>
      <c r="Z856" s="237" t="s">
        <v>7664</v>
      </c>
      <c r="AA856" s="165">
        <v>11</v>
      </c>
      <c r="AB856" s="165">
        <v>11</v>
      </c>
      <c r="AC856" s="165">
        <v>0</v>
      </c>
      <c r="AD856" s="165">
        <v>0</v>
      </c>
      <c r="AE856" s="237" t="s">
        <v>7665</v>
      </c>
      <c r="AF856" s="165">
        <v>11</v>
      </c>
      <c r="AG856" s="165" t="s">
        <v>5412</v>
      </c>
      <c r="AH856" s="165" t="s">
        <v>5412</v>
      </c>
      <c r="AI856" s="165" t="s">
        <v>5412</v>
      </c>
      <c r="AJ856" s="237" t="s">
        <v>7666</v>
      </c>
      <c r="AK856" s="165">
        <v>7</v>
      </c>
      <c r="AL856" s="165">
        <v>7</v>
      </c>
      <c r="AM856" s="165">
        <v>0</v>
      </c>
      <c r="AN856" s="165">
        <v>0</v>
      </c>
      <c r="AO856" s="237" t="s">
        <v>7667</v>
      </c>
      <c r="AP856" s="165">
        <v>1</v>
      </c>
      <c r="AQ856" s="165" t="s">
        <v>5412</v>
      </c>
      <c r="AR856" s="165" t="s">
        <v>5412</v>
      </c>
      <c r="AS856" s="165" t="s">
        <v>5412</v>
      </c>
      <c r="AT856" s="107" t="s">
        <v>7668</v>
      </c>
    </row>
    <row r="857" spans="2:46" ht="50" customHeight="1">
      <c r="B857" s="34" t="s">
        <v>1699</v>
      </c>
      <c r="C857" s="35" t="s">
        <v>5298</v>
      </c>
      <c r="D857" s="36" t="s">
        <v>1700</v>
      </c>
      <c r="E857" s="240">
        <v>1903.395</v>
      </c>
      <c r="F857" s="235">
        <v>2116.9589999999998</v>
      </c>
      <c r="G857" s="234">
        <v>-213.56399999999985</v>
      </c>
      <c r="H857" s="105">
        <v>-10.088244505443887</v>
      </c>
      <c r="I857" s="240">
        <v>990.88400000000001</v>
      </c>
      <c r="J857" s="235">
        <v>1162.2809999999999</v>
      </c>
      <c r="K857" s="234">
        <v>-171.39699999999993</v>
      </c>
      <c r="L857" s="312">
        <v>-14.746606027285997</v>
      </c>
      <c r="M857" s="240">
        <v>29.9</v>
      </c>
      <c r="N857" s="235">
        <v>29.896000000000001</v>
      </c>
      <c r="O857" s="234">
        <v>3.9999999999977831E-3</v>
      </c>
      <c r="P857" s="105">
        <v>1.3379716350005963E-2</v>
      </c>
      <c r="Q857" s="240">
        <v>882.61099999999999</v>
      </c>
      <c r="R857" s="235">
        <v>924.78200000000004</v>
      </c>
      <c r="S857" s="234">
        <v>-42.171000000000049</v>
      </c>
      <c r="T857" s="105">
        <v>-4.5601017320838908</v>
      </c>
      <c r="U857" s="180" t="s">
        <v>5440</v>
      </c>
      <c r="V857" s="165">
        <v>603</v>
      </c>
      <c r="W857" s="165">
        <v>603</v>
      </c>
      <c r="X857" s="165">
        <v>0</v>
      </c>
      <c r="Y857" s="255">
        <v>0</v>
      </c>
      <c r="Z857" s="237" t="s">
        <v>7669</v>
      </c>
      <c r="AA857" s="165">
        <v>166</v>
      </c>
      <c r="AB857" s="165">
        <v>208</v>
      </c>
      <c r="AC857" s="165">
        <v>-42</v>
      </c>
      <c r="AD857" s="165">
        <v>-20.192307692307693</v>
      </c>
      <c r="AE857" s="237" t="s">
        <v>5441</v>
      </c>
      <c r="AF857" s="165">
        <v>38</v>
      </c>
      <c r="AG857" s="165">
        <v>38</v>
      </c>
      <c r="AH857" s="165">
        <v>0</v>
      </c>
      <c r="AI857" s="165">
        <v>0</v>
      </c>
      <c r="AJ857" s="237" t="s">
        <v>5860</v>
      </c>
      <c r="AK857" s="165">
        <v>37</v>
      </c>
      <c r="AL857" s="165">
        <v>37</v>
      </c>
      <c r="AM857" s="165">
        <v>0</v>
      </c>
      <c r="AN857" s="165">
        <v>0</v>
      </c>
      <c r="AO857" s="237" t="s">
        <v>7670</v>
      </c>
      <c r="AP857" s="165">
        <v>29</v>
      </c>
      <c r="AQ857" s="165">
        <v>29</v>
      </c>
      <c r="AR857" s="165">
        <v>0</v>
      </c>
      <c r="AS857" s="255">
        <v>0</v>
      </c>
      <c r="AT857" s="107" t="s">
        <v>7671</v>
      </c>
    </row>
    <row r="858" spans="2:46" ht="50" customHeight="1">
      <c r="B858" s="34" t="s">
        <v>1701</v>
      </c>
      <c r="C858" s="35" t="s">
        <v>5298</v>
      </c>
      <c r="D858" s="36" t="s">
        <v>1702</v>
      </c>
      <c r="E858" s="240">
        <v>2970.8780000000002</v>
      </c>
      <c r="F858" s="235">
        <v>3007.6509999999998</v>
      </c>
      <c r="G858" s="234">
        <v>-36.772999999999683</v>
      </c>
      <c r="H858" s="105">
        <v>-1.2226485054283123</v>
      </c>
      <c r="I858" s="240">
        <v>839.60500000000002</v>
      </c>
      <c r="J858" s="235">
        <v>1015.11</v>
      </c>
      <c r="K858" s="234">
        <v>-175.505</v>
      </c>
      <c r="L858" s="312">
        <v>-17.289259292096425</v>
      </c>
      <c r="M858" s="240">
        <v>256.60599999999999</v>
      </c>
      <c r="N858" s="235">
        <v>256.60599999999999</v>
      </c>
      <c r="O858" s="234">
        <v>0</v>
      </c>
      <c r="P858" s="105">
        <v>0</v>
      </c>
      <c r="Q858" s="240">
        <v>1874.6669999999999</v>
      </c>
      <c r="R858" s="235">
        <v>1735.9349999999999</v>
      </c>
      <c r="S858" s="234">
        <v>138.73199999999997</v>
      </c>
      <c r="T858" s="105">
        <v>7.9917738855429477</v>
      </c>
      <c r="U858" s="180" t="s">
        <v>5774</v>
      </c>
      <c r="V858" s="165">
        <v>499</v>
      </c>
      <c r="W858" s="165">
        <v>445</v>
      </c>
      <c r="X858" s="165">
        <v>54</v>
      </c>
      <c r="Y858" s="255">
        <v>12.134831460674157</v>
      </c>
      <c r="Z858" s="237" t="s">
        <v>7226</v>
      </c>
      <c r="AA858" s="165">
        <v>419</v>
      </c>
      <c r="AB858" s="165">
        <v>419</v>
      </c>
      <c r="AC858" s="165">
        <v>0</v>
      </c>
      <c r="AD858" s="165">
        <v>0</v>
      </c>
      <c r="AE858" s="237" t="s">
        <v>5362</v>
      </c>
      <c r="AF858" s="165">
        <v>165</v>
      </c>
      <c r="AG858" s="165">
        <v>184</v>
      </c>
      <c r="AH858" s="165">
        <v>-19</v>
      </c>
      <c r="AI858" s="165">
        <v>-10.326086956521738</v>
      </c>
      <c r="AJ858" s="237" t="s">
        <v>7672</v>
      </c>
      <c r="AK858" s="165">
        <v>136</v>
      </c>
      <c r="AL858" s="165">
        <v>136</v>
      </c>
      <c r="AM858" s="165">
        <v>0</v>
      </c>
      <c r="AN858" s="165">
        <v>0</v>
      </c>
      <c r="AO858" s="237" t="s">
        <v>7673</v>
      </c>
      <c r="AP858" s="165">
        <v>132</v>
      </c>
      <c r="AQ858" s="165">
        <v>132</v>
      </c>
      <c r="AR858" s="165">
        <v>0</v>
      </c>
      <c r="AS858" s="255">
        <v>0</v>
      </c>
      <c r="AT858" s="107" t="s">
        <v>7674</v>
      </c>
    </row>
    <row r="859" spans="2:46" ht="50" customHeight="1">
      <c r="B859" s="34" t="s">
        <v>1703</v>
      </c>
      <c r="C859" s="35" t="s">
        <v>5298</v>
      </c>
      <c r="D859" s="36" t="s">
        <v>1704</v>
      </c>
      <c r="E859" s="240">
        <v>790.45500000000004</v>
      </c>
      <c r="F859" s="235">
        <v>848.12300000000005</v>
      </c>
      <c r="G859" s="234">
        <v>-57.668000000000006</v>
      </c>
      <c r="H859" s="105">
        <v>-6.7994854519922239</v>
      </c>
      <c r="I859" s="240">
        <v>365.76799999999997</v>
      </c>
      <c r="J859" s="235">
        <v>365.66</v>
      </c>
      <c r="K859" s="234">
        <v>0.10799999999994725</v>
      </c>
      <c r="L859" s="312">
        <v>2.95356341956865E-2</v>
      </c>
      <c r="M859" s="240">
        <v>11.085000000000001</v>
      </c>
      <c r="N859" s="235">
        <v>11.084</v>
      </c>
      <c r="O859" s="234">
        <v>1.0000000000012221E-3</v>
      </c>
      <c r="P859" s="105">
        <v>9.0220137134718707E-3</v>
      </c>
      <c r="Q859" s="240">
        <v>413.60199999999998</v>
      </c>
      <c r="R859" s="235">
        <v>471.37900000000002</v>
      </c>
      <c r="S859" s="234">
        <v>-57.777000000000044</v>
      </c>
      <c r="T859" s="105">
        <v>-12.257016116543172</v>
      </c>
      <c r="U859" s="180" t="s">
        <v>7675</v>
      </c>
      <c r="V859" s="165">
        <v>109</v>
      </c>
      <c r="W859" s="165">
        <v>169</v>
      </c>
      <c r="X859" s="165">
        <v>-60</v>
      </c>
      <c r="Y859" s="255">
        <v>-35.502958579881657</v>
      </c>
      <c r="Z859" s="235" t="s">
        <v>7676</v>
      </c>
      <c r="AA859" s="165">
        <v>108</v>
      </c>
      <c r="AB859" s="165">
        <v>108</v>
      </c>
      <c r="AC859" s="165">
        <v>0</v>
      </c>
      <c r="AD859" s="165">
        <v>0</v>
      </c>
      <c r="AE859" s="235" t="s">
        <v>7677</v>
      </c>
      <c r="AF859" s="165">
        <v>91</v>
      </c>
      <c r="AG859" s="165">
        <v>89</v>
      </c>
      <c r="AH859" s="165">
        <v>2</v>
      </c>
      <c r="AI859" s="165">
        <v>2.2471910112359552</v>
      </c>
      <c r="AJ859" s="235" t="s">
        <v>7678</v>
      </c>
      <c r="AK859" s="165">
        <v>75</v>
      </c>
      <c r="AL859" s="165">
        <v>75</v>
      </c>
      <c r="AM859" s="165">
        <v>0</v>
      </c>
      <c r="AN859" s="165">
        <v>0</v>
      </c>
      <c r="AO859" s="235" t="s">
        <v>5373</v>
      </c>
      <c r="AP859" s="165">
        <v>11</v>
      </c>
      <c r="AQ859" s="165">
        <v>11</v>
      </c>
      <c r="AR859" s="165">
        <v>0</v>
      </c>
      <c r="AS859" s="255">
        <v>0</v>
      </c>
      <c r="AT859" s="107" t="s">
        <v>7679</v>
      </c>
    </row>
    <row r="860" spans="2:46" ht="50" customHeight="1">
      <c r="B860" s="37" t="s">
        <v>1705</v>
      </c>
      <c r="C860" s="38" t="s">
        <v>5298</v>
      </c>
      <c r="D860" s="39" t="s">
        <v>1706</v>
      </c>
      <c r="E860" s="240">
        <v>954.16899999999998</v>
      </c>
      <c r="F860" s="235">
        <v>1365.2170000000001</v>
      </c>
      <c r="G860" s="234">
        <v>-411.04800000000012</v>
      </c>
      <c r="H860" s="105">
        <v>-30.108620094827423</v>
      </c>
      <c r="I860" s="240">
        <v>830.85799999999995</v>
      </c>
      <c r="J860" s="235">
        <v>1288.046</v>
      </c>
      <c r="K860" s="234">
        <v>-457.1880000000001</v>
      </c>
      <c r="L860" s="312">
        <v>-35.494695065238361</v>
      </c>
      <c r="M860" s="240">
        <v>0.63900000000000001</v>
      </c>
      <c r="N860" s="235">
        <v>0.63900000000000001</v>
      </c>
      <c r="O860" s="234">
        <v>0</v>
      </c>
      <c r="P860" s="105">
        <v>0</v>
      </c>
      <c r="Q860" s="240">
        <v>122.672</v>
      </c>
      <c r="R860" s="235">
        <v>76.531999999999996</v>
      </c>
      <c r="S860" s="234">
        <v>46.14</v>
      </c>
      <c r="T860" s="105">
        <v>60.288506768410599</v>
      </c>
      <c r="U860" s="180" t="s">
        <v>7680</v>
      </c>
      <c r="V860" s="165">
        <v>89</v>
      </c>
      <c r="W860" s="165">
        <v>51</v>
      </c>
      <c r="X860" s="165">
        <v>38</v>
      </c>
      <c r="Y860" s="255">
        <v>74.509803921568633</v>
      </c>
      <c r="Z860" s="237" t="s">
        <v>7681</v>
      </c>
      <c r="AA860" s="165">
        <v>15</v>
      </c>
      <c r="AB860" s="165">
        <v>5</v>
      </c>
      <c r="AC860" s="165">
        <v>10</v>
      </c>
      <c r="AD860" s="165">
        <v>200</v>
      </c>
      <c r="AE860" s="237" t="s">
        <v>7682</v>
      </c>
      <c r="AF860" s="165">
        <v>8</v>
      </c>
      <c r="AG860" s="165">
        <v>10</v>
      </c>
      <c r="AH860" s="165">
        <v>-2</v>
      </c>
      <c r="AI860" s="165">
        <v>-20</v>
      </c>
      <c r="AJ860" s="237" t="s">
        <v>7683</v>
      </c>
      <c r="AK860" s="165">
        <v>5</v>
      </c>
      <c r="AL860" s="165">
        <v>6</v>
      </c>
      <c r="AM860" s="165">
        <v>-1</v>
      </c>
      <c r="AN860" s="165">
        <v>-16.666666666666664</v>
      </c>
      <c r="AO860" s="237" t="s">
        <v>7684</v>
      </c>
      <c r="AP860" s="165">
        <v>5</v>
      </c>
      <c r="AQ860" s="165">
        <v>4</v>
      </c>
      <c r="AR860" s="165">
        <v>1</v>
      </c>
      <c r="AS860" s="255">
        <v>25</v>
      </c>
      <c r="AT860" s="107" t="s">
        <v>7685</v>
      </c>
    </row>
    <row r="861" spans="2:46" ht="50" customHeight="1">
      <c r="B861" s="37" t="s">
        <v>1707</v>
      </c>
      <c r="C861" s="38" t="s">
        <v>5298</v>
      </c>
      <c r="D861" s="39" t="s">
        <v>1708</v>
      </c>
      <c r="E861" s="240">
        <v>16771.785</v>
      </c>
      <c r="F861" s="235">
        <v>14546.07</v>
      </c>
      <c r="G861" s="234">
        <v>2225.7150000000001</v>
      </c>
      <c r="H861" s="105">
        <v>15.301143195378547</v>
      </c>
      <c r="I861" s="240" t="s">
        <v>12162</v>
      </c>
      <c r="J861" s="235" t="s">
        <v>12162</v>
      </c>
      <c r="K861" s="234" t="s">
        <v>12162</v>
      </c>
      <c r="L861" s="312" t="s">
        <v>12162</v>
      </c>
      <c r="M861" s="240" t="s">
        <v>12162</v>
      </c>
      <c r="N861" s="235" t="s">
        <v>12162</v>
      </c>
      <c r="O861" s="234" t="s">
        <v>12162</v>
      </c>
      <c r="P861" s="105" t="s">
        <v>12162</v>
      </c>
      <c r="Q861" s="240">
        <v>16771.785</v>
      </c>
      <c r="R861" s="235">
        <v>14546.07</v>
      </c>
      <c r="S861" s="234">
        <v>2225.7150000000001</v>
      </c>
      <c r="T861" s="105">
        <v>15.301143195378547</v>
      </c>
      <c r="U861" s="180" t="s">
        <v>7686</v>
      </c>
      <c r="V861" s="165">
        <v>14217.794</v>
      </c>
      <c r="W861" s="165">
        <v>12027.933999999999</v>
      </c>
      <c r="X861" s="165">
        <v>2189.8600000000006</v>
      </c>
      <c r="Y861" s="255">
        <v>18.206451748072453</v>
      </c>
      <c r="Z861" s="237" t="s">
        <v>7687</v>
      </c>
      <c r="AA861" s="165">
        <v>1460.9860000000001</v>
      </c>
      <c r="AB861" s="165">
        <v>1418.9860000000001</v>
      </c>
      <c r="AC861" s="165">
        <v>42</v>
      </c>
      <c r="AD861" s="165">
        <v>2.9598600690915906</v>
      </c>
      <c r="AE861" s="237" t="s">
        <v>7688</v>
      </c>
      <c r="AF861" s="165">
        <v>387.334</v>
      </c>
      <c r="AG861" s="165">
        <v>374.26600000000002</v>
      </c>
      <c r="AH861" s="165">
        <v>13.067999999999984</v>
      </c>
      <c r="AI861" s="165">
        <v>3.4916342921879049</v>
      </c>
      <c r="AJ861" s="237" t="s">
        <v>7689</v>
      </c>
      <c r="AK861" s="165">
        <v>241.92500000000001</v>
      </c>
      <c r="AL861" s="165">
        <v>241.703</v>
      </c>
      <c r="AM861" s="165">
        <v>0.22200000000000841</v>
      </c>
      <c r="AN861" s="165">
        <v>9.1848260054698705E-2</v>
      </c>
      <c r="AO861" s="235" t="s">
        <v>7690</v>
      </c>
      <c r="AP861" s="165">
        <v>150.36000000000001</v>
      </c>
      <c r="AQ861" s="165">
        <v>158.697</v>
      </c>
      <c r="AR861" s="165">
        <v>-8.3369999999999891</v>
      </c>
      <c r="AS861" s="255">
        <v>-5.2534074368135428</v>
      </c>
      <c r="AT861" s="110"/>
    </row>
    <row r="862" spans="2:46" ht="50" customHeight="1">
      <c r="B862" s="34" t="s">
        <v>1709</v>
      </c>
      <c r="C862" s="35" t="s">
        <v>5298</v>
      </c>
      <c r="D862" s="36" t="s">
        <v>1710</v>
      </c>
      <c r="E862" s="240">
        <v>260.09500000000003</v>
      </c>
      <c r="F862" s="235">
        <v>215.09200000000001</v>
      </c>
      <c r="G862" s="234">
        <v>45.003000000000014</v>
      </c>
      <c r="H862" s="105">
        <v>20.922674948394182</v>
      </c>
      <c r="I862" s="240">
        <v>187.774</v>
      </c>
      <c r="J862" s="235">
        <v>163.77099999999999</v>
      </c>
      <c r="K862" s="234">
        <v>24.003000000000014</v>
      </c>
      <c r="L862" s="312">
        <v>14.65644100603893</v>
      </c>
      <c r="M862" s="240" t="s">
        <v>12162</v>
      </c>
      <c r="N862" s="235" t="s">
        <v>12162</v>
      </c>
      <c r="O862" s="234" t="s">
        <v>12162</v>
      </c>
      <c r="P862" s="105" t="s">
        <v>12162</v>
      </c>
      <c r="Q862" s="240">
        <v>72.320999999999998</v>
      </c>
      <c r="R862" s="235">
        <v>51.320999999999998</v>
      </c>
      <c r="S862" s="234">
        <v>21</v>
      </c>
      <c r="T862" s="105">
        <v>40.918922078681241</v>
      </c>
      <c r="U862" s="180" t="s">
        <v>6074</v>
      </c>
      <c r="V862" s="165">
        <v>72</v>
      </c>
      <c r="W862" s="165">
        <v>51</v>
      </c>
      <c r="X862" s="165">
        <v>21</v>
      </c>
      <c r="Y862" s="255">
        <v>41.17647058823529</v>
      </c>
      <c r="Z862" s="235" t="s">
        <v>6150</v>
      </c>
      <c r="AA862" s="235" t="s">
        <v>6150</v>
      </c>
      <c r="AB862" s="235" t="s">
        <v>6150</v>
      </c>
      <c r="AC862" s="235" t="s">
        <v>6150</v>
      </c>
      <c r="AD862" s="235" t="s">
        <v>6150</v>
      </c>
      <c r="AE862" s="235" t="s">
        <v>12158</v>
      </c>
      <c r="AF862" s="235" t="s">
        <v>12158</v>
      </c>
      <c r="AG862" s="235" t="s">
        <v>12158</v>
      </c>
      <c r="AH862" s="235" t="s">
        <v>12158</v>
      </c>
      <c r="AI862" s="235" t="s">
        <v>12158</v>
      </c>
      <c r="AJ862" s="241" t="s">
        <v>12158</v>
      </c>
      <c r="AK862" s="241" t="s">
        <v>12158</v>
      </c>
      <c r="AL862" s="241" t="s">
        <v>12158</v>
      </c>
      <c r="AM862" s="241" t="s">
        <v>12158</v>
      </c>
      <c r="AN862" s="241" t="s">
        <v>12158</v>
      </c>
      <c r="AO862" s="241" t="s">
        <v>12158</v>
      </c>
      <c r="AP862" s="165" t="s">
        <v>12158</v>
      </c>
      <c r="AQ862" s="241" t="s">
        <v>12158</v>
      </c>
      <c r="AR862" s="241" t="s">
        <v>12158</v>
      </c>
      <c r="AS862" s="241" t="s">
        <v>12158</v>
      </c>
      <c r="AT862" s="110"/>
    </row>
    <row r="863" spans="2:46" ht="50" customHeight="1">
      <c r="B863" s="34" t="s">
        <v>1711</v>
      </c>
      <c r="C863" s="35" t="s">
        <v>5298</v>
      </c>
      <c r="D863" s="36" t="s">
        <v>1712</v>
      </c>
      <c r="E863" s="240">
        <v>46.744</v>
      </c>
      <c r="F863" s="235">
        <v>48.289000000000001</v>
      </c>
      <c r="G863" s="234">
        <v>-1.5450000000000017</v>
      </c>
      <c r="H863" s="105">
        <v>-3.1994864254799262</v>
      </c>
      <c r="I863" s="240">
        <v>46.744</v>
      </c>
      <c r="J863" s="235">
        <v>48.289000000000001</v>
      </c>
      <c r="K863" s="234">
        <v>-1.5450000000000017</v>
      </c>
      <c r="L863" s="312">
        <v>-3.1994864254799262</v>
      </c>
      <c r="M863" s="240" t="s">
        <v>12162</v>
      </c>
      <c r="N863" s="235" t="s">
        <v>12162</v>
      </c>
      <c r="O863" s="234" t="s">
        <v>12162</v>
      </c>
      <c r="P863" s="105" t="s">
        <v>12162</v>
      </c>
      <c r="Q863" s="240" t="s">
        <v>12162</v>
      </c>
      <c r="R863" s="235" t="s">
        <v>12162</v>
      </c>
      <c r="S863" s="234" t="s">
        <v>12162</v>
      </c>
      <c r="T863" s="138" t="s">
        <v>12162</v>
      </c>
      <c r="U863" s="65" t="s">
        <v>6150</v>
      </c>
      <c r="V863" s="235" t="s">
        <v>6150</v>
      </c>
      <c r="W863" s="235" t="s">
        <v>6150</v>
      </c>
      <c r="X863" s="235" t="s">
        <v>6150</v>
      </c>
      <c r="Y863" s="235" t="s">
        <v>6150</v>
      </c>
      <c r="Z863" s="235" t="s">
        <v>6150</v>
      </c>
      <c r="AA863" s="235" t="s">
        <v>6150</v>
      </c>
      <c r="AB863" s="235" t="s">
        <v>6150</v>
      </c>
      <c r="AC863" s="235" t="s">
        <v>6150</v>
      </c>
      <c r="AD863" s="235" t="s">
        <v>6150</v>
      </c>
      <c r="AE863" s="235" t="s">
        <v>12158</v>
      </c>
      <c r="AF863" s="235" t="s">
        <v>12158</v>
      </c>
      <c r="AG863" s="235" t="s">
        <v>12158</v>
      </c>
      <c r="AH863" s="235" t="s">
        <v>12158</v>
      </c>
      <c r="AI863" s="235" t="s">
        <v>12158</v>
      </c>
      <c r="AJ863" s="241" t="s">
        <v>12158</v>
      </c>
      <c r="AK863" s="241" t="s">
        <v>12158</v>
      </c>
      <c r="AL863" s="241" t="s">
        <v>12158</v>
      </c>
      <c r="AM863" s="241" t="s">
        <v>12158</v>
      </c>
      <c r="AN863" s="241" t="s">
        <v>12158</v>
      </c>
      <c r="AO863" s="241" t="s">
        <v>12158</v>
      </c>
      <c r="AP863" s="165" t="s">
        <v>12158</v>
      </c>
      <c r="AQ863" s="241" t="s">
        <v>12158</v>
      </c>
      <c r="AR863" s="241" t="s">
        <v>12158</v>
      </c>
      <c r="AS863" s="241" t="s">
        <v>12158</v>
      </c>
      <c r="AT863" s="110"/>
    </row>
    <row r="864" spans="2:46" ht="50" customHeight="1">
      <c r="B864" s="34" t="s">
        <v>1713</v>
      </c>
      <c r="C864" s="35" t="s">
        <v>5298</v>
      </c>
      <c r="D864" s="36" t="s">
        <v>1714</v>
      </c>
      <c r="E864" s="240">
        <v>521.73699999999997</v>
      </c>
      <c r="F864" s="235">
        <v>469.75799999999998</v>
      </c>
      <c r="G864" s="234">
        <v>51.978999999999985</v>
      </c>
      <c r="H864" s="105">
        <v>11.065059030394371</v>
      </c>
      <c r="I864" s="240">
        <v>521.73699999999997</v>
      </c>
      <c r="J864" s="235">
        <v>469.75799999999998</v>
      </c>
      <c r="K864" s="234">
        <v>51.978999999999985</v>
      </c>
      <c r="L864" s="312">
        <v>11.065059030394371</v>
      </c>
      <c r="M864" s="240" t="s">
        <v>12162</v>
      </c>
      <c r="N864" s="235" t="s">
        <v>12162</v>
      </c>
      <c r="O864" s="234" t="s">
        <v>12162</v>
      </c>
      <c r="P864" s="105" t="s">
        <v>12162</v>
      </c>
      <c r="Q864" s="240" t="s">
        <v>12162</v>
      </c>
      <c r="R864" s="235" t="s">
        <v>12162</v>
      </c>
      <c r="S864" s="234" t="s">
        <v>12162</v>
      </c>
      <c r="T864" s="138" t="s">
        <v>12162</v>
      </c>
      <c r="U864" s="65" t="s">
        <v>6150</v>
      </c>
      <c r="V864" s="235" t="s">
        <v>6150</v>
      </c>
      <c r="W864" s="235" t="s">
        <v>6150</v>
      </c>
      <c r="X864" s="235" t="s">
        <v>6150</v>
      </c>
      <c r="Y864" s="235" t="s">
        <v>6150</v>
      </c>
      <c r="Z864" s="235" t="s">
        <v>6150</v>
      </c>
      <c r="AA864" s="235" t="s">
        <v>6150</v>
      </c>
      <c r="AB864" s="235" t="s">
        <v>6150</v>
      </c>
      <c r="AC864" s="235" t="s">
        <v>6150</v>
      </c>
      <c r="AD864" s="235" t="s">
        <v>6150</v>
      </c>
      <c r="AE864" s="235" t="s">
        <v>12158</v>
      </c>
      <c r="AF864" s="235" t="s">
        <v>12158</v>
      </c>
      <c r="AG864" s="235" t="s">
        <v>12158</v>
      </c>
      <c r="AH864" s="235" t="s">
        <v>12158</v>
      </c>
      <c r="AI864" s="235" t="s">
        <v>12158</v>
      </c>
      <c r="AJ864" s="241" t="s">
        <v>12158</v>
      </c>
      <c r="AK864" s="241" t="s">
        <v>12158</v>
      </c>
      <c r="AL864" s="241" t="s">
        <v>12158</v>
      </c>
      <c r="AM864" s="241" t="s">
        <v>12158</v>
      </c>
      <c r="AN864" s="241" t="s">
        <v>12158</v>
      </c>
      <c r="AO864" s="241" t="s">
        <v>12158</v>
      </c>
      <c r="AP864" s="165" t="s">
        <v>12158</v>
      </c>
      <c r="AQ864" s="241" t="s">
        <v>12158</v>
      </c>
      <c r="AR864" s="241" t="s">
        <v>12158</v>
      </c>
      <c r="AS864" s="241" t="s">
        <v>12158</v>
      </c>
      <c r="AT864" s="110"/>
    </row>
    <row r="865" spans="2:46" ht="50" customHeight="1">
      <c r="B865" s="34" t="s">
        <v>1715</v>
      </c>
      <c r="C865" s="35" t="s">
        <v>5298</v>
      </c>
      <c r="D865" s="36" t="s">
        <v>1716</v>
      </c>
      <c r="E865" s="240">
        <v>181.423</v>
      </c>
      <c r="F865" s="235">
        <v>92.816000000000003</v>
      </c>
      <c r="G865" s="234">
        <v>88.606999999999999</v>
      </c>
      <c r="H865" s="105">
        <v>95.465221513532157</v>
      </c>
      <c r="I865" s="240">
        <v>118.602</v>
      </c>
      <c r="J865" s="235">
        <v>0</v>
      </c>
      <c r="K865" s="234">
        <v>118.602</v>
      </c>
      <c r="L865" s="312">
        <v>0</v>
      </c>
      <c r="M865" s="240" t="s">
        <v>12162</v>
      </c>
      <c r="N865" s="235" t="s">
        <v>12162</v>
      </c>
      <c r="O865" s="234" t="s">
        <v>12162</v>
      </c>
      <c r="P865" s="105" t="s">
        <v>12162</v>
      </c>
      <c r="Q865" s="240">
        <v>62.820999999999998</v>
      </c>
      <c r="R865" s="235">
        <v>92.816000000000003</v>
      </c>
      <c r="S865" s="234">
        <v>-29.995000000000005</v>
      </c>
      <c r="T865" s="105">
        <v>-32.316626443716608</v>
      </c>
      <c r="U865" s="180" t="s">
        <v>7691</v>
      </c>
      <c r="V865" s="165">
        <v>63</v>
      </c>
      <c r="W865" s="165">
        <v>93</v>
      </c>
      <c r="X865" s="165">
        <v>-30</v>
      </c>
      <c r="Y865" s="255">
        <v>-32.258064516129032</v>
      </c>
      <c r="Z865" s="235" t="s">
        <v>6150</v>
      </c>
      <c r="AA865" s="235" t="s">
        <v>6150</v>
      </c>
      <c r="AB865" s="235" t="s">
        <v>6150</v>
      </c>
      <c r="AC865" s="235" t="s">
        <v>6150</v>
      </c>
      <c r="AD865" s="235" t="s">
        <v>6150</v>
      </c>
      <c r="AE865" s="235" t="s">
        <v>12158</v>
      </c>
      <c r="AF865" s="235" t="s">
        <v>12158</v>
      </c>
      <c r="AG865" s="235" t="s">
        <v>12158</v>
      </c>
      <c r="AH865" s="235" t="s">
        <v>12158</v>
      </c>
      <c r="AI865" s="235" t="s">
        <v>12158</v>
      </c>
      <c r="AJ865" s="241" t="s">
        <v>12158</v>
      </c>
      <c r="AK865" s="241" t="s">
        <v>12158</v>
      </c>
      <c r="AL865" s="241" t="s">
        <v>12158</v>
      </c>
      <c r="AM865" s="241" t="s">
        <v>12158</v>
      </c>
      <c r="AN865" s="241" t="s">
        <v>12158</v>
      </c>
      <c r="AO865" s="241" t="s">
        <v>12158</v>
      </c>
      <c r="AP865" s="165" t="s">
        <v>12158</v>
      </c>
      <c r="AQ865" s="241" t="s">
        <v>12158</v>
      </c>
      <c r="AR865" s="241" t="s">
        <v>12158</v>
      </c>
      <c r="AS865" s="241" t="s">
        <v>12158</v>
      </c>
      <c r="AT865" s="110"/>
    </row>
    <row r="866" spans="2:46" ht="50" customHeight="1">
      <c r="B866" s="34" t="s">
        <v>1717</v>
      </c>
      <c r="C866" s="35" t="s">
        <v>5298</v>
      </c>
      <c r="D866" s="36" t="s">
        <v>1718</v>
      </c>
      <c r="E866" s="240">
        <v>118.95</v>
      </c>
      <c r="F866" s="235">
        <v>112.092</v>
      </c>
      <c r="G866" s="234">
        <v>6.8580000000000041</v>
      </c>
      <c r="H866" s="105">
        <v>6.1181886307675875</v>
      </c>
      <c r="I866" s="240">
        <v>118.95</v>
      </c>
      <c r="J866" s="235">
        <v>112.092</v>
      </c>
      <c r="K866" s="234">
        <v>6.8580000000000041</v>
      </c>
      <c r="L866" s="312">
        <v>6.1181886307675875</v>
      </c>
      <c r="M866" s="233" t="s">
        <v>5412</v>
      </c>
      <c r="N866" s="232" t="s">
        <v>5412</v>
      </c>
      <c r="O866" s="199" t="s">
        <v>5412</v>
      </c>
      <c r="P866" s="304" t="s">
        <v>5412</v>
      </c>
      <c r="Q866" s="233" t="s">
        <v>5412</v>
      </c>
      <c r="R866" s="232" t="s">
        <v>5412</v>
      </c>
      <c r="S866" s="199" t="s">
        <v>5412</v>
      </c>
      <c r="T866" s="304" t="s">
        <v>5412</v>
      </c>
      <c r="U866" s="180"/>
      <c r="V866" s="165" t="s">
        <v>5412</v>
      </c>
      <c r="W866" s="165" t="s">
        <v>5412</v>
      </c>
      <c r="X866" s="165" t="s">
        <v>5412</v>
      </c>
      <c r="Y866" s="255" t="s">
        <v>5412</v>
      </c>
      <c r="Z866" s="235" t="s">
        <v>6150</v>
      </c>
      <c r="AA866" s="235" t="s">
        <v>6150</v>
      </c>
      <c r="AB866" s="235" t="s">
        <v>6150</v>
      </c>
      <c r="AC866" s="235" t="s">
        <v>6150</v>
      </c>
      <c r="AD866" s="235" t="s">
        <v>6150</v>
      </c>
      <c r="AE866" s="237" t="s">
        <v>5412</v>
      </c>
      <c r="AF866" s="165" t="s">
        <v>5412</v>
      </c>
      <c r="AG866" s="165" t="s">
        <v>5412</v>
      </c>
      <c r="AH866" s="165" t="s">
        <v>5412</v>
      </c>
      <c r="AI866" s="165" t="s">
        <v>5412</v>
      </c>
      <c r="AJ866" s="237" t="s">
        <v>5412</v>
      </c>
      <c r="AK866" s="165" t="s">
        <v>5412</v>
      </c>
      <c r="AL866" s="165" t="s">
        <v>5412</v>
      </c>
      <c r="AM866" s="165" t="s">
        <v>5412</v>
      </c>
      <c r="AN866" s="165" t="s">
        <v>5412</v>
      </c>
      <c r="AO866" s="237" t="s">
        <v>5412</v>
      </c>
      <c r="AP866" s="165" t="s">
        <v>5412</v>
      </c>
      <c r="AQ866" s="165" t="s">
        <v>5412</v>
      </c>
      <c r="AR866" s="165" t="s">
        <v>5412</v>
      </c>
      <c r="AS866" s="255" t="s">
        <v>5412</v>
      </c>
      <c r="AT866" s="110"/>
    </row>
    <row r="867" spans="2:46" ht="50" customHeight="1">
      <c r="B867" s="34" t="s">
        <v>1719</v>
      </c>
      <c r="C867" s="35" t="s">
        <v>5298</v>
      </c>
      <c r="D867" s="36" t="s">
        <v>1720</v>
      </c>
      <c r="E867" s="240">
        <v>185.10300000000001</v>
      </c>
      <c r="F867" s="235">
        <v>154.328</v>
      </c>
      <c r="G867" s="234">
        <v>30.775000000000006</v>
      </c>
      <c r="H867" s="105">
        <v>19.94129386760666</v>
      </c>
      <c r="I867" s="240">
        <v>158.21899999999999</v>
      </c>
      <c r="J867" s="235">
        <v>125.104</v>
      </c>
      <c r="K867" s="234">
        <v>33.114999999999995</v>
      </c>
      <c r="L867" s="312">
        <v>26.469976979153344</v>
      </c>
      <c r="M867" s="233" t="s">
        <v>5412</v>
      </c>
      <c r="N867" s="232" t="s">
        <v>5412</v>
      </c>
      <c r="O867" s="199" t="s">
        <v>5412</v>
      </c>
      <c r="P867" s="304" t="s">
        <v>5412</v>
      </c>
      <c r="Q867" s="240">
        <v>26.884</v>
      </c>
      <c r="R867" s="235">
        <v>29.224</v>
      </c>
      <c r="S867" s="234">
        <v>-2.34</v>
      </c>
      <c r="T867" s="105">
        <v>-8.0071174377224192</v>
      </c>
      <c r="U867" s="180" t="s">
        <v>7692</v>
      </c>
      <c r="V867" s="165">
        <v>27</v>
      </c>
      <c r="W867" s="165">
        <v>29</v>
      </c>
      <c r="X867" s="165">
        <v>-2</v>
      </c>
      <c r="Y867" s="255">
        <v>-6.8965517241379306</v>
      </c>
      <c r="Z867" s="235" t="s">
        <v>6150</v>
      </c>
      <c r="AA867" s="235" t="s">
        <v>6150</v>
      </c>
      <c r="AB867" s="235" t="s">
        <v>6150</v>
      </c>
      <c r="AC867" s="235" t="s">
        <v>6150</v>
      </c>
      <c r="AD867" s="235" t="s">
        <v>6150</v>
      </c>
      <c r="AE867" s="235" t="s">
        <v>12158</v>
      </c>
      <c r="AF867" s="235" t="s">
        <v>12158</v>
      </c>
      <c r="AG867" s="235" t="s">
        <v>12158</v>
      </c>
      <c r="AH867" s="235" t="s">
        <v>12158</v>
      </c>
      <c r="AI867" s="235" t="s">
        <v>12158</v>
      </c>
      <c r="AJ867" s="241" t="s">
        <v>12158</v>
      </c>
      <c r="AK867" s="241" t="s">
        <v>12158</v>
      </c>
      <c r="AL867" s="241" t="s">
        <v>12158</v>
      </c>
      <c r="AM867" s="241" t="s">
        <v>12158</v>
      </c>
      <c r="AN867" s="241" t="s">
        <v>12158</v>
      </c>
      <c r="AO867" s="241" t="s">
        <v>12158</v>
      </c>
      <c r="AP867" s="165" t="s">
        <v>12158</v>
      </c>
      <c r="AQ867" s="241" t="s">
        <v>12158</v>
      </c>
      <c r="AR867" s="241" t="s">
        <v>12158</v>
      </c>
      <c r="AS867" s="241" t="s">
        <v>12158</v>
      </c>
      <c r="AT867" s="110"/>
    </row>
    <row r="868" spans="2:46" ht="50" customHeight="1">
      <c r="B868" s="34" t="s">
        <v>1721</v>
      </c>
      <c r="C868" s="35" t="s">
        <v>5298</v>
      </c>
      <c r="D868" s="36" t="s">
        <v>1722</v>
      </c>
      <c r="E868" s="240">
        <v>90.24</v>
      </c>
      <c r="F868" s="235">
        <v>96.134</v>
      </c>
      <c r="G868" s="234">
        <v>-5.8940000000000055</v>
      </c>
      <c r="H868" s="105">
        <v>-6.1310254436515752</v>
      </c>
      <c r="I868" s="240">
        <v>90.24</v>
      </c>
      <c r="J868" s="235">
        <v>96.134</v>
      </c>
      <c r="K868" s="234">
        <v>-5.8940000000000055</v>
      </c>
      <c r="L868" s="312">
        <v>-6.1310254436515752</v>
      </c>
      <c r="M868" s="233" t="s">
        <v>5412</v>
      </c>
      <c r="N868" s="232" t="s">
        <v>5412</v>
      </c>
      <c r="O868" s="199" t="s">
        <v>5412</v>
      </c>
      <c r="P868" s="304" t="s">
        <v>5412</v>
      </c>
      <c r="Q868" s="233" t="s">
        <v>7160</v>
      </c>
      <c r="R868" s="232" t="s">
        <v>7160</v>
      </c>
      <c r="S868" s="199" t="s">
        <v>7160</v>
      </c>
      <c r="T868" s="301" t="s">
        <v>7160</v>
      </c>
      <c r="U868" s="65" t="s">
        <v>6150</v>
      </c>
      <c r="V868" s="235" t="s">
        <v>6150</v>
      </c>
      <c r="W868" s="235" t="s">
        <v>6150</v>
      </c>
      <c r="X868" s="235" t="s">
        <v>6150</v>
      </c>
      <c r="Y868" s="235" t="s">
        <v>6150</v>
      </c>
      <c r="Z868" s="235" t="s">
        <v>6150</v>
      </c>
      <c r="AA868" s="235" t="s">
        <v>6150</v>
      </c>
      <c r="AB868" s="235" t="s">
        <v>6150</v>
      </c>
      <c r="AC868" s="235" t="s">
        <v>6150</v>
      </c>
      <c r="AD868" s="235" t="s">
        <v>6150</v>
      </c>
      <c r="AE868" s="237" t="s">
        <v>7160</v>
      </c>
      <c r="AF868" s="165" t="s">
        <v>7160</v>
      </c>
      <c r="AG868" s="165" t="s">
        <v>7160</v>
      </c>
      <c r="AH868" s="235" t="s">
        <v>6150</v>
      </c>
      <c r="AI868" s="235" t="s">
        <v>6150</v>
      </c>
      <c r="AJ868" s="237" t="s">
        <v>7160</v>
      </c>
      <c r="AK868" s="165" t="s">
        <v>7160</v>
      </c>
      <c r="AL868" s="165" t="s">
        <v>7160</v>
      </c>
      <c r="AM868" s="165" t="s">
        <v>7160</v>
      </c>
      <c r="AN868" s="165" t="s">
        <v>7160</v>
      </c>
      <c r="AO868" s="237" t="s">
        <v>7160</v>
      </c>
      <c r="AP868" s="165" t="s">
        <v>7160</v>
      </c>
      <c r="AQ868" s="165" t="s">
        <v>7160</v>
      </c>
      <c r="AR868" s="165" t="s">
        <v>7160</v>
      </c>
      <c r="AS868" s="165" t="s">
        <v>7160</v>
      </c>
      <c r="AT868" s="110"/>
    </row>
    <row r="869" spans="2:46" ht="50" customHeight="1">
      <c r="B869" s="34" t="s">
        <v>1723</v>
      </c>
      <c r="C869" s="35" t="s">
        <v>5298</v>
      </c>
      <c r="D869" s="36" t="s">
        <v>1724</v>
      </c>
      <c r="E869" s="240">
        <v>65.212999999999994</v>
      </c>
      <c r="F869" s="235">
        <v>60.874000000000002</v>
      </c>
      <c r="G869" s="234">
        <v>4.3389999999999915</v>
      </c>
      <c r="H869" s="105">
        <v>7.1278378289581612</v>
      </c>
      <c r="I869" s="240" t="s">
        <v>6150</v>
      </c>
      <c r="J869" s="235" t="s">
        <v>6150</v>
      </c>
      <c r="K869" s="234" t="s">
        <v>6150</v>
      </c>
      <c r="L869" s="312" t="s">
        <v>6150</v>
      </c>
      <c r="M869" s="233" t="s">
        <v>5412</v>
      </c>
      <c r="N869" s="232" t="s">
        <v>5412</v>
      </c>
      <c r="O869" s="199" t="s">
        <v>5412</v>
      </c>
      <c r="P869" s="304" t="s">
        <v>5412</v>
      </c>
      <c r="Q869" s="240">
        <v>65.212999999999994</v>
      </c>
      <c r="R869" s="235">
        <v>60.874000000000002</v>
      </c>
      <c r="S869" s="234">
        <v>4.3389999999999915</v>
      </c>
      <c r="T869" s="105">
        <v>7.1278378289581612</v>
      </c>
      <c r="U869" s="180" t="s">
        <v>7693</v>
      </c>
      <c r="V869" s="165">
        <v>65</v>
      </c>
      <c r="W869" s="165">
        <v>61</v>
      </c>
      <c r="X869" s="165">
        <v>4</v>
      </c>
      <c r="Y869" s="255">
        <v>6.557377049180328</v>
      </c>
      <c r="Z869" s="235" t="s">
        <v>6150</v>
      </c>
      <c r="AA869" s="235" t="s">
        <v>6150</v>
      </c>
      <c r="AB869" s="235" t="s">
        <v>6150</v>
      </c>
      <c r="AC869" s="235" t="s">
        <v>6150</v>
      </c>
      <c r="AD869" s="235" t="s">
        <v>6150</v>
      </c>
      <c r="AE869" s="235" t="s">
        <v>12158</v>
      </c>
      <c r="AF869" s="235" t="s">
        <v>12158</v>
      </c>
      <c r="AG869" s="235" t="s">
        <v>12158</v>
      </c>
      <c r="AH869" s="235" t="s">
        <v>12158</v>
      </c>
      <c r="AI869" s="235" t="s">
        <v>12158</v>
      </c>
      <c r="AJ869" s="241" t="s">
        <v>12158</v>
      </c>
      <c r="AK869" s="241" t="s">
        <v>12158</v>
      </c>
      <c r="AL869" s="241" t="s">
        <v>12158</v>
      </c>
      <c r="AM869" s="241" t="s">
        <v>12158</v>
      </c>
      <c r="AN869" s="241" t="s">
        <v>12158</v>
      </c>
      <c r="AO869" s="241" t="s">
        <v>12158</v>
      </c>
      <c r="AP869" s="165" t="s">
        <v>12158</v>
      </c>
      <c r="AQ869" s="241" t="s">
        <v>12158</v>
      </c>
      <c r="AR869" s="241" t="s">
        <v>12158</v>
      </c>
      <c r="AS869" s="241" t="s">
        <v>12158</v>
      </c>
      <c r="AT869" s="110"/>
    </row>
    <row r="870" spans="2:46" ht="50" customHeight="1">
      <c r="B870" s="34" t="s">
        <v>1725</v>
      </c>
      <c r="C870" s="35" t="s">
        <v>5298</v>
      </c>
      <c r="D870" s="36" t="s">
        <v>1726</v>
      </c>
      <c r="E870" s="240">
        <v>203.273</v>
      </c>
      <c r="F870" s="235">
        <v>217.749</v>
      </c>
      <c r="G870" s="234">
        <v>-14.475999999999999</v>
      </c>
      <c r="H870" s="105">
        <v>-6.6480213456778205</v>
      </c>
      <c r="I870" s="240">
        <v>203.273</v>
      </c>
      <c r="J870" s="235">
        <v>217.749</v>
      </c>
      <c r="K870" s="234">
        <v>-14.475999999999999</v>
      </c>
      <c r="L870" s="312">
        <v>-6.6480213456778205</v>
      </c>
      <c r="M870" s="233" t="s">
        <v>5412</v>
      </c>
      <c r="N870" s="232" t="s">
        <v>5412</v>
      </c>
      <c r="O870" s="199" t="s">
        <v>5412</v>
      </c>
      <c r="P870" s="304" t="s">
        <v>5412</v>
      </c>
      <c r="Q870" s="240">
        <v>0</v>
      </c>
      <c r="R870" s="235">
        <v>0</v>
      </c>
      <c r="S870" s="234">
        <v>0</v>
      </c>
      <c r="T870" s="138">
        <v>0</v>
      </c>
      <c r="U870" s="65" t="s">
        <v>6150</v>
      </c>
      <c r="V870" s="235" t="s">
        <v>6150</v>
      </c>
      <c r="W870" s="235" t="s">
        <v>6150</v>
      </c>
      <c r="X870" s="235" t="s">
        <v>6150</v>
      </c>
      <c r="Y870" s="235" t="s">
        <v>6150</v>
      </c>
      <c r="Z870" s="235" t="s">
        <v>6150</v>
      </c>
      <c r="AA870" s="235" t="s">
        <v>6150</v>
      </c>
      <c r="AB870" s="235" t="s">
        <v>6150</v>
      </c>
      <c r="AC870" s="235" t="s">
        <v>6150</v>
      </c>
      <c r="AD870" s="235" t="s">
        <v>6150</v>
      </c>
      <c r="AE870" s="235" t="s">
        <v>12158</v>
      </c>
      <c r="AF870" s="235" t="s">
        <v>12158</v>
      </c>
      <c r="AG870" s="235" t="s">
        <v>12158</v>
      </c>
      <c r="AH870" s="235" t="s">
        <v>12158</v>
      </c>
      <c r="AI870" s="235" t="s">
        <v>12158</v>
      </c>
      <c r="AJ870" s="241" t="s">
        <v>12158</v>
      </c>
      <c r="AK870" s="241" t="s">
        <v>12158</v>
      </c>
      <c r="AL870" s="241" t="s">
        <v>12158</v>
      </c>
      <c r="AM870" s="241" t="s">
        <v>12158</v>
      </c>
      <c r="AN870" s="241" t="s">
        <v>12158</v>
      </c>
      <c r="AO870" s="241" t="s">
        <v>12158</v>
      </c>
      <c r="AP870" s="165" t="s">
        <v>12158</v>
      </c>
      <c r="AQ870" s="241" t="s">
        <v>12158</v>
      </c>
      <c r="AR870" s="241" t="s">
        <v>12158</v>
      </c>
      <c r="AS870" s="241" t="s">
        <v>12158</v>
      </c>
      <c r="AT870" s="110"/>
    </row>
    <row r="871" spans="2:46" ht="50" customHeight="1">
      <c r="B871" s="34" t="s">
        <v>1727</v>
      </c>
      <c r="C871" s="35" t="s">
        <v>5298</v>
      </c>
      <c r="D871" s="36" t="s">
        <v>1728</v>
      </c>
      <c r="E871" s="240">
        <v>500.37400000000002</v>
      </c>
      <c r="F871" s="235">
        <v>483.94799999999998</v>
      </c>
      <c r="G871" s="234">
        <v>16.426000000000045</v>
      </c>
      <c r="H871" s="105">
        <v>3.3941663153892661</v>
      </c>
      <c r="I871" s="240">
        <v>294.38200000000001</v>
      </c>
      <c r="J871" s="235">
        <v>281.16899999999998</v>
      </c>
      <c r="K871" s="234">
        <v>13.213000000000022</v>
      </c>
      <c r="L871" s="312">
        <v>4.6993089565350452</v>
      </c>
      <c r="M871" s="233" t="s">
        <v>5412</v>
      </c>
      <c r="N871" s="232" t="s">
        <v>5412</v>
      </c>
      <c r="O871" s="199" t="s">
        <v>5412</v>
      </c>
      <c r="P871" s="304" t="s">
        <v>5412</v>
      </c>
      <c r="Q871" s="240">
        <v>205.99199999999999</v>
      </c>
      <c r="R871" s="235">
        <v>202.779</v>
      </c>
      <c r="S871" s="234">
        <v>3.2129999999999939</v>
      </c>
      <c r="T871" s="105">
        <v>1.5844836003728169</v>
      </c>
      <c r="U871" s="180" t="s">
        <v>7694</v>
      </c>
      <c r="V871" s="165">
        <v>206</v>
      </c>
      <c r="W871" s="165">
        <v>203</v>
      </c>
      <c r="X871" s="165">
        <v>3</v>
      </c>
      <c r="Y871" s="255">
        <v>1.4778325123152709</v>
      </c>
      <c r="Z871" s="235" t="s">
        <v>6150</v>
      </c>
      <c r="AA871" s="235" t="s">
        <v>6150</v>
      </c>
      <c r="AB871" s="235" t="s">
        <v>6150</v>
      </c>
      <c r="AC871" s="235" t="s">
        <v>6150</v>
      </c>
      <c r="AD871" s="235" t="s">
        <v>6150</v>
      </c>
      <c r="AE871" s="235" t="s">
        <v>12158</v>
      </c>
      <c r="AF871" s="235" t="s">
        <v>12158</v>
      </c>
      <c r="AG871" s="235" t="s">
        <v>12158</v>
      </c>
      <c r="AH871" s="235" t="s">
        <v>12158</v>
      </c>
      <c r="AI871" s="235" t="s">
        <v>12158</v>
      </c>
      <c r="AJ871" s="241" t="s">
        <v>12158</v>
      </c>
      <c r="AK871" s="241" t="s">
        <v>12158</v>
      </c>
      <c r="AL871" s="241" t="s">
        <v>12158</v>
      </c>
      <c r="AM871" s="241" t="s">
        <v>12158</v>
      </c>
      <c r="AN871" s="241" t="s">
        <v>12158</v>
      </c>
      <c r="AO871" s="241" t="s">
        <v>12158</v>
      </c>
      <c r="AP871" s="165" t="s">
        <v>12158</v>
      </c>
      <c r="AQ871" s="241" t="s">
        <v>12158</v>
      </c>
      <c r="AR871" s="241" t="s">
        <v>12158</v>
      </c>
      <c r="AS871" s="241" t="s">
        <v>12158</v>
      </c>
      <c r="AT871" s="110"/>
    </row>
    <row r="872" spans="2:46" ht="50" customHeight="1">
      <c r="B872" s="34" t="s">
        <v>1729</v>
      </c>
      <c r="C872" s="35" t="s">
        <v>5298</v>
      </c>
      <c r="D872" s="36" t="s">
        <v>1730</v>
      </c>
      <c r="E872" s="240">
        <v>101.004</v>
      </c>
      <c r="F872" s="235">
        <v>111.52500000000001</v>
      </c>
      <c r="G872" s="234">
        <v>-10.521000000000001</v>
      </c>
      <c r="H872" s="105">
        <v>-9.4337592468056499</v>
      </c>
      <c r="I872" s="240">
        <v>60.271999999999998</v>
      </c>
      <c r="J872" s="235">
        <v>70.799000000000007</v>
      </c>
      <c r="K872" s="234">
        <v>-10.527000000000008</v>
      </c>
      <c r="L872" s="312">
        <v>-14.868854079859894</v>
      </c>
      <c r="M872" s="233" t="s">
        <v>5412</v>
      </c>
      <c r="N872" s="232" t="s">
        <v>5412</v>
      </c>
      <c r="O872" s="199" t="s">
        <v>5412</v>
      </c>
      <c r="P872" s="304" t="s">
        <v>5412</v>
      </c>
      <c r="Q872" s="240">
        <v>40.731999999999999</v>
      </c>
      <c r="R872" s="235">
        <v>40.725999999999999</v>
      </c>
      <c r="S872" s="234">
        <v>6.0000000000002274E-3</v>
      </c>
      <c r="T872" s="105">
        <v>1.4732603250995008E-2</v>
      </c>
      <c r="U872" s="180" t="s">
        <v>6082</v>
      </c>
      <c r="V872" s="165">
        <v>41</v>
      </c>
      <c r="W872" s="165">
        <v>41</v>
      </c>
      <c r="X872" s="165">
        <v>0</v>
      </c>
      <c r="Y872" s="255">
        <v>0</v>
      </c>
      <c r="Z872" s="235" t="s">
        <v>6150</v>
      </c>
      <c r="AA872" s="235" t="s">
        <v>6150</v>
      </c>
      <c r="AB872" s="235" t="s">
        <v>6150</v>
      </c>
      <c r="AC872" s="235" t="s">
        <v>6150</v>
      </c>
      <c r="AD872" s="235" t="s">
        <v>6150</v>
      </c>
      <c r="AE872" s="235" t="s">
        <v>12158</v>
      </c>
      <c r="AF872" s="235" t="s">
        <v>12158</v>
      </c>
      <c r="AG872" s="235" t="s">
        <v>12158</v>
      </c>
      <c r="AH872" s="235" t="s">
        <v>12158</v>
      </c>
      <c r="AI872" s="235" t="s">
        <v>12158</v>
      </c>
      <c r="AJ872" s="241" t="s">
        <v>12158</v>
      </c>
      <c r="AK872" s="241" t="s">
        <v>12158</v>
      </c>
      <c r="AL872" s="241" t="s">
        <v>12158</v>
      </c>
      <c r="AM872" s="241" t="s">
        <v>12158</v>
      </c>
      <c r="AN872" s="241" t="s">
        <v>12158</v>
      </c>
      <c r="AO872" s="241" t="s">
        <v>12158</v>
      </c>
      <c r="AP872" s="165" t="s">
        <v>12158</v>
      </c>
      <c r="AQ872" s="241" t="s">
        <v>12158</v>
      </c>
      <c r="AR872" s="241" t="s">
        <v>12158</v>
      </c>
      <c r="AS872" s="241" t="s">
        <v>12158</v>
      </c>
      <c r="AT872" s="110"/>
    </row>
    <row r="873" spans="2:46" ht="50" customHeight="1">
      <c r="B873" s="34" t="s">
        <v>1731</v>
      </c>
      <c r="C873" s="35" t="s">
        <v>5298</v>
      </c>
      <c r="D873" s="36" t="s">
        <v>1732</v>
      </c>
      <c r="E873" s="240">
        <v>16.216999999999999</v>
      </c>
      <c r="F873" s="235">
        <v>13.217000000000001</v>
      </c>
      <c r="G873" s="234">
        <v>2.9999999999999982</v>
      </c>
      <c r="H873" s="105">
        <v>22.6980404025119</v>
      </c>
      <c r="I873" s="240">
        <v>16.216999999999999</v>
      </c>
      <c r="J873" s="235">
        <v>13.217000000000001</v>
      </c>
      <c r="K873" s="234">
        <v>2.9999999999999982</v>
      </c>
      <c r="L873" s="312">
        <v>22.6980404025119</v>
      </c>
      <c r="M873" s="233" t="s">
        <v>5412</v>
      </c>
      <c r="N873" s="232" t="s">
        <v>5412</v>
      </c>
      <c r="O873" s="199" t="s">
        <v>5412</v>
      </c>
      <c r="P873" s="304" t="s">
        <v>5412</v>
      </c>
      <c r="Q873" s="233" t="s">
        <v>5412</v>
      </c>
      <c r="R873" s="232" t="s">
        <v>5412</v>
      </c>
      <c r="S873" s="199" t="s">
        <v>5412</v>
      </c>
      <c r="T873" s="301" t="s">
        <v>5412</v>
      </c>
      <c r="U873" s="65" t="s">
        <v>6150</v>
      </c>
      <c r="V873" s="235" t="s">
        <v>6150</v>
      </c>
      <c r="W873" s="235" t="s">
        <v>6150</v>
      </c>
      <c r="X873" s="235" t="s">
        <v>6150</v>
      </c>
      <c r="Y873" s="235" t="s">
        <v>6150</v>
      </c>
      <c r="Z873" s="235" t="s">
        <v>6150</v>
      </c>
      <c r="AA873" s="235" t="s">
        <v>6150</v>
      </c>
      <c r="AB873" s="235" t="s">
        <v>6150</v>
      </c>
      <c r="AC873" s="235" t="s">
        <v>6150</v>
      </c>
      <c r="AD873" s="235" t="s">
        <v>6150</v>
      </c>
      <c r="AE873" s="235" t="s">
        <v>12158</v>
      </c>
      <c r="AF873" s="235" t="s">
        <v>12158</v>
      </c>
      <c r="AG873" s="235" t="s">
        <v>12158</v>
      </c>
      <c r="AH873" s="235" t="s">
        <v>12158</v>
      </c>
      <c r="AI873" s="235" t="s">
        <v>12158</v>
      </c>
      <c r="AJ873" s="241" t="s">
        <v>12158</v>
      </c>
      <c r="AK873" s="241" t="s">
        <v>12158</v>
      </c>
      <c r="AL873" s="241" t="s">
        <v>12158</v>
      </c>
      <c r="AM873" s="241" t="s">
        <v>12158</v>
      </c>
      <c r="AN873" s="241" t="s">
        <v>12158</v>
      </c>
      <c r="AO873" s="241" t="s">
        <v>12158</v>
      </c>
      <c r="AP873" s="165" t="s">
        <v>12158</v>
      </c>
      <c r="AQ873" s="241" t="s">
        <v>12158</v>
      </c>
      <c r="AR873" s="241" t="s">
        <v>12158</v>
      </c>
      <c r="AS873" s="241" t="s">
        <v>12158</v>
      </c>
      <c r="AT873" s="110"/>
    </row>
    <row r="874" spans="2:46" ht="50" customHeight="1">
      <c r="B874" s="34" t="s">
        <v>1733</v>
      </c>
      <c r="C874" s="35" t="s">
        <v>5298</v>
      </c>
      <c r="D874" s="36" t="s">
        <v>1734</v>
      </c>
      <c r="E874" s="240">
        <v>20.128</v>
      </c>
      <c r="F874" s="235">
        <v>24.684000000000001</v>
      </c>
      <c r="G874" s="234">
        <v>-4.5560000000000009</v>
      </c>
      <c r="H874" s="105">
        <v>-18.457300275482098</v>
      </c>
      <c r="I874" s="240">
        <v>20.128</v>
      </c>
      <c r="J874" s="235">
        <v>24.684000000000001</v>
      </c>
      <c r="K874" s="234">
        <v>-4.5560000000000009</v>
      </c>
      <c r="L874" s="312">
        <v>-18.457300275482098</v>
      </c>
      <c r="M874" s="233" t="s">
        <v>5412</v>
      </c>
      <c r="N874" s="232" t="s">
        <v>5412</v>
      </c>
      <c r="O874" s="199" t="s">
        <v>5412</v>
      </c>
      <c r="P874" s="304" t="s">
        <v>5412</v>
      </c>
      <c r="Q874" s="233" t="s">
        <v>5412</v>
      </c>
      <c r="R874" s="232" t="s">
        <v>5412</v>
      </c>
      <c r="S874" s="199" t="s">
        <v>5412</v>
      </c>
      <c r="T874" s="301" t="s">
        <v>5412</v>
      </c>
      <c r="U874" s="65" t="s">
        <v>6150</v>
      </c>
      <c r="V874" s="235" t="s">
        <v>6150</v>
      </c>
      <c r="W874" s="235" t="s">
        <v>6150</v>
      </c>
      <c r="X874" s="235" t="s">
        <v>6150</v>
      </c>
      <c r="Y874" s="235" t="s">
        <v>6150</v>
      </c>
      <c r="Z874" s="235" t="s">
        <v>6150</v>
      </c>
      <c r="AA874" s="235" t="s">
        <v>6150</v>
      </c>
      <c r="AB874" s="235" t="s">
        <v>6150</v>
      </c>
      <c r="AC874" s="235" t="s">
        <v>6150</v>
      </c>
      <c r="AD874" s="235" t="s">
        <v>6150</v>
      </c>
      <c r="AE874" s="235" t="s">
        <v>12158</v>
      </c>
      <c r="AF874" s="235" t="s">
        <v>12158</v>
      </c>
      <c r="AG874" s="235" t="s">
        <v>12158</v>
      </c>
      <c r="AH874" s="235" t="s">
        <v>12158</v>
      </c>
      <c r="AI874" s="235" t="s">
        <v>12158</v>
      </c>
      <c r="AJ874" s="241" t="s">
        <v>12158</v>
      </c>
      <c r="AK874" s="241" t="s">
        <v>12158</v>
      </c>
      <c r="AL874" s="241" t="s">
        <v>12158</v>
      </c>
      <c r="AM874" s="241" t="s">
        <v>12158</v>
      </c>
      <c r="AN874" s="241" t="s">
        <v>12158</v>
      </c>
      <c r="AO874" s="241" t="s">
        <v>12158</v>
      </c>
      <c r="AP874" s="165" t="s">
        <v>12158</v>
      </c>
      <c r="AQ874" s="241" t="s">
        <v>12158</v>
      </c>
      <c r="AR874" s="241" t="s">
        <v>12158</v>
      </c>
      <c r="AS874" s="241" t="s">
        <v>12158</v>
      </c>
      <c r="AT874" s="110"/>
    </row>
    <row r="875" spans="2:46" ht="50" customHeight="1">
      <c r="B875" s="34" t="s">
        <v>1735</v>
      </c>
      <c r="C875" s="35" t="s">
        <v>5298</v>
      </c>
      <c r="D875" s="36" t="s">
        <v>1736</v>
      </c>
      <c r="E875" s="240">
        <v>336.72500000000002</v>
      </c>
      <c r="F875" s="235">
        <v>311.69400000000002</v>
      </c>
      <c r="G875" s="234">
        <v>25.031000000000006</v>
      </c>
      <c r="H875" s="105">
        <v>8.0306326076215804</v>
      </c>
      <c r="I875" s="240">
        <v>336.72500000000002</v>
      </c>
      <c r="J875" s="235">
        <v>311.69400000000002</v>
      </c>
      <c r="K875" s="234">
        <v>25.031000000000006</v>
      </c>
      <c r="L875" s="312">
        <v>8.0306326076215804</v>
      </c>
      <c r="M875" s="233" t="s">
        <v>5412</v>
      </c>
      <c r="N875" s="232" t="s">
        <v>5412</v>
      </c>
      <c r="O875" s="199" t="s">
        <v>5412</v>
      </c>
      <c r="P875" s="304" t="s">
        <v>5412</v>
      </c>
      <c r="Q875" s="233" t="s">
        <v>5412</v>
      </c>
      <c r="R875" s="232" t="s">
        <v>5412</v>
      </c>
      <c r="S875" s="199" t="s">
        <v>5412</v>
      </c>
      <c r="T875" s="301" t="s">
        <v>5412</v>
      </c>
      <c r="U875" s="65" t="s">
        <v>6150</v>
      </c>
      <c r="V875" s="235" t="s">
        <v>6150</v>
      </c>
      <c r="W875" s="235" t="s">
        <v>6150</v>
      </c>
      <c r="X875" s="235" t="s">
        <v>6150</v>
      </c>
      <c r="Y875" s="235" t="s">
        <v>6150</v>
      </c>
      <c r="Z875" s="235" t="s">
        <v>6150</v>
      </c>
      <c r="AA875" s="235" t="s">
        <v>6150</v>
      </c>
      <c r="AB875" s="235" t="s">
        <v>6150</v>
      </c>
      <c r="AC875" s="235" t="s">
        <v>6150</v>
      </c>
      <c r="AD875" s="235" t="s">
        <v>6150</v>
      </c>
      <c r="AE875" s="235" t="s">
        <v>12158</v>
      </c>
      <c r="AF875" s="235" t="s">
        <v>12158</v>
      </c>
      <c r="AG875" s="235" t="s">
        <v>12158</v>
      </c>
      <c r="AH875" s="235" t="s">
        <v>12158</v>
      </c>
      <c r="AI875" s="235" t="s">
        <v>12158</v>
      </c>
      <c r="AJ875" s="241" t="s">
        <v>12158</v>
      </c>
      <c r="AK875" s="241" t="s">
        <v>12158</v>
      </c>
      <c r="AL875" s="241" t="s">
        <v>12158</v>
      </c>
      <c r="AM875" s="241" t="s">
        <v>12158</v>
      </c>
      <c r="AN875" s="241" t="s">
        <v>12158</v>
      </c>
      <c r="AO875" s="241" t="s">
        <v>12158</v>
      </c>
      <c r="AP875" s="165" t="s">
        <v>12158</v>
      </c>
      <c r="AQ875" s="241" t="s">
        <v>12158</v>
      </c>
      <c r="AR875" s="241" t="s">
        <v>12158</v>
      </c>
      <c r="AS875" s="241" t="s">
        <v>12158</v>
      </c>
      <c r="AT875" s="110"/>
    </row>
    <row r="876" spans="2:46" ht="50" customHeight="1">
      <c r="B876" s="34" t="s">
        <v>1737</v>
      </c>
      <c r="C876" s="35" t="s">
        <v>5298</v>
      </c>
      <c r="D876" s="36" t="s">
        <v>1738</v>
      </c>
      <c r="E876" s="240">
        <v>9.7899999999999991</v>
      </c>
      <c r="F876" s="235">
        <v>4.0599999999999996</v>
      </c>
      <c r="G876" s="234">
        <v>5.7299999999999995</v>
      </c>
      <c r="H876" s="105">
        <v>141.13300492610838</v>
      </c>
      <c r="I876" s="233" t="s">
        <v>5412</v>
      </c>
      <c r="J876" s="232" t="s">
        <v>5412</v>
      </c>
      <c r="K876" s="199" t="s">
        <v>5412</v>
      </c>
      <c r="L876" s="316" t="s">
        <v>5412</v>
      </c>
      <c r="M876" s="233" t="s">
        <v>5412</v>
      </c>
      <c r="N876" s="232" t="s">
        <v>5412</v>
      </c>
      <c r="O876" s="199" t="s">
        <v>5412</v>
      </c>
      <c r="P876" s="304" t="s">
        <v>5412</v>
      </c>
      <c r="Q876" s="240">
        <v>9.7899999999999991</v>
      </c>
      <c r="R876" s="235">
        <v>4.0599999999999996</v>
      </c>
      <c r="S876" s="234">
        <v>5.7299999999999995</v>
      </c>
      <c r="T876" s="105">
        <v>141.13300492610838</v>
      </c>
      <c r="U876" s="180" t="s">
        <v>6109</v>
      </c>
      <c r="V876" s="165">
        <v>9.7899999999999991</v>
      </c>
      <c r="W876" s="165">
        <v>4.0599999999999996</v>
      </c>
      <c r="X876" s="165">
        <v>5.7299999999999995</v>
      </c>
      <c r="Y876" s="255">
        <v>141.13300492610838</v>
      </c>
      <c r="Z876" s="235" t="s">
        <v>6150</v>
      </c>
      <c r="AA876" s="235" t="s">
        <v>6150</v>
      </c>
      <c r="AB876" s="235" t="s">
        <v>6150</v>
      </c>
      <c r="AC876" s="235" t="s">
        <v>6150</v>
      </c>
      <c r="AD876" s="235" t="s">
        <v>6150</v>
      </c>
      <c r="AE876" s="235" t="s">
        <v>12158</v>
      </c>
      <c r="AF876" s="235" t="s">
        <v>12158</v>
      </c>
      <c r="AG876" s="235" t="s">
        <v>12158</v>
      </c>
      <c r="AH876" s="235" t="s">
        <v>12158</v>
      </c>
      <c r="AI876" s="235" t="s">
        <v>12158</v>
      </c>
      <c r="AJ876" s="241" t="s">
        <v>12158</v>
      </c>
      <c r="AK876" s="241" t="s">
        <v>12158</v>
      </c>
      <c r="AL876" s="241" t="s">
        <v>12158</v>
      </c>
      <c r="AM876" s="241" t="s">
        <v>12158</v>
      </c>
      <c r="AN876" s="241" t="s">
        <v>12158</v>
      </c>
      <c r="AO876" s="241" t="s">
        <v>12158</v>
      </c>
      <c r="AP876" s="165" t="s">
        <v>12158</v>
      </c>
      <c r="AQ876" s="241" t="s">
        <v>12158</v>
      </c>
      <c r="AR876" s="241" t="s">
        <v>12158</v>
      </c>
      <c r="AS876" s="241" t="s">
        <v>12158</v>
      </c>
      <c r="AT876" s="110"/>
    </row>
    <row r="877" spans="2:46" ht="50" customHeight="1">
      <c r="B877" s="37" t="s">
        <v>1739</v>
      </c>
      <c r="C877" s="38" t="s">
        <v>5298</v>
      </c>
      <c r="D877" s="39" t="s">
        <v>1740</v>
      </c>
      <c r="E877" s="240">
        <v>140.25</v>
      </c>
      <c r="F877" s="235">
        <v>137.22499999999999</v>
      </c>
      <c r="G877" s="234">
        <v>3.0250000000000057</v>
      </c>
      <c r="H877" s="105">
        <v>2.204408817635275</v>
      </c>
      <c r="I877" s="233" t="s">
        <v>5412</v>
      </c>
      <c r="J877" s="232" t="s">
        <v>5412</v>
      </c>
      <c r="K877" s="199" t="s">
        <v>5412</v>
      </c>
      <c r="L877" s="316" t="s">
        <v>5412</v>
      </c>
      <c r="M877" s="233" t="s">
        <v>5412</v>
      </c>
      <c r="N877" s="232" t="s">
        <v>5412</v>
      </c>
      <c r="O877" s="199" t="s">
        <v>5412</v>
      </c>
      <c r="P877" s="304" t="s">
        <v>5412</v>
      </c>
      <c r="Q877" s="240">
        <v>140.25</v>
      </c>
      <c r="R877" s="235">
        <v>137.22499999999999</v>
      </c>
      <c r="S877" s="234">
        <v>3.0250000000000057</v>
      </c>
      <c r="T877" s="105">
        <v>2.204408817635275</v>
      </c>
      <c r="U877" s="180" t="s">
        <v>7673</v>
      </c>
      <c r="V877" s="165">
        <v>140.25</v>
      </c>
      <c r="W877" s="165">
        <v>137.22499999999999</v>
      </c>
      <c r="X877" s="165">
        <v>3.0250000000000057</v>
      </c>
      <c r="Y877" s="255">
        <v>2.204408817635275</v>
      </c>
      <c r="Z877" s="235" t="s">
        <v>6150</v>
      </c>
      <c r="AA877" s="235" t="s">
        <v>6150</v>
      </c>
      <c r="AB877" s="235" t="s">
        <v>6150</v>
      </c>
      <c r="AC877" s="235" t="s">
        <v>6150</v>
      </c>
      <c r="AD877" s="235" t="s">
        <v>6150</v>
      </c>
      <c r="AE877" s="235" t="s">
        <v>12158</v>
      </c>
      <c r="AF877" s="235" t="s">
        <v>12158</v>
      </c>
      <c r="AG877" s="235" t="s">
        <v>12158</v>
      </c>
      <c r="AH877" s="235" t="s">
        <v>12158</v>
      </c>
      <c r="AI877" s="235" t="s">
        <v>12158</v>
      </c>
      <c r="AJ877" s="241" t="s">
        <v>12158</v>
      </c>
      <c r="AK877" s="241" t="s">
        <v>12158</v>
      </c>
      <c r="AL877" s="241" t="s">
        <v>12158</v>
      </c>
      <c r="AM877" s="241" t="s">
        <v>12158</v>
      </c>
      <c r="AN877" s="241" t="s">
        <v>12158</v>
      </c>
      <c r="AO877" s="241" t="s">
        <v>12158</v>
      </c>
      <c r="AP877" s="165" t="s">
        <v>12158</v>
      </c>
      <c r="AQ877" s="241" t="s">
        <v>12158</v>
      </c>
      <c r="AR877" s="241" t="s">
        <v>12158</v>
      </c>
      <c r="AS877" s="241" t="s">
        <v>12158</v>
      </c>
      <c r="AT877" s="110"/>
    </row>
    <row r="878" spans="2:46" ht="50" customHeight="1">
      <c r="B878" s="37" t="s">
        <v>1741</v>
      </c>
      <c r="C878" s="38" t="s">
        <v>5298</v>
      </c>
      <c r="D878" s="39" t="s">
        <v>1742</v>
      </c>
      <c r="E878" s="240">
        <v>720.322</v>
      </c>
      <c r="F878" s="235">
        <v>794.81</v>
      </c>
      <c r="G878" s="234">
        <v>-74.487999999999943</v>
      </c>
      <c r="H878" s="105">
        <v>-9.3717995495778812</v>
      </c>
      <c r="I878" s="240">
        <v>85.823999999999998</v>
      </c>
      <c r="J878" s="235">
        <v>130.12299999999999</v>
      </c>
      <c r="K878" s="234">
        <v>-44.298999999999992</v>
      </c>
      <c r="L878" s="312">
        <v>-34.043943038509717</v>
      </c>
      <c r="M878" s="233" t="s">
        <v>5412</v>
      </c>
      <c r="N878" s="232" t="s">
        <v>5412</v>
      </c>
      <c r="O878" s="199" t="s">
        <v>5412</v>
      </c>
      <c r="P878" s="304" t="s">
        <v>5412</v>
      </c>
      <c r="Q878" s="240">
        <v>634.49800000000005</v>
      </c>
      <c r="R878" s="235">
        <v>664.68700000000001</v>
      </c>
      <c r="S878" s="234">
        <v>-30.188999999999965</v>
      </c>
      <c r="T878" s="105">
        <v>-4.5418369849267348</v>
      </c>
      <c r="U878" s="180" t="s">
        <v>7695</v>
      </c>
      <c r="V878" s="165">
        <v>570.64099999999996</v>
      </c>
      <c r="W878" s="165">
        <v>600.89300000000003</v>
      </c>
      <c r="X878" s="165">
        <v>-30.252000000000066</v>
      </c>
      <c r="Y878" s="255">
        <v>-5.0345069754515475</v>
      </c>
      <c r="Z878" s="237" t="s">
        <v>7696</v>
      </c>
      <c r="AA878" s="165">
        <v>63.856999999999999</v>
      </c>
      <c r="AB878" s="165">
        <v>63.793999999999997</v>
      </c>
      <c r="AC878" s="165">
        <v>6.3000000000002387E-2</v>
      </c>
      <c r="AD878" s="165">
        <v>9.8755368843468666E-2</v>
      </c>
      <c r="AE878" s="235" t="s">
        <v>12158</v>
      </c>
      <c r="AF878" s="235" t="s">
        <v>12158</v>
      </c>
      <c r="AG878" s="235" t="s">
        <v>12158</v>
      </c>
      <c r="AH878" s="235" t="s">
        <v>12158</v>
      </c>
      <c r="AI878" s="235" t="s">
        <v>12158</v>
      </c>
      <c r="AJ878" s="241" t="s">
        <v>12158</v>
      </c>
      <c r="AK878" s="241" t="s">
        <v>12158</v>
      </c>
      <c r="AL878" s="241" t="s">
        <v>12158</v>
      </c>
      <c r="AM878" s="241" t="s">
        <v>12158</v>
      </c>
      <c r="AN878" s="241" t="s">
        <v>12158</v>
      </c>
      <c r="AO878" s="241" t="s">
        <v>12158</v>
      </c>
      <c r="AP878" s="165" t="s">
        <v>12158</v>
      </c>
      <c r="AQ878" s="241" t="s">
        <v>12158</v>
      </c>
      <c r="AR878" s="241" t="s">
        <v>12158</v>
      </c>
      <c r="AS878" s="241" t="s">
        <v>12158</v>
      </c>
      <c r="AT878" s="110"/>
    </row>
    <row r="879" spans="2:46" ht="50" customHeight="1">
      <c r="B879" s="34" t="s">
        <v>1743</v>
      </c>
      <c r="C879" s="35" t="s">
        <v>5298</v>
      </c>
      <c r="D879" s="36" t="s">
        <v>1744</v>
      </c>
      <c r="E879" s="240">
        <v>32.741</v>
      </c>
      <c r="F879" s="235">
        <v>32.734000000000002</v>
      </c>
      <c r="G879" s="234">
        <v>6.9999999999978968E-3</v>
      </c>
      <c r="H879" s="105">
        <v>2.138449318750503E-2</v>
      </c>
      <c r="I879" s="233" t="s">
        <v>5412</v>
      </c>
      <c r="J879" s="232" t="s">
        <v>5412</v>
      </c>
      <c r="K879" s="199" t="s">
        <v>5412</v>
      </c>
      <c r="L879" s="316" t="s">
        <v>5412</v>
      </c>
      <c r="M879" s="233" t="s">
        <v>5412</v>
      </c>
      <c r="N879" s="232" t="s">
        <v>5412</v>
      </c>
      <c r="O879" s="199" t="s">
        <v>5412</v>
      </c>
      <c r="P879" s="304" t="s">
        <v>5412</v>
      </c>
      <c r="Q879" s="240">
        <v>32.741</v>
      </c>
      <c r="R879" s="235">
        <v>32.734000000000002</v>
      </c>
      <c r="S879" s="234">
        <v>6.9999999999978968E-3</v>
      </c>
      <c r="T879" s="105">
        <v>2.138449318750503E-2</v>
      </c>
      <c r="U879" s="180" t="s">
        <v>6749</v>
      </c>
      <c r="V879" s="165">
        <v>32.741</v>
      </c>
      <c r="W879" s="165">
        <v>32.734000000000002</v>
      </c>
      <c r="X879" s="165">
        <v>6.9999999999978968E-3</v>
      </c>
      <c r="Y879" s="255">
        <v>2.138449318750503E-2</v>
      </c>
      <c r="Z879" s="235" t="s">
        <v>6150</v>
      </c>
      <c r="AA879" s="235" t="s">
        <v>6150</v>
      </c>
      <c r="AB879" s="235" t="s">
        <v>6150</v>
      </c>
      <c r="AC879" s="235" t="s">
        <v>6150</v>
      </c>
      <c r="AD879" s="235" t="s">
        <v>6150</v>
      </c>
      <c r="AE879" s="235" t="s">
        <v>12158</v>
      </c>
      <c r="AF879" s="235" t="s">
        <v>12158</v>
      </c>
      <c r="AG879" s="235" t="s">
        <v>12158</v>
      </c>
      <c r="AH879" s="235" t="s">
        <v>12158</v>
      </c>
      <c r="AI879" s="235" t="s">
        <v>12158</v>
      </c>
      <c r="AJ879" s="241" t="s">
        <v>12158</v>
      </c>
      <c r="AK879" s="241" t="s">
        <v>12158</v>
      </c>
      <c r="AL879" s="241" t="s">
        <v>12158</v>
      </c>
      <c r="AM879" s="241" t="s">
        <v>12158</v>
      </c>
      <c r="AN879" s="241" t="s">
        <v>12158</v>
      </c>
      <c r="AO879" s="241" t="s">
        <v>12158</v>
      </c>
      <c r="AP879" s="165" t="s">
        <v>12158</v>
      </c>
      <c r="AQ879" s="241" t="s">
        <v>12158</v>
      </c>
      <c r="AR879" s="241" t="s">
        <v>12158</v>
      </c>
      <c r="AS879" s="241" t="s">
        <v>12158</v>
      </c>
      <c r="AT879" s="110"/>
    </row>
    <row r="880" spans="2:46" ht="50" customHeight="1">
      <c r="B880" s="34" t="s">
        <v>1745</v>
      </c>
      <c r="C880" s="35" t="s">
        <v>5298</v>
      </c>
      <c r="D880" s="36" t="s">
        <v>1746</v>
      </c>
      <c r="E880" s="240">
        <v>234.238</v>
      </c>
      <c r="F880" s="235">
        <v>170.62299999999999</v>
      </c>
      <c r="G880" s="234">
        <v>63.615000000000009</v>
      </c>
      <c r="H880" s="105">
        <v>37.283953511542997</v>
      </c>
      <c r="I880" s="240">
        <v>234.238</v>
      </c>
      <c r="J880" s="235">
        <v>170.62299999999999</v>
      </c>
      <c r="K880" s="234">
        <v>63.615000000000009</v>
      </c>
      <c r="L880" s="312">
        <v>37.283953511542997</v>
      </c>
      <c r="M880" s="233" t="s">
        <v>5412</v>
      </c>
      <c r="N880" s="232" t="s">
        <v>5412</v>
      </c>
      <c r="O880" s="199" t="s">
        <v>5412</v>
      </c>
      <c r="P880" s="304" t="s">
        <v>5412</v>
      </c>
      <c r="Q880" s="233" t="s">
        <v>5412</v>
      </c>
      <c r="R880" s="232" t="s">
        <v>5412</v>
      </c>
      <c r="S880" s="199" t="s">
        <v>5412</v>
      </c>
      <c r="T880" s="301" t="s">
        <v>5412</v>
      </c>
      <c r="U880" s="65" t="s">
        <v>6150</v>
      </c>
      <c r="V880" s="235" t="s">
        <v>6150</v>
      </c>
      <c r="W880" s="235" t="s">
        <v>6150</v>
      </c>
      <c r="X880" s="235" t="s">
        <v>6150</v>
      </c>
      <c r="Y880" s="235" t="s">
        <v>6150</v>
      </c>
      <c r="Z880" s="235" t="s">
        <v>6150</v>
      </c>
      <c r="AA880" s="235" t="s">
        <v>6150</v>
      </c>
      <c r="AB880" s="235" t="s">
        <v>6150</v>
      </c>
      <c r="AC880" s="235" t="s">
        <v>6150</v>
      </c>
      <c r="AD880" s="235" t="s">
        <v>6150</v>
      </c>
      <c r="AE880" s="235" t="s">
        <v>12158</v>
      </c>
      <c r="AF880" s="235" t="s">
        <v>12158</v>
      </c>
      <c r="AG880" s="235" t="s">
        <v>12158</v>
      </c>
      <c r="AH880" s="235" t="s">
        <v>12158</v>
      </c>
      <c r="AI880" s="235" t="s">
        <v>12158</v>
      </c>
      <c r="AJ880" s="241" t="s">
        <v>12158</v>
      </c>
      <c r="AK880" s="241" t="s">
        <v>12158</v>
      </c>
      <c r="AL880" s="241" t="s">
        <v>12158</v>
      </c>
      <c r="AM880" s="241" t="s">
        <v>12158</v>
      </c>
      <c r="AN880" s="241" t="s">
        <v>12158</v>
      </c>
      <c r="AO880" s="241" t="s">
        <v>12158</v>
      </c>
      <c r="AP880" s="165" t="s">
        <v>12158</v>
      </c>
      <c r="AQ880" s="241" t="s">
        <v>12158</v>
      </c>
      <c r="AR880" s="241" t="s">
        <v>12158</v>
      </c>
      <c r="AS880" s="241" t="s">
        <v>12158</v>
      </c>
      <c r="AT880" s="110"/>
    </row>
    <row r="881" spans="2:46" ht="50" customHeight="1">
      <c r="B881" s="34" t="s">
        <v>1747</v>
      </c>
      <c r="C881" s="35" t="s">
        <v>5298</v>
      </c>
      <c r="D881" s="36" t="s">
        <v>1748</v>
      </c>
      <c r="E881" s="240">
        <v>29.3</v>
      </c>
      <c r="F881" s="235">
        <v>38.67</v>
      </c>
      <c r="G881" s="234">
        <v>-9.370000000000001</v>
      </c>
      <c r="H881" s="105">
        <v>-24.230669769847431</v>
      </c>
      <c r="I881" s="240">
        <v>0</v>
      </c>
      <c r="J881" s="235">
        <v>0</v>
      </c>
      <c r="K881" s="234">
        <v>0</v>
      </c>
      <c r="L881" s="312">
        <v>0</v>
      </c>
      <c r="M881" s="233" t="s">
        <v>5412</v>
      </c>
      <c r="N881" s="232" t="s">
        <v>5412</v>
      </c>
      <c r="O881" s="199" t="s">
        <v>5412</v>
      </c>
      <c r="P881" s="304" t="s">
        <v>5412</v>
      </c>
      <c r="Q881" s="240">
        <v>29.3</v>
      </c>
      <c r="R881" s="235">
        <v>38.67</v>
      </c>
      <c r="S881" s="234">
        <v>-9.370000000000001</v>
      </c>
      <c r="T881" s="105">
        <v>-24.230669769847431</v>
      </c>
      <c r="U881" s="180" t="s">
        <v>7697</v>
      </c>
      <c r="V881" s="165">
        <v>29</v>
      </c>
      <c r="W881" s="165">
        <v>39</v>
      </c>
      <c r="X881" s="165">
        <v>-10</v>
      </c>
      <c r="Y881" s="255">
        <v>-25.641025641025639</v>
      </c>
      <c r="Z881" s="235" t="s">
        <v>6150</v>
      </c>
      <c r="AA881" s="235" t="s">
        <v>6150</v>
      </c>
      <c r="AB881" s="235" t="s">
        <v>6150</v>
      </c>
      <c r="AC881" s="235" t="s">
        <v>6150</v>
      </c>
      <c r="AD881" s="235" t="s">
        <v>6150</v>
      </c>
      <c r="AE881" s="235" t="s">
        <v>12158</v>
      </c>
      <c r="AF881" s="235" t="s">
        <v>12158</v>
      </c>
      <c r="AG881" s="235" t="s">
        <v>12158</v>
      </c>
      <c r="AH881" s="235" t="s">
        <v>12158</v>
      </c>
      <c r="AI881" s="235" t="s">
        <v>12158</v>
      </c>
      <c r="AJ881" s="241" t="s">
        <v>12158</v>
      </c>
      <c r="AK881" s="241" t="s">
        <v>12158</v>
      </c>
      <c r="AL881" s="241" t="s">
        <v>12158</v>
      </c>
      <c r="AM881" s="241" t="s">
        <v>12158</v>
      </c>
      <c r="AN881" s="241" t="s">
        <v>12158</v>
      </c>
      <c r="AO881" s="241" t="s">
        <v>12158</v>
      </c>
      <c r="AP881" s="165" t="s">
        <v>12158</v>
      </c>
      <c r="AQ881" s="241" t="s">
        <v>12158</v>
      </c>
      <c r="AR881" s="241" t="s">
        <v>12158</v>
      </c>
      <c r="AS881" s="241" t="s">
        <v>12158</v>
      </c>
      <c r="AT881" s="110"/>
    </row>
    <row r="882" spans="2:46" ht="50" customHeight="1">
      <c r="B882" s="34" t="s">
        <v>1749</v>
      </c>
      <c r="C882" s="35" t="s">
        <v>5298</v>
      </c>
      <c r="D882" s="36" t="s">
        <v>1750</v>
      </c>
      <c r="E882" s="240">
        <v>72.94</v>
      </c>
      <c r="F882" s="235">
        <v>60.944000000000003</v>
      </c>
      <c r="G882" s="234">
        <v>11.995999999999995</v>
      </c>
      <c r="H882" s="105">
        <v>19.683644001050133</v>
      </c>
      <c r="I882" s="240">
        <v>72.94</v>
      </c>
      <c r="J882" s="235">
        <v>60.944000000000003</v>
      </c>
      <c r="K882" s="234">
        <v>11.995999999999995</v>
      </c>
      <c r="L882" s="312">
        <v>19.683644001050133</v>
      </c>
      <c r="M882" s="233" t="s">
        <v>5412</v>
      </c>
      <c r="N882" s="232" t="s">
        <v>5412</v>
      </c>
      <c r="O882" s="199" t="s">
        <v>5412</v>
      </c>
      <c r="P882" s="304" t="s">
        <v>5412</v>
      </c>
      <c r="Q882" s="233" t="s">
        <v>5412</v>
      </c>
      <c r="R882" s="232" t="s">
        <v>5412</v>
      </c>
      <c r="S882" s="199" t="s">
        <v>5412</v>
      </c>
      <c r="T882" s="301" t="s">
        <v>5412</v>
      </c>
      <c r="U882" s="65" t="s">
        <v>6150</v>
      </c>
      <c r="V882" s="235" t="s">
        <v>6150</v>
      </c>
      <c r="W882" s="235" t="s">
        <v>6150</v>
      </c>
      <c r="X882" s="235" t="s">
        <v>6150</v>
      </c>
      <c r="Y882" s="235" t="s">
        <v>6150</v>
      </c>
      <c r="Z882" s="235" t="s">
        <v>6150</v>
      </c>
      <c r="AA882" s="235" t="s">
        <v>6150</v>
      </c>
      <c r="AB882" s="235" t="s">
        <v>6150</v>
      </c>
      <c r="AC882" s="235" t="s">
        <v>6150</v>
      </c>
      <c r="AD882" s="235" t="s">
        <v>6150</v>
      </c>
      <c r="AE882" s="235" t="s">
        <v>12158</v>
      </c>
      <c r="AF882" s="235" t="s">
        <v>12158</v>
      </c>
      <c r="AG882" s="235" t="s">
        <v>12158</v>
      </c>
      <c r="AH882" s="235" t="s">
        <v>12158</v>
      </c>
      <c r="AI882" s="235" t="s">
        <v>12158</v>
      </c>
      <c r="AJ882" s="241" t="s">
        <v>12158</v>
      </c>
      <c r="AK882" s="241" t="s">
        <v>12158</v>
      </c>
      <c r="AL882" s="241" t="s">
        <v>12158</v>
      </c>
      <c r="AM882" s="241" t="s">
        <v>12158</v>
      </c>
      <c r="AN882" s="241" t="s">
        <v>12158</v>
      </c>
      <c r="AO882" s="241" t="s">
        <v>12158</v>
      </c>
      <c r="AP882" s="165" t="s">
        <v>12158</v>
      </c>
      <c r="AQ882" s="241" t="s">
        <v>12158</v>
      </c>
      <c r="AR882" s="241" t="s">
        <v>12158</v>
      </c>
      <c r="AS882" s="241" t="s">
        <v>12158</v>
      </c>
      <c r="AT882" s="110"/>
    </row>
    <row r="883" spans="2:46" ht="50" customHeight="1">
      <c r="B883" s="34" t="s">
        <v>1751</v>
      </c>
      <c r="C883" s="35" t="s">
        <v>5298</v>
      </c>
      <c r="D883" s="36" t="s">
        <v>1752</v>
      </c>
      <c r="E883" s="240">
        <v>200.11099999999999</v>
      </c>
      <c r="F883" s="235">
        <v>200.065</v>
      </c>
      <c r="G883" s="234">
        <v>4.5999999999992269E-2</v>
      </c>
      <c r="H883" s="105">
        <v>2.2992527428581846E-2</v>
      </c>
      <c r="I883" s="240">
        <v>200.11099999999999</v>
      </c>
      <c r="J883" s="235">
        <v>200.065</v>
      </c>
      <c r="K883" s="234">
        <v>4.5999999999992269E-2</v>
      </c>
      <c r="L883" s="312">
        <v>2.2992527428581846E-2</v>
      </c>
      <c r="M883" s="233" t="s">
        <v>5412</v>
      </c>
      <c r="N883" s="232" t="s">
        <v>5412</v>
      </c>
      <c r="O883" s="199" t="s">
        <v>5412</v>
      </c>
      <c r="P883" s="304" t="s">
        <v>5412</v>
      </c>
      <c r="Q883" s="233" t="s">
        <v>5412</v>
      </c>
      <c r="R883" s="232" t="s">
        <v>5412</v>
      </c>
      <c r="S883" s="199" t="s">
        <v>5412</v>
      </c>
      <c r="T883" s="304" t="s">
        <v>5412</v>
      </c>
      <c r="U883" s="180" t="s">
        <v>7698</v>
      </c>
      <c r="V883" s="165">
        <v>3024.134</v>
      </c>
      <c r="W883" s="165">
        <v>2349.4989999999998</v>
      </c>
      <c r="X883" s="165">
        <v>674.63500000000022</v>
      </c>
      <c r="Y883" s="255">
        <v>28.713993919554774</v>
      </c>
      <c r="Z883" s="235" t="s">
        <v>6150</v>
      </c>
      <c r="AA883" s="235" t="s">
        <v>6150</v>
      </c>
      <c r="AB883" s="235" t="s">
        <v>6150</v>
      </c>
      <c r="AC883" s="235" t="s">
        <v>6150</v>
      </c>
      <c r="AD883" s="235" t="s">
        <v>6150</v>
      </c>
      <c r="AE883" s="235" t="s">
        <v>12158</v>
      </c>
      <c r="AF883" s="235" t="s">
        <v>12158</v>
      </c>
      <c r="AG883" s="235" t="s">
        <v>12158</v>
      </c>
      <c r="AH883" s="235" t="s">
        <v>12158</v>
      </c>
      <c r="AI883" s="235" t="s">
        <v>12158</v>
      </c>
      <c r="AJ883" s="241" t="s">
        <v>12158</v>
      </c>
      <c r="AK883" s="241" t="s">
        <v>12158</v>
      </c>
      <c r="AL883" s="241" t="s">
        <v>12158</v>
      </c>
      <c r="AM883" s="241" t="s">
        <v>12158</v>
      </c>
      <c r="AN883" s="241" t="s">
        <v>12158</v>
      </c>
      <c r="AO883" s="241" t="s">
        <v>12158</v>
      </c>
      <c r="AP883" s="165" t="s">
        <v>12158</v>
      </c>
      <c r="AQ883" s="241" t="s">
        <v>12158</v>
      </c>
      <c r="AR883" s="241" t="s">
        <v>12158</v>
      </c>
      <c r="AS883" s="241" t="s">
        <v>12158</v>
      </c>
      <c r="AT883" s="110"/>
    </row>
    <row r="884" spans="2:46" ht="50" customHeight="1">
      <c r="B884" s="34" t="s">
        <v>1753</v>
      </c>
      <c r="C884" s="35" t="s">
        <v>5299</v>
      </c>
      <c r="D884" s="330" t="s">
        <v>1754</v>
      </c>
      <c r="E884" s="65">
        <v>118353.06600000001</v>
      </c>
      <c r="F884" s="235">
        <v>114684.564</v>
      </c>
      <c r="G884" s="234">
        <v>3668.5020000000077</v>
      </c>
      <c r="H884" s="312">
        <v>3.1987757306205635</v>
      </c>
      <c r="I884" s="65">
        <v>48148.457999999999</v>
      </c>
      <c r="J884" s="235">
        <v>45715.817000000003</v>
      </c>
      <c r="K884" s="234">
        <v>2432.640999999996</v>
      </c>
      <c r="L884" s="312">
        <v>5.3212239431267214</v>
      </c>
      <c r="M884" s="233" t="s">
        <v>5412</v>
      </c>
      <c r="N884" s="232" t="s">
        <v>5412</v>
      </c>
      <c r="O884" s="199" t="s">
        <v>5412</v>
      </c>
      <c r="P884" s="301" t="s">
        <v>5412</v>
      </c>
      <c r="Q884" s="65">
        <v>70204.607999999993</v>
      </c>
      <c r="R884" s="235">
        <v>68968.747000000003</v>
      </c>
      <c r="S884" s="234">
        <v>1235.8609999999899</v>
      </c>
      <c r="T884" s="234">
        <v>1.7919145319545822</v>
      </c>
      <c r="U884" s="237" t="s">
        <v>11437</v>
      </c>
      <c r="V884" s="165">
        <v>43937</v>
      </c>
      <c r="W884" s="165">
        <v>41556</v>
      </c>
      <c r="X884" s="165">
        <v>2381</v>
      </c>
      <c r="Y884" s="165">
        <v>5.7296178650495717</v>
      </c>
      <c r="Z884" s="237" t="s">
        <v>7424</v>
      </c>
      <c r="AA884" s="165">
        <v>7253</v>
      </c>
      <c r="AB884" s="165">
        <v>7675</v>
      </c>
      <c r="AC884" s="165">
        <v>-422</v>
      </c>
      <c r="AD884" s="165">
        <v>-5.4983713355048858</v>
      </c>
      <c r="AE884" s="237" t="s">
        <v>11438</v>
      </c>
      <c r="AF884" s="165">
        <v>6499</v>
      </c>
      <c r="AG884" s="165">
        <v>6757</v>
      </c>
      <c r="AH884" s="165">
        <v>-258</v>
      </c>
      <c r="AI884" s="165">
        <v>-3.8182625425484682</v>
      </c>
      <c r="AJ884" s="237" t="s">
        <v>11439</v>
      </c>
      <c r="AK884" s="165">
        <v>5741</v>
      </c>
      <c r="AL884" s="165">
        <v>6204</v>
      </c>
      <c r="AM884" s="165">
        <v>-463</v>
      </c>
      <c r="AN884" s="165">
        <v>-7.4629271437782068</v>
      </c>
      <c r="AO884" s="237" t="s">
        <v>8573</v>
      </c>
      <c r="AP884" s="165">
        <v>5014</v>
      </c>
      <c r="AQ884" s="165">
        <v>5013</v>
      </c>
      <c r="AR884" s="165">
        <v>1</v>
      </c>
      <c r="AS884" s="263">
        <v>1.9948134849391581E-2</v>
      </c>
      <c r="AT884" s="273" t="s">
        <v>11440</v>
      </c>
    </row>
    <row r="885" spans="2:46" ht="50" customHeight="1">
      <c r="B885" s="34" t="s">
        <v>1755</v>
      </c>
      <c r="C885" s="35" t="s">
        <v>5299</v>
      </c>
      <c r="D885" s="330" t="s">
        <v>1756</v>
      </c>
      <c r="E885" s="65">
        <v>63710.508999999998</v>
      </c>
      <c r="F885" s="235">
        <v>63955.718999999997</v>
      </c>
      <c r="G885" s="234">
        <v>-245.20999999999913</v>
      </c>
      <c r="H885" s="312">
        <v>-0.38340589994774216</v>
      </c>
      <c r="I885" s="65">
        <v>24793.638999999999</v>
      </c>
      <c r="J885" s="235">
        <v>24098.75</v>
      </c>
      <c r="K885" s="234">
        <v>694.88899999999921</v>
      </c>
      <c r="L885" s="312">
        <v>2.8835064059339146</v>
      </c>
      <c r="M885" s="233" t="s">
        <v>5412</v>
      </c>
      <c r="N885" s="232" t="s">
        <v>5412</v>
      </c>
      <c r="O885" s="199" t="s">
        <v>5412</v>
      </c>
      <c r="P885" s="301" t="s">
        <v>5412</v>
      </c>
      <c r="Q885" s="65">
        <v>38916.870000000003</v>
      </c>
      <c r="R885" s="235">
        <v>39856.968999999997</v>
      </c>
      <c r="S885" s="234">
        <v>-940.0989999999947</v>
      </c>
      <c r="T885" s="234">
        <v>-2.358681614750973</v>
      </c>
      <c r="U885" s="237" t="s">
        <v>5536</v>
      </c>
      <c r="V885" s="165">
        <v>22680</v>
      </c>
      <c r="W885" s="165">
        <v>24792</v>
      </c>
      <c r="X885" s="165">
        <v>-2112</v>
      </c>
      <c r="Y885" s="165">
        <v>-8.5188770571151977</v>
      </c>
      <c r="Z885" s="237" t="s">
        <v>6074</v>
      </c>
      <c r="AA885" s="165">
        <v>11579</v>
      </c>
      <c r="AB885" s="165">
        <v>10458</v>
      </c>
      <c r="AC885" s="165">
        <v>1121</v>
      </c>
      <c r="AD885" s="165">
        <v>10.719066743163129</v>
      </c>
      <c r="AE885" s="237" t="s">
        <v>7700</v>
      </c>
      <c r="AF885" s="165">
        <v>3689</v>
      </c>
      <c r="AG885" s="165">
        <v>3645</v>
      </c>
      <c r="AH885" s="165">
        <v>44</v>
      </c>
      <c r="AI885" s="165">
        <v>1.207133058984911</v>
      </c>
      <c r="AJ885" s="237" t="s">
        <v>6287</v>
      </c>
      <c r="AK885" s="165">
        <v>352</v>
      </c>
      <c r="AL885" s="165">
        <v>374</v>
      </c>
      <c r="AM885" s="165">
        <v>-22</v>
      </c>
      <c r="AN885" s="165">
        <v>-5.8823529411764701</v>
      </c>
      <c r="AO885" s="235" t="s">
        <v>7701</v>
      </c>
      <c r="AP885" s="165">
        <v>302</v>
      </c>
      <c r="AQ885" s="165">
        <v>288</v>
      </c>
      <c r="AR885" s="165">
        <v>14</v>
      </c>
      <c r="AS885" s="263">
        <v>4.8611111111111116</v>
      </c>
      <c r="AT885" s="274" t="s">
        <v>11441</v>
      </c>
    </row>
    <row r="886" spans="2:46" ht="50" customHeight="1">
      <c r="B886" s="37" t="s">
        <v>1757</v>
      </c>
      <c r="C886" s="38" t="s">
        <v>5299</v>
      </c>
      <c r="D886" s="331" t="s">
        <v>1758</v>
      </c>
      <c r="E886" s="65">
        <v>178911.693</v>
      </c>
      <c r="F886" s="235">
        <v>159624.66</v>
      </c>
      <c r="G886" s="234">
        <v>19287.032999999996</v>
      </c>
      <c r="H886" s="312">
        <v>12.082740223221146</v>
      </c>
      <c r="I886" s="65">
        <v>52291.379000000001</v>
      </c>
      <c r="J886" s="235">
        <v>47753.438999999998</v>
      </c>
      <c r="K886" s="234">
        <v>4537.9400000000023</v>
      </c>
      <c r="L886" s="312">
        <v>9.5028548624529474</v>
      </c>
      <c r="M886" s="233" t="s">
        <v>5412</v>
      </c>
      <c r="N886" s="232" t="s">
        <v>5412</v>
      </c>
      <c r="O886" s="199" t="s">
        <v>5412</v>
      </c>
      <c r="P886" s="301" t="s">
        <v>5412</v>
      </c>
      <c r="Q886" s="65">
        <v>126620.314</v>
      </c>
      <c r="R886" s="235">
        <v>111871.22100000001</v>
      </c>
      <c r="S886" s="234">
        <v>14749.092999999993</v>
      </c>
      <c r="T886" s="234">
        <v>13.183992154693646</v>
      </c>
      <c r="U886" s="237" t="s">
        <v>6824</v>
      </c>
      <c r="V886" s="165">
        <v>76085</v>
      </c>
      <c r="W886" s="165">
        <v>66048</v>
      </c>
      <c r="X886" s="165">
        <v>10037</v>
      </c>
      <c r="Y886" s="165">
        <v>15.196523740310077</v>
      </c>
      <c r="Z886" s="237" t="s">
        <v>5536</v>
      </c>
      <c r="AA886" s="165">
        <v>14993</v>
      </c>
      <c r="AB886" s="165">
        <v>15280</v>
      </c>
      <c r="AC886" s="165">
        <v>-287</v>
      </c>
      <c r="AD886" s="165">
        <v>-1.8782722513089003</v>
      </c>
      <c r="AE886" s="237" t="s">
        <v>5440</v>
      </c>
      <c r="AF886" s="165">
        <v>10227</v>
      </c>
      <c r="AG886" s="165">
        <v>7890</v>
      </c>
      <c r="AH886" s="165">
        <v>2337</v>
      </c>
      <c r="AI886" s="165">
        <v>29.619771863117872</v>
      </c>
      <c r="AJ886" s="237" t="s">
        <v>7702</v>
      </c>
      <c r="AK886" s="165">
        <v>7827</v>
      </c>
      <c r="AL886" s="165">
        <v>7692</v>
      </c>
      <c r="AM886" s="165">
        <v>135</v>
      </c>
      <c r="AN886" s="165">
        <v>1.7550702028081122</v>
      </c>
      <c r="AO886" s="237" t="s">
        <v>7703</v>
      </c>
      <c r="AP886" s="165">
        <v>5207</v>
      </c>
      <c r="AQ886" s="165">
        <v>3873</v>
      </c>
      <c r="AR886" s="165">
        <v>1334</v>
      </c>
      <c r="AS886" s="263">
        <v>34.443583785179449</v>
      </c>
      <c r="AT886" s="275" t="s">
        <v>11442</v>
      </c>
    </row>
    <row r="887" spans="2:46" ht="50" customHeight="1">
      <c r="B887" s="34" t="s">
        <v>1759</v>
      </c>
      <c r="C887" s="35" t="s">
        <v>5299</v>
      </c>
      <c r="D887" s="330" t="s">
        <v>1760</v>
      </c>
      <c r="E887" s="65">
        <v>55441.671000000002</v>
      </c>
      <c r="F887" s="235">
        <v>50871.457999999999</v>
      </c>
      <c r="G887" s="234">
        <v>4570.2130000000034</v>
      </c>
      <c r="H887" s="312">
        <v>8.9838451258857237</v>
      </c>
      <c r="I887" s="65">
        <v>32606.962</v>
      </c>
      <c r="J887" s="235">
        <v>30289.201000000001</v>
      </c>
      <c r="K887" s="234">
        <v>2317.7609999999986</v>
      </c>
      <c r="L887" s="312">
        <v>7.6521034675031494</v>
      </c>
      <c r="M887" s="240">
        <v>5778.9759999999997</v>
      </c>
      <c r="N887" s="235">
        <v>5674.5379999999996</v>
      </c>
      <c r="O887" s="234">
        <v>104.4380000000001</v>
      </c>
      <c r="P887" s="138">
        <v>1.8404670124686822</v>
      </c>
      <c r="Q887" s="65">
        <v>17055.733</v>
      </c>
      <c r="R887" s="235">
        <v>14907.718999999999</v>
      </c>
      <c r="S887" s="234">
        <v>2148.014000000001</v>
      </c>
      <c r="T887" s="234">
        <v>14.408736842973772</v>
      </c>
      <c r="U887" s="237" t="s">
        <v>11443</v>
      </c>
      <c r="V887" s="165">
        <v>9124</v>
      </c>
      <c r="W887" s="165">
        <v>7567</v>
      </c>
      <c r="X887" s="165">
        <v>1557</v>
      </c>
      <c r="Y887" s="165">
        <v>20.576186071098192</v>
      </c>
      <c r="Z887" s="237" t="s">
        <v>7704</v>
      </c>
      <c r="AA887" s="165">
        <v>5339</v>
      </c>
      <c r="AB887" s="165">
        <v>4866</v>
      </c>
      <c r="AC887" s="165">
        <v>473</v>
      </c>
      <c r="AD887" s="165">
        <v>9.7205096588573774</v>
      </c>
      <c r="AE887" s="237" t="s">
        <v>7705</v>
      </c>
      <c r="AF887" s="165">
        <v>640</v>
      </c>
      <c r="AG887" s="165">
        <v>639</v>
      </c>
      <c r="AH887" s="165">
        <v>1</v>
      </c>
      <c r="AI887" s="165">
        <v>0.1564945226917058</v>
      </c>
      <c r="AJ887" s="237" t="s">
        <v>7706</v>
      </c>
      <c r="AK887" s="165">
        <v>425</v>
      </c>
      <c r="AL887" s="165">
        <v>425</v>
      </c>
      <c r="AM887" s="165">
        <v>0</v>
      </c>
      <c r="AN887" s="165">
        <v>0</v>
      </c>
      <c r="AO887" s="235" t="s">
        <v>7707</v>
      </c>
      <c r="AP887" s="165">
        <v>372</v>
      </c>
      <c r="AQ887" s="165">
        <v>371</v>
      </c>
      <c r="AR887" s="165">
        <v>1</v>
      </c>
      <c r="AS887" s="263">
        <v>0.26954177897574128</v>
      </c>
      <c r="AT887" s="275" t="s">
        <v>11444</v>
      </c>
    </row>
    <row r="888" spans="2:46" ht="50" customHeight="1">
      <c r="B888" s="34" t="s">
        <v>1761</v>
      </c>
      <c r="C888" s="35" t="s">
        <v>5299</v>
      </c>
      <c r="D888" s="330" t="s">
        <v>1762</v>
      </c>
      <c r="E888" s="65">
        <v>61499.035000000003</v>
      </c>
      <c r="F888" s="235">
        <v>65605.861000000004</v>
      </c>
      <c r="G888" s="234">
        <v>-4106.8260000000009</v>
      </c>
      <c r="H888" s="312">
        <v>-6.2598462048992856</v>
      </c>
      <c r="I888" s="65">
        <v>19727.532999999999</v>
      </c>
      <c r="J888" s="235">
        <v>22276.129000000001</v>
      </c>
      <c r="K888" s="234">
        <v>-2548.5960000000014</v>
      </c>
      <c r="L888" s="312">
        <v>-11.440928538347041</v>
      </c>
      <c r="M888" s="240">
        <v>55.41</v>
      </c>
      <c r="N888" s="235">
        <v>55.213999999999999</v>
      </c>
      <c r="O888" s="234">
        <v>0.19599999999999795</v>
      </c>
      <c r="P888" s="138">
        <v>0.3549824319918824</v>
      </c>
      <c r="Q888" s="65">
        <v>41716.091999999997</v>
      </c>
      <c r="R888" s="235">
        <v>43274.517999999996</v>
      </c>
      <c r="S888" s="234">
        <v>-1558.4259999999995</v>
      </c>
      <c r="T888" s="234">
        <v>-3.6012555934187405</v>
      </c>
      <c r="U888" s="237" t="s">
        <v>7708</v>
      </c>
      <c r="V888" s="165">
        <v>24909</v>
      </c>
      <c r="W888" s="165">
        <v>23111</v>
      </c>
      <c r="X888" s="165">
        <v>1798</v>
      </c>
      <c r="Y888" s="165">
        <v>7.7798450954091134</v>
      </c>
      <c r="Z888" s="237" t="s">
        <v>7709</v>
      </c>
      <c r="AA888" s="165">
        <v>15818</v>
      </c>
      <c r="AB888" s="165">
        <v>19210</v>
      </c>
      <c r="AC888" s="165">
        <v>-3392</v>
      </c>
      <c r="AD888" s="165">
        <v>-17.657470067673088</v>
      </c>
      <c r="AE888" s="235" t="s">
        <v>5373</v>
      </c>
      <c r="AF888" s="165">
        <v>666</v>
      </c>
      <c r="AG888" s="165">
        <v>666</v>
      </c>
      <c r="AH888" s="165">
        <v>0</v>
      </c>
      <c r="AI888" s="165">
        <v>0</v>
      </c>
      <c r="AJ888" s="235" t="s">
        <v>7710</v>
      </c>
      <c r="AK888" s="165">
        <v>103</v>
      </c>
      <c r="AL888" s="165">
        <v>69</v>
      </c>
      <c r="AM888" s="165">
        <v>34</v>
      </c>
      <c r="AN888" s="165">
        <v>49.275362318840585</v>
      </c>
      <c r="AO888" s="235" t="s">
        <v>5492</v>
      </c>
      <c r="AP888" s="165">
        <v>96</v>
      </c>
      <c r="AQ888" s="165">
        <v>96</v>
      </c>
      <c r="AR888" s="165">
        <v>0</v>
      </c>
      <c r="AS888" s="263">
        <v>0</v>
      </c>
      <c r="AT888" s="275" t="s">
        <v>11445</v>
      </c>
    </row>
    <row r="889" spans="2:46" ht="50" customHeight="1">
      <c r="B889" s="34" t="s">
        <v>1763</v>
      </c>
      <c r="C889" s="35" t="s">
        <v>5299</v>
      </c>
      <c r="D889" s="330" t="s">
        <v>1764</v>
      </c>
      <c r="E889" s="65">
        <v>48895.351000000002</v>
      </c>
      <c r="F889" s="235">
        <v>45719.858999999997</v>
      </c>
      <c r="G889" s="234">
        <v>3175.4920000000056</v>
      </c>
      <c r="H889" s="312">
        <v>6.9455419799085689</v>
      </c>
      <c r="I889" s="65">
        <v>10841.732</v>
      </c>
      <c r="J889" s="235">
        <v>10038.348</v>
      </c>
      <c r="K889" s="234">
        <v>803.38400000000001</v>
      </c>
      <c r="L889" s="312">
        <v>8.0031495222122206</v>
      </c>
      <c r="M889" s="240">
        <v>5536.14</v>
      </c>
      <c r="N889" s="235">
        <v>6282.857</v>
      </c>
      <c r="O889" s="234">
        <v>-746.71699999999964</v>
      </c>
      <c r="P889" s="138">
        <v>-11.884991175193063</v>
      </c>
      <c r="Q889" s="65">
        <v>32517.478999999999</v>
      </c>
      <c r="R889" s="235">
        <v>29398.653999999999</v>
      </c>
      <c r="S889" s="234">
        <v>3118.8250000000007</v>
      </c>
      <c r="T889" s="234">
        <v>10.608733991699079</v>
      </c>
      <c r="U889" s="237" t="s">
        <v>5751</v>
      </c>
      <c r="V889" s="165">
        <v>22267</v>
      </c>
      <c r="W889" s="165">
        <v>19830</v>
      </c>
      <c r="X889" s="165">
        <v>2437</v>
      </c>
      <c r="Y889" s="165">
        <v>12.289460413514876</v>
      </c>
      <c r="Z889" s="237" t="s">
        <v>7535</v>
      </c>
      <c r="AA889" s="165">
        <v>3967</v>
      </c>
      <c r="AB889" s="165">
        <v>3314</v>
      </c>
      <c r="AC889" s="165">
        <v>653</v>
      </c>
      <c r="AD889" s="165">
        <v>19.704284852142425</v>
      </c>
      <c r="AE889" s="235" t="s">
        <v>6754</v>
      </c>
      <c r="AF889" s="165">
        <v>2741</v>
      </c>
      <c r="AG889" s="165">
        <v>2339</v>
      </c>
      <c r="AH889" s="165">
        <v>402</v>
      </c>
      <c r="AI889" s="165">
        <v>17.186831979478409</v>
      </c>
      <c r="AJ889" s="235" t="s">
        <v>7280</v>
      </c>
      <c r="AK889" s="165">
        <v>1737</v>
      </c>
      <c r="AL889" s="165">
        <v>2025</v>
      </c>
      <c r="AM889" s="165">
        <v>-288</v>
      </c>
      <c r="AN889" s="165">
        <v>-14.222222222222221</v>
      </c>
      <c r="AO889" s="235" t="s">
        <v>5494</v>
      </c>
      <c r="AP889" s="165">
        <v>669</v>
      </c>
      <c r="AQ889" s="165">
        <v>668</v>
      </c>
      <c r="AR889" s="165">
        <v>1</v>
      </c>
      <c r="AS889" s="263">
        <v>0.14970059880239522</v>
      </c>
      <c r="AT889" s="276" t="s">
        <v>12112</v>
      </c>
    </row>
    <row r="890" spans="2:46" ht="50" customHeight="1">
      <c r="B890" s="34" t="s">
        <v>1765</v>
      </c>
      <c r="C890" s="35" t="s">
        <v>5299</v>
      </c>
      <c r="D890" s="330" t="s">
        <v>1766</v>
      </c>
      <c r="E890" s="65">
        <v>26882.883999999998</v>
      </c>
      <c r="F890" s="235">
        <v>22667.844000000001</v>
      </c>
      <c r="G890" s="234">
        <v>4215.0399999999972</v>
      </c>
      <c r="H890" s="312">
        <v>18.59479887015279</v>
      </c>
      <c r="I890" s="65">
        <v>18073.427</v>
      </c>
      <c r="J890" s="235">
        <v>14316.625</v>
      </c>
      <c r="K890" s="234">
        <v>3756.8019999999997</v>
      </c>
      <c r="L890" s="312">
        <v>26.240835392419648</v>
      </c>
      <c r="M890" s="240">
        <v>5.7530000000000001</v>
      </c>
      <c r="N890" s="235">
        <v>16.356999999999999</v>
      </c>
      <c r="O890" s="234">
        <v>-10.603999999999999</v>
      </c>
      <c r="P890" s="138">
        <v>-64.828513786146601</v>
      </c>
      <c r="Q890" s="65">
        <v>8803.7039999999997</v>
      </c>
      <c r="R890" s="235">
        <v>8334.8619999999992</v>
      </c>
      <c r="S890" s="234">
        <v>468.84200000000055</v>
      </c>
      <c r="T890" s="234">
        <v>5.6250721367672387</v>
      </c>
      <c r="U890" s="237" t="s">
        <v>5401</v>
      </c>
      <c r="V890" s="165">
        <v>5702</v>
      </c>
      <c r="W890" s="165">
        <v>5401</v>
      </c>
      <c r="X890" s="165">
        <v>301</v>
      </c>
      <c r="Y890" s="165">
        <v>5.5730420292538421</v>
      </c>
      <c r="Z890" s="235" t="s">
        <v>11446</v>
      </c>
      <c r="AA890" s="165">
        <v>1211</v>
      </c>
      <c r="AB890" s="165">
        <v>1180</v>
      </c>
      <c r="AC890" s="165">
        <v>31</v>
      </c>
      <c r="AD890" s="165">
        <v>2.6271186440677963</v>
      </c>
      <c r="AE890" s="235" t="s">
        <v>7711</v>
      </c>
      <c r="AF890" s="165">
        <v>1129</v>
      </c>
      <c r="AG890" s="165">
        <v>873</v>
      </c>
      <c r="AH890" s="165">
        <v>256</v>
      </c>
      <c r="AI890" s="165">
        <v>29.3241695303551</v>
      </c>
      <c r="AJ890" s="235" t="s">
        <v>11447</v>
      </c>
      <c r="AK890" s="165">
        <v>563</v>
      </c>
      <c r="AL890" s="165">
        <v>685</v>
      </c>
      <c r="AM890" s="165">
        <v>-122</v>
      </c>
      <c r="AN890" s="165">
        <v>-17.810218978102192</v>
      </c>
      <c r="AO890" s="235" t="s">
        <v>7712</v>
      </c>
      <c r="AP890" s="165">
        <v>109</v>
      </c>
      <c r="AQ890" s="165">
        <v>109</v>
      </c>
      <c r="AR890" s="165">
        <v>0</v>
      </c>
      <c r="AS890" s="263">
        <v>0</v>
      </c>
      <c r="AT890" s="275" t="s">
        <v>11448</v>
      </c>
    </row>
    <row r="891" spans="2:46" ht="50" customHeight="1">
      <c r="B891" s="34" t="s">
        <v>1767</v>
      </c>
      <c r="C891" s="35" t="s">
        <v>5299</v>
      </c>
      <c r="D891" s="330" t="s">
        <v>1768</v>
      </c>
      <c r="E891" s="65">
        <v>134842.11499999999</v>
      </c>
      <c r="F891" s="235">
        <v>120528.95699999999</v>
      </c>
      <c r="G891" s="234">
        <v>14313.157999999996</v>
      </c>
      <c r="H891" s="312">
        <v>11.875285704164847</v>
      </c>
      <c r="I891" s="65">
        <v>30300.047999999999</v>
      </c>
      <c r="J891" s="235">
        <v>27787.266</v>
      </c>
      <c r="K891" s="234">
        <v>2512.7819999999992</v>
      </c>
      <c r="L891" s="312">
        <v>9.0429263533879123</v>
      </c>
      <c r="M891" s="240">
        <v>3106.029</v>
      </c>
      <c r="N891" s="235">
        <v>3104.2139999999999</v>
      </c>
      <c r="O891" s="234">
        <v>1.8150000000000546</v>
      </c>
      <c r="P891" s="138">
        <v>5.846890710498872E-2</v>
      </c>
      <c r="Q891" s="65">
        <v>101436.038</v>
      </c>
      <c r="R891" s="235">
        <v>89637.476999999999</v>
      </c>
      <c r="S891" s="234">
        <v>11798.561000000002</v>
      </c>
      <c r="T891" s="234">
        <v>13.162531337199509</v>
      </c>
      <c r="U891" s="237" t="s">
        <v>5698</v>
      </c>
      <c r="V891" s="165">
        <v>63846</v>
      </c>
      <c r="W891" s="165">
        <v>61703</v>
      </c>
      <c r="X891" s="165">
        <v>2143</v>
      </c>
      <c r="Y891" s="165">
        <v>3.4730888287441455</v>
      </c>
      <c r="Z891" s="235" t="s">
        <v>11449</v>
      </c>
      <c r="AA891" s="165">
        <v>21323</v>
      </c>
      <c r="AB891" s="165">
        <v>14847</v>
      </c>
      <c r="AC891" s="165">
        <v>6475</v>
      </c>
      <c r="AD891" s="165">
        <v>43.611504007543608</v>
      </c>
      <c r="AE891" s="235" t="s">
        <v>7713</v>
      </c>
      <c r="AF891" s="165">
        <v>7000</v>
      </c>
      <c r="AG891" s="165">
        <v>6000</v>
      </c>
      <c r="AH891" s="165">
        <v>1000</v>
      </c>
      <c r="AI891" s="165">
        <v>16.666666666666664</v>
      </c>
      <c r="AJ891" s="235" t="s">
        <v>9811</v>
      </c>
      <c r="AK891" s="165">
        <v>5209</v>
      </c>
      <c r="AL891" s="165">
        <v>3283</v>
      </c>
      <c r="AM891" s="165">
        <v>1926</v>
      </c>
      <c r="AN891" s="165">
        <v>58.665854401462084</v>
      </c>
      <c r="AO891" s="235" t="s">
        <v>11450</v>
      </c>
      <c r="AP891" s="165">
        <v>1559</v>
      </c>
      <c r="AQ891" s="165">
        <v>1533</v>
      </c>
      <c r="AR891" s="165">
        <v>27</v>
      </c>
      <c r="AS891" s="263">
        <v>1.7612524461839529</v>
      </c>
      <c r="AT891" s="277" t="s">
        <v>11451</v>
      </c>
    </row>
    <row r="892" spans="2:46" ht="50" customHeight="1">
      <c r="B892" s="34" t="s">
        <v>1769</v>
      </c>
      <c r="C892" s="35" t="s">
        <v>5299</v>
      </c>
      <c r="D892" s="330" t="s">
        <v>1770</v>
      </c>
      <c r="E892" s="65">
        <v>97079.308999999994</v>
      </c>
      <c r="F892" s="235">
        <v>101569.40300000001</v>
      </c>
      <c r="G892" s="234">
        <v>-4490.0940000000119</v>
      </c>
      <c r="H892" s="312">
        <v>-4.4207151636010025</v>
      </c>
      <c r="I892" s="65">
        <v>20089.802</v>
      </c>
      <c r="J892" s="235">
        <v>19087.357</v>
      </c>
      <c r="K892" s="234">
        <v>1002.4449999999997</v>
      </c>
      <c r="L892" s="312">
        <v>5.2518795556660871</v>
      </c>
      <c r="M892" s="240">
        <v>9092.4680000000008</v>
      </c>
      <c r="N892" s="235">
        <v>9658.5370000000003</v>
      </c>
      <c r="O892" s="234">
        <v>-566.06899999999951</v>
      </c>
      <c r="P892" s="138">
        <v>-5.8608151524397485</v>
      </c>
      <c r="Q892" s="65">
        <v>67897.039000000004</v>
      </c>
      <c r="R892" s="235">
        <v>72823.509000000005</v>
      </c>
      <c r="S892" s="234">
        <v>-4926.4700000000012</v>
      </c>
      <c r="T892" s="234">
        <v>-6.7649445455862347</v>
      </c>
      <c r="U892" s="237" t="s">
        <v>5395</v>
      </c>
      <c r="V892" s="165">
        <v>38400</v>
      </c>
      <c r="W892" s="165">
        <v>40457</v>
      </c>
      <c r="X892" s="165">
        <v>-2057</v>
      </c>
      <c r="Y892" s="165">
        <v>-5.0844106087945224</v>
      </c>
      <c r="Z892" s="235" t="s">
        <v>5895</v>
      </c>
      <c r="AA892" s="165">
        <v>23035</v>
      </c>
      <c r="AB892" s="165">
        <v>24527</v>
      </c>
      <c r="AC892" s="165">
        <v>-1492</v>
      </c>
      <c r="AD892" s="165">
        <v>-6.0830921025808298</v>
      </c>
      <c r="AE892" s="235" t="s">
        <v>7714</v>
      </c>
      <c r="AF892" s="165">
        <v>3000</v>
      </c>
      <c r="AG892" s="165">
        <v>3000</v>
      </c>
      <c r="AH892" s="165">
        <v>0</v>
      </c>
      <c r="AI892" s="165">
        <v>0</v>
      </c>
      <c r="AJ892" s="235" t="s">
        <v>7715</v>
      </c>
      <c r="AK892" s="165">
        <v>1500</v>
      </c>
      <c r="AL892" s="165">
        <v>1500</v>
      </c>
      <c r="AM892" s="165">
        <v>0</v>
      </c>
      <c r="AN892" s="165">
        <v>0</v>
      </c>
      <c r="AO892" s="235" t="s">
        <v>7716</v>
      </c>
      <c r="AP892" s="165">
        <v>810</v>
      </c>
      <c r="AQ892" s="165">
        <v>1425</v>
      </c>
      <c r="AR892" s="165">
        <v>-615</v>
      </c>
      <c r="AS892" s="263">
        <v>-43.15789473684211</v>
      </c>
      <c r="AT892" s="275" t="s">
        <v>11452</v>
      </c>
    </row>
    <row r="893" spans="2:46" ht="50" customHeight="1">
      <c r="B893" s="34" t="s">
        <v>1771</v>
      </c>
      <c r="C893" s="35" t="s">
        <v>5299</v>
      </c>
      <c r="D893" s="330" t="s">
        <v>1772</v>
      </c>
      <c r="E893" s="65">
        <v>49267.339</v>
      </c>
      <c r="F893" s="235">
        <v>42482.411999999997</v>
      </c>
      <c r="G893" s="234">
        <v>6784.9270000000033</v>
      </c>
      <c r="H893" s="312">
        <v>15.97114354053156</v>
      </c>
      <c r="I893" s="65">
        <v>22695.097000000002</v>
      </c>
      <c r="J893" s="235">
        <v>20657.937999999998</v>
      </c>
      <c r="K893" s="234">
        <v>2037.1590000000033</v>
      </c>
      <c r="L893" s="312">
        <v>9.8613859718235357</v>
      </c>
      <c r="M893" s="240">
        <v>1107.527</v>
      </c>
      <c r="N893" s="235">
        <v>1319.5940000000001</v>
      </c>
      <c r="O893" s="234">
        <v>-212.06700000000001</v>
      </c>
      <c r="P893" s="138">
        <v>-16.070624752764864</v>
      </c>
      <c r="Q893" s="65">
        <v>25464.715</v>
      </c>
      <c r="R893" s="235">
        <v>20504.88</v>
      </c>
      <c r="S893" s="234">
        <v>4959.8349999999991</v>
      </c>
      <c r="T893" s="234">
        <v>24.188559016195164</v>
      </c>
      <c r="U893" s="237" t="s">
        <v>6074</v>
      </c>
      <c r="V893" s="165">
        <v>22534</v>
      </c>
      <c r="W893" s="165">
        <v>17894</v>
      </c>
      <c r="X893" s="165">
        <v>4640</v>
      </c>
      <c r="Y893" s="165">
        <v>25.930479490331955</v>
      </c>
      <c r="Z893" s="235" t="s">
        <v>7717</v>
      </c>
      <c r="AA893" s="165">
        <v>861</v>
      </c>
      <c r="AB893" s="165">
        <v>886</v>
      </c>
      <c r="AC893" s="165">
        <v>-25</v>
      </c>
      <c r="AD893" s="165">
        <v>-2.8216704288939054</v>
      </c>
      <c r="AE893" s="235" t="s">
        <v>7718</v>
      </c>
      <c r="AF893" s="165">
        <v>772</v>
      </c>
      <c r="AG893" s="165">
        <v>731</v>
      </c>
      <c r="AH893" s="165">
        <v>41</v>
      </c>
      <c r="AI893" s="165">
        <v>5.6087551299589604</v>
      </c>
      <c r="AJ893" s="241" t="s">
        <v>7719</v>
      </c>
      <c r="AK893" s="165">
        <v>675</v>
      </c>
      <c r="AL893" s="165">
        <v>678</v>
      </c>
      <c r="AM893" s="165">
        <v>-3</v>
      </c>
      <c r="AN893" s="165">
        <v>-0.44247787610619471</v>
      </c>
      <c r="AO893" s="241" t="s">
        <v>7720</v>
      </c>
      <c r="AP893" s="165">
        <v>524</v>
      </c>
      <c r="AQ893" s="165">
        <v>232</v>
      </c>
      <c r="AR893" s="165">
        <v>292</v>
      </c>
      <c r="AS893" s="263">
        <v>125.86206896551724</v>
      </c>
      <c r="AT893" s="278" t="s">
        <v>7721</v>
      </c>
    </row>
    <row r="894" spans="2:46" ht="50" customHeight="1">
      <c r="B894" s="34" t="s">
        <v>1773</v>
      </c>
      <c r="C894" s="35" t="s">
        <v>5299</v>
      </c>
      <c r="D894" s="330" t="s">
        <v>1774</v>
      </c>
      <c r="E894" s="65">
        <v>114193.68</v>
      </c>
      <c r="F894" s="235">
        <v>115690.681</v>
      </c>
      <c r="G894" s="234">
        <v>-1497.0010000000038</v>
      </c>
      <c r="H894" s="312">
        <v>-1.2939685262981588</v>
      </c>
      <c r="I894" s="65">
        <v>56950.536</v>
      </c>
      <c r="J894" s="235">
        <v>66016.53</v>
      </c>
      <c r="K894" s="234">
        <v>-9065.9939999999988</v>
      </c>
      <c r="L894" s="312">
        <v>-13.732915074451807</v>
      </c>
      <c r="M894" s="240">
        <v>2743.482</v>
      </c>
      <c r="N894" s="235">
        <v>4740.7790000000005</v>
      </c>
      <c r="O894" s="234">
        <v>-1997.2970000000005</v>
      </c>
      <c r="P894" s="138">
        <v>-42.130143590325567</v>
      </c>
      <c r="Q894" s="65">
        <v>54499.661999999997</v>
      </c>
      <c r="R894" s="235">
        <v>44933.372000000003</v>
      </c>
      <c r="S894" s="234">
        <v>9566.2899999999936</v>
      </c>
      <c r="T894" s="234">
        <v>21.289944587288026</v>
      </c>
      <c r="U894" s="237" t="s">
        <v>11453</v>
      </c>
      <c r="V894" s="165">
        <v>40836.713000000003</v>
      </c>
      <c r="W894" s="165">
        <v>37796.303</v>
      </c>
      <c r="X894" s="165">
        <v>3040.4100000000035</v>
      </c>
      <c r="Y894" s="165">
        <v>8.0441994551689451</v>
      </c>
      <c r="Z894" s="241" t="s">
        <v>11454</v>
      </c>
      <c r="AA894" s="165">
        <v>7012.1059999999998</v>
      </c>
      <c r="AB894" s="165">
        <v>6009.973</v>
      </c>
      <c r="AC894" s="165">
        <v>1002.1329999999998</v>
      </c>
      <c r="AD894" s="165">
        <v>16.674500867141994</v>
      </c>
      <c r="AE894" s="241" t="s">
        <v>7722</v>
      </c>
      <c r="AF894" s="165">
        <v>5296.71</v>
      </c>
      <c r="AG894" s="165" t="s">
        <v>12165</v>
      </c>
      <c r="AH894" s="165" t="s">
        <v>12165</v>
      </c>
      <c r="AI894" s="165" t="s">
        <v>12165</v>
      </c>
      <c r="AJ894" s="241" t="s">
        <v>11455</v>
      </c>
      <c r="AK894" s="165">
        <v>1017.182</v>
      </c>
      <c r="AL894" s="165">
        <v>811.01499999999999</v>
      </c>
      <c r="AM894" s="165">
        <v>206.16700000000003</v>
      </c>
      <c r="AN894" s="165">
        <v>25.420861513042304</v>
      </c>
      <c r="AO894" s="235" t="s">
        <v>11456</v>
      </c>
      <c r="AP894" s="165">
        <v>106.23099999999999</v>
      </c>
      <c r="AQ894" s="165">
        <v>117.348</v>
      </c>
      <c r="AR894" s="165">
        <v>-11.117000000000004</v>
      </c>
      <c r="AS894" s="263">
        <v>-9.4735317176262104</v>
      </c>
      <c r="AT894" s="274" t="s">
        <v>11457</v>
      </c>
    </row>
    <row r="895" spans="2:46" ht="50" customHeight="1">
      <c r="B895" s="37" t="s">
        <v>1775</v>
      </c>
      <c r="C895" s="38" t="s">
        <v>5299</v>
      </c>
      <c r="D895" s="331" t="s">
        <v>1776</v>
      </c>
      <c r="E895" s="65">
        <v>106022.97</v>
      </c>
      <c r="F895" s="235">
        <v>98374.667000000001</v>
      </c>
      <c r="G895" s="234">
        <v>7648.3029999999999</v>
      </c>
      <c r="H895" s="312">
        <v>7.7746672321645578</v>
      </c>
      <c r="I895" s="65">
        <v>33039.353999999999</v>
      </c>
      <c r="J895" s="235">
        <v>31961.187999999998</v>
      </c>
      <c r="K895" s="234">
        <v>1078.1660000000011</v>
      </c>
      <c r="L895" s="312">
        <v>3.3733602142698862</v>
      </c>
      <c r="M895" s="240">
        <v>6440.6679999999997</v>
      </c>
      <c r="N895" s="235">
        <v>6425.6490000000003</v>
      </c>
      <c r="O895" s="234">
        <v>15.018999999999323</v>
      </c>
      <c r="P895" s="138">
        <v>0.2337351448857434</v>
      </c>
      <c r="Q895" s="65">
        <v>66542.948000000004</v>
      </c>
      <c r="R895" s="235">
        <v>59987.83</v>
      </c>
      <c r="S895" s="234">
        <v>6555.1180000000022</v>
      </c>
      <c r="T895" s="234">
        <v>10.927413110292541</v>
      </c>
      <c r="U895" s="237" t="s">
        <v>7723</v>
      </c>
      <c r="V895" s="165">
        <v>29346</v>
      </c>
      <c r="W895" s="165">
        <v>24358</v>
      </c>
      <c r="X895" s="165">
        <v>4988</v>
      </c>
      <c r="Y895" s="165">
        <v>20.477871746448805</v>
      </c>
      <c r="Z895" s="235" t="s">
        <v>5895</v>
      </c>
      <c r="AA895" s="165">
        <v>14576</v>
      </c>
      <c r="AB895" s="165">
        <v>14548</v>
      </c>
      <c r="AC895" s="165">
        <v>28</v>
      </c>
      <c r="AD895" s="165">
        <v>0.19246631839428099</v>
      </c>
      <c r="AE895" s="235" t="s">
        <v>7724</v>
      </c>
      <c r="AF895" s="165">
        <v>8119</v>
      </c>
      <c r="AG895" s="165">
        <v>8085</v>
      </c>
      <c r="AH895" s="165">
        <v>34</v>
      </c>
      <c r="AI895" s="165">
        <v>0.42053184910327768</v>
      </c>
      <c r="AJ895" s="235" t="s">
        <v>7535</v>
      </c>
      <c r="AK895" s="165">
        <v>8065</v>
      </c>
      <c r="AL895" s="165">
        <v>8049</v>
      </c>
      <c r="AM895" s="165">
        <v>16</v>
      </c>
      <c r="AN895" s="165">
        <v>0.1987824574481302</v>
      </c>
      <c r="AO895" s="235" t="s">
        <v>6754</v>
      </c>
      <c r="AP895" s="165">
        <v>2554</v>
      </c>
      <c r="AQ895" s="165">
        <v>1050</v>
      </c>
      <c r="AR895" s="165">
        <v>1504</v>
      </c>
      <c r="AS895" s="263">
        <v>143.23809523809524</v>
      </c>
      <c r="AT895" s="275" t="s">
        <v>11458</v>
      </c>
    </row>
    <row r="896" spans="2:46" ht="50" customHeight="1">
      <c r="B896" s="37" t="s">
        <v>1777</v>
      </c>
      <c r="C896" s="38" t="s">
        <v>5299</v>
      </c>
      <c r="D896" s="331" t="s">
        <v>1778</v>
      </c>
      <c r="E896" s="65">
        <v>109093.682</v>
      </c>
      <c r="F896" s="235">
        <v>96015.817999999999</v>
      </c>
      <c r="G896" s="234">
        <v>13077.864000000001</v>
      </c>
      <c r="H896" s="312">
        <v>13.620530733800551</v>
      </c>
      <c r="I896" s="65">
        <v>36058.398999999998</v>
      </c>
      <c r="J896" s="235">
        <v>36032.930999999997</v>
      </c>
      <c r="K896" s="234">
        <v>25.468000000000757</v>
      </c>
      <c r="L896" s="312">
        <v>7.0679790106446691E-2</v>
      </c>
      <c r="M896" s="334" t="s">
        <v>5412</v>
      </c>
      <c r="N896" s="118" t="s">
        <v>5412</v>
      </c>
      <c r="O896" s="118" t="s">
        <v>5412</v>
      </c>
      <c r="P896" s="299" t="s">
        <v>5412</v>
      </c>
      <c r="Q896" s="65">
        <v>73035.282999999996</v>
      </c>
      <c r="R896" s="235">
        <v>59982.887000000002</v>
      </c>
      <c r="S896" s="234">
        <v>13052.395999999993</v>
      </c>
      <c r="T896" s="234">
        <v>21.76019970495917</v>
      </c>
      <c r="U896" s="237" t="s">
        <v>7725</v>
      </c>
      <c r="V896" s="165">
        <v>71874</v>
      </c>
      <c r="W896" s="165">
        <v>58821</v>
      </c>
      <c r="X896" s="165">
        <v>13053</v>
      </c>
      <c r="Y896" s="165">
        <v>22.19105421533126</v>
      </c>
      <c r="Z896" s="241" t="s">
        <v>7726</v>
      </c>
      <c r="AA896" s="165">
        <v>1000</v>
      </c>
      <c r="AB896" s="165">
        <v>1000</v>
      </c>
      <c r="AC896" s="165">
        <v>0</v>
      </c>
      <c r="AD896" s="165">
        <v>0</v>
      </c>
      <c r="AE896" s="241" t="s">
        <v>7727</v>
      </c>
      <c r="AF896" s="165">
        <v>70</v>
      </c>
      <c r="AG896" s="165">
        <v>70</v>
      </c>
      <c r="AH896" s="165">
        <v>0</v>
      </c>
      <c r="AI896" s="165">
        <v>0</v>
      </c>
      <c r="AJ896" s="241" t="s">
        <v>7728</v>
      </c>
      <c r="AK896" s="165">
        <v>48</v>
      </c>
      <c r="AL896" s="165">
        <v>48</v>
      </c>
      <c r="AM896" s="165">
        <v>0</v>
      </c>
      <c r="AN896" s="165">
        <v>0</v>
      </c>
      <c r="AO896" s="241" t="s">
        <v>7729</v>
      </c>
      <c r="AP896" s="165">
        <v>34</v>
      </c>
      <c r="AQ896" s="165">
        <v>34</v>
      </c>
      <c r="AR896" s="165">
        <v>0</v>
      </c>
      <c r="AS896" s="263">
        <v>0</v>
      </c>
      <c r="AT896" s="275" t="s">
        <v>11459</v>
      </c>
    </row>
    <row r="897" spans="2:46" ht="50" customHeight="1">
      <c r="B897" s="34" t="s">
        <v>1779</v>
      </c>
      <c r="C897" s="35" t="s">
        <v>5299</v>
      </c>
      <c r="D897" s="330" t="s">
        <v>1780</v>
      </c>
      <c r="E897" s="65">
        <v>61324.506999999998</v>
      </c>
      <c r="F897" s="235">
        <v>70048.357999999993</v>
      </c>
      <c r="G897" s="234">
        <v>-8723.8509999999951</v>
      </c>
      <c r="H897" s="312">
        <v>-12.45404067858378</v>
      </c>
      <c r="I897" s="65">
        <v>27948.826000000001</v>
      </c>
      <c r="J897" s="235">
        <v>30108.066999999999</v>
      </c>
      <c r="K897" s="234">
        <v>-2159.2409999999982</v>
      </c>
      <c r="L897" s="312">
        <v>-7.1716360934097763</v>
      </c>
      <c r="M897" s="240">
        <v>1090.796</v>
      </c>
      <c r="N897" s="235">
        <v>2775.8440000000001</v>
      </c>
      <c r="O897" s="234">
        <v>-1685.048</v>
      </c>
      <c r="P897" s="138">
        <v>-60.703987688068928</v>
      </c>
      <c r="Q897" s="65">
        <v>32284.884999999998</v>
      </c>
      <c r="R897" s="235">
        <v>37164.447</v>
      </c>
      <c r="S897" s="234">
        <v>-4879.5620000000017</v>
      </c>
      <c r="T897" s="234">
        <v>-13.129650496346686</v>
      </c>
      <c r="U897" s="111" t="s">
        <v>7730</v>
      </c>
      <c r="V897" s="245">
        <v>17969.114000000001</v>
      </c>
      <c r="W897" s="245">
        <v>22549.705000000002</v>
      </c>
      <c r="X897" s="245">
        <v>-4580.5910000000003</v>
      </c>
      <c r="Y897" s="245">
        <v>-20.313307868107366</v>
      </c>
      <c r="Z897" s="115" t="s">
        <v>7731</v>
      </c>
      <c r="AA897" s="245">
        <v>6129.7160000000003</v>
      </c>
      <c r="AB897" s="245">
        <v>6475.5410000000002</v>
      </c>
      <c r="AC897" s="245">
        <v>-345.82499999999982</v>
      </c>
      <c r="AD897" s="245">
        <v>-5.3404804324457187</v>
      </c>
      <c r="AE897" s="117" t="s">
        <v>7732</v>
      </c>
      <c r="AF897" s="245">
        <v>3515.116</v>
      </c>
      <c r="AG897" s="245">
        <v>3783.6489999999999</v>
      </c>
      <c r="AH897" s="245">
        <v>-268.5329999999999</v>
      </c>
      <c r="AI897" s="245">
        <v>-7.0971963837026086</v>
      </c>
      <c r="AJ897" s="117" t="s">
        <v>7733</v>
      </c>
      <c r="AK897" s="245">
        <v>3353.4319999999998</v>
      </c>
      <c r="AL897" s="245">
        <v>3068.0050000000001</v>
      </c>
      <c r="AM897" s="245">
        <v>285.42699999999968</v>
      </c>
      <c r="AN897" s="245">
        <v>9.303342074083961</v>
      </c>
      <c r="AO897" s="117" t="s">
        <v>7734</v>
      </c>
      <c r="AP897" s="245">
        <v>1118.924</v>
      </c>
      <c r="AQ897" s="245">
        <v>1115.7249999999999</v>
      </c>
      <c r="AR897" s="245">
        <v>3.1990000000000691</v>
      </c>
      <c r="AS897" s="280">
        <v>0.28671939770105265</v>
      </c>
      <c r="AT897" s="275" t="s">
        <v>7735</v>
      </c>
    </row>
    <row r="898" spans="2:46" ht="50" customHeight="1">
      <c r="B898" s="34" t="s">
        <v>1781</v>
      </c>
      <c r="C898" s="35" t="s">
        <v>5299</v>
      </c>
      <c r="D898" s="330" t="s">
        <v>1782</v>
      </c>
      <c r="E898" s="65">
        <v>57934.677000000003</v>
      </c>
      <c r="F898" s="235">
        <v>52944.688000000002</v>
      </c>
      <c r="G898" s="234">
        <v>4989.9890000000014</v>
      </c>
      <c r="H898" s="312">
        <v>9.4249096339938792</v>
      </c>
      <c r="I898" s="65">
        <v>45806.385000000002</v>
      </c>
      <c r="J898" s="235">
        <v>42501.142999999996</v>
      </c>
      <c r="K898" s="234">
        <v>3305.2420000000056</v>
      </c>
      <c r="L898" s="312">
        <v>7.7768308489962399</v>
      </c>
      <c r="M898" s="240">
        <v>17.28</v>
      </c>
      <c r="N898" s="235">
        <v>16.268999999999998</v>
      </c>
      <c r="O898" s="234">
        <v>1.0110000000000028</v>
      </c>
      <c r="P898" s="138">
        <v>6.2142725428729664</v>
      </c>
      <c r="Q898" s="65">
        <v>12111.012000000001</v>
      </c>
      <c r="R898" s="235">
        <v>10427.276</v>
      </c>
      <c r="S898" s="234">
        <v>1683.7360000000008</v>
      </c>
      <c r="T898" s="234">
        <v>16.147419517810796</v>
      </c>
      <c r="U898" s="112" t="s">
        <v>6074</v>
      </c>
      <c r="V898" s="92">
        <v>8971</v>
      </c>
      <c r="W898" s="92">
        <v>7356</v>
      </c>
      <c r="X898" s="92">
        <v>1615</v>
      </c>
      <c r="Y898" s="92">
        <v>21.954866775421426</v>
      </c>
      <c r="Z898" s="232" t="s">
        <v>7736</v>
      </c>
      <c r="AA898" s="92">
        <v>2368</v>
      </c>
      <c r="AB898" s="92">
        <v>2323</v>
      </c>
      <c r="AC898" s="92">
        <v>45</v>
      </c>
      <c r="AD898" s="92">
        <v>1.9371502367628066</v>
      </c>
      <c r="AE898" s="232" t="s">
        <v>5494</v>
      </c>
      <c r="AF898" s="92">
        <v>632</v>
      </c>
      <c r="AG898" s="92">
        <v>627</v>
      </c>
      <c r="AH898" s="92">
        <v>5</v>
      </c>
      <c r="AI898" s="92">
        <v>0.79744816586921841</v>
      </c>
      <c r="AJ898" s="232" t="s">
        <v>7737</v>
      </c>
      <c r="AK898" s="92">
        <v>100</v>
      </c>
      <c r="AL898" s="92">
        <v>99</v>
      </c>
      <c r="AM898" s="92">
        <v>1</v>
      </c>
      <c r="AN898" s="92">
        <v>1.0101010101010102</v>
      </c>
      <c r="AO898" s="232" t="s">
        <v>7569</v>
      </c>
      <c r="AP898" s="92">
        <v>32</v>
      </c>
      <c r="AQ898" s="92">
        <v>14</v>
      </c>
      <c r="AR898" s="92">
        <v>18</v>
      </c>
      <c r="AS898" s="281">
        <v>128.57142857142858</v>
      </c>
      <c r="AT898" s="275" t="s">
        <v>11460</v>
      </c>
    </row>
    <row r="899" spans="2:46" ht="50" customHeight="1">
      <c r="B899" s="34" t="s">
        <v>1783</v>
      </c>
      <c r="C899" s="35" t="s">
        <v>5299</v>
      </c>
      <c r="D899" s="330" t="s">
        <v>1784</v>
      </c>
      <c r="E899" s="65">
        <v>31928.155999999999</v>
      </c>
      <c r="F899" s="235">
        <v>43082.309000000001</v>
      </c>
      <c r="G899" s="234">
        <v>-11154.153000000002</v>
      </c>
      <c r="H899" s="312">
        <v>-25.890332386780852</v>
      </c>
      <c r="I899" s="65">
        <v>18365.136999999999</v>
      </c>
      <c r="J899" s="235">
        <v>14520.454</v>
      </c>
      <c r="K899" s="234">
        <v>3844.6829999999991</v>
      </c>
      <c r="L899" s="312">
        <v>26.477705173681205</v>
      </c>
      <c r="M899" s="240">
        <v>1987.6030000000001</v>
      </c>
      <c r="N899" s="235">
        <v>1967.079</v>
      </c>
      <c r="O899" s="234">
        <v>20.524000000000115</v>
      </c>
      <c r="P899" s="138">
        <v>1.043374465387517</v>
      </c>
      <c r="Q899" s="65">
        <v>11575.415999999999</v>
      </c>
      <c r="R899" s="235">
        <v>26594.776000000002</v>
      </c>
      <c r="S899" s="234">
        <v>-15019.360000000002</v>
      </c>
      <c r="T899" s="234">
        <v>-56.474850549596667</v>
      </c>
      <c r="U899" s="113" t="s">
        <v>7738</v>
      </c>
      <c r="V899" s="250">
        <v>3821</v>
      </c>
      <c r="W899" s="250">
        <v>15599</v>
      </c>
      <c r="X899" s="250">
        <v>-11778</v>
      </c>
      <c r="Y899" s="250">
        <v>-75.504840053849605</v>
      </c>
      <c r="Z899" s="113" t="s">
        <v>5895</v>
      </c>
      <c r="AA899" s="250">
        <v>3489</v>
      </c>
      <c r="AB899" s="250">
        <v>5403</v>
      </c>
      <c r="AC899" s="250">
        <v>-1914</v>
      </c>
      <c r="AD899" s="250">
        <v>-35.424764019988899</v>
      </c>
      <c r="AE899" s="142" t="s">
        <v>7739</v>
      </c>
      <c r="AF899" s="250">
        <v>1900</v>
      </c>
      <c r="AG899" s="250">
        <v>2447</v>
      </c>
      <c r="AH899" s="250">
        <v>-547</v>
      </c>
      <c r="AI899" s="250">
        <v>-22.353902738046589</v>
      </c>
      <c r="AJ899" s="142" t="s">
        <v>7629</v>
      </c>
      <c r="AK899" s="250">
        <v>667</v>
      </c>
      <c r="AL899" s="250">
        <v>811</v>
      </c>
      <c r="AM899" s="250">
        <v>-144</v>
      </c>
      <c r="AN899" s="250">
        <v>-17.755856966707768</v>
      </c>
      <c r="AO899" s="142" t="s">
        <v>7740</v>
      </c>
      <c r="AP899" s="250">
        <v>517</v>
      </c>
      <c r="AQ899" s="250">
        <v>375</v>
      </c>
      <c r="AR899" s="250">
        <v>142</v>
      </c>
      <c r="AS899" s="282">
        <v>37.866666666666667</v>
      </c>
      <c r="AT899" s="279" t="s">
        <v>11461</v>
      </c>
    </row>
    <row r="900" spans="2:46" ht="50" customHeight="1">
      <c r="B900" s="34" t="s">
        <v>1785</v>
      </c>
      <c r="C900" s="35" t="s">
        <v>5299</v>
      </c>
      <c r="D900" s="330" t="s">
        <v>1786</v>
      </c>
      <c r="E900" s="65">
        <v>63248.351000000002</v>
      </c>
      <c r="F900" s="235">
        <v>59860.904999999999</v>
      </c>
      <c r="G900" s="234">
        <v>3387.4460000000036</v>
      </c>
      <c r="H900" s="312">
        <v>5.6588619901419861</v>
      </c>
      <c r="I900" s="65">
        <v>18274.977999999999</v>
      </c>
      <c r="J900" s="235">
        <v>17969.092000000001</v>
      </c>
      <c r="K900" s="234">
        <v>305.8859999999986</v>
      </c>
      <c r="L900" s="312">
        <v>1.7022896872028848</v>
      </c>
      <c r="M900" s="240">
        <v>993.654</v>
      </c>
      <c r="N900" s="235">
        <v>1530.1949999999999</v>
      </c>
      <c r="O900" s="234">
        <v>-536.54099999999994</v>
      </c>
      <c r="P900" s="138">
        <v>-35.063570329271762</v>
      </c>
      <c r="Q900" s="65">
        <v>43979.718999999997</v>
      </c>
      <c r="R900" s="235">
        <v>40361.618000000002</v>
      </c>
      <c r="S900" s="234">
        <v>3618.1009999999951</v>
      </c>
      <c r="T900" s="234">
        <v>8.9642119897175458</v>
      </c>
      <c r="U900" s="237" t="s">
        <v>7741</v>
      </c>
      <c r="V900" s="165">
        <v>18315</v>
      </c>
      <c r="W900" s="165">
        <v>16080</v>
      </c>
      <c r="X900" s="165">
        <v>2235</v>
      </c>
      <c r="Y900" s="165">
        <v>13.899253731343283</v>
      </c>
      <c r="Z900" s="235" t="s">
        <v>7742</v>
      </c>
      <c r="AA900" s="165">
        <v>15438</v>
      </c>
      <c r="AB900" s="165">
        <v>12674</v>
      </c>
      <c r="AC900" s="165">
        <v>2764</v>
      </c>
      <c r="AD900" s="165">
        <v>21.808426700331388</v>
      </c>
      <c r="AE900" s="235" t="s">
        <v>5524</v>
      </c>
      <c r="AF900" s="165">
        <v>8433</v>
      </c>
      <c r="AG900" s="165">
        <v>9365</v>
      </c>
      <c r="AH900" s="165">
        <v>-932</v>
      </c>
      <c r="AI900" s="165">
        <v>-9.9519487453283499</v>
      </c>
      <c r="AJ900" s="235" t="s">
        <v>7743</v>
      </c>
      <c r="AK900" s="165">
        <v>1469</v>
      </c>
      <c r="AL900" s="165">
        <v>1513</v>
      </c>
      <c r="AM900" s="165">
        <v>-44</v>
      </c>
      <c r="AN900" s="165">
        <v>-2.9081295439524126</v>
      </c>
      <c r="AO900" s="235" t="s">
        <v>7744</v>
      </c>
      <c r="AP900" s="165">
        <v>179</v>
      </c>
      <c r="AQ900" s="165">
        <v>192</v>
      </c>
      <c r="AR900" s="165">
        <v>-13</v>
      </c>
      <c r="AS900" s="263">
        <v>-6.770833333333333</v>
      </c>
      <c r="AT900" s="275" t="s">
        <v>11462</v>
      </c>
    </row>
    <row r="901" spans="2:46" ht="50" customHeight="1">
      <c r="B901" s="34" t="s">
        <v>1787</v>
      </c>
      <c r="C901" s="35" t="s">
        <v>5299</v>
      </c>
      <c r="D901" s="330" t="s">
        <v>1788</v>
      </c>
      <c r="E901" s="65">
        <v>39371.480000000003</v>
      </c>
      <c r="F901" s="235">
        <v>36843.792000000001</v>
      </c>
      <c r="G901" s="234">
        <v>2527.6880000000019</v>
      </c>
      <c r="H901" s="312">
        <v>6.8605533328382746</v>
      </c>
      <c r="I901" s="65">
        <v>18125.554</v>
      </c>
      <c r="J901" s="235">
        <v>17760.292000000001</v>
      </c>
      <c r="K901" s="234">
        <v>365.26199999999881</v>
      </c>
      <c r="L901" s="312">
        <v>2.056621591581933</v>
      </c>
      <c r="M901" s="240">
        <v>4116.3059999999996</v>
      </c>
      <c r="N901" s="235">
        <v>4262.7550000000001</v>
      </c>
      <c r="O901" s="234">
        <v>-146.44900000000052</v>
      </c>
      <c r="P901" s="138">
        <v>-3.4355481372961973</v>
      </c>
      <c r="Q901" s="65">
        <v>17129.62</v>
      </c>
      <c r="R901" s="235">
        <v>14820.745000000001</v>
      </c>
      <c r="S901" s="234">
        <v>2308.8749999999982</v>
      </c>
      <c r="T901" s="234">
        <v>15.578670303011069</v>
      </c>
      <c r="U901" s="237" t="s">
        <v>5895</v>
      </c>
      <c r="V901" s="165">
        <v>8546</v>
      </c>
      <c r="W901" s="165">
        <v>7417</v>
      </c>
      <c r="X901" s="165">
        <v>1129</v>
      </c>
      <c r="Y901" s="165">
        <v>15.221787784818661</v>
      </c>
      <c r="Z901" s="235" t="s">
        <v>5440</v>
      </c>
      <c r="AA901" s="165">
        <v>6103</v>
      </c>
      <c r="AB901" s="165">
        <v>4976</v>
      </c>
      <c r="AC901" s="165">
        <v>1127</v>
      </c>
      <c r="AD901" s="165">
        <v>22.64871382636656</v>
      </c>
      <c r="AE901" s="235" t="s">
        <v>6754</v>
      </c>
      <c r="AF901" s="165">
        <v>1369</v>
      </c>
      <c r="AG901" s="165">
        <v>1318</v>
      </c>
      <c r="AH901" s="165">
        <v>51</v>
      </c>
      <c r="AI901" s="165">
        <v>3.8694992412746583</v>
      </c>
      <c r="AJ901" s="235" t="s">
        <v>5390</v>
      </c>
      <c r="AK901" s="165">
        <v>727</v>
      </c>
      <c r="AL901" s="165">
        <v>727</v>
      </c>
      <c r="AM901" s="165">
        <v>0</v>
      </c>
      <c r="AN901" s="165">
        <v>0</v>
      </c>
      <c r="AO901" s="235" t="s">
        <v>7745</v>
      </c>
      <c r="AP901" s="165">
        <v>189</v>
      </c>
      <c r="AQ901" s="165">
        <v>189</v>
      </c>
      <c r="AR901" s="165">
        <v>0</v>
      </c>
      <c r="AS901" s="263">
        <v>0</v>
      </c>
      <c r="AT901" s="275" t="s">
        <v>11463</v>
      </c>
    </row>
    <row r="902" spans="2:46" ht="50" customHeight="1">
      <c r="B902" s="34" t="s">
        <v>1789</v>
      </c>
      <c r="C902" s="35" t="s">
        <v>5299</v>
      </c>
      <c r="D902" s="330" t="s">
        <v>1790</v>
      </c>
      <c r="E902" s="65">
        <v>71047.044999999998</v>
      </c>
      <c r="F902" s="235">
        <v>60511.902999999998</v>
      </c>
      <c r="G902" s="234">
        <v>10535.142</v>
      </c>
      <c r="H902" s="312">
        <v>17.410032535251784</v>
      </c>
      <c r="I902" s="65">
        <v>23473.895</v>
      </c>
      <c r="J902" s="235">
        <v>26446.15</v>
      </c>
      <c r="K902" s="234">
        <v>-2972.255000000001</v>
      </c>
      <c r="L902" s="312">
        <v>-11.238894886401237</v>
      </c>
      <c r="M902" s="240">
        <v>155.602</v>
      </c>
      <c r="N902" s="235">
        <v>155.602</v>
      </c>
      <c r="O902" s="234">
        <v>0</v>
      </c>
      <c r="P902" s="138">
        <v>0</v>
      </c>
      <c r="Q902" s="65">
        <v>47417.548000000003</v>
      </c>
      <c r="R902" s="235">
        <v>33910.150999999998</v>
      </c>
      <c r="S902" s="234">
        <v>13507.397000000004</v>
      </c>
      <c r="T902" s="234">
        <v>39.832901363370532</v>
      </c>
      <c r="U902" s="237" t="s">
        <v>5895</v>
      </c>
      <c r="V902" s="165">
        <v>24803</v>
      </c>
      <c r="W902" s="165">
        <v>20224</v>
      </c>
      <c r="X902" s="165">
        <v>4579</v>
      </c>
      <c r="Y902" s="165">
        <v>22.641416139240505</v>
      </c>
      <c r="Z902" s="235" t="s">
        <v>5440</v>
      </c>
      <c r="AA902" s="165">
        <v>13629</v>
      </c>
      <c r="AB902" s="165">
        <v>11588</v>
      </c>
      <c r="AC902" s="165">
        <v>2041</v>
      </c>
      <c r="AD902" s="165">
        <v>17.613047980669659</v>
      </c>
      <c r="AE902" s="235" t="s">
        <v>7746</v>
      </c>
      <c r="AF902" s="165">
        <v>4487</v>
      </c>
      <c r="AG902" s="247" t="s">
        <v>5412</v>
      </c>
      <c r="AH902" s="165" t="s">
        <v>12165</v>
      </c>
      <c r="AI902" s="165" t="s">
        <v>7747</v>
      </c>
      <c r="AJ902" s="235" t="s">
        <v>7740</v>
      </c>
      <c r="AK902" s="165">
        <v>4191</v>
      </c>
      <c r="AL902" s="165">
        <v>1806</v>
      </c>
      <c r="AM902" s="165">
        <v>2385</v>
      </c>
      <c r="AN902" s="165">
        <v>132.05980066445181</v>
      </c>
      <c r="AO902" s="235" t="s">
        <v>7748</v>
      </c>
      <c r="AP902" s="165">
        <v>200</v>
      </c>
      <c r="AQ902" s="165">
        <v>200</v>
      </c>
      <c r="AR902" s="165">
        <v>0</v>
      </c>
      <c r="AS902" s="263">
        <v>0</v>
      </c>
      <c r="AT902" s="275" t="s">
        <v>11464</v>
      </c>
    </row>
    <row r="903" spans="2:46" ht="50" customHeight="1">
      <c r="B903" s="34" t="s">
        <v>1791</v>
      </c>
      <c r="C903" s="35" t="s">
        <v>5299</v>
      </c>
      <c r="D903" s="330" t="s">
        <v>1792</v>
      </c>
      <c r="E903" s="65">
        <v>94122.69</v>
      </c>
      <c r="F903" s="235">
        <v>86875.21</v>
      </c>
      <c r="G903" s="234">
        <v>7247.4799999999959</v>
      </c>
      <c r="H903" s="312">
        <v>8.3424028557743863</v>
      </c>
      <c r="I903" s="65">
        <v>45670.959000000003</v>
      </c>
      <c r="J903" s="235">
        <v>43113.330999999998</v>
      </c>
      <c r="K903" s="234">
        <v>2557.6280000000042</v>
      </c>
      <c r="L903" s="312">
        <v>5.9323367985647044</v>
      </c>
      <c r="M903" s="240">
        <v>2701.107</v>
      </c>
      <c r="N903" s="235">
        <v>2879.1640000000002</v>
      </c>
      <c r="O903" s="234">
        <v>-178.05700000000024</v>
      </c>
      <c r="P903" s="138">
        <v>-6.184329895761417</v>
      </c>
      <c r="Q903" s="65">
        <v>45750.624000000003</v>
      </c>
      <c r="R903" s="235">
        <v>40882.714999999997</v>
      </c>
      <c r="S903" s="234">
        <v>4867.9090000000069</v>
      </c>
      <c r="T903" s="234">
        <v>11.907010089716417</v>
      </c>
      <c r="U903" s="237" t="s">
        <v>6074</v>
      </c>
      <c r="V903" s="165">
        <v>26932</v>
      </c>
      <c r="W903" s="165">
        <v>22910</v>
      </c>
      <c r="X903" s="165">
        <v>4022</v>
      </c>
      <c r="Y903" s="165">
        <v>17.5556525534701</v>
      </c>
      <c r="Z903" s="235" t="s">
        <v>7749</v>
      </c>
      <c r="AA903" s="165">
        <v>6513</v>
      </c>
      <c r="AB903" s="165">
        <v>6508</v>
      </c>
      <c r="AC903" s="165">
        <v>5</v>
      </c>
      <c r="AD903" s="165">
        <v>7.6828518746158564E-2</v>
      </c>
      <c r="AE903" s="241" t="s">
        <v>7750</v>
      </c>
      <c r="AF903" s="165">
        <v>5017</v>
      </c>
      <c r="AG903" s="165">
        <v>4313</v>
      </c>
      <c r="AH903" s="165">
        <v>704</v>
      </c>
      <c r="AI903" s="165">
        <v>16.322745188963598</v>
      </c>
      <c r="AJ903" s="235" t="s">
        <v>7736</v>
      </c>
      <c r="AK903" s="165">
        <v>3689</v>
      </c>
      <c r="AL903" s="165">
        <v>3573</v>
      </c>
      <c r="AM903" s="165">
        <v>116</v>
      </c>
      <c r="AN903" s="165">
        <v>3.2465715085362437</v>
      </c>
      <c r="AO903" s="235" t="s">
        <v>7751</v>
      </c>
      <c r="AP903" s="165">
        <v>1888</v>
      </c>
      <c r="AQ903" s="165">
        <v>1882</v>
      </c>
      <c r="AR903" s="165">
        <v>6</v>
      </c>
      <c r="AS903" s="263">
        <v>0.3188097768331562</v>
      </c>
      <c r="AT903" s="275" t="s">
        <v>11465</v>
      </c>
    </row>
    <row r="904" spans="2:46" ht="50" customHeight="1">
      <c r="B904" s="34" t="s">
        <v>1793</v>
      </c>
      <c r="C904" s="35" t="s">
        <v>5299</v>
      </c>
      <c r="D904" s="330" t="s">
        <v>1794</v>
      </c>
      <c r="E904" s="65">
        <v>175203.201</v>
      </c>
      <c r="F904" s="235">
        <v>161334.76500000001</v>
      </c>
      <c r="G904" s="234">
        <v>13868.435999999987</v>
      </c>
      <c r="H904" s="312">
        <v>8.5960617353612445</v>
      </c>
      <c r="I904" s="65">
        <v>43188.046999999999</v>
      </c>
      <c r="J904" s="235">
        <v>33852.180999999997</v>
      </c>
      <c r="K904" s="234">
        <v>9335.8660000000018</v>
      </c>
      <c r="L904" s="312">
        <v>27.578329443529803</v>
      </c>
      <c r="M904" s="240">
        <v>9926.4210000000003</v>
      </c>
      <c r="N904" s="235">
        <v>10179.039000000001</v>
      </c>
      <c r="O904" s="234">
        <v>-252.61800000000039</v>
      </c>
      <c r="P904" s="138">
        <v>-2.4817470490092473</v>
      </c>
      <c r="Q904" s="65">
        <v>122088.73299999999</v>
      </c>
      <c r="R904" s="235">
        <v>117303.545</v>
      </c>
      <c r="S904" s="234">
        <v>4785.1879999999946</v>
      </c>
      <c r="T904" s="234">
        <v>4.079320876449211</v>
      </c>
      <c r="U904" s="237" t="s">
        <v>7752</v>
      </c>
      <c r="V904" s="165">
        <v>55284</v>
      </c>
      <c r="W904" s="165">
        <v>50388</v>
      </c>
      <c r="X904" s="165">
        <v>4896</v>
      </c>
      <c r="Y904" s="165">
        <v>9.7165991902834001</v>
      </c>
      <c r="Z904" s="237" t="s">
        <v>7753</v>
      </c>
      <c r="AA904" s="165">
        <v>40182</v>
      </c>
      <c r="AB904" s="165">
        <v>37483</v>
      </c>
      <c r="AC904" s="165">
        <v>2699</v>
      </c>
      <c r="AD904" s="165">
        <v>7.2005976042472595</v>
      </c>
      <c r="AE904" s="235" t="s">
        <v>7754</v>
      </c>
      <c r="AF904" s="165">
        <v>6003</v>
      </c>
      <c r="AG904" s="165">
        <v>4000</v>
      </c>
      <c r="AH904" s="165">
        <v>2003</v>
      </c>
      <c r="AI904" s="165">
        <v>50.075000000000003</v>
      </c>
      <c r="AJ904" s="241" t="s">
        <v>7755</v>
      </c>
      <c r="AK904" s="165">
        <v>5722</v>
      </c>
      <c r="AL904" s="165">
        <v>7310</v>
      </c>
      <c r="AM904" s="165">
        <v>-1588</v>
      </c>
      <c r="AN904" s="165">
        <v>-21.723666210670313</v>
      </c>
      <c r="AO904" s="235" t="s">
        <v>7756</v>
      </c>
      <c r="AP904" s="165">
        <v>4468</v>
      </c>
      <c r="AQ904" s="165">
        <v>5138</v>
      </c>
      <c r="AR904" s="165">
        <v>-670</v>
      </c>
      <c r="AS904" s="263">
        <v>-13.04009342156481</v>
      </c>
      <c r="AT904" s="275" t="s">
        <v>11466</v>
      </c>
    </row>
    <row r="905" spans="2:46" ht="50" customHeight="1">
      <c r="B905" s="34" t="s">
        <v>1795</v>
      </c>
      <c r="C905" s="35" t="s">
        <v>5299</v>
      </c>
      <c r="D905" s="330" t="s">
        <v>1796</v>
      </c>
      <c r="E905" s="65">
        <v>130210.715</v>
      </c>
      <c r="F905" s="235">
        <v>124835.32399999999</v>
      </c>
      <c r="G905" s="234">
        <v>5375.3910000000033</v>
      </c>
      <c r="H905" s="312">
        <v>4.3059855397980167</v>
      </c>
      <c r="I905" s="65">
        <v>14643.689</v>
      </c>
      <c r="J905" s="235">
        <v>14384.3</v>
      </c>
      <c r="K905" s="234">
        <v>259.38900000000103</v>
      </c>
      <c r="L905" s="312">
        <v>1.8032785745569897</v>
      </c>
      <c r="M905" s="240">
        <v>350.86700000000002</v>
      </c>
      <c r="N905" s="235">
        <v>445.61799999999999</v>
      </c>
      <c r="O905" s="234">
        <v>-94.750999999999976</v>
      </c>
      <c r="P905" s="138">
        <v>-21.262830496075107</v>
      </c>
      <c r="Q905" s="65">
        <v>115216.159</v>
      </c>
      <c r="R905" s="235">
        <v>110005.406</v>
      </c>
      <c r="S905" s="234">
        <v>5210.752999999997</v>
      </c>
      <c r="T905" s="234">
        <v>4.7368153888727953</v>
      </c>
      <c r="U905" s="237" t="s">
        <v>11467</v>
      </c>
      <c r="V905" s="165">
        <v>54301</v>
      </c>
      <c r="W905" s="165">
        <v>53661</v>
      </c>
      <c r="X905" s="165">
        <v>640</v>
      </c>
      <c r="Y905" s="165">
        <v>1.1926725182162092</v>
      </c>
      <c r="Z905" s="235" t="s">
        <v>6005</v>
      </c>
      <c r="AA905" s="165">
        <v>25337</v>
      </c>
      <c r="AB905" s="165">
        <v>25551</v>
      </c>
      <c r="AC905" s="165">
        <v>-214</v>
      </c>
      <c r="AD905" s="165">
        <v>-0.83754060506438099</v>
      </c>
      <c r="AE905" s="235" t="s">
        <v>5401</v>
      </c>
      <c r="AF905" s="165">
        <v>17516</v>
      </c>
      <c r="AG905" s="165">
        <v>15287</v>
      </c>
      <c r="AH905" s="165">
        <v>2229</v>
      </c>
      <c r="AI905" s="165">
        <v>14.581016550009812</v>
      </c>
      <c r="AJ905" s="235" t="s">
        <v>11468</v>
      </c>
      <c r="AK905" s="165">
        <v>15504</v>
      </c>
      <c r="AL905" s="165">
        <v>13980</v>
      </c>
      <c r="AM905" s="165">
        <v>1524</v>
      </c>
      <c r="AN905" s="165">
        <v>10.90128755364807</v>
      </c>
      <c r="AO905" s="235" t="s">
        <v>8512</v>
      </c>
      <c r="AP905" s="165">
        <v>1188</v>
      </c>
      <c r="AQ905" s="165">
        <v>1187</v>
      </c>
      <c r="AR905" s="165">
        <v>1</v>
      </c>
      <c r="AS905" s="263">
        <v>8.4245998315080034E-2</v>
      </c>
      <c r="AT905" s="275" t="s">
        <v>11469</v>
      </c>
    </row>
    <row r="906" spans="2:46" ht="50" customHeight="1">
      <c r="B906" s="34" t="s">
        <v>1797</v>
      </c>
      <c r="C906" s="35" t="s">
        <v>5299</v>
      </c>
      <c r="D906" s="330" t="s">
        <v>1798</v>
      </c>
      <c r="E906" s="65">
        <v>207937.23800000001</v>
      </c>
      <c r="F906" s="235">
        <v>200254.546</v>
      </c>
      <c r="G906" s="234">
        <v>7682.69200000001</v>
      </c>
      <c r="H906" s="312">
        <v>3.8364632181683458</v>
      </c>
      <c r="I906" s="65">
        <v>41661.108999999997</v>
      </c>
      <c r="J906" s="235">
        <v>41634.659</v>
      </c>
      <c r="K906" s="234">
        <v>26.44999999999709</v>
      </c>
      <c r="L906" s="312">
        <v>6.3528801809081922E-2</v>
      </c>
      <c r="M906" s="240">
        <v>501.53</v>
      </c>
      <c r="N906" s="235">
        <v>2063.4749999999999</v>
      </c>
      <c r="O906" s="234">
        <v>-1561.9449999999999</v>
      </c>
      <c r="P906" s="138">
        <v>-75.694883630768487</v>
      </c>
      <c r="Q906" s="65">
        <v>165774.59899999999</v>
      </c>
      <c r="R906" s="235">
        <v>156556.41200000001</v>
      </c>
      <c r="S906" s="234">
        <v>9218.1869999999763</v>
      </c>
      <c r="T906" s="234">
        <v>5.8880929131155453</v>
      </c>
      <c r="U906" s="237" t="s">
        <v>7757</v>
      </c>
      <c r="V906" s="165">
        <v>58196.332000000002</v>
      </c>
      <c r="W906" s="165">
        <v>50038.402000000002</v>
      </c>
      <c r="X906" s="165">
        <v>8157.93</v>
      </c>
      <c r="Y906" s="165">
        <v>16.303338383987562</v>
      </c>
      <c r="Z906" s="235" t="s">
        <v>5536</v>
      </c>
      <c r="AA906" s="165">
        <v>56656.031999999999</v>
      </c>
      <c r="AB906" s="165">
        <v>55671.788</v>
      </c>
      <c r="AC906" s="165">
        <v>984.24399999999878</v>
      </c>
      <c r="AD906" s="165">
        <v>1.7679403435003718</v>
      </c>
      <c r="AE906" s="241" t="s">
        <v>7758</v>
      </c>
      <c r="AF906" s="165">
        <v>29718.064999999999</v>
      </c>
      <c r="AG906" s="165">
        <v>30632.819</v>
      </c>
      <c r="AH906" s="165">
        <v>-914.75400000000081</v>
      </c>
      <c r="AI906" s="165">
        <v>-2.9861894199159433</v>
      </c>
      <c r="AJ906" s="235" t="s">
        <v>6754</v>
      </c>
      <c r="AK906" s="165">
        <v>20999.995999999999</v>
      </c>
      <c r="AL906" s="165">
        <v>20028.146000000001</v>
      </c>
      <c r="AM906" s="165">
        <v>971.84999999999854</v>
      </c>
      <c r="AN906" s="165">
        <v>4.8524211876625953</v>
      </c>
      <c r="AO906" s="235" t="s">
        <v>7759</v>
      </c>
      <c r="AP906" s="165">
        <v>72.052000000000007</v>
      </c>
      <c r="AQ906" s="165">
        <v>68.900999999999996</v>
      </c>
      <c r="AR906" s="165">
        <v>3.1510000000000105</v>
      </c>
      <c r="AS906" s="263">
        <v>4.5732282550325989</v>
      </c>
      <c r="AT906" s="275" t="s">
        <v>11470</v>
      </c>
    </row>
    <row r="907" spans="2:46" ht="50" customHeight="1">
      <c r="B907" s="34" t="s">
        <v>1799</v>
      </c>
      <c r="C907" s="35" t="s">
        <v>5299</v>
      </c>
      <c r="D907" s="36" t="s">
        <v>1800</v>
      </c>
      <c r="E907" s="240">
        <v>23256.12</v>
      </c>
      <c r="F907" s="235">
        <v>22325.948</v>
      </c>
      <c r="G907" s="234">
        <f t="shared" ref="G907:G945" si="206">E907-F907</f>
        <v>930.17199999999866</v>
      </c>
      <c r="H907" s="105">
        <f t="shared" ref="H907:H945" si="207">G907/F907*100</f>
        <v>4.1663270021053469</v>
      </c>
      <c r="I907" s="240">
        <v>10658.812</v>
      </c>
      <c r="J907" s="235">
        <v>10440.592000000001</v>
      </c>
      <c r="K907" s="234">
        <f t="shared" ref="K907:K945" si="208">I907-J907</f>
        <v>218.21999999999935</v>
      </c>
      <c r="L907" s="312">
        <f t="shared" ref="L907:L945" si="209">K907/J907*100</f>
        <v>2.0901113653325343</v>
      </c>
      <c r="M907" s="240">
        <v>3.7389999999999999</v>
      </c>
      <c r="N907" s="235">
        <v>3.738</v>
      </c>
      <c r="O907" s="234">
        <f t="shared" ref="O907:O945" si="210">M907-N907</f>
        <v>9.9999999999988987E-4</v>
      </c>
      <c r="P907" s="138">
        <f t="shared" ref="P907:P945" si="211">O907/N907*100</f>
        <v>2.6752273943282234E-2</v>
      </c>
      <c r="Q907" s="65">
        <v>12593.569</v>
      </c>
      <c r="R907" s="235">
        <v>11881.618</v>
      </c>
      <c r="S907" s="234">
        <f t="shared" ref="S907:S945" si="212">Q907-R907</f>
        <v>711.95099999999911</v>
      </c>
      <c r="T907" s="105">
        <f t="shared" ref="T907:T945" si="213">S907/R907*100</f>
        <v>5.9920374480983911</v>
      </c>
      <c r="U907" s="180" t="s">
        <v>7761</v>
      </c>
      <c r="V907" s="165">
        <v>6077</v>
      </c>
      <c r="W907" s="165">
        <v>5390</v>
      </c>
      <c r="X907" s="165">
        <f t="shared" ref="X907:X945" si="214">V907-W907</f>
        <v>687</v>
      </c>
      <c r="Y907" s="165">
        <f t="shared" ref="Y907:Y945" si="215">X907/W907*100</f>
        <v>12.745825602968461</v>
      </c>
      <c r="Z907" s="235" t="s">
        <v>7762</v>
      </c>
      <c r="AA907" s="165">
        <v>2910</v>
      </c>
      <c r="AB907" s="165">
        <v>3409</v>
      </c>
      <c r="AC907" s="165">
        <f t="shared" ref="AC907:AC945" si="216">AA907-AB907</f>
        <v>-499</v>
      </c>
      <c r="AD907" s="165">
        <f t="shared" ref="AD907:AD945" si="217">AC907/AB907*100</f>
        <v>-14.637723672631269</v>
      </c>
      <c r="AE907" s="235" t="s">
        <v>7763</v>
      </c>
      <c r="AF907" s="165">
        <v>2212</v>
      </c>
      <c r="AG907" s="165">
        <v>2209</v>
      </c>
      <c r="AH907" s="165">
        <f t="shared" ref="AH907:AH945" si="218">AF907-AG907</f>
        <v>3</v>
      </c>
      <c r="AI907" s="165">
        <f t="shared" ref="AI907:AI945" si="219">AH907/AG907*100</f>
        <v>0.13580805794477141</v>
      </c>
      <c r="AJ907" s="235" t="s">
        <v>7764</v>
      </c>
      <c r="AK907" s="165">
        <v>451</v>
      </c>
      <c r="AL907" s="165" t="s">
        <v>6150</v>
      </c>
      <c r="AM907" s="165" t="s">
        <v>6150</v>
      </c>
      <c r="AN907" s="165" t="s">
        <v>6150</v>
      </c>
      <c r="AO907" s="241" t="s">
        <v>7765</v>
      </c>
      <c r="AP907" s="165">
        <v>311</v>
      </c>
      <c r="AQ907" s="165">
        <v>310</v>
      </c>
      <c r="AR907" s="165">
        <f t="shared" ref="AR907:AR945" si="220">AP907-AQ907</f>
        <v>1</v>
      </c>
      <c r="AS907" s="255">
        <f t="shared" ref="AS907:AS945" si="221">AR907/AQ907*100</f>
        <v>0.32258064516129031</v>
      </c>
      <c r="AT907" s="211" t="s">
        <v>7766</v>
      </c>
    </row>
    <row r="908" spans="2:46" ht="50" customHeight="1">
      <c r="B908" s="34" t="s">
        <v>1801</v>
      </c>
      <c r="C908" s="35" t="s">
        <v>5299</v>
      </c>
      <c r="D908" s="36" t="s">
        <v>1802</v>
      </c>
      <c r="E908" s="240">
        <v>25698.508999999998</v>
      </c>
      <c r="F908" s="235">
        <v>23477.581999999999</v>
      </c>
      <c r="G908" s="234">
        <f t="shared" si="206"/>
        <v>2220.9269999999997</v>
      </c>
      <c r="H908" s="105">
        <f t="shared" si="207"/>
        <v>9.459777416601078</v>
      </c>
      <c r="I908" s="240">
        <v>10548.37</v>
      </c>
      <c r="J908" s="235">
        <v>10544.915999999999</v>
      </c>
      <c r="K908" s="234">
        <f t="shared" si="208"/>
        <v>3.4540000000015425</v>
      </c>
      <c r="L908" s="312">
        <f t="shared" si="209"/>
        <v>3.2755121046023912E-2</v>
      </c>
      <c r="M908" s="240" t="s">
        <v>6150</v>
      </c>
      <c r="N908" s="235" t="s">
        <v>6150</v>
      </c>
      <c r="O908" s="235" t="s">
        <v>6150</v>
      </c>
      <c r="P908" s="235" t="s">
        <v>6150</v>
      </c>
      <c r="Q908" s="240">
        <v>15150.138999999999</v>
      </c>
      <c r="R908" s="235">
        <v>12932.665999999999</v>
      </c>
      <c r="S908" s="234">
        <f t="shared" si="212"/>
        <v>2217.473</v>
      </c>
      <c r="T908" s="105">
        <f t="shared" si="213"/>
        <v>17.146294507257824</v>
      </c>
      <c r="U908" s="180" t="s">
        <v>5401</v>
      </c>
      <c r="V908" s="165">
        <v>13314</v>
      </c>
      <c r="W908" s="165">
        <v>11199</v>
      </c>
      <c r="X908" s="165">
        <f t="shared" si="214"/>
        <v>2115</v>
      </c>
      <c r="Y908" s="165">
        <f t="shared" si="215"/>
        <v>18.885614787034559</v>
      </c>
      <c r="Z908" s="235" t="s">
        <v>7767</v>
      </c>
      <c r="AA908" s="165">
        <v>1204</v>
      </c>
      <c r="AB908" s="165">
        <v>1104</v>
      </c>
      <c r="AC908" s="165">
        <f t="shared" si="216"/>
        <v>100</v>
      </c>
      <c r="AD908" s="165">
        <f t="shared" si="217"/>
        <v>9.0579710144927539</v>
      </c>
      <c r="AE908" s="241" t="s">
        <v>7768</v>
      </c>
      <c r="AF908" s="165">
        <v>394</v>
      </c>
      <c r="AG908" s="165">
        <v>394</v>
      </c>
      <c r="AH908" s="165">
        <f t="shared" si="218"/>
        <v>0</v>
      </c>
      <c r="AI908" s="165">
        <f t="shared" si="219"/>
        <v>0</v>
      </c>
      <c r="AJ908" s="235" t="s">
        <v>7769</v>
      </c>
      <c r="AK908" s="165">
        <v>228</v>
      </c>
      <c r="AL908" s="165">
        <v>223</v>
      </c>
      <c r="AM908" s="165">
        <f t="shared" ref="AM908:AM945" si="222">AK908-AL908</f>
        <v>5</v>
      </c>
      <c r="AN908" s="165">
        <f t="shared" ref="AN908:AN945" si="223">AM908/AL908*100</f>
        <v>2.2421524663677128</v>
      </c>
      <c r="AO908" s="235" t="s">
        <v>5673</v>
      </c>
      <c r="AP908" s="165">
        <v>7</v>
      </c>
      <c r="AQ908" s="165" t="s">
        <v>6150</v>
      </c>
      <c r="AR908" s="165" t="s">
        <v>6150</v>
      </c>
      <c r="AS908" s="165" t="s">
        <v>6150</v>
      </c>
      <c r="AT908" s="211" t="s">
        <v>12113</v>
      </c>
    </row>
    <row r="909" spans="2:46" ht="50" customHeight="1">
      <c r="B909" s="34" t="s">
        <v>1803</v>
      </c>
      <c r="C909" s="35" t="s">
        <v>5299</v>
      </c>
      <c r="D909" s="36" t="s">
        <v>1804</v>
      </c>
      <c r="E909" s="240">
        <v>45073.11</v>
      </c>
      <c r="F909" s="235">
        <v>43242.942000000003</v>
      </c>
      <c r="G909" s="234">
        <f t="shared" si="206"/>
        <v>1830.1679999999978</v>
      </c>
      <c r="H909" s="105">
        <f t="shared" si="207"/>
        <v>4.2322929832109892</v>
      </c>
      <c r="I909" s="240">
        <v>6104.7979999999998</v>
      </c>
      <c r="J909" s="235">
        <v>6104.31</v>
      </c>
      <c r="K909" s="234">
        <f t="shared" si="208"/>
        <v>0.48799999999937427</v>
      </c>
      <c r="L909" s="312">
        <f t="shared" si="209"/>
        <v>7.9943515319401241E-3</v>
      </c>
      <c r="M909" s="240" t="s">
        <v>6150</v>
      </c>
      <c r="N909" s="235" t="s">
        <v>6150</v>
      </c>
      <c r="O909" s="235" t="s">
        <v>6150</v>
      </c>
      <c r="P909" s="235" t="s">
        <v>6150</v>
      </c>
      <c r="Q909" s="240">
        <v>38968.311999999998</v>
      </c>
      <c r="R909" s="235">
        <v>37138.631999999998</v>
      </c>
      <c r="S909" s="234">
        <f t="shared" si="212"/>
        <v>1829.6800000000003</v>
      </c>
      <c r="T909" s="105">
        <f t="shared" si="213"/>
        <v>4.9266219606581103</v>
      </c>
      <c r="U909" s="180" t="s">
        <v>6266</v>
      </c>
      <c r="V909" s="165">
        <v>14582.257661</v>
      </c>
      <c r="W909" s="165">
        <v>14770.718784999999</v>
      </c>
      <c r="X909" s="165">
        <f t="shared" si="214"/>
        <v>-188.46112399999947</v>
      </c>
      <c r="Y909" s="255">
        <f t="shared" si="215"/>
        <v>-1.2759103110905208</v>
      </c>
      <c r="Z909" s="235" t="s">
        <v>7770</v>
      </c>
      <c r="AA909" s="165">
        <v>13114.587872</v>
      </c>
      <c r="AB909" s="165">
        <v>12334.977363</v>
      </c>
      <c r="AC909" s="165">
        <f t="shared" si="216"/>
        <v>779.61050900000009</v>
      </c>
      <c r="AD909" s="165">
        <f t="shared" si="217"/>
        <v>6.3203237919067439</v>
      </c>
      <c r="AE909" s="235" t="s">
        <v>7771</v>
      </c>
      <c r="AF909" s="165">
        <v>5224.668122</v>
      </c>
      <c r="AG909" s="165">
        <v>4419.8880959999997</v>
      </c>
      <c r="AH909" s="165">
        <f t="shared" si="218"/>
        <v>804.78002600000036</v>
      </c>
      <c r="AI909" s="165">
        <f t="shared" si="219"/>
        <v>18.208153883541229</v>
      </c>
      <c r="AJ909" s="235" t="s">
        <v>7772</v>
      </c>
      <c r="AK909" s="165">
        <v>4690.9094320000004</v>
      </c>
      <c r="AL909" s="165">
        <v>4499.2646809999997</v>
      </c>
      <c r="AM909" s="165">
        <f t="shared" si="222"/>
        <v>191.64475100000072</v>
      </c>
      <c r="AN909" s="165">
        <f t="shared" si="223"/>
        <v>4.2594682595424915</v>
      </c>
      <c r="AO909" s="235" t="s">
        <v>7773</v>
      </c>
      <c r="AP909" s="165">
        <v>526.082043</v>
      </c>
      <c r="AQ909" s="165">
        <v>526.082043</v>
      </c>
      <c r="AR909" s="165">
        <f t="shared" si="220"/>
        <v>0</v>
      </c>
      <c r="AS909" s="255">
        <f t="shared" si="221"/>
        <v>0</v>
      </c>
      <c r="AT909" s="211" t="s">
        <v>12114</v>
      </c>
    </row>
    <row r="910" spans="2:46" ht="50" customHeight="1">
      <c r="B910" s="37" t="s">
        <v>1805</v>
      </c>
      <c r="C910" s="38" t="s">
        <v>5299</v>
      </c>
      <c r="D910" s="39" t="s">
        <v>1806</v>
      </c>
      <c r="E910" s="240">
        <v>14266.775</v>
      </c>
      <c r="F910" s="235">
        <v>14611.699000000001</v>
      </c>
      <c r="G910" s="234">
        <f t="shared" si="206"/>
        <v>-344.92400000000089</v>
      </c>
      <c r="H910" s="105">
        <f t="shared" si="207"/>
        <v>-2.3606015973912471</v>
      </c>
      <c r="I910" s="240">
        <v>4328.4129999999996</v>
      </c>
      <c r="J910" s="235">
        <v>4499.8230000000003</v>
      </c>
      <c r="K910" s="234">
        <f>I910-J910+-1</f>
        <v>-172.41000000000076</v>
      </c>
      <c r="L910" s="312">
        <f t="shared" si="209"/>
        <v>-3.8314840383721926</v>
      </c>
      <c r="M910" s="240" t="s">
        <v>6150</v>
      </c>
      <c r="N910" s="235" t="s">
        <v>6150</v>
      </c>
      <c r="O910" s="235" t="s">
        <v>6150</v>
      </c>
      <c r="P910" s="235" t="s">
        <v>6150</v>
      </c>
      <c r="Q910" s="240">
        <v>9938.3619999999992</v>
      </c>
      <c r="R910" s="235">
        <v>10111.876</v>
      </c>
      <c r="S910" s="234">
        <f t="shared" si="212"/>
        <v>-173.51400000000103</v>
      </c>
      <c r="T910" s="105">
        <f t="shared" si="213"/>
        <v>-1.7159427192343046</v>
      </c>
      <c r="U910" s="185" t="s">
        <v>7774</v>
      </c>
      <c r="V910" s="165">
        <v>3802</v>
      </c>
      <c r="W910" s="165">
        <v>3741</v>
      </c>
      <c r="X910" s="165">
        <f t="shared" si="214"/>
        <v>61</v>
      </c>
      <c r="Y910" s="165">
        <f t="shared" si="215"/>
        <v>1.6305800588078054</v>
      </c>
      <c r="Z910" s="235" t="s">
        <v>7775</v>
      </c>
      <c r="AA910" s="165">
        <v>2453</v>
      </c>
      <c r="AB910" s="165">
        <v>2452</v>
      </c>
      <c r="AC910" s="165">
        <f t="shared" si="216"/>
        <v>1</v>
      </c>
      <c r="AD910" s="165">
        <f t="shared" si="217"/>
        <v>4.0783034257748776E-2</v>
      </c>
      <c r="AE910" s="235" t="s">
        <v>7776</v>
      </c>
      <c r="AF910" s="165">
        <v>1737</v>
      </c>
      <c r="AG910" s="165" t="s">
        <v>6150</v>
      </c>
      <c r="AH910" s="165">
        <v>1737</v>
      </c>
      <c r="AI910" s="165" t="s">
        <v>12165</v>
      </c>
      <c r="AJ910" s="235" t="s">
        <v>7777</v>
      </c>
      <c r="AK910" s="165">
        <v>1586</v>
      </c>
      <c r="AL910" s="165">
        <v>3547</v>
      </c>
      <c r="AM910" s="165">
        <f t="shared" si="222"/>
        <v>-1961</v>
      </c>
      <c r="AN910" s="165">
        <f t="shared" si="223"/>
        <v>-55.286157316041731</v>
      </c>
      <c r="AO910" s="235" t="s">
        <v>7778</v>
      </c>
      <c r="AP910" s="165">
        <v>285</v>
      </c>
      <c r="AQ910" s="165">
        <v>287</v>
      </c>
      <c r="AR910" s="165">
        <f t="shared" si="220"/>
        <v>-2</v>
      </c>
      <c r="AS910" s="255">
        <f t="shared" si="221"/>
        <v>-0.69686411149825789</v>
      </c>
      <c r="AT910" s="109" t="s">
        <v>7779</v>
      </c>
    </row>
    <row r="911" spans="2:46" ht="50" customHeight="1">
      <c r="B911" s="37" t="s">
        <v>1807</v>
      </c>
      <c r="C911" s="38" t="s">
        <v>5299</v>
      </c>
      <c r="D911" s="39" t="s">
        <v>1808</v>
      </c>
      <c r="E911" s="240">
        <v>6771.54</v>
      </c>
      <c r="F911" s="235">
        <v>6868.0870000000004</v>
      </c>
      <c r="G911" s="234">
        <f t="shared" si="206"/>
        <v>-96.54700000000048</v>
      </c>
      <c r="H911" s="332">
        <f t="shared" si="207"/>
        <v>-1.4057335033758378</v>
      </c>
      <c r="I911" s="240">
        <v>3548.069</v>
      </c>
      <c r="J911" s="235">
        <v>3678.5549999999998</v>
      </c>
      <c r="K911" s="234">
        <f t="shared" si="208"/>
        <v>-130.48599999999988</v>
      </c>
      <c r="L911" s="317">
        <f t="shared" si="209"/>
        <v>-3.5472080749098458</v>
      </c>
      <c r="M911" s="240" t="s">
        <v>6150</v>
      </c>
      <c r="N911" s="235" t="s">
        <v>6150</v>
      </c>
      <c r="O911" s="235" t="s">
        <v>6150</v>
      </c>
      <c r="P911" s="235" t="s">
        <v>6150</v>
      </c>
      <c r="Q911" s="240">
        <v>3223.471</v>
      </c>
      <c r="R911" s="235">
        <v>3189.5320000000002</v>
      </c>
      <c r="S911" s="234">
        <f t="shared" si="212"/>
        <v>33.938999999999851</v>
      </c>
      <c r="T911" s="105">
        <f t="shared" si="213"/>
        <v>1.064074604048489</v>
      </c>
      <c r="U911" s="180" t="s">
        <v>6266</v>
      </c>
      <c r="V911" s="165">
        <v>2478</v>
      </c>
      <c r="W911" s="165">
        <v>2496</v>
      </c>
      <c r="X911" s="165">
        <f t="shared" si="214"/>
        <v>-18</v>
      </c>
      <c r="Y911" s="255">
        <f t="shared" si="215"/>
        <v>-0.72115384615384615</v>
      </c>
      <c r="Z911" s="235" t="s">
        <v>7780</v>
      </c>
      <c r="AA911" s="165">
        <v>350</v>
      </c>
      <c r="AB911" s="165">
        <v>310</v>
      </c>
      <c r="AC911" s="165">
        <f t="shared" si="216"/>
        <v>40</v>
      </c>
      <c r="AD911" s="165">
        <f t="shared" si="217"/>
        <v>12.903225806451612</v>
      </c>
      <c r="AE911" s="241" t="s">
        <v>7781</v>
      </c>
      <c r="AF911" s="165">
        <v>100</v>
      </c>
      <c r="AG911" s="165">
        <v>100</v>
      </c>
      <c r="AH911" s="165">
        <f t="shared" si="218"/>
        <v>0</v>
      </c>
      <c r="AI911" s="165">
        <f t="shared" si="219"/>
        <v>0</v>
      </c>
      <c r="AJ911" s="235" t="s">
        <v>6364</v>
      </c>
      <c r="AK911" s="165">
        <v>93</v>
      </c>
      <c r="AL911" s="165">
        <v>93</v>
      </c>
      <c r="AM911" s="165">
        <f t="shared" si="222"/>
        <v>0</v>
      </c>
      <c r="AN911" s="165">
        <f t="shared" si="223"/>
        <v>0</v>
      </c>
      <c r="AO911" s="235" t="s">
        <v>7699</v>
      </c>
      <c r="AP911" s="165">
        <v>71</v>
      </c>
      <c r="AQ911" s="165">
        <v>46</v>
      </c>
      <c r="AR911" s="165">
        <f t="shared" si="220"/>
        <v>25</v>
      </c>
      <c r="AS911" s="255">
        <f t="shared" si="221"/>
        <v>54.347826086956516</v>
      </c>
      <c r="AT911" s="171" t="s">
        <v>12115</v>
      </c>
    </row>
    <row r="912" spans="2:46" ht="50" customHeight="1">
      <c r="B912" s="34" t="s">
        <v>1809</v>
      </c>
      <c r="C912" s="35" t="s">
        <v>5299</v>
      </c>
      <c r="D912" s="36" t="s">
        <v>1810</v>
      </c>
      <c r="E912" s="240">
        <v>56514.483</v>
      </c>
      <c r="F912" s="235">
        <v>50748.197</v>
      </c>
      <c r="G912" s="234">
        <f t="shared" si="206"/>
        <v>5766.2860000000001</v>
      </c>
      <c r="H912" s="105">
        <f t="shared" si="207"/>
        <v>11.362543579627076</v>
      </c>
      <c r="I912" s="240">
        <v>8007</v>
      </c>
      <c r="J912" s="235">
        <v>8000</v>
      </c>
      <c r="K912" s="234">
        <f t="shared" si="208"/>
        <v>7</v>
      </c>
      <c r="L912" s="312">
        <f t="shared" si="209"/>
        <v>8.7500000000000008E-2</v>
      </c>
      <c r="M912" s="240" t="s">
        <v>6150</v>
      </c>
      <c r="N912" s="235" t="s">
        <v>6150</v>
      </c>
      <c r="O912" s="235" t="s">
        <v>6150</v>
      </c>
      <c r="P912" s="235" t="s">
        <v>6150</v>
      </c>
      <c r="Q912" s="240">
        <v>48507.483</v>
      </c>
      <c r="R912" s="235">
        <v>42748.197</v>
      </c>
      <c r="S912" s="234">
        <f t="shared" si="212"/>
        <v>5759.2860000000001</v>
      </c>
      <c r="T912" s="105">
        <f t="shared" si="213"/>
        <v>13.472582247153021</v>
      </c>
      <c r="U912" s="180" t="s">
        <v>6266</v>
      </c>
      <c r="V912" s="165">
        <v>31936</v>
      </c>
      <c r="W912" s="165">
        <v>26975</v>
      </c>
      <c r="X912" s="165">
        <f t="shared" si="214"/>
        <v>4961</v>
      </c>
      <c r="Y912" s="255">
        <f t="shared" si="215"/>
        <v>18.391102873030583</v>
      </c>
      <c r="Z912" s="235" t="s">
        <v>6362</v>
      </c>
      <c r="AA912" s="165">
        <v>6721</v>
      </c>
      <c r="AB912" s="165">
        <v>6295</v>
      </c>
      <c r="AC912" s="165">
        <f t="shared" si="216"/>
        <v>426</v>
      </c>
      <c r="AD912" s="165">
        <f t="shared" si="217"/>
        <v>6.767275615567911</v>
      </c>
      <c r="AE912" s="235" t="s">
        <v>6430</v>
      </c>
      <c r="AF912" s="165">
        <v>4160</v>
      </c>
      <c r="AG912" s="165">
        <v>4160</v>
      </c>
      <c r="AH912" s="165">
        <f t="shared" si="218"/>
        <v>0</v>
      </c>
      <c r="AI912" s="165">
        <f t="shared" si="219"/>
        <v>0</v>
      </c>
      <c r="AJ912" s="235" t="s">
        <v>7782</v>
      </c>
      <c r="AK912" s="165">
        <v>1302</v>
      </c>
      <c r="AL912" s="165">
        <v>933</v>
      </c>
      <c r="AM912" s="165">
        <f t="shared" si="222"/>
        <v>369</v>
      </c>
      <c r="AN912" s="165">
        <f t="shared" si="223"/>
        <v>39.549839228295816</v>
      </c>
      <c r="AO912" s="235" t="s">
        <v>7771</v>
      </c>
      <c r="AP912" s="165">
        <v>1203</v>
      </c>
      <c r="AQ912" s="165">
        <v>1202</v>
      </c>
      <c r="AR912" s="165">
        <f t="shared" si="220"/>
        <v>1</v>
      </c>
      <c r="AS912" s="255">
        <f t="shared" si="221"/>
        <v>8.3194675540765387E-2</v>
      </c>
      <c r="AT912" s="211" t="s">
        <v>12116</v>
      </c>
    </row>
    <row r="913" spans="2:46" ht="50" customHeight="1">
      <c r="B913" s="34" t="s">
        <v>1811</v>
      </c>
      <c r="C913" s="35" t="s">
        <v>5299</v>
      </c>
      <c r="D913" s="36" t="s">
        <v>1812</v>
      </c>
      <c r="E913" s="240">
        <v>12089.13</v>
      </c>
      <c r="F913" s="235">
        <v>10942.856</v>
      </c>
      <c r="G913" s="234">
        <f t="shared" si="206"/>
        <v>1146.2739999999994</v>
      </c>
      <c r="H913" s="105">
        <f t="shared" si="207"/>
        <v>10.47508986685011</v>
      </c>
      <c r="I913" s="240">
        <v>5140.2830000000004</v>
      </c>
      <c r="J913" s="235">
        <v>4656.1109999999999</v>
      </c>
      <c r="K913" s="234">
        <f t="shared" si="208"/>
        <v>484.17200000000048</v>
      </c>
      <c r="L913" s="312">
        <f t="shared" si="209"/>
        <v>10.398635255903489</v>
      </c>
      <c r="M913" s="240" t="s">
        <v>6150</v>
      </c>
      <c r="N913" s="235" t="s">
        <v>6150</v>
      </c>
      <c r="O913" s="235" t="s">
        <v>6150</v>
      </c>
      <c r="P913" s="235" t="s">
        <v>6150</v>
      </c>
      <c r="Q913" s="240">
        <v>6948.8469999999998</v>
      </c>
      <c r="R913" s="235">
        <v>6286.7449999999999</v>
      </c>
      <c r="S913" s="234">
        <f t="shared" si="212"/>
        <v>662.10199999999986</v>
      </c>
      <c r="T913" s="105">
        <f t="shared" si="213"/>
        <v>10.531713947360675</v>
      </c>
      <c r="U913" s="180" t="s">
        <v>7783</v>
      </c>
      <c r="V913" s="165">
        <v>5538</v>
      </c>
      <c r="W913" s="165">
        <v>4160</v>
      </c>
      <c r="X913" s="165">
        <f t="shared" si="214"/>
        <v>1378</v>
      </c>
      <c r="Y913" s="255">
        <f t="shared" si="215"/>
        <v>33.125</v>
      </c>
      <c r="Z913" s="237" t="s">
        <v>6135</v>
      </c>
      <c r="AA913" s="165">
        <v>673</v>
      </c>
      <c r="AB913" s="165">
        <v>575</v>
      </c>
      <c r="AC913" s="165">
        <f t="shared" si="216"/>
        <v>98</v>
      </c>
      <c r="AD913" s="165">
        <f t="shared" si="217"/>
        <v>17.043478260869566</v>
      </c>
      <c r="AE913" s="241" t="s">
        <v>7784</v>
      </c>
      <c r="AF913" s="165">
        <v>322</v>
      </c>
      <c r="AG913" s="165">
        <v>322</v>
      </c>
      <c r="AH913" s="165">
        <f t="shared" si="218"/>
        <v>0</v>
      </c>
      <c r="AI913" s="165">
        <f t="shared" si="219"/>
        <v>0</v>
      </c>
      <c r="AJ913" s="235" t="s">
        <v>7785</v>
      </c>
      <c r="AK913" s="165">
        <v>281</v>
      </c>
      <c r="AL913" s="165">
        <v>311</v>
      </c>
      <c r="AM913" s="165">
        <f t="shared" si="222"/>
        <v>-30</v>
      </c>
      <c r="AN913" s="165">
        <f t="shared" si="223"/>
        <v>-9.6463022508038581</v>
      </c>
      <c r="AO913" s="235" t="s">
        <v>7786</v>
      </c>
      <c r="AP913" s="165">
        <v>74</v>
      </c>
      <c r="AQ913" s="165">
        <v>65</v>
      </c>
      <c r="AR913" s="165">
        <f t="shared" si="220"/>
        <v>9</v>
      </c>
      <c r="AS913" s="255">
        <f t="shared" si="221"/>
        <v>13.846153846153847</v>
      </c>
      <c r="AT913" s="211" t="s">
        <v>12117</v>
      </c>
    </row>
    <row r="914" spans="2:46" ht="50" customHeight="1">
      <c r="B914" s="34" t="s">
        <v>1813</v>
      </c>
      <c r="C914" s="35" t="s">
        <v>5299</v>
      </c>
      <c r="D914" s="36" t="s">
        <v>1814</v>
      </c>
      <c r="E914" s="240">
        <v>18165.522000000001</v>
      </c>
      <c r="F914" s="235">
        <v>16896.364000000001</v>
      </c>
      <c r="G914" s="234">
        <f t="shared" si="206"/>
        <v>1269.1579999999994</v>
      </c>
      <c r="H914" s="105">
        <f t="shared" si="207"/>
        <v>7.5114267187899086</v>
      </c>
      <c r="I914" s="240">
        <v>4939.8890000000001</v>
      </c>
      <c r="J914" s="235">
        <v>3600.6759999999999</v>
      </c>
      <c r="K914" s="234">
        <f t="shared" si="208"/>
        <v>1339.2130000000002</v>
      </c>
      <c r="L914" s="312">
        <f t="shared" si="209"/>
        <v>37.193377021425981</v>
      </c>
      <c r="M914" s="240">
        <v>43.506</v>
      </c>
      <c r="N914" s="235">
        <v>43.494</v>
      </c>
      <c r="O914" s="234">
        <f t="shared" si="210"/>
        <v>1.2000000000000455E-2</v>
      </c>
      <c r="P914" s="105">
        <f t="shared" si="211"/>
        <v>2.759001241550663E-2</v>
      </c>
      <c r="Q914" s="240">
        <v>13182.127</v>
      </c>
      <c r="R914" s="235">
        <v>13252.194</v>
      </c>
      <c r="S914" s="234">
        <f t="shared" si="212"/>
        <v>-70.066999999999098</v>
      </c>
      <c r="T914" s="105">
        <f t="shared" si="213"/>
        <v>-0.52871999911862977</v>
      </c>
      <c r="U914" s="180" t="s">
        <v>6266</v>
      </c>
      <c r="V914" s="165">
        <v>8175</v>
      </c>
      <c r="W914" s="165">
        <v>7882</v>
      </c>
      <c r="X914" s="165">
        <f t="shared" si="214"/>
        <v>293</v>
      </c>
      <c r="Y914" s="165">
        <f t="shared" si="215"/>
        <v>3.7173306267444812</v>
      </c>
      <c r="Z914" s="235" t="s">
        <v>7787</v>
      </c>
      <c r="AA914" s="165">
        <v>1739</v>
      </c>
      <c r="AB914" s="165">
        <v>2091</v>
      </c>
      <c r="AC914" s="165">
        <f t="shared" si="216"/>
        <v>-352</v>
      </c>
      <c r="AD914" s="165">
        <f t="shared" si="217"/>
        <v>-16.834050693448109</v>
      </c>
      <c r="AE914" s="241" t="s">
        <v>7788</v>
      </c>
      <c r="AF914" s="165">
        <v>1731</v>
      </c>
      <c r="AG914" s="165">
        <v>1829</v>
      </c>
      <c r="AH914" s="165">
        <f t="shared" si="218"/>
        <v>-98</v>
      </c>
      <c r="AI914" s="165">
        <f t="shared" si="219"/>
        <v>-5.3581191908146533</v>
      </c>
      <c r="AJ914" s="241" t="s">
        <v>7789</v>
      </c>
      <c r="AK914" s="165">
        <v>1157</v>
      </c>
      <c r="AL914" s="165">
        <v>1053</v>
      </c>
      <c r="AM914" s="165">
        <f t="shared" si="222"/>
        <v>104</v>
      </c>
      <c r="AN914" s="165">
        <f t="shared" si="223"/>
        <v>9.8765432098765427</v>
      </c>
      <c r="AO914" s="235" t="s">
        <v>7790</v>
      </c>
      <c r="AP914" s="165">
        <v>209</v>
      </c>
      <c r="AQ914" s="165">
        <v>218</v>
      </c>
      <c r="AR914" s="165">
        <f t="shared" si="220"/>
        <v>-9</v>
      </c>
      <c r="AS914" s="255">
        <f t="shared" si="221"/>
        <v>-4.1284403669724776</v>
      </c>
      <c r="AT914" s="211" t="s">
        <v>11474</v>
      </c>
    </row>
    <row r="915" spans="2:46" ht="50" customHeight="1">
      <c r="B915" s="34" t="s">
        <v>1815</v>
      </c>
      <c r="C915" s="35" t="s">
        <v>5299</v>
      </c>
      <c r="D915" s="36" t="s">
        <v>1816</v>
      </c>
      <c r="E915" s="240">
        <v>19066.874</v>
      </c>
      <c r="F915" s="235">
        <v>21591.901000000002</v>
      </c>
      <c r="G915" s="234">
        <f t="shared" si="206"/>
        <v>-2525.0270000000019</v>
      </c>
      <c r="H915" s="105">
        <f t="shared" si="207"/>
        <v>-11.694324645152836</v>
      </c>
      <c r="I915" s="240">
        <v>7876.1440000000002</v>
      </c>
      <c r="J915" s="235">
        <v>9523.61</v>
      </c>
      <c r="K915" s="234">
        <f t="shared" si="208"/>
        <v>-1647.4660000000003</v>
      </c>
      <c r="L915" s="312">
        <f t="shared" si="209"/>
        <v>-17.298755408925821</v>
      </c>
      <c r="M915" s="240" t="s">
        <v>6150</v>
      </c>
      <c r="N915" s="235" t="s">
        <v>6150</v>
      </c>
      <c r="O915" s="235" t="s">
        <v>6150</v>
      </c>
      <c r="P915" s="235" t="s">
        <v>6150</v>
      </c>
      <c r="Q915" s="240">
        <v>11190.73</v>
      </c>
      <c r="R915" s="235">
        <v>12068.290999999999</v>
      </c>
      <c r="S915" s="234">
        <f t="shared" si="212"/>
        <v>-877.56099999999969</v>
      </c>
      <c r="T915" s="105">
        <f t="shared" si="213"/>
        <v>-7.2716261150812462</v>
      </c>
      <c r="U915" s="342" t="s">
        <v>7791</v>
      </c>
      <c r="V915" s="165">
        <v>5621</v>
      </c>
      <c r="W915" s="165">
        <v>6951</v>
      </c>
      <c r="X915" s="165">
        <f t="shared" si="214"/>
        <v>-1330</v>
      </c>
      <c r="Y915" s="255">
        <f t="shared" si="215"/>
        <v>-19.133937562940584</v>
      </c>
      <c r="Z915" s="196" t="s">
        <v>7792</v>
      </c>
      <c r="AA915" s="165">
        <v>2031</v>
      </c>
      <c r="AB915" s="165">
        <v>1992</v>
      </c>
      <c r="AC915" s="165">
        <f t="shared" si="216"/>
        <v>39</v>
      </c>
      <c r="AD915" s="165">
        <f t="shared" si="217"/>
        <v>1.957831325301205</v>
      </c>
      <c r="AE915" s="235" t="s">
        <v>7793</v>
      </c>
      <c r="AF915" s="165">
        <v>1560</v>
      </c>
      <c r="AG915" s="165">
        <v>1680</v>
      </c>
      <c r="AH915" s="165">
        <f t="shared" si="218"/>
        <v>-120</v>
      </c>
      <c r="AI915" s="165">
        <f t="shared" si="219"/>
        <v>-7.1428571428571423</v>
      </c>
      <c r="AJ915" s="196" t="s">
        <v>7794</v>
      </c>
      <c r="AK915" s="165">
        <v>1297</v>
      </c>
      <c r="AL915" s="165">
        <v>998</v>
      </c>
      <c r="AM915" s="165">
        <f t="shared" si="222"/>
        <v>299</v>
      </c>
      <c r="AN915" s="165">
        <f t="shared" si="223"/>
        <v>29.959919839679362</v>
      </c>
      <c r="AO915" s="196" t="s">
        <v>7795</v>
      </c>
      <c r="AP915" s="165">
        <v>500</v>
      </c>
      <c r="AQ915" s="165">
        <v>250</v>
      </c>
      <c r="AR915" s="165">
        <f t="shared" si="220"/>
        <v>250</v>
      </c>
      <c r="AS915" s="255">
        <f t="shared" si="221"/>
        <v>100</v>
      </c>
      <c r="AT915" s="211" t="s">
        <v>12118</v>
      </c>
    </row>
    <row r="916" spans="2:46" ht="50" customHeight="1">
      <c r="B916" s="34" t="s">
        <v>1817</v>
      </c>
      <c r="C916" s="35" t="s">
        <v>5299</v>
      </c>
      <c r="D916" s="36" t="s">
        <v>1818</v>
      </c>
      <c r="E916" s="240">
        <v>8457.1530000000002</v>
      </c>
      <c r="F916" s="235">
        <v>8308.1759999999995</v>
      </c>
      <c r="G916" s="234">
        <f t="shared" si="206"/>
        <v>148.97700000000077</v>
      </c>
      <c r="H916" s="105">
        <f t="shared" si="207"/>
        <v>1.7931372662302867</v>
      </c>
      <c r="I916" s="240">
        <v>3613.9870000000001</v>
      </c>
      <c r="J916" s="235">
        <v>3033.8719999999998</v>
      </c>
      <c r="K916" s="234">
        <f t="shared" si="208"/>
        <v>580.11500000000024</v>
      </c>
      <c r="L916" s="312">
        <f t="shared" si="209"/>
        <v>19.121274727476976</v>
      </c>
      <c r="M916" s="240" t="s">
        <v>6150</v>
      </c>
      <c r="N916" s="235" t="s">
        <v>6150</v>
      </c>
      <c r="O916" s="235" t="s">
        <v>6150</v>
      </c>
      <c r="P916" s="235" t="s">
        <v>6150</v>
      </c>
      <c r="Q916" s="240">
        <v>4843.1660000000002</v>
      </c>
      <c r="R916" s="235">
        <v>5274.3040000000001</v>
      </c>
      <c r="S916" s="234">
        <f t="shared" si="212"/>
        <v>-431.13799999999992</v>
      </c>
      <c r="T916" s="105">
        <f t="shared" si="213"/>
        <v>-8.1743107716202914</v>
      </c>
      <c r="U916" s="180" t="s">
        <v>5534</v>
      </c>
      <c r="V916" s="165">
        <v>2789</v>
      </c>
      <c r="W916" s="165">
        <v>2701</v>
      </c>
      <c r="X916" s="165">
        <f t="shared" si="214"/>
        <v>88</v>
      </c>
      <c r="Y916" s="165">
        <f t="shared" si="215"/>
        <v>3.2580525731210659</v>
      </c>
      <c r="Z916" s="235" t="s">
        <v>6689</v>
      </c>
      <c r="AA916" s="165">
        <v>1117</v>
      </c>
      <c r="AB916" s="165">
        <v>1526</v>
      </c>
      <c r="AC916" s="165">
        <f t="shared" si="216"/>
        <v>-409</v>
      </c>
      <c r="AD916" s="165">
        <f t="shared" si="217"/>
        <v>-26.802096985583223</v>
      </c>
      <c r="AE916" s="235" t="s">
        <v>5373</v>
      </c>
      <c r="AF916" s="165">
        <v>757</v>
      </c>
      <c r="AG916" s="165">
        <v>768</v>
      </c>
      <c r="AH916" s="165">
        <f t="shared" si="218"/>
        <v>-11</v>
      </c>
      <c r="AI916" s="165">
        <f t="shared" si="219"/>
        <v>-1.4322916666666665</v>
      </c>
      <c r="AJ916" s="235" t="s">
        <v>5536</v>
      </c>
      <c r="AK916" s="165">
        <v>107</v>
      </c>
      <c r="AL916" s="165">
        <v>207</v>
      </c>
      <c r="AM916" s="165">
        <f t="shared" si="222"/>
        <v>-100</v>
      </c>
      <c r="AN916" s="165">
        <f t="shared" si="223"/>
        <v>-48.309178743961354</v>
      </c>
      <c r="AO916" s="235" t="s">
        <v>7796</v>
      </c>
      <c r="AP916" s="165">
        <v>59</v>
      </c>
      <c r="AQ916" s="165">
        <v>57</v>
      </c>
      <c r="AR916" s="165">
        <f t="shared" si="220"/>
        <v>2</v>
      </c>
      <c r="AS916" s="255">
        <f t="shared" si="221"/>
        <v>3.5087719298245612</v>
      </c>
      <c r="AT916" s="108" t="s">
        <v>7797</v>
      </c>
    </row>
    <row r="917" spans="2:46" ht="50" customHeight="1">
      <c r="B917" s="34" t="s">
        <v>1819</v>
      </c>
      <c r="C917" s="35" t="s">
        <v>5299</v>
      </c>
      <c r="D917" s="36" t="s">
        <v>1820</v>
      </c>
      <c r="E917" s="240">
        <v>11065.148999999999</v>
      </c>
      <c r="F917" s="235">
        <v>10687.458000000001</v>
      </c>
      <c r="G917" s="234">
        <f t="shared" si="206"/>
        <v>377.69099999999889</v>
      </c>
      <c r="H917" s="105">
        <f t="shared" si="207"/>
        <v>3.5339647650545052</v>
      </c>
      <c r="I917" s="240">
        <v>2901.41</v>
      </c>
      <c r="J917" s="235">
        <v>3017.3620000000001</v>
      </c>
      <c r="K917" s="234">
        <f t="shared" si="208"/>
        <v>-115.95200000000023</v>
      </c>
      <c r="L917" s="312">
        <f t="shared" si="209"/>
        <v>-3.8428269461867761</v>
      </c>
      <c r="M917" s="240">
        <v>4.8010000000000002</v>
      </c>
      <c r="N917" s="235">
        <v>4.8</v>
      </c>
      <c r="O917" s="234">
        <f t="shared" si="210"/>
        <v>1.000000000000334E-3</v>
      </c>
      <c r="P917" s="105">
        <f t="shared" si="211"/>
        <v>2.0833333333340292E-2</v>
      </c>
      <c r="Q917" s="240">
        <v>8158.9380000000001</v>
      </c>
      <c r="R917" s="235">
        <v>7665.2960000000003</v>
      </c>
      <c r="S917" s="234">
        <f t="shared" si="212"/>
        <v>493.64199999999983</v>
      </c>
      <c r="T917" s="105">
        <f t="shared" si="213"/>
        <v>6.4399600485095396</v>
      </c>
      <c r="U917" s="180" t="s">
        <v>7798</v>
      </c>
      <c r="V917" s="165">
        <v>4744</v>
      </c>
      <c r="W917" s="165">
        <v>3921</v>
      </c>
      <c r="X917" s="165">
        <f t="shared" si="214"/>
        <v>823</v>
      </c>
      <c r="Y917" s="255">
        <f t="shared" si="215"/>
        <v>20.98954348380515</v>
      </c>
      <c r="Z917" s="241" t="s">
        <v>7799</v>
      </c>
      <c r="AA917" s="165">
        <v>2059</v>
      </c>
      <c r="AB917" s="165">
        <v>2219</v>
      </c>
      <c r="AC917" s="165">
        <f t="shared" si="216"/>
        <v>-160</v>
      </c>
      <c r="AD917" s="165">
        <f t="shared" si="217"/>
        <v>-7.2104551599819739</v>
      </c>
      <c r="AE917" s="241" t="s">
        <v>7800</v>
      </c>
      <c r="AF917" s="165">
        <v>611</v>
      </c>
      <c r="AG917" s="165">
        <v>718</v>
      </c>
      <c r="AH917" s="165">
        <f t="shared" si="218"/>
        <v>-107</v>
      </c>
      <c r="AI917" s="165">
        <f t="shared" si="219"/>
        <v>-14.902506963788301</v>
      </c>
      <c r="AJ917" s="241" t="s">
        <v>7801</v>
      </c>
      <c r="AK917" s="165">
        <v>347</v>
      </c>
      <c r="AL917" s="165">
        <v>393</v>
      </c>
      <c r="AM917" s="165">
        <f t="shared" si="222"/>
        <v>-46</v>
      </c>
      <c r="AN917" s="165">
        <f t="shared" si="223"/>
        <v>-11.704834605597965</v>
      </c>
      <c r="AO917" s="241" t="s">
        <v>7802</v>
      </c>
      <c r="AP917" s="165">
        <v>104</v>
      </c>
      <c r="AQ917" s="165">
        <v>107</v>
      </c>
      <c r="AR917" s="165">
        <f t="shared" si="220"/>
        <v>-3</v>
      </c>
      <c r="AS917" s="255">
        <f t="shared" si="221"/>
        <v>-2.8037383177570092</v>
      </c>
      <c r="AT917" s="166" t="s">
        <v>12119</v>
      </c>
    </row>
    <row r="918" spans="2:46" ht="50" customHeight="1">
      <c r="B918" s="34" t="s">
        <v>1821</v>
      </c>
      <c r="C918" s="35" t="s">
        <v>5299</v>
      </c>
      <c r="D918" s="36" t="s">
        <v>1822</v>
      </c>
      <c r="E918" s="240">
        <v>12399.290999999999</v>
      </c>
      <c r="F918" s="235">
        <v>14275.089</v>
      </c>
      <c r="G918" s="234">
        <f t="shared" si="206"/>
        <v>-1875.7980000000007</v>
      </c>
      <c r="H918" s="105">
        <f t="shared" si="207"/>
        <v>-13.140359405114745</v>
      </c>
      <c r="I918" s="240">
        <v>3887.768</v>
      </c>
      <c r="J918" s="235">
        <v>4270.8270000000002</v>
      </c>
      <c r="K918" s="234">
        <f t="shared" si="208"/>
        <v>-383.0590000000002</v>
      </c>
      <c r="L918" s="312">
        <f t="shared" si="209"/>
        <v>-8.9691996421302047</v>
      </c>
      <c r="M918" s="240">
        <v>327.26400000000001</v>
      </c>
      <c r="N918" s="235">
        <v>327.24200000000002</v>
      </c>
      <c r="O918" s="234">
        <f t="shared" si="210"/>
        <v>2.199999999999136E-2</v>
      </c>
      <c r="P918" s="105">
        <f t="shared" si="211"/>
        <v>6.7228534234576726E-3</v>
      </c>
      <c r="Q918" s="240">
        <v>8184.259</v>
      </c>
      <c r="R918" s="235">
        <v>9677.02</v>
      </c>
      <c r="S918" s="234">
        <f t="shared" si="212"/>
        <v>-1492.7610000000004</v>
      </c>
      <c r="T918" s="105">
        <f t="shared" si="213"/>
        <v>-15.425833572732106</v>
      </c>
      <c r="U918" s="180" t="s">
        <v>7803</v>
      </c>
      <c r="V918" s="165">
        <v>1978</v>
      </c>
      <c r="W918" s="165">
        <v>2795</v>
      </c>
      <c r="X918" s="165">
        <f t="shared" si="214"/>
        <v>-817</v>
      </c>
      <c r="Y918" s="255">
        <f t="shared" si="215"/>
        <v>-29.230769230769234</v>
      </c>
      <c r="Z918" s="235" t="s">
        <v>7295</v>
      </c>
      <c r="AA918" s="165">
        <v>1811</v>
      </c>
      <c r="AB918" s="165">
        <v>1845</v>
      </c>
      <c r="AC918" s="165">
        <f t="shared" si="216"/>
        <v>-34</v>
      </c>
      <c r="AD918" s="165">
        <f t="shared" si="217"/>
        <v>-1.8428184281842821</v>
      </c>
      <c r="AE918" s="235" t="s">
        <v>7804</v>
      </c>
      <c r="AF918" s="165">
        <v>1135</v>
      </c>
      <c r="AG918" s="165">
        <v>1335</v>
      </c>
      <c r="AH918" s="165">
        <f t="shared" si="218"/>
        <v>-200</v>
      </c>
      <c r="AI918" s="165">
        <f t="shared" si="219"/>
        <v>-14.981273408239701</v>
      </c>
      <c r="AJ918" s="235" t="s">
        <v>7770</v>
      </c>
      <c r="AK918" s="165">
        <v>870</v>
      </c>
      <c r="AL918" s="165">
        <v>802</v>
      </c>
      <c r="AM918" s="165">
        <f t="shared" si="222"/>
        <v>68</v>
      </c>
      <c r="AN918" s="165">
        <f t="shared" si="223"/>
        <v>8.4788029925187036</v>
      </c>
      <c r="AO918" s="235" t="s">
        <v>7805</v>
      </c>
      <c r="AP918" s="165">
        <v>862</v>
      </c>
      <c r="AQ918" s="165">
        <v>807</v>
      </c>
      <c r="AR918" s="165">
        <f t="shared" si="220"/>
        <v>55</v>
      </c>
      <c r="AS918" s="255">
        <f t="shared" si="221"/>
        <v>6.8153655514250318</v>
      </c>
      <c r="AT918" s="211" t="s">
        <v>12120</v>
      </c>
    </row>
    <row r="919" spans="2:46" ht="50" customHeight="1">
      <c r="B919" s="37" t="s">
        <v>1823</v>
      </c>
      <c r="C919" s="38" t="s">
        <v>5299</v>
      </c>
      <c r="D919" s="39" t="s">
        <v>1824</v>
      </c>
      <c r="E919" s="240">
        <v>9327.1839999999993</v>
      </c>
      <c r="F919" s="235">
        <v>9607.2489999999998</v>
      </c>
      <c r="G919" s="234">
        <f t="shared" si="206"/>
        <v>-280.06500000000051</v>
      </c>
      <c r="H919" s="105">
        <f t="shared" si="207"/>
        <v>-2.9151425137414519</v>
      </c>
      <c r="I919" s="240">
        <v>3766.9369999999999</v>
      </c>
      <c r="J919" s="235">
        <v>4156.6729999999998</v>
      </c>
      <c r="K919" s="234">
        <f t="shared" si="208"/>
        <v>-389.73599999999988</v>
      </c>
      <c r="L919" s="312">
        <f t="shared" si="209"/>
        <v>-9.3761525142824542</v>
      </c>
      <c r="M919" s="240">
        <v>18.297999999999998</v>
      </c>
      <c r="N919" s="235">
        <v>18.297000000000001</v>
      </c>
      <c r="O919" s="234">
        <f t="shared" si="210"/>
        <v>9.9999999999766942E-4</v>
      </c>
      <c r="P919" s="105">
        <f t="shared" si="211"/>
        <v>5.465376837720224E-3</v>
      </c>
      <c r="Q919" s="240">
        <v>5541.9489999999996</v>
      </c>
      <c r="R919" s="235">
        <v>5432.2790000000005</v>
      </c>
      <c r="S919" s="234">
        <f t="shared" si="212"/>
        <v>109.66999999999916</v>
      </c>
      <c r="T919" s="105">
        <f t="shared" si="213"/>
        <v>2.0188580152087026</v>
      </c>
      <c r="U919" s="180" t="s">
        <v>7806</v>
      </c>
      <c r="V919" s="165">
        <v>1511</v>
      </c>
      <c r="W919" s="165">
        <v>1290</v>
      </c>
      <c r="X919" s="165">
        <f t="shared" si="214"/>
        <v>221</v>
      </c>
      <c r="Y919" s="255">
        <f t="shared" si="215"/>
        <v>17.131782945736436</v>
      </c>
      <c r="Z919" s="235" t="s">
        <v>7807</v>
      </c>
      <c r="AA919" s="165">
        <v>890</v>
      </c>
      <c r="AB919" s="165">
        <v>829</v>
      </c>
      <c r="AC919" s="165">
        <f t="shared" si="216"/>
        <v>61</v>
      </c>
      <c r="AD919" s="165">
        <f t="shared" si="217"/>
        <v>7.3582629674306403</v>
      </c>
      <c r="AE919" s="235" t="s">
        <v>5467</v>
      </c>
      <c r="AF919" s="165">
        <v>864</v>
      </c>
      <c r="AG919" s="165">
        <v>864</v>
      </c>
      <c r="AH919" s="165">
        <f t="shared" si="218"/>
        <v>0</v>
      </c>
      <c r="AI919" s="165">
        <f t="shared" si="219"/>
        <v>0</v>
      </c>
      <c r="AJ919" s="235" t="s">
        <v>5395</v>
      </c>
      <c r="AK919" s="165">
        <v>545</v>
      </c>
      <c r="AL919" s="165">
        <v>600</v>
      </c>
      <c r="AM919" s="165">
        <f t="shared" si="222"/>
        <v>-55</v>
      </c>
      <c r="AN919" s="165">
        <f t="shared" si="223"/>
        <v>-9.1666666666666661</v>
      </c>
      <c r="AO919" s="241" t="s">
        <v>7808</v>
      </c>
      <c r="AP919" s="165">
        <v>532</v>
      </c>
      <c r="AQ919" s="165">
        <v>586</v>
      </c>
      <c r="AR919" s="165">
        <f t="shared" si="220"/>
        <v>-54</v>
      </c>
      <c r="AS919" s="255">
        <f t="shared" si="221"/>
        <v>-9.2150170648464158</v>
      </c>
      <c r="AT919" s="222" t="s">
        <v>12121</v>
      </c>
    </row>
    <row r="920" spans="2:46" ht="50" customHeight="1">
      <c r="B920" s="34" t="s">
        <v>1825</v>
      </c>
      <c r="C920" s="35" t="s">
        <v>5299</v>
      </c>
      <c r="D920" s="36" t="s">
        <v>1826</v>
      </c>
      <c r="E920" s="240">
        <v>12257.737999999999</v>
      </c>
      <c r="F920" s="235">
        <v>11840.706</v>
      </c>
      <c r="G920" s="234">
        <f t="shared" si="206"/>
        <v>417.03199999999924</v>
      </c>
      <c r="H920" s="105">
        <f t="shared" si="207"/>
        <v>3.522019717405358</v>
      </c>
      <c r="I920" s="240">
        <v>4913.0640000000003</v>
      </c>
      <c r="J920" s="235">
        <v>4943.5010000000002</v>
      </c>
      <c r="K920" s="234">
        <f t="shared" si="208"/>
        <v>-30.436999999999898</v>
      </c>
      <c r="L920" s="312">
        <f t="shared" si="209"/>
        <v>-0.61569725585167057</v>
      </c>
      <c r="M920" s="240">
        <v>2.8580000000000001</v>
      </c>
      <c r="N920" s="235">
        <v>2.8580000000000001</v>
      </c>
      <c r="O920" s="234">
        <f t="shared" si="210"/>
        <v>0</v>
      </c>
      <c r="P920" s="105">
        <f t="shared" si="211"/>
        <v>0</v>
      </c>
      <c r="Q920" s="240">
        <v>7341.8159999999998</v>
      </c>
      <c r="R920" s="235">
        <v>6894.3469999999998</v>
      </c>
      <c r="S920" s="234">
        <f t="shared" si="212"/>
        <v>447.46900000000005</v>
      </c>
      <c r="T920" s="105">
        <f t="shared" si="213"/>
        <v>6.4903753756519658</v>
      </c>
      <c r="U920" s="180" t="s">
        <v>7809</v>
      </c>
      <c r="V920" s="165">
        <v>4309</v>
      </c>
      <c r="W920" s="165">
        <v>4108</v>
      </c>
      <c r="X920" s="165">
        <f t="shared" si="214"/>
        <v>201</v>
      </c>
      <c r="Y920" s="255">
        <f t="shared" si="215"/>
        <v>4.8928919182083739</v>
      </c>
      <c r="Z920" s="235" t="s">
        <v>7810</v>
      </c>
      <c r="AA920" s="165">
        <v>2629</v>
      </c>
      <c r="AB920" s="165">
        <v>2365</v>
      </c>
      <c r="AC920" s="165">
        <f t="shared" si="216"/>
        <v>264</v>
      </c>
      <c r="AD920" s="165">
        <f t="shared" si="217"/>
        <v>11.162790697674419</v>
      </c>
      <c r="AE920" s="235" t="s">
        <v>7811</v>
      </c>
      <c r="AF920" s="165">
        <v>200</v>
      </c>
      <c r="AG920" s="165">
        <v>221</v>
      </c>
      <c r="AH920" s="165">
        <f t="shared" si="218"/>
        <v>-21</v>
      </c>
      <c r="AI920" s="165">
        <f t="shared" si="219"/>
        <v>-9.502262443438914</v>
      </c>
      <c r="AJ920" s="235" t="s">
        <v>7812</v>
      </c>
      <c r="AK920" s="165">
        <v>137</v>
      </c>
      <c r="AL920" s="165">
        <v>134</v>
      </c>
      <c r="AM920" s="165">
        <f t="shared" si="222"/>
        <v>3</v>
      </c>
      <c r="AN920" s="165">
        <f t="shared" si="223"/>
        <v>2.2388059701492535</v>
      </c>
      <c r="AO920" s="235" t="s">
        <v>7813</v>
      </c>
      <c r="AP920" s="165">
        <v>58</v>
      </c>
      <c r="AQ920" s="165">
        <v>58</v>
      </c>
      <c r="AR920" s="165">
        <f t="shared" si="220"/>
        <v>0</v>
      </c>
      <c r="AS920" s="255">
        <f t="shared" si="221"/>
        <v>0</v>
      </c>
      <c r="AT920" s="211" t="s">
        <v>12122</v>
      </c>
    </row>
    <row r="921" spans="2:46" ht="50" customHeight="1">
      <c r="B921" s="34" t="s">
        <v>1827</v>
      </c>
      <c r="C921" s="35" t="s">
        <v>5299</v>
      </c>
      <c r="D921" s="36" t="s">
        <v>1828</v>
      </c>
      <c r="E921" s="240">
        <v>5707.607</v>
      </c>
      <c r="F921" s="235">
        <v>5901.9539999999997</v>
      </c>
      <c r="G921" s="234">
        <f t="shared" si="206"/>
        <v>-194.34699999999975</v>
      </c>
      <c r="H921" s="105">
        <f t="shared" si="207"/>
        <v>-3.292926376586462</v>
      </c>
      <c r="I921" s="240">
        <v>1992.9549999999999</v>
      </c>
      <c r="J921" s="235">
        <v>2272.857</v>
      </c>
      <c r="K921" s="234">
        <f t="shared" si="208"/>
        <v>-279.90200000000004</v>
      </c>
      <c r="L921" s="312">
        <f t="shared" si="209"/>
        <v>-12.31498506065274</v>
      </c>
      <c r="M921" s="240" t="s">
        <v>6235</v>
      </c>
      <c r="N921" s="235" t="s">
        <v>7160</v>
      </c>
      <c r="O921" s="235" t="s">
        <v>7160</v>
      </c>
      <c r="P921" s="235" t="s">
        <v>7160</v>
      </c>
      <c r="Q921" s="240">
        <v>3714.652</v>
      </c>
      <c r="R921" s="235">
        <v>3629.0970000000002</v>
      </c>
      <c r="S921" s="234">
        <f t="shared" si="212"/>
        <v>85.554999999999836</v>
      </c>
      <c r="T921" s="105">
        <f t="shared" si="213"/>
        <v>2.3574734982283423</v>
      </c>
      <c r="U921" s="180" t="s">
        <v>6266</v>
      </c>
      <c r="V921" s="165">
        <v>1693</v>
      </c>
      <c r="W921" s="165">
        <v>1674</v>
      </c>
      <c r="X921" s="165">
        <f t="shared" si="214"/>
        <v>19</v>
      </c>
      <c r="Y921" s="255">
        <f t="shared" si="215"/>
        <v>1.1350059737156513</v>
      </c>
      <c r="Z921" s="235" t="s">
        <v>7814</v>
      </c>
      <c r="AA921" s="165">
        <v>642</v>
      </c>
      <c r="AB921" s="165">
        <v>609</v>
      </c>
      <c r="AC921" s="165">
        <f t="shared" si="216"/>
        <v>33</v>
      </c>
      <c r="AD921" s="165">
        <f t="shared" si="217"/>
        <v>5.4187192118226601</v>
      </c>
      <c r="AE921" s="235" t="s">
        <v>7424</v>
      </c>
      <c r="AF921" s="165">
        <v>259</v>
      </c>
      <c r="AG921" s="165">
        <v>271</v>
      </c>
      <c r="AH921" s="165">
        <f t="shared" si="218"/>
        <v>-12</v>
      </c>
      <c r="AI921" s="165">
        <f t="shared" si="219"/>
        <v>-4.428044280442804</v>
      </c>
      <c r="AJ921" s="235" t="s">
        <v>7815</v>
      </c>
      <c r="AK921" s="165">
        <v>210</v>
      </c>
      <c r="AL921" s="165">
        <v>291</v>
      </c>
      <c r="AM921" s="165">
        <f t="shared" si="222"/>
        <v>-81</v>
      </c>
      <c r="AN921" s="165">
        <f t="shared" si="223"/>
        <v>-27.835051546391753</v>
      </c>
      <c r="AO921" s="235" t="s">
        <v>7816</v>
      </c>
      <c r="AP921" s="165">
        <v>170</v>
      </c>
      <c r="AQ921" s="165">
        <v>110</v>
      </c>
      <c r="AR921" s="165">
        <f t="shared" si="220"/>
        <v>60</v>
      </c>
      <c r="AS921" s="255">
        <f t="shared" si="221"/>
        <v>54.54545454545454</v>
      </c>
      <c r="AT921" s="211" t="s">
        <v>12123</v>
      </c>
    </row>
    <row r="922" spans="2:46" ht="50" customHeight="1">
      <c r="B922" s="34" t="s">
        <v>1829</v>
      </c>
      <c r="C922" s="35" t="s">
        <v>5299</v>
      </c>
      <c r="D922" s="36" t="s">
        <v>1830</v>
      </c>
      <c r="E922" s="240">
        <v>7843.81</v>
      </c>
      <c r="F922" s="235">
        <v>8379.152</v>
      </c>
      <c r="G922" s="234">
        <f t="shared" si="206"/>
        <v>-535.34199999999964</v>
      </c>
      <c r="H922" s="105">
        <f t="shared" si="207"/>
        <v>-6.3889758772725402</v>
      </c>
      <c r="I922" s="240">
        <v>2511.9760000000001</v>
      </c>
      <c r="J922" s="235">
        <v>2495.1840000000002</v>
      </c>
      <c r="K922" s="234">
        <f t="shared" si="208"/>
        <v>16.791999999999916</v>
      </c>
      <c r="L922" s="312">
        <f t="shared" si="209"/>
        <v>0.67297642177891148</v>
      </c>
      <c r="M922" s="240" t="s">
        <v>6150</v>
      </c>
      <c r="N922" s="235" t="s">
        <v>7160</v>
      </c>
      <c r="O922" s="235" t="s">
        <v>7160</v>
      </c>
      <c r="P922" s="235" t="s">
        <v>7160</v>
      </c>
      <c r="Q922" s="240">
        <v>5331.8339999999998</v>
      </c>
      <c r="R922" s="235">
        <v>5883.9679999999998</v>
      </c>
      <c r="S922" s="234">
        <f t="shared" si="212"/>
        <v>-552.13400000000001</v>
      </c>
      <c r="T922" s="105">
        <f t="shared" si="213"/>
        <v>-9.3837016108857156</v>
      </c>
      <c r="U922" s="180" t="s">
        <v>7817</v>
      </c>
      <c r="V922" s="165">
        <v>2178</v>
      </c>
      <c r="W922" s="165">
        <v>2176</v>
      </c>
      <c r="X922" s="165">
        <f t="shared" si="214"/>
        <v>2</v>
      </c>
      <c r="Y922" s="165">
        <f t="shared" si="215"/>
        <v>9.1911764705882346E-2</v>
      </c>
      <c r="Z922" s="235" t="s">
        <v>7818</v>
      </c>
      <c r="AA922" s="165">
        <v>1623</v>
      </c>
      <c r="AB922" s="165">
        <v>1642</v>
      </c>
      <c r="AC922" s="165">
        <f t="shared" si="216"/>
        <v>-19</v>
      </c>
      <c r="AD922" s="165">
        <f t="shared" si="217"/>
        <v>-1.1571254567600486</v>
      </c>
      <c r="AE922" s="241" t="s">
        <v>7819</v>
      </c>
      <c r="AF922" s="165">
        <v>416</v>
      </c>
      <c r="AG922" s="165">
        <v>418</v>
      </c>
      <c r="AH922" s="165">
        <f t="shared" si="218"/>
        <v>-2</v>
      </c>
      <c r="AI922" s="165">
        <f t="shared" si="219"/>
        <v>-0.4784688995215311</v>
      </c>
      <c r="AJ922" s="235" t="s">
        <v>7820</v>
      </c>
      <c r="AK922" s="165">
        <v>299</v>
      </c>
      <c r="AL922" s="165">
        <v>299</v>
      </c>
      <c r="AM922" s="165">
        <f t="shared" si="222"/>
        <v>0</v>
      </c>
      <c r="AN922" s="165">
        <f t="shared" si="223"/>
        <v>0</v>
      </c>
      <c r="AO922" s="235" t="s">
        <v>7821</v>
      </c>
      <c r="AP922" s="165">
        <v>272</v>
      </c>
      <c r="AQ922" s="165">
        <v>293</v>
      </c>
      <c r="AR922" s="165">
        <f t="shared" si="220"/>
        <v>-21</v>
      </c>
      <c r="AS922" s="255">
        <f t="shared" si="221"/>
        <v>-7.1672354948805461</v>
      </c>
      <c r="AT922" s="211" t="s">
        <v>12124</v>
      </c>
    </row>
    <row r="923" spans="2:46" ht="50" customHeight="1">
      <c r="B923" s="34" t="s">
        <v>1831</v>
      </c>
      <c r="C923" s="35" t="s">
        <v>5299</v>
      </c>
      <c r="D923" s="36" t="s">
        <v>1832</v>
      </c>
      <c r="E923" s="69">
        <v>4536.8010000000004</v>
      </c>
      <c r="F923" s="115">
        <v>4154.8850000000002</v>
      </c>
      <c r="G923" s="116">
        <f t="shared" si="206"/>
        <v>381.91600000000017</v>
      </c>
      <c r="H923" s="305">
        <f t="shared" si="207"/>
        <v>9.1919752291579719</v>
      </c>
      <c r="I923" s="69">
        <v>1865.7629999999999</v>
      </c>
      <c r="J923" s="115">
        <v>1866.17</v>
      </c>
      <c r="K923" s="116">
        <f t="shared" si="208"/>
        <v>-0.4070000000001528</v>
      </c>
      <c r="L923" s="318">
        <f t="shared" si="209"/>
        <v>-2.1809374279950531E-2</v>
      </c>
      <c r="M923" s="69">
        <v>0.47399999999999998</v>
      </c>
      <c r="N923" s="115">
        <v>0.47299999999999998</v>
      </c>
      <c r="O923" s="116">
        <f t="shared" si="210"/>
        <v>1.0000000000000009E-3</v>
      </c>
      <c r="P923" s="305">
        <f t="shared" si="211"/>
        <v>0.2114164904862581</v>
      </c>
      <c r="Q923" s="69">
        <v>2670.5639999999999</v>
      </c>
      <c r="R923" s="115">
        <v>2288.2420000000002</v>
      </c>
      <c r="S923" s="116">
        <f t="shared" si="212"/>
        <v>382.32199999999966</v>
      </c>
      <c r="T923" s="300">
        <f t="shared" si="213"/>
        <v>16.708110418391044</v>
      </c>
      <c r="U923" s="294" t="s">
        <v>7822</v>
      </c>
      <c r="V923" s="245">
        <v>718</v>
      </c>
      <c r="W923" s="245">
        <v>633</v>
      </c>
      <c r="X923" s="245">
        <f t="shared" si="214"/>
        <v>85</v>
      </c>
      <c r="Y923" s="245">
        <f t="shared" si="215"/>
        <v>13.428120063191153</v>
      </c>
      <c r="Z923" s="76" t="s">
        <v>7823</v>
      </c>
      <c r="AA923" s="245">
        <v>700</v>
      </c>
      <c r="AB923" s="245">
        <v>649</v>
      </c>
      <c r="AC923" s="245">
        <f t="shared" si="216"/>
        <v>51</v>
      </c>
      <c r="AD923" s="259">
        <f t="shared" si="217"/>
        <v>7.8582434514637907</v>
      </c>
      <c r="AE923" s="115" t="s">
        <v>7824</v>
      </c>
      <c r="AF923" s="245">
        <v>626</v>
      </c>
      <c r="AG923" s="245">
        <v>426</v>
      </c>
      <c r="AH923" s="245">
        <f t="shared" si="218"/>
        <v>200</v>
      </c>
      <c r="AI923" s="245">
        <f t="shared" si="219"/>
        <v>46.948356807511736</v>
      </c>
      <c r="AJ923" s="115" t="s">
        <v>7825</v>
      </c>
      <c r="AK923" s="245">
        <v>610</v>
      </c>
      <c r="AL923" s="245">
        <v>580</v>
      </c>
      <c r="AM923" s="245">
        <f t="shared" si="222"/>
        <v>30</v>
      </c>
      <c r="AN923" s="245">
        <f t="shared" si="223"/>
        <v>5.1724137931034484</v>
      </c>
      <c r="AO923" s="117" t="s">
        <v>7826</v>
      </c>
      <c r="AP923" s="245">
        <v>17</v>
      </c>
      <c r="AQ923" s="245" t="s">
        <v>5412</v>
      </c>
      <c r="AR923" s="245" t="s">
        <v>5412</v>
      </c>
      <c r="AS923" s="245" t="s">
        <v>5412</v>
      </c>
      <c r="AT923" s="211" t="s">
        <v>7827</v>
      </c>
    </row>
    <row r="924" spans="2:46" ht="50" customHeight="1">
      <c r="B924" s="34" t="s">
        <v>1833</v>
      </c>
      <c r="C924" s="35" t="s">
        <v>5299</v>
      </c>
      <c r="D924" s="36" t="s">
        <v>1834</v>
      </c>
      <c r="E924" s="240">
        <v>5180</v>
      </c>
      <c r="F924" s="235">
        <v>5048</v>
      </c>
      <c r="G924" s="234">
        <f t="shared" si="206"/>
        <v>132</v>
      </c>
      <c r="H924" s="105">
        <f t="shared" si="207"/>
        <v>2.6148969889064975</v>
      </c>
      <c r="I924" s="240">
        <v>2125</v>
      </c>
      <c r="J924" s="235">
        <v>2462</v>
      </c>
      <c r="K924" s="234">
        <f t="shared" si="208"/>
        <v>-337</v>
      </c>
      <c r="L924" s="312">
        <f t="shared" si="209"/>
        <v>-13.688058489033306</v>
      </c>
      <c r="M924" s="240">
        <v>956</v>
      </c>
      <c r="N924" s="235">
        <v>856</v>
      </c>
      <c r="O924" s="234">
        <f t="shared" si="210"/>
        <v>100</v>
      </c>
      <c r="P924" s="312">
        <f t="shared" si="211"/>
        <v>11.682242990654206</v>
      </c>
      <c r="Q924" s="240">
        <v>2099</v>
      </c>
      <c r="R924" s="235">
        <v>1730</v>
      </c>
      <c r="S924" s="234">
        <v>369</v>
      </c>
      <c r="T924" s="105">
        <f t="shared" si="213"/>
        <v>21.329479768786129</v>
      </c>
      <c r="U924" s="180" t="s">
        <v>5440</v>
      </c>
      <c r="V924" s="165">
        <v>1666</v>
      </c>
      <c r="W924" s="165">
        <v>1374</v>
      </c>
      <c r="X924" s="165">
        <f t="shared" si="214"/>
        <v>292</v>
      </c>
      <c r="Y924" s="255">
        <f t="shared" si="215"/>
        <v>21.251819505094613</v>
      </c>
      <c r="Z924" s="235" t="s">
        <v>7828</v>
      </c>
      <c r="AA924" s="165">
        <v>238</v>
      </c>
      <c r="AB924" s="165">
        <v>238</v>
      </c>
      <c r="AC924" s="165">
        <f t="shared" si="216"/>
        <v>0</v>
      </c>
      <c r="AD924" s="165">
        <f t="shared" si="217"/>
        <v>0</v>
      </c>
      <c r="AE924" s="241" t="s">
        <v>7829</v>
      </c>
      <c r="AF924" s="165">
        <v>101</v>
      </c>
      <c r="AG924" s="165">
        <v>25</v>
      </c>
      <c r="AH924" s="165">
        <f t="shared" si="218"/>
        <v>76</v>
      </c>
      <c r="AI924" s="165">
        <f t="shared" si="219"/>
        <v>304</v>
      </c>
      <c r="AJ924" s="235" t="s">
        <v>6577</v>
      </c>
      <c r="AK924" s="165">
        <v>44</v>
      </c>
      <c r="AL924" s="165">
        <v>44</v>
      </c>
      <c r="AM924" s="165">
        <f t="shared" si="222"/>
        <v>0</v>
      </c>
      <c r="AN924" s="165">
        <f t="shared" si="223"/>
        <v>0</v>
      </c>
      <c r="AO924" s="235" t="s">
        <v>7830</v>
      </c>
      <c r="AP924" s="165">
        <v>40</v>
      </c>
      <c r="AQ924" s="165">
        <v>40</v>
      </c>
      <c r="AR924" s="165">
        <f t="shared" si="220"/>
        <v>0</v>
      </c>
      <c r="AS924" s="255">
        <f t="shared" si="221"/>
        <v>0</v>
      </c>
      <c r="AT924" s="70" t="s">
        <v>11475</v>
      </c>
    </row>
    <row r="925" spans="2:46" ht="50" customHeight="1">
      <c r="B925" s="34" t="s">
        <v>1835</v>
      </c>
      <c r="C925" s="35" t="s">
        <v>5299</v>
      </c>
      <c r="D925" s="36" t="s">
        <v>1836</v>
      </c>
      <c r="E925" s="240">
        <v>4543.1760000000004</v>
      </c>
      <c r="F925" s="235">
        <v>4538.0259999999998</v>
      </c>
      <c r="G925" s="234">
        <f t="shared" si="206"/>
        <v>5.1500000000005457</v>
      </c>
      <c r="H925" s="105">
        <f t="shared" si="207"/>
        <v>0.11348546702906828</v>
      </c>
      <c r="I925" s="240">
        <v>1490.355</v>
      </c>
      <c r="J925" s="235">
        <v>1503.376</v>
      </c>
      <c r="K925" s="234">
        <f t="shared" si="208"/>
        <v>-13.020999999999958</v>
      </c>
      <c r="L925" s="312">
        <f t="shared" si="209"/>
        <v>-0.86611732527324892</v>
      </c>
      <c r="M925" s="240">
        <v>0.60899999999999999</v>
      </c>
      <c r="N925" s="235">
        <v>0.60899999999999999</v>
      </c>
      <c r="O925" s="234">
        <f t="shared" si="210"/>
        <v>0</v>
      </c>
      <c r="P925" s="312">
        <f t="shared" si="211"/>
        <v>0</v>
      </c>
      <c r="Q925" s="240">
        <v>3052.212</v>
      </c>
      <c r="R925" s="235">
        <v>3034.0410000000002</v>
      </c>
      <c r="S925" s="234">
        <f t="shared" ref="S925:S927" si="224">Q925-R925</f>
        <v>18.170999999999822</v>
      </c>
      <c r="T925" s="105">
        <f t="shared" si="213"/>
        <v>0.59890423366064671</v>
      </c>
      <c r="U925" s="180" t="s">
        <v>5395</v>
      </c>
      <c r="V925" s="165">
        <v>2676</v>
      </c>
      <c r="W925" s="165">
        <v>2822</v>
      </c>
      <c r="X925" s="165">
        <f t="shared" si="214"/>
        <v>-146</v>
      </c>
      <c r="Y925" s="255">
        <f t="shared" si="215"/>
        <v>-5.1736357193479794</v>
      </c>
      <c r="Z925" s="235" t="s">
        <v>7831</v>
      </c>
      <c r="AA925" s="165">
        <v>234</v>
      </c>
      <c r="AB925" s="165">
        <v>146</v>
      </c>
      <c r="AC925" s="165">
        <f t="shared" si="216"/>
        <v>88</v>
      </c>
      <c r="AD925" s="165">
        <f t="shared" si="217"/>
        <v>60.273972602739725</v>
      </c>
      <c r="AE925" s="235" t="s">
        <v>5431</v>
      </c>
      <c r="AF925" s="165">
        <v>130</v>
      </c>
      <c r="AG925" s="165">
        <v>43</v>
      </c>
      <c r="AH925" s="165">
        <f t="shared" si="218"/>
        <v>87</v>
      </c>
      <c r="AI925" s="165">
        <f t="shared" si="219"/>
        <v>202.32558139534885</v>
      </c>
      <c r="AJ925" s="235" t="s">
        <v>5745</v>
      </c>
      <c r="AK925" s="165">
        <v>12</v>
      </c>
      <c r="AL925" s="165">
        <v>15</v>
      </c>
      <c r="AM925" s="165">
        <f t="shared" si="222"/>
        <v>-3</v>
      </c>
      <c r="AN925" s="165">
        <f t="shared" si="223"/>
        <v>-20</v>
      </c>
      <c r="AO925" s="241" t="s">
        <v>7832</v>
      </c>
      <c r="AP925" s="165" t="s">
        <v>6150</v>
      </c>
      <c r="AQ925" s="165">
        <v>7</v>
      </c>
      <c r="AR925" s="165" t="s">
        <v>12165</v>
      </c>
      <c r="AS925" s="255" t="s">
        <v>12165</v>
      </c>
      <c r="AT925" s="166" t="s">
        <v>12125</v>
      </c>
    </row>
    <row r="926" spans="2:46" ht="50" customHeight="1">
      <c r="B926" s="34" t="s">
        <v>1837</v>
      </c>
      <c r="C926" s="35" t="s">
        <v>5299</v>
      </c>
      <c r="D926" s="36" t="s">
        <v>1838</v>
      </c>
      <c r="E926" s="240">
        <v>5759.54</v>
      </c>
      <c r="F926" s="235">
        <v>5799.3720000000003</v>
      </c>
      <c r="G926" s="234">
        <f t="shared" si="206"/>
        <v>-39.832000000000335</v>
      </c>
      <c r="H926" s="105">
        <f t="shared" si="207"/>
        <v>-0.68683298812354743</v>
      </c>
      <c r="I926" s="240">
        <v>3023.2359999999999</v>
      </c>
      <c r="J926" s="235">
        <v>3497.2220000000002</v>
      </c>
      <c r="K926" s="234">
        <f t="shared" si="208"/>
        <v>-473.98600000000033</v>
      </c>
      <c r="L926" s="312">
        <f t="shared" si="209"/>
        <v>-13.55321452284128</v>
      </c>
      <c r="M926" s="240">
        <v>0.32200000000000001</v>
      </c>
      <c r="N926" s="235">
        <v>0.32200000000000001</v>
      </c>
      <c r="O926" s="234">
        <f t="shared" si="210"/>
        <v>0</v>
      </c>
      <c r="P926" s="312">
        <f t="shared" si="211"/>
        <v>0</v>
      </c>
      <c r="Q926" s="240">
        <v>2735.982</v>
      </c>
      <c r="R926" s="235">
        <v>2301.828</v>
      </c>
      <c r="S926" s="234">
        <f t="shared" si="224"/>
        <v>434.154</v>
      </c>
      <c r="T926" s="105">
        <f t="shared" si="213"/>
        <v>18.861270259984671</v>
      </c>
      <c r="U926" s="180" t="s">
        <v>6292</v>
      </c>
      <c r="V926" s="165">
        <v>1134</v>
      </c>
      <c r="W926" s="165">
        <v>740</v>
      </c>
      <c r="X926" s="165">
        <f t="shared" si="214"/>
        <v>394</v>
      </c>
      <c r="Y926" s="255">
        <f t="shared" si="215"/>
        <v>53.243243243243242</v>
      </c>
      <c r="Z926" s="237" t="s">
        <v>7395</v>
      </c>
      <c r="AA926" s="165">
        <v>1047</v>
      </c>
      <c r="AB926" s="165">
        <v>1023</v>
      </c>
      <c r="AC926" s="165">
        <f t="shared" si="216"/>
        <v>24</v>
      </c>
      <c r="AD926" s="165">
        <f t="shared" si="217"/>
        <v>2.3460410557184752</v>
      </c>
      <c r="AE926" s="235" t="s">
        <v>7833</v>
      </c>
      <c r="AF926" s="165">
        <v>176</v>
      </c>
      <c r="AG926" s="165">
        <v>176</v>
      </c>
      <c r="AH926" s="165">
        <f t="shared" si="218"/>
        <v>0</v>
      </c>
      <c r="AI926" s="165">
        <f t="shared" si="219"/>
        <v>0</v>
      </c>
      <c r="AJ926" s="235" t="s">
        <v>7834</v>
      </c>
      <c r="AK926" s="165">
        <v>142</v>
      </c>
      <c r="AL926" s="165">
        <v>99</v>
      </c>
      <c r="AM926" s="165">
        <f t="shared" si="222"/>
        <v>43</v>
      </c>
      <c r="AN926" s="165">
        <f t="shared" si="223"/>
        <v>43.43434343434344</v>
      </c>
      <c r="AO926" s="235" t="s">
        <v>6281</v>
      </c>
      <c r="AP926" s="165">
        <v>58</v>
      </c>
      <c r="AQ926" s="165">
        <v>82</v>
      </c>
      <c r="AR926" s="165">
        <f t="shared" si="220"/>
        <v>-24</v>
      </c>
      <c r="AS926" s="255">
        <f t="shared" si="221"/>
        <v>-29.268292682926827</v>
      </c>
      <c r="AT926" s="211" t="s">
        <v>11476</v>
      </c>
    </row>
    <row r="927" spans="2:46" ht="50" customHeight="1">
      <c r="B927" s="37" t="s">
        <v>1839</v>
      </c>
      <c r="C927" s="38" t="s">
        <v>5299</v>
      </c>
      <c r="D927" s="39" t="s">
        <v>1840</v>
      </c>
      <c r="E927" s="240">
        <v>4768.6760000000004</v>
      </c>
      <c r="F927" s="235">
        <v>4722.3019999999997</v>
      </c>
      <c r="G927" s="234">
        <f t="shared" si="206"/>
        <v>46.374000000000706</v>
      </c>
      <c r="H927" s="105">
        <f t="shared" si="207"/>
        <v>0.98202105667957507</v>
      </c>
      <c r="I927" s="240">
        <v>1536.7760000000001</v>
      </c>
      <c r="J927" s="235">
        <v>1555.17</v>
      </c>
      <c r="K927" s="234">
        <f t="shared" si="208"/>
        <v>-18.394000000000005</v>
      </c>
      <c r="L927" s="312">
        <f t="shared" si="209"/>
        <v>-1.1827645852221946</v>
      </c>
      <c r="M927" s="240" t="s">
        <v>6235</v>
      </c>
      <c r="N927" s="235" t="s">
        <v>6235</v>
      </c>
      <c r="O927" s="235" t="s">
        <v>6235</v>
      </c>
      <c r="P927" s="235" t="s">
        <v>6235</v>
      </c>
      <c r="Q927" s="240">
        <v>3231.9</v>
      </c>
      <c r="R927" s="235">
        <v>3167.1320000000001</v>
      </c>
      <c r="S927" s="234">
        <f t="shared" si="224"/>
        <v>64.768000000000029</v>
      </c>
      <c r="T927" s="138">
        <f t="shared" si="213"/>
        <v>2.0450047550907264</v>
      </c>
      <c r="U927" s="293" t="s">
        <v>7295</v>
      </c>
      <c r="V927" s="165">
        <v>1683</v>
      </c>
      <c r="W927" s="165">
        <v>1856</v>
      </c>
      <c r="X927" s="165">
        <f t="shared" si="214"/>
        <v>-173</v>
      </c>
      <c r="Y927" s="255">
        <f t="shared" si="215"/>
        <v>-9.3211206896551726</v>
      </c>
      <c r="Z927" s="187" t="s">
        <v>7835</v>
      </c>
      <c r="AA927" s="165">
        <v>819</v>
      </c>
      <c r="AB927" s="165">
        <v>618</v>
      </c>
      <c r="AC927" s="165">
        <f t="shared" si="216"/>
        <v>201</v>
      </c>
      <c r="AD927" s="165">
        <f t="shared" si="217"/>
        <v>32.524271844660198</v>
      </c>
      <c r="AE927" s="235" t="s">
        <v>7836</v>
      </c>
      <c r="AF927" s="165">
        <v>326</v>
      </c>
      <c r="AG927" s="165">
        <v>326</v>
      </c>
      <c r="AH927" s="165">
        <f t="shared" si="218"/>
        <v>0</v>
      </c>
      <c r="AI927" s="165">
        <f t="shared" si="219"/>
        <v>0</v>
      </c>
      <c r="AJ927" s="235" t="s">
        <v>7395</v>
      </c>
      <c r="AK927" s="165">
        <v>207</v>
      </c>
      <c r="AL927" s="165">
        <v>227</v>
      </c>
      <c r="AM927" s="165">
        <f t="shared" si="222"/>
        <v>-20</v>
      </c>
      <c r="AN927" s="165">
        <f t="shared" si="223"/>
        <v>-8.8105726872246706</v>
      </c>
      <c r="AO927" s="235" t="s">
        <v>7837</v>
      </c>
      <c r="AP927" s="165">
        <v>95</v>
      </c>
      <c r="AQ927" s="165">
        <v>102</v>
      </c>
      <c r="AR927" s="165">
        <f t="shared" si="220"/>
        <v>-7</v>
      </c>
      <c r="AS927" s="255">
        <f t="shared" si="221"/>
        <v>-6.8627450980392162</v>
      </c>
      <c r="AT927" s="229" t="s">
        <v>12126</v>
      </c>
    </row>
    <row r="928" spans="2:46" ht="50" customHeight="1">
      <c r="B928" s="37" t="s">
        <v>1841</v>
      </c>
      <c r="C928" s="38" t="s">
        <v>5299</v>
      </c>
      <c r="D928" s="39" t="s">
        <v>1842</v>
      </c>
      <c r="E928" s="240">
        <v>18697.548999999999</v>
      </c>
      <c r="F928" s="235">
        <v>19146.865000000002</v>
      </c>
      <c r="G928" s="234">
        <f t="shared" si="206"/>
        <v>-449.31600000000253</v>
      </c>
      <c r="H928" s="105">
        <f t="shared" si="207"/>
        <v>-2.3466818197130572</v>
      </c>
      <c r="I928" s="240">
        <v>3557.1950000000002</v>
      </c>
      <c r="J928" s="235">
        <v>4003.069</v>
      </c>
      <c r="K928" s="234">
        <f t="shared" si="208"/>
        <v>-445.8739999999998</v>
      </c>
      <c r="L928" s="312">
        <f t="shared" si="209"/>
        <v>-11.138304136151532</v>
      </c>
      <c r="M928" s="240" t="s">
        <v>6150</v>
      </c>
      <c r="N928" s="235" t="s">
        <v>6235</v>
      </c>
      <c r="O928" s="235" t="s">
        <v>6235</v>
      </c>
      <c r="P928" s="235" t="s">
        <v>6235</v>
      </c>
      <c r="Q928" s="240">
        <v>15140.353999999999</v>
      </c>
      <c r="R928" s="235">
        <v>15143.796</v>
      </c>
      <c r="S928" s="234">
        <f t="shared" si="212"/>
        <v>-3.4420000000009168</v>
      </c>
      <c r="T928" s="105">
        <f t="shared" si="213"/>
        <v>-2.2728779494922653E-2</v>
      </c>
      <c r="U928" s="180" t="s">
        <v>7838</v>
      </c>
      <c r="V928" s="165">
        <v>4993</v>
      </c>
      <c r="W928" s="165">
        <v>5249</v>
      </c>
      <c r="X928" s="165">
        <f t="shared" si="214"/>
        <v>-256</v>
      </c>
      <c r="Y928" s="255">
        <f t="shared" si="215"/>
        <v>-4.8771194513240621</v>
      </c>
      <c r="Z928" s="237" t="s">
        <v>7839</v>
      </c>
      <c r="AA928" s="165">
        <v>4844</v>
      </c>
      <c r="AB928" s="165">
        <v>4891</v>
      </c>
      <c r="AC928" s="165">
        <f t="shared" si="216"/>
        <v>-47</v>
      </c>
      <c r="AD928" s="165">
        <f t="shared" si="217"/>
        <v>-0.96094868125127775</v>
      </c>
      <c r="AE928" s="235" t="s">
        <v>7840</v>
      </c>
      <c r="AF928" s="165">
        <v>3001</v>
      </c>
      <c r="AG928" s="165">
        <v>2750</v>
      </c>
      <c r="AH928" s="165">
        <f t="shared" si="218"/>
        <v>251</v>
      </c>
      <c r="AI928" s="165">
        <f t="shared" si="219"/>
        <v>9.127272727272727</v>
      </c>
      <c r="AJ928" s="235" t="s">
        <v>7395</v>
      </c>
      <c r="AK928" s="165">
        <v>1222</v>
      </c>
      <c r="AL928" s="165">
        <v>1216</v>
      </c>
      <c r="AM928" s="165">
        <f t="shared" si="222"/>
        <v>6</v>
      </c>
      <c r="AN928" s="165">
        <f t="shared" si="223"/>
        <v>0.49342105263157893</v>
      </c>
      <c r="AO928" s="235" t="s">
        <v>6379</v>
      </c>
      <c r="AP928" s="165">
        <v>1042</v>
      </c>
      <c r="AQ928" s="165">
        <v>1000</v>
      </c>
      <c r="AR928" s="165">
        <f t="shared" si="220"/>
        <v>42</v>
      </c>
      <c r="AS928" s="255">
        <f t="shared" si="221"/>
        <v>4.2</v>
      </c>
      <c r="AT928" s="222" t="s">
        <v>12127</v>
      </c>
    </row>
    <row r="929" spans="2:48" ht="50" customHeight="1">
      <c r="B929" s="34" t="s">
        <v>1843</v>
      </c>
      <c r="C929" s="35" t="s">
        <v>5299</v>
      </c>
      <c r="D929" s="36" t="s">
        <v>1844</v>
      </c>
      <c r="E929" s="240">
        <v>5458.5820000000003</v>
      </c>
      <c r="F929" s="235">
        <v>5263.9059999999999</v>
      </c>
      <c r="G929" s="234">
        <f t="shared" si="206"/>
        <v>194.67600000000039</v>
      </c>
      <c r="H929" s="105">
        <f t="shared" si="207"/>
        <v>3.6983183210338555</v>
      </c>
      <c r="I929" s="240">
        <v>2814.6709999999998</v>
      </c>
      <c r="J929" s="235">
        <v>2739.277</v>
      </c>
      <c r="K929" s="234">
        <f t="shared" si="208"/>
        <v>75.393999999999778</v>
      </c>
      <c r="L929" s="312">
        <f t="shared" si="209"/>
        <v>2.7523320934684508</v>
      </c>
      <c r="M929" s="240" t="s">
        <v>6150</v>
      </c>
      <c r="N929" s="235" t="s">
        <v>6235</v>
      </c>
      <c r="O929" s="235" t="s">
        <v>6235</v>
      </c>
      <c r="P929" s="235" t="s">
        <v>6235</v>
      </c>
      <c r="Q929" s="240">
        <v>2643.9110000000001</v>
      </c>
      <c r="R929" s="235">
        <v>2524.6289999999999</v>
      </c>
      <c r="S929" s="234">
        <f t="shared" si="212"/>
        <v>119.28200000000015</v>
      </c>
      <c r="T929" s="105">
        <f t="shared" si="213"/>
        <v>4.7247338123740228</v>
      </c>
      <c r="U929" s="180" t="s">
        <v>6664</v>
      </c>
      <c r="V929" s="165">
        <v>1474</v>
      </c>
      <c r="W929" s="165">
        <v>1358</v>
      </c>
      <c r="X929" s="165">
        <f t="shared" si="214"/>
        <v>116</v>
      </c>
      <c r="Y929" s="165">
        <f t="shared" si="215"/>
        <v>8.5419734904270985</v>
      </c>
      <c r="Z929" s="235" t="s">
        <v>7841</v>
      </c>
      <c r="AA929" s="165">
        <v>1000</v>
      </c>
      <c r="AB929" s="165">
        <v>1000</v>
      </c>
      <c r="AC929" s="165">
        <f t="shared" si="216"/>
        <v>0</v>
      </c>
      <c r="AD929" s="165">
        <f t="shared" si="217"/>
        <v>0</v>
      </c>
      <c r="AE929" s="235" t="s">
        <v>7842</v>
      </c>
      <c r="AF929" s="165">
        <v>115</v>
      </c>
      <c r="AG929" s="165">
        <v>115</v>
      </c>
      <c r="AH929" s="165">
        <f t="shared" si="218"/>
        <v>0</v>
      </c>
      <c r="AI929" s="165">
        <f t="shared" si="219"/>
        <v>0</v>
      </c>
      <c r="AJ929" s="235" t="s">
        <v>7843</v>
      </c>
      <c r="AK929" s="165">
        <v>37</v>
      </c>
      <c r="AL929" s="165">
        <v>37</v>
      </c>
      <c r="AM929" s="165">
        <f t="shared" si="222"/>
        <v>0</v>
      </c>
      <c r="AN929" s="165">
        <f t="shared" si="223"/>
        <v>0</v>
      </c>
      <c r="AO929" s="235" t="s">
        <v>6262</v>
      </c>
      <c r="AP929" s="165">
        <v>15</v>
      </c>
      <c r="AQ929" s="165">
        <v>15</v>
      </c>
      <c r="AR929" s="165">
        <f t="shared" si="220"/>
        <v>0</v>
      </c>
      <c r="AS929" s="255">
        <f t="shared" si="221"/>
        <v>0</v>
      </c>
      <c r="AT929" s="211" t="s">
        <v>12128</v>
      </c>
    </row>
    <row r="930" spans="2:48" ht="50" customHeight="1">
      <c r="B930" s="34" t="s">
        <v>1845</v>
      </c>
      <c r="C930" s="35" t="s">
        <v>5299</v>
      </c>
      <c r="D930" s="36" t="s">
        <v>1846</v>
      </c>
      <c r="E930" s="240">
        <v>1671.548</v>
      </c>
      <c r="F930" s="235">
        <v>2737.933</v>
      </c>
      <c r="G930" s="234">
        <f t="shared" si="206"/>
        <v>-1066.385</v>
      </c>
      <c r="H930" s="105">
        <f t="shared" si="207"/>
        <v>-38.948542568426618</v>
      </c>
      <c r="I930" s="240">
        <v>946.404</v>
      </c>
      <c r="J930" s="235">
        <v>1263.807</v>
      </c>
      <c r="K930" s="234">
        <f t="shared" si="208"/>
        <v>-317.40300000000002</v>
      </c>
      <c r="L930" s="312">
        <f t="shared" si="209"/>
        <v>-25.114831615903377</v>
      </c>
      <c r="M930" s="240">
        <v>2.1850000000000001</v>
      </c>
      <c r="N930" s="235">
        <v>2.1840000000000002</v>
      </c>
      <c r="O930" s="234">
        <f t="shared" si="210"/>
        <v>9.9999999999988987E-4</v>
      </c>
      <c r="P930" s="105">
        <f t="shared" si="211"/>
        <v>4.578754578754074E-2</v>
      </c>
      <c r="Q930" s="240">
        <v>722.95899999999995</v>
      </c>
      <c r="R930" s="235">
        <v>1471.942</v>
      </c>
      <c r="S930" s="234">
        <f t="shared" si="212"/>
        <v>-748.98300000000006</v>
      </c>
      <c r="T930" s="105">
        <f t="shared" si="213"/>
        <v>-50.884002222913679</v>
      </c>
      <c r="U930" s="185" t="s">
        <v>7844</v>
      </c>
      <c r="V930" s="165">
        <v>277</v>
      </c>
      <c r="W930" s="165">
        <v>495</v>
      </c>
      <c r="X930" s="165">
        <f t="shared" si="214"/>
        <v>-218</v>
      </c>
      <c r="Y930" s="165">
        <f t="shared" si="215"/>
        <v>-44.040404040404042</v>
      </c>
      <c r="Z930" s="195" t="s">
        <v>7845</v>
      </c>
      <c r="AA930" s="165">
        <v>153</v>
      </c>
      <c r="AB930" s="165">
        <v>153</v>
      </c>
      <c r="AC930" s="165">
        <f t="shared" si="216"/>
        <v>0</v>
      </c>
      <c r="AD930" s="165">
        <f t="shared" si="217"/>
        <v>0</v>
      </c>
      <c r="AE930" s="195" t="s">
        <v>6266</v>
      </c>
      <c r="AF930" s="165">
        <v>116</v>
      </c>
      <c r="AG930" s="165">
        <v>191</v>
      </c>
      <c r="AH930" s="165">
        <f t="shared" si="218"/>
        <v>-75</v>
      </c>
      <c r="AI930" s="165">
        <f t="shared" si="219"/>
        <v>-39.267015706806284</v>
      </c>
      <c r="AJ930" s="195" t="s">
        <v>6434</v>
      </c>
      <c r="AK930" s="165">
        <v>81</v>
      </c>
      <c r="AL930" s="165">
        <v>383</v>
      </c>
      <c r="AM930" s="165">
        <f t="shared" si="222"/>
        <v>-302</v>
      </c>
      <c r="AN930" s="165">
        <f t="shared" si="223"/>
        <v>-78.851174934725847</v>
      </c>
      <c r="AO930" s="195" t="s">
        <v>7846</v>
      </c>
      <c r="AP930" s="165">
        <v>58</v>
      </c>
      <c r="AQ930" s="165">
        <v>94</v>
      </c>
      <c r="AR930" s="165">
        <f t="shared" si="220"/>
        <v>-36</v>
      </c>
      <c r="AS930" s="255">
        <f t="shared" si="221"/>
        <v>-38.297872340425535</v>
      </c>
      <c r="AT930" s="211" t="s">
        <v>12129</v>
      </c>
    </row>
    <row r="931" spans="2:48" ht="50" customHeight="1">
      <c r="B931" s="34" t="s">
        <v>1847</v>
      </c>
      <c r="C931" s="35" t="s">
        <v>5299</v>
      </c>
      <c r="D931" s="36" t="s">
        <v>1848</v>
      </c>
      <c r="E931" s="69">
        <v>3041.614</v>
      </c>
      <c r="F931" s="115">
        <v>3195.3560000000002</v>
      </c>
      <c r="G931" s="116">
        <f t="shared" si="206"/>
        <v>-153.74200000000019</v>
      </c>
      <c r="H931" s="305">
        <f t="shared" si="207"/>
        <v>-4.8114200733815</v>
      </c>
      <c r="I931" s="69">
        <v>1345.0619999999999</v>
      </c>
      <c r="J931" s="115">
        <v>1674.663</v>
      </c>
      <c r="K931" s="116">
        <f t="shared" si="208"/>
        <v>-329.60100000000011</v>
      </c>
      <c r="L931" s="318">
        <f t="shared" si="209"/>
        <v>-19.681631468540246</v>
      </c>
      <c r="M931" s="69" t="s">
        <v>7847</v>
      </c>
      <c r="N931" s="235" t="s">
        <v>7847</v>
      </c>
      <c r="O931" s="235" t="s">
        <v>7847</v>
      </c>
      <c r="P931" s="235" t="s">
        <v>7847</v>
      </c>
      <c r="Q931" s="69">
        <v>1696.5519999999999</v>
      </c>
      <c r="R931" s="115">
        <v>1520.693</v>
      </c>
      <c r="S931" s="116">
        <f t="shared" si="212"/>
        <v>175.85899999999992</v>
      </c>
      <c r="T931" s="305">
        <f t="shared" si="213"/>
        <v>11.564398599848879</v>
      </c>
      <c r="U931" s="76" t="s">
        <v>7848</v>
      </c>
      <c r="V931" s="245">
        <v>539</v>
      </c>
      <c r="W931" s="245">
        <v>567</v>
      </c>
      <c r="X931" s="245">
        <f t="shared" si="214"/>
        <v>-28</v>
      </c>
      <c r="Y931" s="245">
        <f t="shared" si="215"/>
        <v>-4.9382716049382713</v>
      </c>
      <c r="Z931" s="115" t="s">
        <v>5401</v>
      </c>
      <c r="AA931" s="245">
        <v>455</v>
      </c>
      <c r="AB931" s="245">
        <v>438</v>
      </c>
      <c r="AC931" s="245">
        <f t="shared" si="216"/>
        <v>17</v>
      </c>
      <c r="AD931" s="245">
        <f t="shared" si="217"/>
        <v>3.8812785388127851</v>
      </c>
      <c r="AE931" s="117" t="s">
        <v>7849</v>
      </c>
      <c r="AF931" s="245">
        <v>255</v>
      </c>
      <c r="AG931" s="245">
        <v>72</v>
      </c>
      <c r="AH931" s="245">
        <f t="shared" si="218"/>
        <v>183</v>
      </c>
      <c r="AI931" s="245">
        <f t="shared" si="219"/>
        <v>254.16666666666666</v>
      </c>
      <c r="AJ931" s="115" t="s">
        <v>5675</v>
      </c>
      <c r="AK931" s="245">
        <v>163</v>
      </c>
      <c r="AL931" s="245">
        <v>146</v>
      </c>
      <c r="AM931" s="245">
        <f t="shared" si="222"/>
        <v>17</v>
      </c>
      <c r="AN931" s="245">
        <f t="shared" si="223"/>
        <v>11.643835616438356</v>
      </c>
      <c r="AO931" s="115" t="s">
        <v>6989</v>
      </c>
      <c r="AP931" s="245">
        <v>155</v>
      </c>
      <c r="AQ931" s="245">
        <v>149</v>
      </c>
      <c r="AR931" s="245">
        <f t="shared" si="220"/>
        <v>6</v>
      </c>
      <c r="AS931" s="259">
        <f t="shared" si="221"/>
        <v>4.0268456375838921</v>
      </c>
      <c r="AT931" s="211" t="s">
        <v>7850</v>
      </c>
    </row>
    <row r="932" spans="2:48" ht="50" customHeight="1">
      <c r="B932" s="34" t="s">
        <v>1849</v>
      </c>
      <c r="C932" s="35" t="s">
        <v>5299</v>
      </c>
      <c r="D932" s="36" t="s">
        <v>1850</v>
      </c>
      <c r="E932" s="240">
        <v>8182.2529999999997</v>
      </c>
      <c r="F932" s="235">
        <v>7068.348</v>
      </c>
      <c r="G932" s="234">
        <f t="shared" si="206"/>
        <v>1113.9049999999997</v>
      </c>
      <c r="H932" s="105">
        <f t="shared" si="207"/>
        <v>15.759057137537649</v>
      </c>
      <c r="I932" s="240">
        <v>3027.6469999999999</v>
      </c>
      <c r="J932" s="235">
        <v>3008.3780000000002</v>
      </c>
      <c r="K932" s="234">
        <f>I932-J932</f>
        <v>19.268999999999778</v>
      </c>
      <c r="L932" s="312">
        <f t="shared" si="209"/>
        <v>0.6405112655390971</v>
      </c>
      <c r="M932" s="240" t="s">
        <v>6150</v>
      </c>
      <c r="N932" s="235" t="s">
        <v>7847</v>
      </c>
      <c r="O932" s="235" t="s">
        <v>7847</v>
      </c>
      <c r="P932" s="235" t="s">
        <v>7847</v>
      </c>
      <c r="Q932" s="240">
        <v>5154.6059999999998</v>
      </c>
      <c r="R932" s="235">
        <v>4059.97</v>
      </c>
      <c r="S932" s="234">
        <f t="shared" si="212"/>
        <v>1094.636</v>
      </c>
      <c r="T932" s="105">
        <f t="shared" si="213"/>
        <v>26.961677056727019</v>
      </c>
      <c r="U932" s="180" t="s">
        <v>7851</v>
      </c>
      <c r="V932" s="165">
        <v>3345.0230000000001</v>
      </c>
      <c r="W932" s="165">
        <v>2234.4470000000001</v>
      </c>
      <c r="X932" s="165">
        <f t="shared" si="214"/>
        <v>1110.576</v>
      </c>
      <c r="Y932" s="255">
        <f t="shared" si="215"/>
        <v>49.70249909709203</v>
      </c>
      <c r="Z932" s="235" t="s">
        <v>7852</v>
      </c>
      <c r="AA932" s="165">
        <v>707.22699999999998</v>
      </c>
      <c r="AB932" s="165">
        <v>609.60299999999995</v>
      </c>
      <c r="AC932" s="165">
        <f>AA932-AB932</f>
        <v>97.624000000000024</v>
      </c>
      <c r="AD932" s="165">
        <f t="shared" si="217"/>
        <v>16.01435688472662</v>
      </c>
      <c r="AE932" s="235" t="s">
        <v>7552</v>
      </c>
      <c r="AF932" s="165">
        <v>484.82600000000002</v>
      </c>
      <c r="AG932" s="165">
        <v>576.84699999999998</v>
      </c>
      <c r="AH932" s="165">
        <f t="shared" si="218"/>
        <v>-92.020999999999958</v>
      </c>
      <c r="AI932" s="165">
        <f t="shared" si="219"/>
        <v>-15.952410257832659</v>
      </c>
      <c r="AJ932" s="235" t="s">
        <v>7140</v>
      </c>
      <c r="AK932" s="165">
        <v>382.89499999999998</v>
      </c>
      <c r="AL932" s="165">
        <v>300.16399999999999</v>
      </c>
      <c r="AM932" s="165">
        <f t="shared" si="222"/>
        <v>82.730999999999995</v>
      </c>
      <c r="AN932" s="165">
        <f t="shared" si="223"/>
        <v>27.561932810063833</v>
      </c>
      <c r="AO932" s="235" t="s">
        <v>7853</v>
      </c>
      <c r="AP932" s="165">
        <v>108.797</v>
      </c>
      <c r="AQ932" s="165">
        <v>107.904</v>
      </c>
      <c r="AR932" s="165">
        <f t="shared" si="220"/>
        <v>0.89300000000000068</v>
      </c>
      <c r="AS932" s="255">
        <f t="shared" si="221"/>
        <v>0.82758748517200542</v>
      </c>
      <c r="AT932" s="211" t="s">
        <v>12130</v>
      </c>
    </row>
    <row r="933" spans="2:48" ht="50" customHeight="1">
      <c r="B933" s="34" t="s">
        <v>1851</v>
      </c>
      <c r="C933" s="35" t="s">
        <v>5299</v>
      </c>
      <c r="D933" s="36" t="s">
        <v>1852</v>
      </c>
      <c r="E933" s="240">
        <v>5596.6220000000003</v>
      </c>
      <c r="F933" s="235">
        <v>6857.83</v>
      </c>
      <c r="G933" s="234">
        <f t="shared" si="206"/>
        <v>-1261.2079999999996</v>
      </c>
      <c r="H933" s="105">
        <f t="shared" si="207"/>
        <v>-18.390773757879675</v>
      </c>
      <c r="I933" s="240">
        <v>1479.779</v>
      </c>
      <c r="J933" s="235">
        <v>1991.6</v>
      </c>
      <c r="K933" s="234">
        <f t="shared" ref="K933" si="225">I933-J933</f>
        <v>-511.82099999999991</v>
      </c>
      <c r="L933" s="312">
        <f t="shared" si="209"/>
        <v>-25.698985740108455</v>
      </c>
      <c r="M933" s="240" t="s">
        <v>6150</v>
      </c>
      <c r="N933" s="235" t="s">
        <v>7847</v>
      </c>
      <c r="O933" s="235" t="s">
        <v>7847</v>
      </c>
      <c r="P933" s="235" t="s">
        <v>7847</v>
      </c>
      <c r="Q933" s="240">
        <v>4116.8429999999998</v>
      </c>
      <c r="R933" s="235">
        <v>4866.2299999999996</v>
      </c>
      <c r="S933" s="234">
        <f t="shared" si="212"/>
        <v>-749.38699999999972</v>
      </c>
      <c r="T933" s="105">
        <f t="shared" si="213"/>
        <v>-15.399744771619913</v>
      </c>
      <c r="U933" s="180" t="s">
        <v>7295</v>
      </c>
      <c r="V933" s="165">
        <v>2674</v>
      </c>
      <c r="W933" s="165">
        <v>3608</v>
      </c>
      <c r="X933" s="165">
        <f t="shared" si="214"/>
        <v>-934</v>
      </c>
      <c r="Y933" s="165">
        <f t="shared" si="215"/>
        <v>-25.886917960088692</v>
      </c>
      <c r="Z933" s="241" t="s">
        <v>6434</v>
      </c>
      <c r="AA933" s="165">
        <v>380</v>
      </c>
      <c r="AB933" s="165">
        <v>236</v>
      </c>
      <c r="AC933" s="165">
        <f t="shared" ref="AC933" si="226">AA933-AB933</f>
        <v>144</v>
      </c>
      <c r="AD933" s="165">
        <f t="shared" si="217"/>
        <v>61.016949152542374</v>
      </c>
      <c r="AE933" s="241" t="s">
        <v>7835</v>
      </c>
      <c r="AF933" s="165">
        <v>335</v>
      </c>
      <c r="AG933" s="165">
        <v>185</v>
      </c>
      <c r="AH933" s="165">
        <f t="shared" si="218"/>
        <v>150</v>
      </c>
      <c r="AI933" s="165">
        <f t="shared" si="219"/>
        <v>81.081081081081081</v>
      </c>
      <c r="AJ933" s="235" t="s">
        <v>6432</v>
      </c>
      <c r="AK933" s="165">
        <v>183</v>
      </c>
      <c r="AL933" s="165">
        <v>190</v>
      </c>
      <c r="AM933" s="165">
        <f t="shared" si="222"/>
        <v>-7</v>
      </c>
      <c r="AN933" s="165">
        <f t="shared" si="223"/>
        <v>-3.6842105263157889</v>
      </c>
      <c r="AO933" s="241" t="s">
        <v>7854</v>
      </c>
      <c r="AP933" s="165">
        <v>146</v>
      </c>
      <c r="AQ933" s="165">
        <v>146</v>
      </c>
      <c r="AR933" s="165">
        <f t="shared" si="220"/>
        <v>0</v>
      </c>
      <c r="AS933" s="255">
        <f t="shared" si="221"/>
        <v>0</v>
      </c>
      <c r="AT933" s="211" t="s">
        <v>12131</v>
      </c>
    </row>
    <row r="934" spans="2:48" ht="50" customHeight="1">
      <c r="B934" s="56" t="s">
        <v>1853</v>
      </c>
      <c r="C934" s="57" t="s">
        <v>5299</v>
      </c>
      <c r="D934" s="58" t="s">
        <v>1854</v>
      </c>
      <c r="E934" s="240">
        <v>2513.2829999999999</v>
      </c>
      <c r="F934" s="235">
        <v>2070.8989999999999</v>
      </c>
      <c r="G934" s="234">
        <f t="shared" si="206"/>
        <v>442.38400000000001</v>
      </c>
      <c r="H934" s="105">
        <f t="shared" si="207"/>
        <v>21.36193025347929</v>
      </c>
      <c r="I934" s="240">
        <v>1795.41</v>
      </c>
      <c r="J934" s="235">
        <v>1483.819</v>
      </c>
      <c r="K934" s="234">
        <f t="shared" si="208"/>
        <v>311.59100000000012</v>
      </c>
      <c r="L934" s="312">
        <f t="shared" si="209"/>
        <v>20.999259343626154</v>
      </c>
      <c r="M934" s="240">
        <v>162.90799999999999</v>
      </c>
      <c r="N934" s="235">
        <v>162.84</v>
      </c>
      <c r="O934" s="234">
        <f t="shared" si="210"/>
        <v>6.7999999999983629E-2</v>
      </c>
      <c r="P934" s="105">
        <f t="shared" si="211"/>
        <v>4.1758781626126035E-2</v>
      </c>
      <c r="Q934" s="240">
        <v>554.96500000000003</v>
      </c>
      <c r="R934" s="235">
        <v>424.24</v>
      </c>
      <c r="S934" s="234">
        <f t="shared" si="212"/>
        <v>130.72500000000002</v>
      </c>
      <c r="T934" s="105">
        <f t="shared" si="213"/>
        <v>30.813926079577602</v>
      </c>
      <c r="U934" s="180" t="s">
        <v>7620</v>
      </c>
      <c r="V934" s="165">
        <v>356</v>
      </c>
      <c r="W934" s="165">
        <v>356</v>
      </c>
      <c r="X934" s="165">
        <f t="shared" si="214"/>
        <v>0</v>
      </c>
      <c r="Y934" s="255">
        <f t="shared" si="215"/>
        <v>0</v>
      </c>
      <c r="Z934" s="237" t="s">
        <v>7855</v>
      </c>
      <c r="AA934" s="165">
        <v>122</v>
      </c>
      <c r="AB934" s="165" t="s">
        <v>6150</v>
      </c>
      <c r="AC934" s="165" t="s">
        <v>12165</v>
      </c>
      <c r="AD934" s="165" t="s">
        <v>12165</v>
      </c>
      <c r="AE934" s="237" t="s">
        <v>7856</v>
      </c>
      <c r="AF934" s="165">
        <v>61</v>
      </c>
      <c r="AG934" s="165">
        <v>56</v>
      </c>
      <c r="AH934" s="165">
        <f t="shared" si="218"/>
        <v>5</v>
      </c>
      <c r="AI934" s="165">
        <f t="shared" si="219"/>
        <v>8.9285714285714288</v>
      </c>
      <c r="AJ934" s="237" t="s">
        <v>5860</v>
      </c>
      <c r="AK934" s="165">
        <v>12</v>
      </c>
      <c r="AL934" s="165">
        <v>12</v>
      </c>
      <c r="AM934" s="165">
        <f t="shared" si="222"/>
        <v>0</v>
      </c>
      <c r="AN934" s="165">
        <f t="shared" si="223"/>
        <v>0</v>
      </c>
      <c r="AO934" s="237" t="s">
        <v>5411</v>
      </c>
      <c r="AP934" s="165">
        <v>4</v>
      </c>
      <c r="AQ934" s="165" t="s">
        <v>6150</v>
      </c>
      <c r="AR934" s="165" t="s">
        <v>6150</v>
      </c>
      <c r="AS934" s="165" t="s">
        <v>6150</v>
      </c>
      <c r="AT934" s="211" t="s">
        <v>12132</v>
      </c>
      <c r="AV934"/>
    </row>
    <row r="935" spans="2:48" ht="50" customHeight="1">
      <c r="B935" s="34" t="s">
        <v>1855</v>
      </c>
      <c r="C935" s="35" t="s">
        <v>5299</v>
      </c>
      <c r="D935" s="36" t="s">
        <v>1856</v>
      </c>
      <c r="E935" s="240">
        <v>5120.3119999999999</v>
      </c>
      <c r="F935" s="235">
        <v>5178.8239999999996</v>
      </c>
      <c r="G935" s="234">
        <f t="shared" si="206"/>
        <v>-58.511999999999716</v>
      </c>
      <c r="H935" s="105">
        <f t="shared" si="207"/>
        <v>-1.1298317919280463</v>
      </c>
      <c r="I935" s="240">
        <v>2430.9479999999999</v>
      </c>
      <c r="J935" s="235">
        <v>2511.4090000000001</v>
      </c>
      <c r="K935" s="234">
        <f t="shared" si="208"/>
        <v>-80.46100000000024</v>
      </c>
      <c r="L935" s="312">
        <f t="shared" si="209"/>
        <v>-3.203819051377145</v>
      </c>
      <c r="M935" s="240">
        <v>74.623999999999995</v>
      </c>
      <c r="N935" s="235">
        <v>74.59</v>
      </c>
      <c r="O935" s="234">
        <f t="shared" si="210"/>
        <v>3.3999999999991815E-2</v>
      </c>
      <c r="P935" s="105">
        <f t="shared" si="211"/>
        <v>4.5582517763764333E-2</v>
      </c>
      <c r="Q935" s="240">
        <v>2614.7399999999998</v>
      </c>
      <c r="R935" s="235">
        <v>2592.8249999999998</v>
      </c>
      <c r="S935" s="234">
        <f t="shared" si="212"/>
        <v>21.914999999999964</v>
      </c>
      <c r="T935" s="105">
        <f t="shared" si="213"/>
        <v>0.84521708946804996</v>
      </c>
      <c r="U935" s="180" t="s">
        <v>5395</v>
      </c>
      <c r="V935" s="165">
        <v>1458</v>
      </c>
      <c r="W935" s="165">
        <v>1557</v>
      </c>
      <c r="X935" s="165">
        <f t="shared" si="214"/>
        <v>-99</v>
      </c>
      <c r="Y935" s="255">
        <f t="shared" si="215"/>
        <v>-6.3583815028901727</v>
      </c>
      <c r="Z935" s="237" t="s">
        <v>5494</v>
      </c>
      <c r="AA935" s="165">
        <v>592</v>
      </c>
      <c r="AB935" s="165">
        <v>599</v>
      </c>
      <c r="AC935" s="165">
        <f t="shared" si="216"/>
        <v>-7</v>
      </c>
      <c r="AD935" s="255">
        <f t="shared" si="217"/>
        <v>-1.1686143572621035</v>
      </c>
      <c r="AE935" s="237" t="s">
        <v>5526</v>
      </c>
      <c r="AF935" s="165">
        <v>181</v>
      </c>
      <c r="AG935" s="165">
        <v>181</v>
      </c>
      <c r="AH935" s="165">
        <f t="shared" si="218"/>
        <v>0</v>
      </c>
      <c r="AI935" s="165">
        <f t="shared" si="219"/>
        <v>0</v>
      </c>
      <c r="AJ935" s="237" t="s">
        <v>7855</v>
      </c>
      <c r="AK935" s="165">
        <v>116</v>
      </c>
      <c r="AL935" s="165" t="s">
        <v>6299</v>
      </c>
      <c r="AM935" s="165" t="s">
        <v>6299</v>
      </c>
      <c r="AN935" s="165" t="s">
        <v>6299</v>
      </c>
      <c r="AO935" s="237" t="s">
        <v>7857</v>
      </c>
      <c r="AP935" s="165">
        <v>113</v>
      </c>
      <c r="AQ935" s="165">
        <v>113</v>
      </c>
      <c r="AR935" s="165">
        <f t="shared" si="220"/>
        <v>0</v>
      </c>
      <c r="AS935" s="255">
        <f t="shared" si="221"/>
        <v>0</v>
      </c>
      <c r="AT935" s="211" t="s">
        <v>12133</v>
      </c>
    </row>
    <row r="936" spans="2:48" ht="50" customHeight="1">
      <c r="B936" s="34" t="s">
        <v>1857</v>
      </c>
      <c r="C936" s="35" t="s">
        <v>5299</v>
      </c>
      <c r="D936" s="36" t="s">
        <v>1858</v>
      </c>
      <c r="E936" s="240">
        <v>4605.4579999999996</v>
      </c>
      <c r="F936" s="235">
        <v>4410.5510000000004</v>
      </c>
      <c r="G936" s="234">
        <f t="shared" si="206"/>
        <v>194.90699999999924</v>
      </c>
      <c r="H936" s="105">
        <f t="shared" si="207"/>
        <v>4.4191077259961222</v>
      </c>
      <c r="I936" s="240">
        <v>1492.903</v>
      </c>
      <c r="J936" s="235">
        <v>1414.8920000000001</v>
      </c>
      <c r="K936" s="234">
        <f t="shared" si="208"/>
        <v>78.010999999999967</v>
      </c>
      <c r="L936" s="312">
        <f t="shared" si="209"/>
        <v>5.5135656997141806</v>
      </c>
      <c r="M936" s="240">
        <v>1008.748</v>
      </c>
      <c r="N936" s="235">
        <v>1099.2260000000001</v>
      </c>
      <c r="O936" s="234">
        <f t="shared" si="210"/>
        <v>-90.478000000000065</v>
      </c>
      <c r="P936" s="105">
        <f t="shared" si="211"/>
        <v>-8.2310644034984666</v>
      </c>
      <c r="Q936" s="240">
        <v>2103.8069999999998</v>
      </c>
      <c r="R936" s="235">
        <v>1896.433</v>
      </c>
      <c r="S936" s="234">
        <f t="shared" si="212"/>
        <v>207.3739999999998</v>
      </c>
      <c r="T936" s="105">
        <f t="shared" si="213"/>
        <v>10.934949982414341</v>
      </c>
      <c r="U936" s="180" t="s">
        <v>7858</v>
      </c>
      <c r="V936" s="165">
        <v>753</v>
      </c>
      <c r="W936" s="165">
        <v>600</v>
      </c>
      <c r="X936" s="165">
        <f t="shared" si="214"/>
        <v>153</v>
      </c>
      <c r="Y936" s="255">
        <f t="shared" si="215"/>
        <v>25.5</v>
      </c>
      <c r="Z936" s="237" t="s">
        <v>5682</v>
      </c>
      <c r="AA936" s="165">
        <v>706</v>
      </c>
      <c r="AB936" s="165">
        <v>838</v>
      </c>
      <c r="AC936" s="165">
        <f t="shared" si="216"/>
        <v>-132</v>
      </c>
      <c r="AD936" s="255">
        <f t="shared" si="217"/>
        <v>-15.751789976133651</v>
      </c>
      <c r="AE936" s="237" t="s">
        <v>7859</v>
      </c>
      <c r="AF936" s="165">
        <v>390</v>
      </c>
      <c r="AG936" s="165">
        <v>386</v>
      </c>
      <c r="AH936" s="165">
        <f t="shared" si="218"/>
        <v>4</v>
      </c>
      <c r="AI936" s="165">
        <f t="shared" si="219"/>
        <v>1.0362694300518136</v>
      </c>
      <c r="AJ936" s="237" t="s">
        <v>7860</v>
      </c>
      <c r="AK936" s="165">
        <v>167</v>
      </c>
      <c r="AL936" s="165" t="s">
        <v>6299</v>
      </c>
      <c r="AM936" s="165" t="s">
        <v>6299</v>
      </c>
      <c r="AN936" s="165" t="s">
        <v>6299</v>
      </c>
      <c r="AO936" s="237" t="s">
        <v>5494</v>
      </c>
      <c r="AP936" s="165">
        <v>43</v>
      </c>
      <c r="AQ936" s="165">
        <v>42</v>
      </c>
      <c r="AR936" s="165">
        <f t="shared" si="220"/>
        <v>1</v>
      </c>
      <c r="AS936" s="255">
        <f t="shared" si="221"/>
        <v>2.3809523809523809</v>
      </c>
      <c r="AT936" s="211" t="s">
        <v>12134</v>
      </c>
    </row>
    <row r="937" spans="2:48" ht="50" customHeight="1">
      <c r="B937" s="34" t="s">
        <v>1859</v>
      </c>
      <c r="C937" s="35" t="s">
        <v>5299</v>
      </c>
      <c r="D937" s="36" t="s">
        <v>1860</v>
      </c>
      <c r="E937" s="240">
        <v>1758.6489999999999</v>
      </c>
      <c r="F937" s="235">
        <v>1953.4349999999999</v>
      </c>
      <c r="G937" s="234">
        <f t="shared" si="206"/>
        <v>-194.78600000000006</v>
      </c>
      <c r="H937" s="105">
        <f t="shared" si="207"/>
        <v>-9.9714605297847161</v>
      </c>
      <c r="I937" s="240">
        <v>269.26499999999999</v>
      </c>
      <c r="J937" s="235">
        <v>365.22800000000001</v>
      </c>
      <c r="K937" s="234">
        <f t="shared" si="208"/>
        <v>-95.963000000000022</v>
      </c>
      <c r="L937" s="312">
        <f t="shared" si="209"/>
        <v>-26.274820112368168</v>
      </c>
      <c r="M937" s="240">
        <v>242.75700000000001</v>
      </c>
      <c r="N937" s="235">
        <v>242.733</v>
      </c>
      <c r="O937" s="234">
        <f t="shared" si="210"/>
        <v>2.4000000000000909E-2</v>
      </c>
      <c r="P937" s="105">
        <f t="shared" si="211"/>
        <v>9.8874071510675968E-3</v>
      </c>
      <c r="Q937" s="240">
        <v>1246.627</v>
      </c>
      <c r="R937" s="235">
        <v>1345.4739999999999</v>
      </c>
      <c r="S937" s="234">
        <f t="shared" si="212"/>
        <v>-98.84699999999998</v>
      </c>
      <c r="T937" s="105">
        <f t="shared" si="213"/>
        <v>-7.3466302581841028</v>
      </c>
      <c r="U937" s="180" t="s">
        <v>7861</v>
      </c>
      <c r="V937" s="165">
        <v>670</v>
      </c>
      <c r="W937" s="165">
        <v>739</v>
      </c>
      <c r="X937" s="165">
        <f t="shared" si="214"/>
        <v>-69</v>
      </c>
      <c r="Y937" s="255">
        <f t="shared" si="215"/>
        <v>-9.3369418132611646</v>
      </c>
      <c r="Z937" s="237" t="s">
        <v>7862</v>
      </c>
      <c r="AA937" s="165">
        <v>293</v>
      </c>
      <c r="AB937" s="165">
        <v>293</v>
      </c>
      <c r="AC937" s="165">
        <f t="shared" si="216"/>
        <v>0</v>
      </c>
      <c r="AD937" s="255">
        <f t="shared" si="217"/>
        <v>0</v>
      </c>
      <c r="AE937" s="237" t="s">
        <v>6754</v>
      </c>
      <c r="AF937" s="165">
        <v>165</v>
      </c>
      <c r="AG937" s="165">
        <v>184</v>
      </c>
      <c r="AH937" s="165">
        <f t="shared" si="218"/>
        <v>-19</v>
      </c>
      <c r="AI937" s="165">
        <f t="shared" si="219"/>
        <v>-10.326086956521738</v>
      </c>
      <c r="AJ937" s="237" t="s">
        <v>7863</v>
      </c>
      <c r="AK937" s="165">
        <v>76</v>
      </c>
      <c r="AL937" s="165">
        <v>78</v>
      </c>
      <c r="AM937" s="165">
        <f t="shared" si="222"/>
        <v>-2</v>
      </c>
      <c r="AN937" s="165">
        <f t="shared" si="223"/>
        <v>-2.5641025641025639</v>
      </c>
      <c r="AO937" s="237" t="s">
        <v>7864</v>
      </c>
      <c r="AP937" s="165">
        <v>23</v>
      </c>
      <c r="AQ937" s="165">
        <v>23</v>
      </c>
      <c r="AR937" s="165">
        <f t="shared" si="220"/>
        <v>0</v>
      </c>
      <c r="AS937" s="255">
        <f t="shared" si="221"/>
        <v>0</v>
      </c>
      <c r="AT937" s="166" t="s">
        <v>12135</v>
      </c>
    </row>
    <row r="938" spans="2:48" ht="50" customHeight="1">
      <c r="B938" s="34" t="s">
        <v>1861</v>
      </c>
      <c r="C938" s="35" t="s">
        <v>5299</v>
      </c>
      <c r="D938" s="36" t="s">
        <v>1862</v>
      </c>
      <c r="E938" s="240">
        <v>1056.595</v>
      </c>
      <c r="F938" s="235">
        <v>925.54200000000003</v>
      </c>
      <c r="G938" s="234">
        <f t="shared" si="206"/>
        <v>131.053</v>
      </c>
      <c r="H938" s="105">
        <f t="shared" si="207"/>
        <v>14.159595134526578</v>
      </c>
      <c r="I938" s="240">
        <v>844.88900000000001</v>
      </c>
      <c r="J938" s="235">
        <v>750.69299999999998</v>
      </c>
      <c r="K938" s="234">
        <f t="shared" si="208"/>
        <v>94.196000000000026</v>
      </c>
      <c r="L938" s="312">
        <f t="shared" si="209"/>
        <v>12.547872432539004</v>
      </c>
      <c r="M938" s="240">
        <v>95.132000000000005</v>
      </c>
      <c r="N938" s="235">
        <v>95.117999999999995</v>
      </c>
      <c r="O938" s="234">
        <f t="shared" si="210"/>
        <v>1.4000000000010004E-2</v>
      </c>
      <c r="P938" s="105">
        <f t="shared" si="211"/>
        <v>1.4718560104302029E-2</v>
      </c>
      <c r="Q938" s="240">
        <v>116.574</v>
      </c>
      <c r="R938" s="235">
        <v>79.730999999999995</v>
      </c>
      <c r="S938" s="234">
        <f t="shared" si="212"/>
        <v>36.843000000000004</v>
      </c>
      <c r="T938" s="105">
        <f t="shared" si="213"/>
        <v>46.209128193550825</v>
      </c>
      <c r="U938" s="180" t="s">
        <v>6362</v>
      </c>
      <c r="V938" s="165">
        <v>111</v>
      </c>
      <c r="W938" s="165">
        <v>80</v>
      </c>
      <c r="X938" s="165">
        <f t="shared" si="214"/>
        <v>31</v>
      </c>
      <c r="Y938" s="255">
        <f t="shared" si="215"/>
        <v>38.75</v>
      </c>
      <c r="Z938" s="237" t="s">
        <v>7865</v>
      </c>
      <c r="AA938" s="165">
        <v>6</v>
      </c>
      <c r="AB938" s="165" t="s">
        <v>6150</v>
      </c>
      <c r="AC938" s="165" t="s">
        <v>6150</v>
      </c>
      <c r="AD938" s="165" t="s">
        <v>6150</v>
      </c>
      <c r="AE938" s="237" t="s">
        <v>7397</v>
      </c>
      <c r="AF938" s="165">
        <v>0</v>
      </c>
      <c r="AG938" s="235" t="s">
        <v>12158</v>
      </c>
      <c r="AH938" s="235" t="s">
        <v>12158</v>
      </c>
      <c r="AI938" s="235" t="s">
        <v>12158</v>
      </c>
      <c r="AJ938" s="241" t="s">
        <v>12158</v>
      </c>
      <c r="AK938" s="241" t="s">
        <v>12158</v>
      </c>
      <c r="AL938" s="241" t="s">
        <v>12158</v>
      </c>
      <c r="AM938" s="241" t="s">
        <v>12158</v>
      </c>
      <c r="AN938" s="241" t="s">
        <v>12158</v>
      </c>
      <c r="AO938" s="241" t="s">
        <v>12158</v>
      </c>
      <c r="AP938" s="165" t="s">
        <v>12158</v>
      </c>
      <c r="AQ938" s="241" t="s">
        <v>12158</v>
      </c>
      <c r="AR938" s="241" t="s">
        <v>12158</v>
      </c>
      <c r="AS938" s="241" t="s">
        <v>12158</v>
      </c>
      <c r="AT938" s="154" t="s">
        <v>11477</v>
      </c>
    </row>
    <row r="939" spans="2:48" ht="50" customHeight="1">
      <c r="B939" s="34" t="s">
        <v>1863</v>
      </c>
      <c r="C939" s="35" t="s">
        <v>5299</v>
      </c>
      <c r="D939" s="36" t="s">
        <v>1864</v>
      </c>
      <c r="E939" s="240">
        <v>2149.6489999999999</v>
      </c>
      <c r="F939" s="235">
        <v>2344.1170000000002</v>
      </c>
      <c r="G939" s="234">
        <f t="shared" si="206"/>
        <v>-194.4680000000003</v>
      </c>
      <c r="H939" s="105">
        <f t="shared" si="207"/>
        <v>-8.2960022899880972</v>
      </c>
      <c r="I939" s="240">
        <v>310.04300000000001</v>
      </c>
      <c r="J939" s="235">
        <v>419.959</v>
      </c>
      <c r="K939" s="234">
        <f t="shared" si="208"/>
        <v>-109.916</v>
      </c>
      <c r="L939" s="312">
        <f t="shared" si="209"/>
        <v>-26.17303117685298</v>
      </c>
      <c r="M939" s="240">
        <v>191.44900000000001</v>
      </c>
      <c r="N939" s="235">
        <v>191.411</v>
      </c>
      <c r="O939" s="234">
        <f t="shared" si="210"/>
        <v>3.8000000000010914E-2</v>
      </c>
      <c r="P939" s="105">
        <f t="shared" si="211"/>
        <v>1.9852568556671724E-2</v>
      </c>
      <c r="Q939" s="240">
        <v>1648.1569999999999</v>
      </c>
      <c r="R939" s="235">
        <v>1732.7470000000001</v>
      </c>
      <c r="S939" s="234">
        <f t="shared" si="212"/>
        <v>-84.590000000000146</v>
      </c>
      <c r="T939" s="105">
        <f t="shared" si="213"/>
        <v>-4.8818436852004448</v>
      </c>
      <c r="U939" s="180" t="s">
        <v>5401</v>
      </c>
      <c r="V939" s="165">
        <v>510</v>
      </c>
      <c r="W939" s="165">
        <v>611</v>
      </c>
      <c r="X939" s="165">
        <f t="shared" si="214"/>
        <v>-101</v>
      </c>
      <c r="Y939" s="255">
        <f t="shared" si="215"/>
        <v>-16.530278232405891</v>
      </c>
      <c r="Z939" s="237" t="s">
        <v>6362</v>
      </c>
      <c r="AA939" s="165">
        <v>330</v>
      </c>
      <c r="AB939" s="165">
        <v>330</v>
      </c>
      <c r="AC939" s="165">
        <f t="shared" ref="AC939:AC941" si="227">AA939-AB939</f>
        <v>0</v>
      </c>
      <c r="AD939" s="165">
        <f t="shared" si="217"/>
        <v>0</v>
      </c>
      <c r="AE939" s="237" t="s">
        <v>7866</v>
      </c>
      <c r="AF939" s="165">
        <v>300</v>
      </c>
      <c r="AG939" s="165">
        <v>296</v>
      </c>
      <c r="AH939" s="165">
        <f t="shared" si="218"/>
        <v>4</v>
      </c>
      <c r="AI939" s="165">
        <f t="shared" si="219"/>
        <v>1.3513513513513513</v>
      </c>
      <c r="AJ939" s="237" t="s">
        <v>7867</v>
      </c>
      <c r="AK939" s="165">
        <v>235</v>
      </c>
      <c r="AL939" s="165">
        <v>285</v>
      </c>
      <c r="AM939" s="165">
        <f t="shared" si="222"/>
        <v>-50</v>
      </c>
      <c r="AN939" s="165">
        <f t="shared" si="223"/>
        <v>-17.543859649122805</v>
      </c>
      <c r="AO939" s="237" t="s">
        <v>6437</v>
      </c>
      <c r="AP939" s="165">
        <v>199</v>
      </c>
      <c r="AQ939" s="165">
        <v>192</v>
      </c>
      <c r="AR939" s="165">
        <f t="shared" si="220"/>
        <v>7</v>
      </c>
      <c r="AS939" s="255">
        <f t="shared" si="221"/>
        <v>3.6458333333333335</v>
      </c>
      <c r="AT939" s="166" t="s">
        <v>12136</v>
      </c>
    </row>
    <row r="940" spans="2:48" ht="50" customHeight="1">
      <c r="B940" s="34" t="s">
        <v>1865</v>
      </c>
      <c r="C940" s="35" t="s">
        <v>5299</v>
      </c>
      <c r="D940" s="36" t="s">
        <v>1866</v>
      </c>
      <c r="E940" s="240">
        <v>1251.769</v>
      </c>
      <c r="F940" s="235">
        <v>1191.9680000000001</v>
      </c>
      <c r="G940" s="234">
        <f t="shared" si="206"/>
        <v>59.800999999999931</v>
      </c>
      <c r="H940" s="105">
        <f t="shared" si="207"/>
        <v>5.0169971005932981</v>
      </c>
      <c r="I940" s="240">
        <v>609.85</v>
      </c>
      <c r="J940" s="235">
        <v>565.6</v>
      </c>
      <c r="K940" s="234">
        <f t="shared" si="208"/>
        <v>44.25</v>
      </c>
      <c r="L940" s="312">
        <f t="shared" si="209"/>
        <v>7.8235502121640739</v>
      </c>
      <c r="M940" s="240">
        <v>268.88</v>
      </c>
      <c r="N940" s="235">
        <v>253.83</v>
      </c>
      <c r="O940" s="234">
        <f t="shared" si="210"/>
        <v>15.049999999999983</v>
      </c>
      <c r="P940" s="105">
        <f t="shared" si="211"/>
        <v>5.9291651892999182</v>
      </c>
      <c r="Q940" s="240">
        <v>373.03899999999999</v>
      </c>
      <c r="R940" s="235">
        <v>372.53800000000001</v>
      </c>
      <c r="S940" s="234">
        <f t="shared" si="212"/>
        <v>0.50099999999997635</v>
      </c>
      <c r="T940" s="105">
        <f t="shared" si="213"/>
        <v>0.13448292523178207</v>
      </c>
      <c r="U940" s="180" t="s">
        <v>6266</v>
      </c>
      <c r="V940" s="165">
        <v>273</v>
      </c>
      <c r="W940" s="165">
        <v>265</v>
      </c>
      <c r="X940" s="165">
        <f t="shared" si="214"/>
        <v>8</v>
      </c>
      <c r="Y940" s="255">
        <f t="shared" si="215"/>
        <v>3.0188679245283021</v>
      </c>
      <c r="Z940" s="237" t="s">
        <v>7868</v>
      </c>
      <c r="AA940" s="165">
        <v>92</v>
      </c>
      <c r="AB940" s="165">
        <v>100</v>
      </c>
      <c r="AC940" s="165">
        <f t="shared" si="227"/>
        <v>-8</v>
      </c>
      <c r="AD940" s="255">
        <f t="shared" si="217"/>
        <v>-8</v>
      </c>
      <c r="AE940" s="237" t="s">
        <v>6382</v>
      </c>
      <c r="AF940" s="165">
        <v>8</v>
      </c>
      <c r="AG940" s="165">
        <v>8</v>
      </c>
      <c r="AH940" s="165">
        <f t="shared" si="218"/>
        <v>0</v>
      </c>
      <c r="AI940" s="165">
        <f t="shared" si="219"/>
        <v>0</v>
      </c>
      <c r="AJ940" s="241" t="s">
        <v>12158</v>
      </c>
      <c r="AK940" s="241" t="s">
        <v>12158</v>
      </c>
      <c r="AL940" s="241" t="s">
        <v>12158</v>
      </c>
      <c r="AM940" s="241" t="s">
        <v>12158</v>
      </c>
      <c r="AN940" s="241" t="s">
        <v>12158</v>
      </c>
      <c r="AO940" s="241" t="s">
        <v>12158</v>
      </c>
      <c r="AP940" s="165" t="s">
        <v>12158</v>
      </c>
      <c r="AQ940" s="241" t="s">
        <v>12158</v>
      </c>
      <c r="AR940" s="241" t="s">
        <v>12158</v>
      </c>
      <c r="AS940" s="241" t="s">
        <v>12158</v>
      </c>
      <c r="AT940" s="211" t="s">
        <v>12137</v>
      </c>
    </row>
    <row r="941" spans="2:48" ht="50" customHeight="1">
      <c r="B941" s="34" t="s">
        <v>1867</v>
      </c>
      <c r="C941" s="35" t="s">
        <v>5299</v>
      </c>
      <c r="D941" s="36" t="s">
        <v>1868</v>
      </c>
      <c r="E941" s="240">
        <v>2234.8560000000002</v>
      </c>
      <c r="F941" s="235">
        <v>2384.7779999999998</v>
      </c>
      <c r="G941" s="234">
        <f t="shared" si="206"/>
        <v>-149.92199999999957</v>
      </c>
      <c r="H941" s="105">
        <f t="shared" si="207"/>
        <v>-6.2866229057798915</v>
      </c>
      <c r="I941" s="240">
        <v>428.55700000000002</v>
      </c>
      <c r="J941" s="235">
        <v>423.92599999999999</v>
      </c>
      <c r="K941" s="234">
        <f t="shared" si="208"/>
        <v>4.6310000000000286</v>
      </c>
      <c r="L941" s="312">
        <f t="shared" si="209"/>
        <v>1.0924076371819678</v>
      </c>
      <c r="M941" s="240">
        <v>274.50200000000001</v>
      </c>
      <c r="N941" s="235">
        <v>274.37200000000001</v>
      </c>
      <c r="O941" s="234">
        <f t="shared" si="210"/>
        <v>0.12999999999999545</v>
      </c>
      <c r="P941" s="105">
        <f t="shared" si="211"/>
        <v>4.7380928083038884E-2</v>
      </c>
      <c r="Q941" s="240">
        <v>1531.797</v>
      </c>
      <c r="R941" s="235">
        <v>1686.48</v>
      </c>
      <c r="S941" s="234">
        <f t="shared" si="212"/>
        <v>-154.68299999999999</v>
      </c>
      <c r="T941" s="105">
        <f t="shared" si="213"/>
        <v>-9.1719439305535797</v>
      </c>
      <c r="U941" s="180" t="s">
        <v>5534</v>
      </c>
      <c r="V941" s="165">
        <v>800</v>
      </c>
      <c r="W941" s="165">
        <v>800</v>
      </c>
      <c r="X941" s="165">
        <f t="shared" si="214"/>
        <v>0</v>
      </c>
      <c r="Y941" s="255">
        <f t="shared" si="215"/>
        <v>0</v>
      </c>
      <c r="Z941" s="237" t="s">
        <v>5395</v>
      </c>
      <c r="AA941" s="165">
        <v>164</v>
      </c>
      <c r="AB941" s="165">
        <v>163</v>
      </c>
      <c r="AC941" s="165">
        <f t="shared" si="227"/>
        <v>1</v>
      </c>
      <c r="AD941" s="255">
        <f t="shared" si="217"/>
        <v>0.61349693251533743</v>
      </c>
      <c r="AE941" s="237" t="s">
        <v>6035</v>
      </c>
      <c r="AF941" s="165">
        <v>146</v>
      </c>
      <c r="AG941" s="165">
        <v>146</v>
      </c>
      <c r="AH941" s="165">
        <f t="shared" si="218"/>
        <v>0</v>
      </c>
      <c r="AI941" s="165">
        <f t="shared" si="219"/>
        <v>0</v>
      </c>
      <c r="AJ941" s="237" t="s">
        <v>6259</v>
      </c>
      <c r="AK941" s="165">
        <v>107</v>
      </c>
      <c r="AL941" s="165">
        <v>107</v>
      </c>
      <c r="AM941" s="165">
        <f t="shared" si="222"/>
        <v>0</v>
      </c>
      <c r="AN941" s="165">
        <f t="shared" si="223"/>
        <v>0</v>
      </c>
      <c r="AO941" s="237" t="s">
        <v>5372</v>
      </c>
      <c r="AP941" s="165">
        <v>104</v>
      </c>
      <c r="AQ941" s="165">
        <v>104</v>
      </c>
      <c r="AR941" s="165">
        <f t="shared" si="220"/>
        <v>0</v>
      </c>
      <c r="AS941" s="255">
        <f t="shared" si="221"/>
        <v>0</v>
      </c>
      <c r="AT941" s="211" t="s">
        <v>12138</v>
      </c>
    </row>
    <row r="942" spans="2:48" ht="50" customHeight="1">
      <c r="B942" s="34" t="s">
        <v>1869</v>
      </c>
      <c r="C942" s="35" t="s">
        <v>5299</v>
      </c>
      <c r="D942" s="36" t="s">
        <v>1870</v>
      </c>
      <c r="E942" s="240">
        <v>2529.7489999999998</v>
      </c>
      <c r="F942" s="235">
        <v>2253.0479999999998</v>
      </c>
      <c r="G942" s="234">
        <f t="shared" si="206"/>
        <v>276.70100000000002</v>
      </c>
      <c r="H942" s="105">
        <f t="shared" si="207"/>
        <v>12.281185309855806</v>
      </c>
      <c r="I942" s="240">
        <v>1504.0920000000001</v>
      </c>
      <c r="J942" s="235">
        <v>1179.4390000000001</v>
      </c>
      <c r="K942" s="234">
        <f t="shared" si="208"/>
        <v>324.65300000000002</v>
      </c>
      <c r="L942" s="312">
        <f t="shared" si="209"/>
        <v>27.526052640280675</v>
      </c>
      <c r="M942" s="240">
        <v>20.818999999999999</v>
      </c>
      <c r="N942" s="235">
        <v>20.719000000000001</v>
      </c>
      <c r="O942" s="234">
        <f t="shared" si="210"/>
        <v>9.9999999999997868E-2</v>
      </c>
      <c r="P942" s="105">
        <f t="shared" si="211"/>
        <v>0.48264877648534132</v>
      </c>
      <c r="Q942" s="240">
        <v>1004.838</v>
      </c>
      <c r="R942" s="235">
        <v>1052.8900000000001</v>
      </c>
      <c r="S942" s="234">
        <f t="shared" si="212"/>
        <v>-48.052000000000135</v>
      </c>
      <c r="T942" s="105">
        <f t="shared" si="213"/>
        <v>-4.5638195822925596</v>
      </c>
      <c r="U942" s="180" t="s">
        <v>5395</v>
      </c>
      <c r="V942" s="165">
        <v>452</v>
      </c>
      <c r="W942" s="165">
        <v>481</v>
      </c>
      <c r="X942" s="165">
        <f t="shared" si="214"/>
        <v>-29</v>
      </c>
      <c r="Y942" s="255">
        <f t="shared" si="215"/>
        <v>-6.0291060291060292</v>
      </c>
      <c r="Z942" s="237" t="s">
        <v>5774</v>
      </c>
      <c r="AA942" s="165">
        <v>414</v>
      </c>
      <c r="AB942" s="165">
        <v>414</v>
      </c>
      <c r="AC942" s="165">
        <f t="shared" si="216"/>
        <v>0</v>
      </c>
      <c r="AD942" s="255">
        <f t="shared" si="217"/>
        <v>0</v>
      </c>
      <c r="AE942" s="237" t="s">
        <v>5373</v>
      </c>
      <c r="AF942" s="165">
        <v>58</v>
      </c>
      <c r="AG942" s="165">
        <v>58</v>
      </c>
      <c r="AH942" s="165">
        <f t="shared" si="218"/>
        <v>0</v>
      </c>
      <c r="AI942" s="165">
        <f t="shared" si="219"/>
        <v>0</v>
      </c>
      <c r="AJ942" s="237" t="s">
        <v>7869</v>
      </c>
      <c r="AK942" s="165">
        <v>55</v>
      </c>
      <c r="AL942" s="165">
        <v>55</v>
      </c>
      <c r="AM942" s="165">
        <f t="shared" si="222"/>
        <v>0</v>
      </c>
      <c r="AN942" s="165">
        <f t="shared" si="223"/>
        <v>0</v>
      </c>
      <c r="AO942" s="237" t="s">
        <v>7870</v>
      </c>
      <c r="AP942" s="165">
        <v>25</v>
      </c>
      <c r="AQ942" s="165">
        <v>45</v>
      </c>
      <c r="AR942" s="165">
        <f t="shared" si="220"/>
        <v>-20</v>
      </c>
      <c r="AS942" s="255">
        <f t="shared" si="221"/>
        <v>-44.444444444444443</v>
      </c>
      <c r="AT942" s="211" t="s">
        <v>12139</v>
      </c>
    </row>
    <row r="943" spans="2:48" ht="50" customHeight="1">
      <c r="B943" s="34" t="s">
        <v>1871</v>
      </c>
      <c r="C943" s="35" t="s">
        <v>5299</v>
      </c>
      <c r="D943" s="36" t="s">
        <v>1872</v>
      </c>
      <c r="E943" s="240">
        <v>3483.05</v>
      </c>
      <c r="F943" s="235">
        <v>3372.05</v>
      </c>
      <c r="G943" s="234">
        <f t="shared" si="206"/>
        <v>111</v>
      </c>
      <c r="H943" s="105">
        <f t="shared" si="207"/>
        <v>3.2917661363265669</v>
      </c>
      <c r="I943" s="240">
        <v>1304</v>
      </c>
      <c r="J943" s="235">
        <v>1304</v>
      </c>
      <c r="K943" s="234">
        <f t="shared" si="208"/>
        <v>0</v>
      </c>
      <c r="L943" s="312">
        <f t="shared" si="209"/>
        <v>0</v>
      </c>
      <c r="M943" s="240">
        <v>211.5</v>
      </c>
      <c r="N943" s="235">
        <v>211.5</v>
      </c>
      <c r="O943" s="234">
        <f t="shared" si="210"/>
        <v>0</v>
      </c>
      <c r="P943" s="105">
        <f t="shared" si="211"/>
        <v>0</v>
      </c>
      <c r="Q943" s="240">
        <v>1967.55</v>
      </c>
      <c r="R943" s="235">
        <v>1856.55</v>
      </c>
      <c r="S943" s="234">
        <f t="shared" si="212"/>
        <v>111</v>
      </c>
      <c r="T943" s="105">
        <f t="shared" si="213"/>
        <v>5.9788317039670353</v>
      </c>
      <c r="U943" s="180" t="s">
        <v>6266</v>
      </c>
      <c r="V943" s="165">
        <v>761</v>
      </c>
      <c r="W943" s="165">
        <v>700</v>
      </c>
      <c r="X943" s="165">
        <f t="shared" si="214"/>
        <v>61</v>
      </c>
      <c r="Y943" s="255">
        <f t="shared" si="215"/>
        <v>8.7142857142857153</v>
      </c>
      <c r="Z943" s="237" t="s">
        <v>6437</v>
      </c>
      <c r="AA943" s="165">
        <v>431</v>
      </c>
      <c r="AB943" s="165">
        <v>381</v>
      </c>
      <c r="AC943" s="165">
        <f t="shared" si="216"/>
        <v>50</v>
      </c>
      <c r="AD943" s="255">
        <f t="shared" si="217"/>
        <v>13.123359580052494</v>
      </c>
      <c r="AE943" s="237" t="s">
        <v>7871</v>
      </c>
      <c r="AF943" s="165">
        <v>300</v>
      </c>
      <c r="AG943" s="165">
        <v>300</v>
      </c>
      <c r="AH943" s="165">
        <f t="shared" si="218"/>
        <v>0</v>
      </c>
      <c r="AI943" s="165">
        <f t="shared" si="219"/>
        <v>0</v>
      </c>
      <c r="AJ943" s="237" t="s">
        <v>7872</v>
      </c>
      <c r="AK943" s="165">
        <v>283</v>
      </c>
      <c r="AL943" s="165">
        <v>283</v>
      </c>
      <c r="AM943" s="165">
        <f t="shared" si="222"/>
        <v>0</v>
      </c>
      <c r="AN943" s="165">
        <f t="shared" si="223"/>
        <v>0</v>
      </c>
      <c r="AO943" s="237" t="s">
        <v>6340</v>
      </c>
      <c r="AP943" s="165">
        <v>172</v>
      </c>
      <c r="AQ943" s="165">
        <v>172</v>
      </c>
      <c r="AR943" s="165">
        <f t="shared" si="220"/>
        <v>0</v>
      </c>
      <c r="AS943" s="255">
        <f t="shared" si="221"/>
        <v>0</v>
      </c>
      <c r="AT943" s="211" t="s">
        <v>12140</v>
      </c>
    </row>
    <row r="944" spans="2:48" ht="50" customHeight="1">
      <c r="B944" s="37" t="s">
        <v>1873</v>
      </c>
      <c r="C944" s="38" t="s">
        <v>5299</v>
      </c>
      <c r="D944" s="39" t="s">
        <v>5257</v>
      </c>
      <c r="E944" s="240">
        <v>1552.501</v>
      </c>
      <c r="F944" s="235">
        <v>1377.374</v>
      </c>
      <c r="G944" s="234">
        <f t="shared" si="206"/>
        <v>175.12699999999995</v>
      </c>
      <c r="H944" s="105">
        <f t="shared" si="207"/>
        <v>12.714556830606643</v>
      </c>
      <c r="I944" s="240">
        <v>992.303</v>
      </c>
      <c r="J944" s="235">
        <v>817.22699999999998</v>
      </c>
      <c r="K944" s="234">
        <f t="shared" si="208"/>
        <v>175.07600000000002</v>
      </c>
      <c r="L944" s="312">
        <f t="shared" si="209"/>
        <v>21.423178627235764</v>
      </c>
      <c r="M944" s="240">
        <v>2.1219999999999999</v>
      </c>
      <c r="N944" s="235">
        <v>2.1219999999999999</v>
      </c>
      <c r="O944" s="234">
        <f t="shared" si="210"/>
        <v>0</v>
      </c>
      <c r="P944" s="105">
        <f t="shared" si="211"/>
        <v>0</v>
      </c>
      <c r="Q944" s="240">
        <v>558.07600000000002</v>
      </c>
      <c r="R944" s="235">
        <v>558.02499999999998</v>
      </c>
      <c r="S944" s="234">
        <f t="shared" si="212"/>
        <v>5.1000000000044565E-2</v>
      </c>
      <c r="T944" s="105">
        <f t="shared" si="213"/>
        <v>9.139375476017125E-3</v>
      </c>
      <c r="U944" s="180" t="s">
        <v>7873</v>
      </c>
      <c r="V944" s="165">
        <v>300</v>
      </c>
      <c r="W944" s="165">
        <v>300</v>
      </c>
      <c r="X944" s="165">
        <f t="shared" si="214"/>
        <v>0</v>
      </c>
      <c r="Y944" s="255">
        <f t="shared" si="215"/>
        <v>0</v>
      </c>
      <c r="Z944" s="237" t="s">
        <v>7810</v>
      </c>
      <c r="AA944" s="165">
        <v>123</v>
      </c>
      <c r="AB944" s="165">
        <v>123</v>
      </c>
      <c r="AC944" s="165">
        <f t="shared" si="216"/>
        <v>0</v>
      </c>
      <c r="AD944" s="255">
        <f t="shared" si="217"/>
        <v>0</v>
      </c>
      <c r="AE944" s="237" t="s">
        <v>7874</v>
      </c>
      <c r="AF944" s="165">
        <v>60</v>
      </c>
      <c r="AG944" s="165">
        <v>60</v>
      </c>
      <c r="AH944" s="165">
        <f t="shared" si="218"/>
        <v>0</v>
      </c>
      <c r="AI944" s="165">
        <f t="shared" si="219"/>
        <v>0</v>
      </c>
      <c r="AJ944" s="237" t="s">
        <v>7875</v>
      </c>
      <c r="AK944" s="165">
        <v>22</v>
      </c>
      <c r="AL944" s="165">
        <v>22</v>
      </c>
      <c r="AM944" s="165">
        <f t="shared" si="222"/>
        <v>0</v>
      </c>
      <c r="AN944" s="165">
        <f t="shared" si="223"/>
        <v>0</v>
      </c>
      <c r="AO944" s="237" t="s">
        <v>7876</v>
      </c>
      <c r="AP944" s="165">
        <v>17</v>
      </c>
      <c r="AQ944" s="165">
        <v>17</v>
      </c>
      <c r="AR944" s="165">
        <f t="shared" si="220"/>
        <v>0</v>
      </c>
      <c r="AS944" s="255">
        <f t="shared" si="221"/>
        <v>0</v>
      </c>
      <c r="AT944" s="211" t="s">
        <v>12141</v>
      </c>
    </row>
    <row r="945" spans="2:46" ht="50" customHeight="1">
      <c r="B945" s="37" t="s">
        <v>1874</v>
      </c>
      <c r="C945" s="38" t="s">
        <v>5299</v>
      </c>
      <c r="D945" s="39" t="s">
        <v>1875</v>
      </c>
      <c r="E945" s="240">
        <v>2554.277</v>
      </c>
      <c r="F945" s="235">
        <v>2394.0360000000001</v>
      </c>
      <c r="G945" s="234">
        <f t="shared" si="206"/>
        <v>160.24099999999999</v>
      </c>
      <c r="H945" s="105">
        <f t="shared" si="207"/>
        <v>6.6933412864301118</v>
      </c>
      <c r="I945" s="240">
        <v>972.197</v>
      </c>
      <c r="J945" s="235">
        <v>918.37300000000005</v>
      </c>
      <c r="K945" s="234">
        <f t="shared" si="208"/>
        <v>53.823999999999955</v>
      </c>
      <c r="L945" s="312">
        <f t="shared" si="209"/>
        <v>5.8607994790787572</v>
      </c>
      <c r="M945" s="240">
        <v>414.541</v>
      </c>
      <c r="N945" s="235">
        <v>303.33300000000003</v>
      </c>
      <c r="O945" s="234">
        <f t="shared" si="210"/>
        <v>111.20799999999997</v>
      </c>
      <c r="P945" s="105">
        <f t="shared" si="211"/>
        <v>36.662018309910216</v>
      </c>
      <c r="Q945" s="240">
        <v>1167.539</v>
      </c>
      <c r="R945" s="235">
        <v>1172.33</v>
      </c>
      <c r="S945" s="234">
        <f t="shared" si="212"/>
        <v>-4.79099999999994</v>
      </c>
      <c r="T945" s="105">
        <f t="shared" si="213"/>
        <v>-0.40867332577004256</v>
      </c>
      <c r="U945" s="180" t="s">
        <v>5440</v>
      </c>
      <c r="V945" s="165">
        <v>511</v>
      </c>
      <c r="W945" s="165">
        <v>511</v>
      </c>
      <c r="X945" s="165">
        <f t="shared" si="214"/>
        <v>0</v>
      </c>
      <c r="Y945" s="255">
        <f t="shared" si="215"/>
        <v>0</v>
      </c>
      <c r="Z945" s="237" t="s">
        <v>5913</v>
      </c>
      <c r="AA945" s="165">
        <v>100</v>
      </c>
      <c r="AB945" s="165">
        <v>100</v>
      </c>
      <c r="AC945" s="165">
        <f t="shared" si="216"/>
        <v>0</v>
      </c>
      <c r="AD945" s="255">
        <f t="shared" si="217"/>
        <v>0</v>
      </c>
      <c r="AE945" s="237" t="s">
        <v>6754</v>
      </c>
      <c r="AF945" s="165">
        <v>92</v>
      </c>
      <c r="AG945" s="165">
        <v>114</v>
      </c>
      <c r="AH945" s="165">
        <f t="shared" si="218"/>
        <v>-22</v>
      </c>
      <c r="AI945" s="165">
        <f t="shared" si="219"/>
        <v>-19.298245614035086</v>
      </c>
      <c r="AJ945" s="237" t="s">
        <v>7877</v>
      </c>
      <c r="AK945" s="165">
        <v>83</v>
      </c>
      <c r="AL945" s="165">
        <v>83</v>
      </c>
      <c r="AM945" s="165">
        <f t="shared" si="222"/>
        <v>0</v>
      </c>
      <c r="AN945" s="165">
        <f t="shared" si="223"/>
        <v>0</v>
      </c>
      <c r="AO945" s="237" t="s">
        <v>7878</v>
      </c>
      <c r="AP945" s="165">
        <v>81</v>
      </c>
      <c r="AQ945" s="165">
        <v>115</v>
      </c>
      <c r="AR945" s="165">
        <f t="shared" si="220"/>
        <v>-34</v>
      </c>
      <c r="AS945" s="255">
        <f t="shared" si="221"/>
        <v>-29.565217391304348</v>
      </c>
      <c r="AT945" s="107" t="s">
        <v>7879</v>
      </c>
    </row>
    <row r="946" spans="2:46" ht="50" customHeight="1">
      <c r="B946" s="34" t="s">
        <v>1876</v>
      </c>
      <c r="C946" s="35" t="s">
        <v>5299</v>
      </c>
      <c r="D946" s="330" t="s">
        <v>1877</v>
      </c>
      <c r="E946" s="65">
        <v>2910.5639999999999</v>
      </c>
      <c r="F946" s="235">
        <v>2710.8040000000001</v>
      </c>
      <c r="G946" s="234">
        <v>199.75999999999976</v>
      </c>
      <c r="H946" s="312">
        <v>7.3690314755327115</v>
      </c>
      <c r="I946" s="65">
        <v>695.10400000000004</v>
      </c>
      <c r="J946" s="235">
        <v>509.11599999999999</v>
      </c>
      <c r="K946" s="234">
        <v>185.98800000000006</v>
      </c>
      <c r="L946" s="312">
        <v>36.531556658993246</v>
      </c>
      <c r="M946" s="334" t="s">
        <v>5412</v>
      </c>
      <c r="N946" s="118" t="s">
        <v>5412</v>
      </c>
      <c r="O946" s="118" t="s">
        <v>5412</v>
      </c>
      <c r="P946" s="299" t="s">
        <v>5412</v>
      </c>
      <c r="Q946" s="65">
        <v>2215.46</v>
      </c>
      <c r="R946" s="235">
        <v>2201.6880000000001</v>
      </c>
      <c r="S946" s="114">
        <v>14</v>
      </c>
      <c r="T946" s="234">
        <v>0.63587574624560794</v>
      </c>
      <c r="U946" s="237" t="s">
        <v>11471</v>
      </c>
      <c r="V946" s="165">
        <v>1421</v>
      </c>
      <c r="W946" s="165">
        <v>1418</v>
      </c>
      <c r="X946" s="165">
        <v>3</v>
      </c>
      <c r="Y946" s="165">
        <v>0.21156558533145275</v>
      </c>
      <c r="Z946" s="237" t="s">
        <v>11472</v>
      </c>
      <c r="AA946" s="165">
        <v>441</v>
      </c>
      <c r="AB946" s="165">
        <v>432</v>
      </c>
      <c r="AC946" s="165">
        <v>9</v>
      </c>
      <c r="AD946" s="165">
        <v>2.083333333333333</v>
      </c>
      <c r="AE946" s="237" t="s">
        <v>11473</v>
      </c>
      <c r="AF946" s="165">
        <v>353</v>
      </c>
      <c r="AG946" s="165">
        <v>352</v>
      </c>
      <c r="AH946" s="165">
        <v>1</v>
      </c>
      <c r="AI946" s="165">
        <v>0.28409090909090912</v>
      </c>
      <c r="AJ946" s="118" t="s">
        <v>5412</v>
      </c>
      <c r="AK946" s="247" t="s">
        <v>5412</v>
      </c>
      <c r="AL946" s="247" t="s">
        <v>5412</v>
      </c>
      <c r="AM946" s="247" t="s">
        <v>5412</v>
      </c>
      <c r="AN946" s="247" t="s">
        <v>5412</v>
      </c>
      <c r="AO946" s="118" t="s">
        <v>5412</v>
      </c>
      <c r="AP946" s="247" t="s">
        <v>5412</v>
      </c>
      <c r="AQ946" s="247" t="s">
        <v>5412</v>
      </c>
      <c r="AR946" s="247" t="s">
        <v>5412</v>
      </c>
      <c r="AS946" s="272" t="s">
        <v>5412</v>
      </c>
      <c r="AT946" s="270"/>
    </row>
    <row r="947" spans="2:46" ht="50" customHeight="1">
      <c r="B947" s="34" t="s">
        <v>1878</v>
      </c>
      <c r="C947" s="35" t="s">
        <v>5299</v>
      </c>
      <c r="D947" s="36" t="s">
        <v>1879</v>
      </c>
      <c r="E947" s="240">
        <v>1141.3920000000001</v>
      </c>
      <c r="F947" s="235">
        <v>1074.921</v>
      </c>
      <c r="G947" s="234">
        <f t="shared" ref="G947:G967" si="228">E947-F947</f>
        <v>66.471000000000004</v>
      </c>
      <c r="H947" s="105">
        <f t="shared" ref="H947:H967" si="229">G947/F947*100</f>
        <v>6.1838032748453138</v>
      </c>
      <c r="I947" s="240">
        <v>735.92899999999997</v>
      </c>
      <c r="J947" s="235">
        <v>720.48500000000001</v>
      </c>
      <c r="K947" s="234">
        <f t="shared" ref="K947:K967" si="230">I947-J947</f>
        <v>15.44399999999996</v>
      </c>
      <c r="L947" s="312">
        <f t="shared" ref="L947:L960" si="231">K947/J947*100</f>
        <v>2.1435560768093658</v>
      </c>
      <c r="M947" s="240" t="s">
        <v>6150</v>
      </c>
      <c r="N947" s="118" t="s">
        <v>5412</v>
      </c>
      <c r="O947" s="118" t="s">
        <v>5412</v>
      </c>
      <c r="P947" s="118" t="s">
        <v>5412</v>
      </c>
      <c r="Q947" s="240">
        <v>405.46300000000002</v>
      </c>
      <c r="R947" s="235">
        <v>354.43599999999998</v>
      </c>
      <c r="S947" s="234">
        <f t="shared" ref="S947:S961" si="232">Q947-R947</f>
        <v>51.027000000000044</v>
      </c>
      <c r="T947" s="105">
        <f t="shared" ref="T947:T961" si="233">S947/R947*100</f>
        <v>14.396675281291982</v>
      </c>
      <c r="U947" s="180" t="s">
        <v>7880</v>
      </c>
      <c r="V947" s="165">
        <v>255</v>
      </c>
      <c r="W947" s="165">
        <v>218</v>
      </c>
      <c r="X947" s="165">
        <f t="shared" ref="X947:X967" si="234">V947-W947</f>
        <v>37</v>
      </c>
      <c r="Y947" s="255">
        <f t="shared" ref="Y947:Y967" si="235">X947/W947*100</f>
        <v>16.972477064220186</v>
      </c>
      <c r="Z947" s="237" t="s">
        <v>7881</v>
      </c>
      <c r="AA947" s="165">
        <v>140</v>
      </c>
      <c r="AB947" s="165">
        <v>125</v>
      </c>
      <c r="AC947" s="165">
        <f t="shared" ref="AC947:AC967" si="236">AA947-AB947</f>
        <v>15</v>
      </c>
      <c r="AD947" s="255">
        <f t="shared" ref="AD947:AD967" si="237">AC947/AB947*100</f>
        <v>12</v>
      </c>
      <c r="AE947" s="237" t="s">
        <v>6109</v>
      </c>
      <c r="AF947" s="165">
        <v>11</v>
      </c>
      <c r="AG947" s="165">
        <v>11</v>
      </c>
      <c r="AH947" s="165">
        <f t="shared" ref="AH947:AH967" si="238">AF947-AG947</f>
        <v>0</v>
      </c>
      <c r="AI947" s="165">
        <f t="shared" ref="AI947:AI967" si="239">AH947/AG947*100</f>
        <v>0</v>
      </c>
      <c r="AJ947" s="241" t="s">
        <v>12158</v>
      </c>
      <c r="AK947" s="241" t="s">
        <v>12158</v>
      </c>
      <c r="AL947" s="241" t="s">
        <v>12158</v>
      </c>
      <c r="AM947" s="241" t="s">
        <v>12158</v>
      </c>
      <c r="AN947" s="241" t="s">
        <v>12158</v>
      </c>
      <c r="AO947" s="241" t="s">
        <v>12158</v>
      </c>
      <c r="AP947" s="165" t="s">
        <v>12158</v>
      </c>
      <c r="AQ947" s="241" t="s">
        <v>12158</v>
      </c>
      <c r="AR947" s="241" t="s">
        <v>12158</v>
      </c>
      <c r="AS947" s="241" t="s">
        <v>12158</v>
      </c>
      <c r="AT947" s="16"/>
    </row>
    <row r="948" spans="2:46" ht="50" customHeight="1">
      <c r="B948" s="34" t="s">
        <v>1880</v>
      </c>
      <c r="C948" s="35" t="s">
        <v>5299</v>
      </c>
      <c r="D948" s="36" t="s">
        <v>1881</v>
      </c>
      <c r="E948" s="240">
        <v>20</v>
      </c>
      <c r="F948" s="235">
        <v>0</v>
      </c>
      <c r="G948" s="234">
        <f t="shared" si="228"/>
        <v>20</v>
      </c>
      <c r="H948" s="105">
        <v>0</v>
      </c>
      <c r="I948" s="240" t="s">
        <v>6150</v>
      </c>
      <c r="J948" s="235" t="s">
        <v>6150</v>
      </c>
      <c r="K948" s="235" t="s">
        <v>6150</v>
      </c>
      <c r="L948" s="314" t="s">
        <v>6150</v>
      </c>
      <c r="M948" s="240" t="s">
        <v>6150</v>
      </c>
      <c r="N948" s="118" t="s">
        <v>5412</v>
      </c>
      <c r="O948" s="118" t="s">
        <v>5412</v>
      </c>
      <c r="P948" s="118" t="s">
        <v>5412</v>
      </c>
      <c r="Q948" s="240">
        <v>20</v>
      </c>
      <c r="R948" s="235">
        <v>0</v>
      </c>
      <c r="S948" s="234">
        <f t="shared" si="232"/>
        <v>20</v>
      </c>
      <c r="T948" s="105" t="s">
        <v>12163</v>
      </c>
      <c r="U948" s="180" t="s">
        <v>7882</v>
      </c>
      <c r="V948" s="165">
        <v>20</v>
      </c>
      <c r="W948" s="165">
        <v>0</v>
      </c>
      <c r="X948" s="165">
        <f t="shared" si="234"/>
        <v>20</v>
      </c>
      <c r="Y948" s="255" t="s">
        <v>12165</v>
      </c>
      <c r="Z948" s="235" t="s">
        <v>6150</v>
      </c>
      <c r="AA948" s="235" t="s">
        <v>6150</v>
      </c>
      <c r="AB948" s="235" t="s">
        <v>6150</v>
      </c>
      <c r="AC948" s="235" t="s">
        <v>6150</v>
      </c>
      <c r="AD948" s="235" t="s">
        <v>6150</v>
      </c>
      <c r="AE948" s="235" t="s">
        <v>12158</v>
      </c>
      <c r="AF948" s="235" t="s">
        <v>12158</v>
      </c>
      <c r="AG948" s="235" t="s">
        <v>12158</v>
      </c>
      <c r="AH948" s="235" t="s">
        <v>12158</v>
      </c>
      <c r="AI948" s="235" t="s">
        <v>12158</v>
      </c>
      <c r="AJ948" s="241" t="s">
        <v>12158</v>
      </c>
      <c r="AK948" s="241" t="s">
        <v>12158</v>
      </c>
      <c r="AL948" s="241" t="s">
        <v>12158</v>
      </c>
      <c r="AM948" s="241" t="s">
        <v>12158</v>
      </c>
      <c r="AN948" s="241" t="s">
        <v>12158</v>
      </c>
      <c r="AO948" s="241" t="s">
        <v>12158</v>
      </c>
      <c r="AP948" s="165" t="s">
        <v>12158</v>
      </c>
      <c r="AQ948" s="241" t="s">
        <v>12158</v>
      </c>
      <c r="AR948" s="241" t="s">
        <v>12158</v>
      </c>
      <c r="AS948" s="241" t="s">
        <v>12158</v>
      </c>
      <c r="AT948" s="16"/>
    </row>
    <row r="949" spans="2:46" ht="50" customHeight="1">
      <c r="B949" s="34" t="s">
        <v>1882</v>
      </c>
      <c r="C949" s="35" t="s">
        <v>5299</v>
      </c>
      <c r="D949" s="36" t="s">
        <v>1883</v>
      </c>
      <c r="E949" s="240">
        <v>794</v>
      </c>
      <c r="F949" s="235">
        <v>753</v>
      </c>
      <c r="G949" s="234">
        <f>E949-F949</f>
        <v>41</v>
      </c>
      <c r="H949" s="105">
        <f t="shared" si="229"/>
        <v>5.4448871181938907</v>
      </c>
      <c r="I949" s="240" t="s">
        <v>6150</v>
      </c>
      <c r="J949" s="235" t="s">
        <v>6150</v>
      </c>
      <c r="K949" s="235" t="s">
        <v>6150</v>
      </c>
      <c r="L949" s="314" t="s">
        <v>6150</v>
      </c>
      <c r="M949" s="240" t="s">
        <v>6150</v>
      </c>
      <c r="N949" s="118" t="s">
        <v>5412</v>
      </c>
      <c r="O949" s="118" t="s">
        <v>5412</v>
      </c>
      <c r="P949" s="118" t="s">
        <v>5412</v>
      </c>
      <c r="Q949" s="240">
        <v>794</v>
      </c>
      <c r="R949" s="235">
        <v>753</v>
      </c>
      <c r="S949" s="234">
        <f t="shared" si="232"/>
        <v>41</v>
      </c>
      <c r="T949" s="105">
        <f t="shared" si="233"/>
        <v>5.4448871181938907</v>
      </c>
      <c r="U949" s="180" t="s">
        <v>6074</v>
      </c>
      <c r="V949" s="165">
        <v>609</v>
      </c>
      <c r="W949" s="165">
        <v>553</v>
      </c>
      <c r="X949" s="165">
        <f t="shared" si="234"/>
        <v>56</v>
      </c>
      <c r="Y949" s="255">
        <f t="shared" si="235"/>
        <v>10.126582278481013</v>
      </c>
      <c r="Z949" s="237" t="s">
        <v>7280</v>
      </c>
      <c r="AA949" s="165">
        <v>135</v>
      </c>
      <c r="AB949" s="165">
        <v>164</v>
      </c>
      <c r="AC949" s="165">
        <f t="shared" si="236"/>
        <v>-29</v>
      </c>
      <c r="AD949" s="255">
        <f t="shared" si="237"/>
        <v>-17.682926829268293</v>
      </c>
      <c r="AE949" s="237" t="s">
        <v>7883</v>
      </c>
      <c r="AF949" s="165">
        <v>50</v>
      </c>
      <c r="AG949" s="165">
        <v>36</v>
      </c>
      <c r="AH949" s="165">
        <f t="shared" si="238"/>
        <v>14</v>
      </c>
      <c r="AI949" s="165">
        <f t="shared" si="239"/>
        <v>38.888888888888893</v>
      </c>
      <c r="AJ949" s="241" t="s">
        <v>12158</v>
      </c>
      <c r="AK949" s="241" t="s">
        <v>12158</v>
      </c>
      <c r="AL949" s="241" t="s">
        <v>12158</v>
      </c>
      <c r="AM949" s="241" t="s">
        <v>12158</v>
      </c>
      <c r="AN949" s="241" t="s">
        <v>12158</v>
      </c>
      <c r="AO949" s="241" t="s">
        <v>12158</v>
      </c>
      <c r="AP949" s="165" t="s">
        <v>12158</v>
      </c>
      <c r="AQ949" s="241" t="s">
        <v>12158</v>
      </c>
      <c r="AR949" s="241" t="s">
        <v>12158</v>
      </c>
      <c r="AS949" s="241" t="s">
        <v>12158</v>
      </c>
      <c r="AT949" s="16"/>
    </row>
    <row r="950" spans="2:46" ht="50" customHeight="1">
      <c r="B950" s="34" t="s">
        <v>1884</v>
      </c>
      <c r="C950" s="35" t="s">
        <v>5299</v>
      </c>
      <c r="D950" s="36" t="s">
        <v>1885</v>
      </c>
      <c r="E950" s="240">
        <v>192.602</v>
      </c>
      <c r="F950" s="235">
        <v>180.982</v>
      </c>
      <c r="G950" s="234">
        <f t="shared" si="228"/>
        <v>11.620000000000005</v>
      </c>
      <c r="H950" s="105">
        <f t="shared" si="229"/>
        <v>6.420528008310221</v>
      </c>
      <c r="I950" s="240">
        <v>19.957000000000001</v>
      </c>
      <c r="J950" s="235">
        <v>17.221</v>
      </c>
      <c r="K950" s="234">
        <f t="shared" si="230"/>
        <v>2.7360000000000007</v>
      </c>
      <c r="L950" s="312">
        <f t="shared" si="231"/>
        <v>15.887579118518092</v>
      </c>
      <c r="M950" s="240" t="s">
        <v>6150</v>
      </c>
      <c r="N950" s="118" t="s">
        <v>5412</v>
      </c>
      <c r="O950" s="118" t="s">
        <v>5412</v>
      </c>
      <c r="P950" s="118" t="s">
        <v>5412</v>
      </c>
      <c r="Q950" s="240">
        <v>172.64500000000001</v>
      </c>
      <c r="R950" s="235">
        <v>163.761</v>
      </c>
      <c r="S950" s="234">
        <f t="shared" si="232"/>
        <v>8.8840000000000146</v>
      </c>
      <c r="T950" s="105">
        <f t="shared" si="233"/>
        <v>5.4249790853744271</v>
      </c>
      <c r="U950" s="180" t="s">
        <v>6082</v>
      </c>
      <c r="V950" s="165">
        <v>173</v>
      </c>
      <c r="W950" s="165">
        <v>164</v>
      </c>
      <c r="X950" s="165">
        <f t="shared" si="234"/>
        <v>9</v>
      </c>
      <c r="Y950" s="255">
        <f t="shared" si="235"/>
        <v>5.4878048780487809</v>
      </c>
      <c r="Z950" s="235" t="s">
        <v>6150</v>
      </c>
      <c r="AA950" s="235" t="s">
        <v>6150</v>
      </c>
      <c r="AB950" s="235" t="s">
        <v>6150</v>
      </c>
      <c r="AC950" s="235" t="s">
        <v>6150</v>
      </c>
      <c r="AD950" s="235" t="s">
        <v>6150</v>
      </c>
      <c r="AE950" s="235" t="s">
        <v>12158</v>
      </c>
      <c r="AF950" s="235" t="s">
        <v>12158</v>
      </c>
      <c r="AG950" s="235" t="s">
        <v>12158</v>
      </c>
      <c r="AH950" s="235" t="s">
        <v>12158</v>
      </c>
      <c r="AI950" s="235" t="s">
        <v>12158</v>
      </c>
      <c r="AJ950" s="241" t="s">
        <v>12158</v>
      </c>
      <c r="AK950" s="241" t="s">
        <v>12158</v>
      </c>
      <c r="AL950" s="241" t="s">
        <v>12158</v>
      </c>
      <c r="AM950" s="241" t="s">
        <v>12158</v>
      </c>
      <c r="AN950" s="241" t="s">
        <v>12158</v>
      </c>
      <c r="AO950" s="241" t="s">
        <v>12158</v>
      </c>
      <c r="AP950" s="165" t="s">
        <v>12158</v>
      </c>
      <c r="AQ950" s="241" t="s">
        <v>12158</v>
      </c>
      <c r="AR950" s="241" t="s">
        <v>12158</v>
      </c>
      <c r="AS950" s="241" t="s">
        <v>12158</v>
      </c>
      <c r="AT950" s="16"/>
    </row>
    <row r="951" spans="2:46" ht="50" customHeight="1">
      <c r="B951" s="34" t="s">
        <v>1886</v>
      </c>
      <c r="C951" s="35" t="s">
        <v>5299</v>
      </c>
      <c r="D951" s="36" t="s">
        <v>1887</v>
      </c>
      <c r="E951" s="240">
        <v>2644.078</v>
      </c>
      <c r="F951" s="235">
        <v>2446.6109999999999</v>
      </c>
      <c r="G951" s="234">
        <f t="shared" si="228"/>
        <v>197.4670000000001</v>
      </c>
      <c r="H951" s="105">
        <f t="shared" si="229"/>
        <v>8.0710419433248735</v>
      </c>
      <c r="I951" s="240">
        <v>22.594000000000001</v>
      </c>
      <c r="J951" s="235">
        <v>16.989999999999998</v>
      </c>
      <c r="K951" s="234">
        <f t="shared" si="230"/>
        <v>5.6040000000000028</v>
      </c>
      <c r="L951" s="312">
        <f t="shared" si="231"/>
        <v>32.984108298999431</v>
      </c>
      <c r="M951" s="240" t="s">
        <v>6150</v>
      </c>
      <c r="N951" s="118" t="s">
        <v>5412</v>
      </c>
      <c r="O951" s="118" t="s">
        <v>5412</v>
      </c>
      <c r="P951" s="118" t="s">
        <v>5412</v>
      </c>
      <c r="Q951" s="240">
        <v>2621.4839999999999</v>
      </c>
      <c r="R951" s="235">
        <v>2429.6210000000001</v>
      </c>
      <c r="S951" s="234">
        <f t="shared" si="232"/>
        <v>191.86299999999983</v>
      </c>
      <c r="T951" s="105">
        <f t="shared" si="233"/>
        <v>7.8968283530641132</v>
      </c>
      <c r="U951" s="180" t="s">
        <v>7884</v>
      </c>
      <c r="V951" s="165">
        <v>2621.4839999999999</v>
      </c>
      <c r="W951" s="165">
        <v>2429.6210000000001</v>
      </c>
      <c r="X951" s="165">
        <f t="shared" si="234"/>
        <v>191.86299999999983</v>
      </c>
      <c r="Y951" s="255">
        <f t="shared" si="235"/>
        <v>7.8968283530641132</v>
      </c>
      <c r="Z951" s="235" t="s">
        <v>6150</v>
      </c>
      <c r="AA951" s="235" t="s">
        <v>6150</v>
      </c>
      <c r="AB951" s="235" t="s">
        <v>6150</v>
      </c>
      <c r="AC951" s="235" t="s">
        <v>6150</v>
      </c>
      <c r="AD951" s="235" t="s">
        <v>6150</v>
      </c>
      <c r="AE951" s="235" t="s">
        <v>12158</v>
      </c>
      <c r="AF951" s="235" t="s">
        <v>12158</v>
      </c>
      <c r="AG951" s="235" t="s">
        <v>12158</v>
      </c>
      <c r="AH951" s="235" t="s">
        <v>12158</v>
      </c>
      <c r="AI951" s="235" t="s">
        <v>12158</v>
      </c>
      <c r="AJ951" s="241" t="s">
        <v>12158</v>
      </c>
      <c r="AK951" s="241" t="s">
        <v>12158</v>
      </c>
      <c r="AL951" s="241" t="s">
        <v>12158</v>
      </c>
      <c r="AM951" s="241" t="s">
        <v>12158</v>
      </c>
      <c r="AN951" s="241" t="s">
        <v>12158</v>
      </c>
      <c r="AO951" s="241" t="s">
        <v>12158</v>
      </c>
      <c r="AP951" s="165" t="s">
        <v>12158</v>
      </c>
      <c r="AQ951" s="241" t="s">
        <v>12158</v>
      </c>
      <c r="AR951" s="241" t="s">
        <v>12158</v>
      </c>
      <c r="AS951" s="241" t="s">
        <v>12158</v>
      </c>
      <c r="AT951" s="16"/>
    </row>
    <row r="952" spans="2:46" ht="50" customHeight="1">
      <c r="B952" s="34" t="s">
        <v>1888</v>
      </c>
      <c r="C952" s="35" t="s">
        <v>5299</v>
      </c>
      <c r="D952" s="36" t="s">
        <v>1889</v>
      </c>
      <c r="E952" s="240">
        <v>3050.9290000000001</v>
      </c>
      <c r="F952" s="235">
        <v>3092.25</v>
      </c>
      <c r="G952" s="234">
        <f t="shared" si="228"/>
        <v>-41.320999999999913</v>
      </c>
      <c r="H952" s="105">
        <f t="shared" si="229"/>
        <v>-1.3362761743067317</v>
      </c>
      <c r="I952" s="240">
        <v>371.86799999999999</v>
      </c>
      <c r="J952" s="235">
        <v>416.57900000000001</v>
      </c>
      <c r="K952" s="234">
        <f t="shared" si="230"/>
        <v>-44.711000000000013</v>
      </c>
      <c r="L952" s="312">
        <f t="shared" si="231"/>
        <v>-10.732898201781657</v>
      </c>
      <c r="M952" s="240" t="s">
        <v>6150</v>
      </c>
      <c r="N952" s="235" t="s">
        <v>6150</v>
      </c>
      <c r="O952" s="235" t="s">
        <v>6150</v>
      </c>
      <c r="P952" s="235" t="s">
        <v>6150</v>
      </c>
      <c r="Q952" s="240">
        <v>2679.0610000000001</v>
      </c>
      <c r="R952" s="235">
        <v>2675.6709999999998</v>
      </c>
      <c r="S952" s="234">
        <f t="shared" si="232"/>
        <v>3.3900000000003274</v>
      </c>
      <c r="T952" s="105">
        <f t="shared" si="233"/>
        <v>0.12669719109712396</v>
      </c>
      <c r="U952" s="180" t="s">
        <v>6082</v>
      </c>
      <c r="V952" s="165">
        <v>2644.2330000000002</v>
      </c>
      <c r="W952" s="165">
        <v>2642.4250000000002</v>
      </c>
      <c r="X952" s="165">
        <f t="shared" si="234"/>
        <v>1.8079999999999927</v>
      </c>
      <c r="Y952" s="255">
        <f t="shared" si="235"/>
        <v>6.8421998732224848E-2</v>
      </c>
      <c r="Z952" s="237" t="s">
        <v>7885</v>
      </c>
      <c r="AA952" s="165">
        <v>34.828000000000003</v>
      </c>
      <c r="AB952" s="165">
        <v>33.246000000000002</v>
      </c>
      <c r="AC952" s="165">
        <f t="shared" si="236"/>
        <v>1.5820000000000007</v>
      </c>
      <c r="AD952" s="255">
        <f t="shared" si="237"/>
        <v>4.7584671840221402</v>
      </c>
      <c r="AE952" s="235" t="s">
        <v>12158</v>
      </c>
      <c r="AF952" s="235" t="s">
        <v>12158</v>
      </c>
      <c r="AG952" s="235" t="s">
        <v>12158</v>
      </c>
      <c r="AH952" s="235" t="s">
        <v>12158</v>
      </c>
      <c r="AI952" s="235" t="s">
        <v>12158</v>
      </c>
      <c r="AJ952" s="241" t="s">
        <v>12158</v>
      </c>
      <c r="AK952" s="241" t="s">
        <v>12158</v>
      </c>
      <c r="AL952" s="241" t="s">
        <v>12158</v>
      </c>
      <c r="AM952" s="241" t="s">
        <v>12158</v>
      </c>
      <c r="AN952" s="241" t="s">
        <v>12158</v>
      </c>
      <c r="AO952" s="241" t="s">
        <v>12158</v>
      </c>
      <c r="AP952" s="165" t="s">
        <v>12158</v>
      </c>
      <c r="AQ952" s="241" t="s">
        <v>12158</v>
      </c>
      <c r="AR952" s="241" t="s">
        <v>12158</v>
      </c>
      <c r="AS952" s="241" t="s">
        <v>12158</v>
      </c>
      <c r="AT952" s="16"/>
    </row>
    <row r="953" spans="2:46" ht="50" customHeight="1">
      <c r="B953" s="37" t="s">
        <v>1890</v>
      </c>
      <c r="C953" s="38" t="s">
        <v>5299</v>
      </c>
      <c r="D953" s="39" t="s">
        <v>1891</v>
      </c>
      <c r="E953" s="240">
        <v>4356.3909999999996</v>
      </c>
      <c r="F953" s="235">
        <v>4933.4530000000004</v>
      </c>
      <c r="G953" s="234">
        <f t="shared" si="228"/>
        <v>-577.06200000000081</v>
      </c>
      <c r="H953" s="105">
        <f t="shared" si="229"/>
        <v>-11.696918973384378</v>
      </c>
      <c r="I953" s="240" t="s">
        <v>6150</v>
      </c>
      <c r="J953" s="235" t="s">
        <v>6150</v>
      </c>
      <c r="K953" s="235" t="s">
        <v>6150</v>
      </c>
      <c r="L953" s="314" t="s">
        <v>6150</v>
      </c>
      <c r="M953" s="240" t="s">
        <v>6150</v>
      </c>
      <c r="N953" s="235" t="s">
        <v>6150</v>
      </c>
      <c r="O953" s="235" t="s">
        <v>6150</v>
      </c>
      <c r="P953" s="235" t="s">
        <v>6150</v>
      </c>
      <c r="Q953" s="240">
        <v>4356.3909999999996</v>
      </c>
      <c r="R953" s="235">
        <v>4933.4530000000004</v>
      </c>
      <c r="S953" s="234">
        <f t="shared" si="232"/>
        <v>-577.06200000000081</v>
      </c>
      <c r="T953" s="105">
        <f t="shared" si="233"/>
        <v>-11.696918973384378</v>
      </c>
      <c r="U953" s="180" t="s">
        <v>7886</v>
      </c>
      <c r="V953" s="165">
        <v>4356</v>
      </c>
      <c r="W953" s="165">
        <v>4933</v>
      </c>
      <c r="X953" s="165">
        <f t="shared" si="234"/>
        <v>-577</v>
      </c>
      <c r="Y953" s="255">
        <f t="shared" si="235"/>
        <v>-11.696736265963917</v>
      </c>
      <c r="Z953" s="235" t="s">
        <v>6150</v>
      </c>
      <c r="AA953" s="235" t="s">
        <v>6150</v>
      </c>
      <c r="AB953" s="235" t="s">
        <v>6150</v>
      </c>
      <c r="AC953" s="235" t="s">
        <v>6150</v>
      </c>
      <c r="AD953" s="235" t="s">
        <v>6150</v>
      </c>
      <c r="AE953" s="235" t="s">
        <v>12158</v>
      </c>
      <c r="AF953" s="235" t="s">
        <v>12158</v>
      </c>
      <c r="AG953" s="235" t="s">
        <v>12158</v>
      </c>
      <c r="AH953" s="235" t="s">
        <v>12158</v>
      </c>
      <c r="AI953" s="235" t="s">
        <v>12158</v>
      </c>
      <c r="AJ953" s="241" t="s">
        <v>12158</v>
      </c>
      <c r="AK953" s="241" t="s">
        <v>12158</v>
      </c>
      <c r="AL953" s="241" t="s">
        <v>12158</v>
      </c>
      <c r="AM953" s="241" t="s">
        <v>12158</v>
      </c>
      <c r="AN953" s="241" t="s">
        <v>12158</v>
      </c>
      <c r="AO953" s="241" t="s">
        <v>12158</v>
      </c>
      <c r="AP953" s="165" t="s">
        <v>12158</v>
      </c>
      <c r="AQ953" s="241" t="s">
        <v>12158</v>
      </c>
      <c r="AR953" s="241" t="s">
        <v>12158</v>
      </c>
      <c r="AS953" s="241" t="s">
        <v>12158</v>
      </c>
      <c r="AT953" s="16"/>
    </row>
    <row r="954" spans="2:46" ht="50" customHeight="1">
      <c r="B954" s="34" t="s">
        <v>1892</v>
      </c>
      <c r="C954" s="35" t="s">
        <v>5299</v>
      </c>
      <c r="D954" s="36" t="s">
        <v>1893</v>
      </c>
      <c r="E954" s="240">
        <v>198.154</v>
      </c>
      <c r="F954" s="235">
        <v>198.154</v>
      </c>
      <c r="G954" s="234">
        <f t="shared" si="228"/>
        <v>0</v>
      </c>
      <c r="H954" s="105">
        <f t="shared" si="229"/>
        <v>0</v>
      </c>
      <c r="I954" s="240" t="s">
        <v>6150</v>
      </c>
      <c r="J954" s="235" t="s">
        <v>6150</v>
      </c>
      <c r="K954" s="235" t="s">
        <v>6150</v>
      </c>
      <c r="L954" s="314" t="s">
        <v>6150</v>
      </c>
      <c r="M954" s="240" t="s">
        <v>5412</v>
      </c>
      <c r="N954" s="235" t="s">
        <v>6150</v>
      </c>
      <c r="O954" s="235" t="s">
        <v>6150</v>
      </c>
      <c r="P954" s="235" t="s">
        <v>6150</v>
      </c>
      <c r="Q954" s="240">
        <v>198.154</v>
      </c>
      <c r="R954" s="235">
        <v>198.154</v>
      </c>
      <c r="S954" s="234">
        <f t="shared" si="232"/>
        <v>0</v>
      </c>
      <c r="T954" s="105">
        <f t="shared" si="233"/>
        <v>0</v>
      </c>
      <c r="U954" s="180" t="s">
        <v>7887</v>
      </c>
      <c r="V954" s="165">
        <v>198</v>
      </c>
      <c r="W954" s="165">
        <v>198</v>
      </c>
      <c r="X954" s="165">
        <f t="shared" si="234"/>
        <v>0</v>
      </c>
      <c r="Y954" s="255">
        <f t="shared" si="235"/>
        <v>0</v>
      </c>
      <c r="Z954" s="235" t="s">
        <v>6150</v>
      </c>
      <c r="AA954" s="235" t="s">
        <v>6150</v>
      </c>
      <c r="AB954" s="235" t="s">
        <v>6150</v>
      </c>
      <c r="AC954" s="235" t="s">
        <v>6150</v>
      </c>
      <c r="AD954" s="235" t="s">
        <v>6150</v>
      </c>
      <c r="AE954" s="235" t="s">
        <v>12158</v>
      </c>
      <c r="AF954" s="235" t="s">
        <v>12158</v>
      </c>
      <c r="AG954" s="235" t="s">
        <v>12158</v>
      </c>
      <c r="AH954" s="235" t="s">
        <v>12158</v>
      </c>
      <c r="AI954" s="235" t="s">
        <v>12158</v>
      </c>
      <c r="AJ954" s="241" t="s">
        <v>12158</v>
      </c>
      <c r="AK954" s="241" t="s">
        <v>12158</v>
      </c>
      <c r="AL954" s="241" t="s">
        <v>12158</v>
      </c>
      <c r="AM954" s="241" t="s">
        <v>12158</v>
      </c>
      <c r="AN954" s="241" t="s">
        <v>12158</v>
      </c>
      <c r="AO954" s="241" t="s">
        <v>12158</v>
      </c>
      <c r="AP954" s="165" t="s">
        <v>12158</v>
      </c>
      <c r="AQ954" s="241" t="s">
        <v>12158</v>
      </c>
      <c r="AR954" s="241" t="s">
        <v>12158</v>
      </c>
      <c r="AS954" s="241" t="s">
        <v>12158</v>
      </c>
      <c r="AT954" s="16"/>
    </row>
    <row r="955" spans="2:46" ht="50" customHeight="1">
      <c r="B955" s="34" t="s">
        <v>1894</v>
      </c>
      <c r="C955" s="35" t="s">
        <v>5299</v>
      </c>
      <c r="D955" s="36" t="s">
        <v>1895</v>
      </c>
      <c r="E955" s="240">
        <v>3.1989999999999998</v>
      </c>
      <c r="F955" s="235">
        <v>2.391</v>
      </c>
      <c r="G955" s="234">
        <f t="shared" si="228"/>
        <v>0.80799999999999983</v>
      </c>
      <c r="H955" s="105">
        <f t="shared" si="229"/>
        <v>33.793391886240059</v>
      </c>
      <c r="I955" s="240" t="s">
        <v>6150</v>
      </c>
      <c r="J955" s="235" t="s">
        <v>6150</v>
      </c>
      <c r="K955" s="235" t="s">
        <v>6150</v>
      </c>
      <c r="L955" s="314" t="s">
        <v>6150</v>
      </c>
      <c r="M955" s="240" t="s">
        <v>6150</v>
      </c>
      <c r="N955" s="235" t="s">
        <v>6150</v>
      </c>
      <c r="O955" s="235" t="s">
        <v>6150</v>
      </c>
      <c r="P955" s="235" t="s">
        <v>6150</v>
      </c>
      <c r="Q955" s="240">
        <v>3.1989999999999998</v>
      </c>
      <c r="R955" s="235">
        <v>2.391</v>
      </c>
      <c r="S955" s="234">
        <f t="shared" si="232"/>
        <v>0.80799999999999983</v>
      </c>
      <c r="T955" s="105">
        <f t="shared" si="233"/>
        <v>33.793391886240059</v>
      </c>
      <c r="U955" s="180" t="s">
        <v>7888</v>
      </c>
      <c r="V955" s="165">
        <v>3.1989999999999998</v>
      </c>
      <c r="W955" s="165">
        <v>2.391</v>
      </c>
      <c r="X955" s="165">
        <f t="shared" si="234"/>
        <v>0.80799999999999983</v>
      </c>
      <c r="Y955" s="255">
        <f t="shared" si="235"/>
        <v>33.793391886240059</v>
      </c>
      <c r="Z955" s="235" t="s">
        <v>6150</v>
      </c>
      <c r="AA955" s="235" t="s">
        <v>6150</v>
      </c>
      <c r="AB955" s="235" t="s">
        <v>6150</v>
      </c>
      <c r="AC955" s="235" t="s">
        <v>6150</v>
      </c>
      <c r="AD955" s="235" t="s">
        <v>6150</v>
      </c>
      <c r="AE955" s="235" t="s">
        <v>12158</v>
      </c>
      <c r="AF955" s="235" t="s">
        <v>12158</v>
      </c>
      <c r="AG955" s="235" t="s">
        <v>12158</v>
      </c>
      <c r="AH955" s="235" t="s">
        <v>12158</v>
      </c>
      <c r="AI955" s="235" t="s">
        <v>12158</v>
      </c>
      <c r="AJ955" s="241" t="s">
        <v>12158</v>
      </c>
      <c r="AK955" s="241" t="s">
        <v>12158</v>
      </c>
      <c r="AL955" s="241" t="s">
        <v>12158</v>
      </c>
      <c r="AM955" s="241" t="s">
        <v>12158</v>
      </c>
      <c r="AN955" s="241" t="s">
        <v>12158</v>
      </c>
      <c r="AO955" s="241" t="s">
        <v>12158</v>
      </c>
      <c r="AP955" s="165" t="s">
        <v>12158</v>
      </c>
      <c r="AQ955" s="241" t="s">
        <v>12158</v>
      </c>
      <c r="AR955" s="241" t="s">
        <v>12158</v>
      </c>
      <c r="AS955" s="241" t="s">
        <v>12158</v>
      </c>
      <c r="AT955" s="16"/>
    </row>
    <row r="956" spans="2:46" ht="50" customHeight="1">
      <c r="B956" s="34" t="s">
        <v>1896</v>
      </c>
      <c r="C956" s="35" t="s">
        <v>5299</v>
      </c>
      <c r="D956" s="36" t="s">
        <v>1897</v>
      </c>
      <c r="E956" s="240">
        <v>5551.8609999999999</v>
      </c>
      <c r="F956" s="235">
        <v>4422.1180000000004</v>
      </c>
      <c r="G956" s="234">
        <f t="shared" si="228"/>
        <v>1129.7429999999995</v>
      </c>
      <c r="H956" s="105">
        <f t="shared" si="229"/>
        <v>25.547554361959573</v>
      </c>
      <c r="I956" s="240">
        <v>3587.2249999999999</v>
      </c>
      <c r="J956" s="235">
        <v>3587.203</v>
      </c>
      <c r="K956" s="234">
        <f t="shared" si="230"/>
        <v>2.1999999999934516E-2</v>
      </c>
      <c r="L956" s="312">
        <f t="shared" si="231"/>
        <v>6.1329119093439977E-4</v>
      </c>
      <c r="M956" s="240">
        <v>12.791</v>
      </c>
      <c r="N956" s="235">
        <v>12.791</v>
      </c>
      <c r="O956" s="234">
        <f t="shared" ref="O956:O967" si="240">M956-N956</f>
        <v>0</v>
      </c>
      <c r="P956" s="105">
        <f t="shared" ref="P956:P967" si="241">O956/N956*100</f>
        <v>0</v>
      </c>
      <c r="Q956" s="240">
        <v>1951.845</v>
      </c>
      <c r="R956" s="235">
        <v>822.12400000000002</v>
      </c>
      <c r="S956" s="234">
        <f t="shared" si="232"/>
        <v>1129.721</v>
      </c>
      <c r="T956" s="105">
        <f t="shared" si="233"/>
        <v>137.41491551152868</v>
      </c>
      <c r="U956" s="198" t="s">
        <v>7889</v>
      </c>
      <c r="V956" s="92">
        <v>1944</v>
      </c>
      <c r="W956" s="92">
        <v>814</v>
      </c>
      <c r="X956" s="92">
        <f t="shared" si="234"/>
        <v>1130</v>
      </c>
      <c r="Y956" s="345">
        <f t="shared" si="235"/>
        <v>138.82063882063881</v>
      </c>
      <c r="Z956" s="112" t="s">
        <v>7890</v>
      </c>
      <c r="AA956" s="92">
        <v>8</v>
      </c>
      <c r="AB956" s="92">
        <v>8</v>
      </c>
      <c r="AC956" s="92">
        <f t="shared" si="236"/>
        <v>0</v>
      </c>
      <c r="AD956" s="255">
        <f t="shared" si="237"/>
        <v>0</v>
      </c>
      <c r="AE956" s="235" t="s">
        <v>12158</v>
      </c>
      <c r="AF956" s="235" t="s">
        <v>12158</v>
      </c>
      <c r="AG956" s="235" t="s">
        <v>12158</v>
      </c>
      <c r="AH956" s="235" t="s">
        <v>12158</v>
      </c>
      <c r="AI956" s="235" t="s">
        <v>12158</v>
      </c>
      <c r="AJ956" s="241" t="s">
        <v>12158</v>
      </c>
      <c r="AK956" s="241" t="s">
        <v>12158</v>
      </c>
      <c r="AL956" s="241" t="s">
        <v>12158</v>
      </c>
      <c r="AM956" s="241" t="s">
        <v>12158</v>
      </c>
      <c r="AN956" s="241" t="s">
        <v>12158</v>
      </c>
      <c r="AO956" s="241" t="s">
        <v>12158</v>
      </c>
      <c r="AP956" s="165" t="s">
        <v>12158</v>
      </c>
      <c r="AQ956" s="241" t="s">
        <v>12158</v>
      </c>
      <c r="AR956" s="241" t="s">
        <v>12158</v>
      </c>
      <c r="AS956" s="241" t="s">
        <v>12158</v>
      </c>
      <c r="AT956" s="16"/>
    </row>
    <row r="957" spans="2:46" ht="50" customHeight="1">
      <c r="B957" s="34" t="s">
        <v>1898</v>
      </c>
      <c r="C957" s="35" t="s">
        <v>5299</v>
      </c>
      <c r="D957" s="36" t="s">
        <v>1899</v>
      </c>
      <c r="E957" s="240">
        <v>285.66899999999998</v>
      </c>
      <c r="F957" s="235">
        <v>233.667</v>
      </c>
      <c r="G957" s="234">
        <f t="shared" si="228"/>
        <v>52.001999999999981</v>
      </c>
      <c r="H957" s="105">
        <f t="shared" si="229"/>
        <v>22.25474714016099</v>
      </c>
      <c r="I957" s="240">
        <v>222.78800000000001</v>
      </c>
      <c r="J957" s="235">
        <v>175.054</v>
      </c>
      <c r="K957" s="234">
        <f t="shared" si="230"/>
        <v>47.734000000000009</v>
      </c>
      <c r="L957" s="312">
        <f t="shared" si="231"/>
        <v>27.268157254332952</v>
      </c>
      <c r="M957" s="240" t="s">
        <v>6150</v>
      </c>
      <c r="N957" s="235" t="s">
        <v>6150</v>
      </c>
      <c r="O957" s="235" t="s">
        <v>6150</v>
      </c>
      <c r="P957" s="235" t="s">
        <v>6150</v>
      </c>
      <c r="Q957" s="240">
        <v>62.881</v>
      </c>
      <c r="R957" s="235">
        <v>58.613</v>
      </c>
      <c r="S957" s="234">
        <f t="shared" si="232"/>
        <v>4.2680000000000007</v>
      </c>
      <c r="T957" s="105">
        <f t="shared" si="233"/>
        <v>7.2816610649514626</v>
      </c>
      <c r="U957" s="180" t="s">
        <v>7891</v>
      </c>
      <c r="V957" s="165">
        <v>43</v>
      </c>
      <c r="W957" s="165">
        <v>59</v>
      </c>
      <c r="X957" s="165">
        <f t="shared" si="234"/>
        <v>-16</v>
      </c>
      <c r="Y957" s="255">
        <f t="shared" si="235"/>
        <v>-27.118644067796609</v>
      </c>
      <c r="Z957" s="237" t="s">
        <v>6082</v>
      </c>
      <c r="AA957" s="165">
        <v>20</v>
      </c>
      <c r="AB957" s="165" t="s">
        <v>6150</v>
      </c>
      <c r="AC957" s="165" t="s">
        <v>6150</v>
      </c>
      <c r="AD957" s="165" t="s">
        <v>6150</v>
      </c>
      <c r="AE957" s="235" t="s">
        <v>12158</v>
      </c>
      <c r="AF957" s="235" t="s">
        <v>12158</v>
      </c>
      <c r="AG957" s="235" t="s">
        <v>12158</v>
      </c>
      <c r="AH957" s="235" t="s">
        <v>12158</v>
      </c>
      <c r="AI957" s="235" t="s">
        <v>12158</v>
      </c>
      <c r="AJ957" s="241" t="s">
        <v>12158</v>
      </c>
      <c r="AK957" s="241" t="s">
        <v>12158</v>
      </c>
      <c r="AL957" s="241" t="s">
        <v>12158</v>
      </c>
      <c r="AM957" s="241" t="s">
        <v>12158</v>
      </c>
      <c r="AN957" s="241" t="s">
        <v>12158</v>
      </c>
      <c r="AO957" s="241" t="s">
        <v>12158</v>
      </c>
      <c r="AP957" s="165" t="s">
        <v>12158</v>
      </c>
      <c r="AQ957" s="241" t="s">
        <v>12158</v>
      </c>
      <c r="AR957" s="241" t="s">
        <v>12158</v>
      </c>
      <c r="AS957" s="241" t="s">
        <v>12158</v>
      </c>
      <c r="AT957" s="16"/>
    </row>
    <row r="958" spans="2:46" ht="50" customHeight="1">
      <c r="B958" s="34" t="s">
        <v>1900</v>
      </c>
      <c r="C958" s="35" t="s">
        <v>5299</v>
      </c>
      <c r="D958" s="36" t="s">
        <v>1901</v>
      </c>
      <c r="E958" s="240">
        <v>1726.088</v>
      </c>
      <c r="F958" s="235">
        <v>1736.221</v>
      </c>
      <c r="G958" s="234">
        <f t="shared" si="228"/>
        <v>-10.133000000000038</v>
      </c>
      <c r="H958" s="105">
        <f t="shared" si="229"/>
        <v>-0.58362385894422641</v>
      </c>
      <c r="I958" s="240">
        <v>1129.558</v>
      </c>
      <c r="J958" s="235">
        <v>1139.9880000000001</v>
      </c>
      <c r="K958" s="234">
        <f t="shared" si="230"/>
        <v>-10.430000000000064</v>
      </c>
      <c r="L958" s="312">
        <f t="shared" si="231"/>
        <v>-0.9149219114587227</v>
      </c>
      <c r="M958" s="240" t="s">
        <v>5412</v>
      </c>
      <c r="N958" s="235" t="s">
        <v>6150</v>
      </c>
      <c r="O958" s="235" t="s">
        <v>6150</v>
      </c>
      <c r="P958" s="235" t="s">
        <v>6150</v>
      </c>
      <c r="Q958" s="240">
        <v>596.53</v>
      </c>
      <c r="R958" s="235">
        <v>596.23299999999995</v>
      </c>
      <c r="S958" s="234">
        <f t="shared" si="232"/>
        <v>0.29700000000002547</v>
      </c>
      <c r="T958" s="105">
        <f t="shared" si="233"/>
        <v>4.9812740992200281E-2</v>
      </c>
      <c r="U958" s="180" t="s">
        <v>7892</v>
      </c>
      <c r="V958" s="165">
        <v>518.4</v>
      </c>
      <c r="W958" s="165">
        <v>518.1</v>
      </c>
      <c r="X958" s="165">
        <f t="shared" si="234"/>
        <v>0.29999999999995453</v>
      </c>
      <c r="Y958" s="255">
        <f t="shared" si="235"/>
        <v>5.7903879559921739E-2</v>
      </c>
      <c r="Z958" s="237" t="s">
        <v>7893</v>
      </c>
      <c r="AA958" s="165">
        <v>78.099999999999994</v>
      </c>
      <c r="AB958" s="165">
        <v>78</v>
      </c>
      <c r="AC958" s="165">
        <f t="shared" si="236"/>
        <v>9.9999999999994316E-2</v>
      </c>
      <c r="AD958" s="255">
        <f t="shared" si="237"/>
        <v>0.12820512820512092</v>
      </c>
      <c r="AE958" s="235" t="s">
        <v>12158</v>
      </c>
      <c r="AF958" s="235" t="s">
        <v>12158</v>
      </c>
      <c r="AG958" s="235" t="s">
        <v>12158</v>
      </c>
      <c r="AH958" s="235" t="s">
        <v>12158</v>
      </c>
      <c r="AI958" s="235" t="s">
        <v>12158</v>
      </c>
      <c r="AJ958" s="241" t="s">
        <v>12158</v>
      </c>
      <c r="AK958" s="241" t="s">
        <v>12158</v>
      </c>
      <c r="AL958" s="241" t="s">
        <v>12158</v>
      </c>
      <c r="AM958" s="241" t="s">
        <v>12158</v>
      </c>
      <c r="AN958" s="241" t="s">
        <v>12158</v>
      </c>
      <c r="AO958" s="241" t="s">
        <v>12158</v>
      </c>
      <c r="AP958" s="165" t="s">
        <v>12158</v>
      </c>
      <c r="AQ958" s="241" t="s">
        <v>12158</v>
      </c>
      <c r="AR958" s="241" t="s">
        <v>12158</v>
      </c>
      <c r="AS958" s="241" t="s">
        <v>12158</v>
      </c>
      <c r="AT958" s="16"/>
    </row>
    <row r="959" spans="2:46" ht="50" customHeight="1">
      <c r="B959" s="34" t="s">
        <v>1902</v>
      </c>
      <c r="C959" s="35" t="s">
        <v>5299</v>
      </c>
      <c r="D959" s="36" t="s">
        <v>1903</v>
      </c>
      <c r="E959" s="240">
        <v>90.177000000000007</v>
      </c>
      <c r="F959" s="235">
        <v>64.302999999999997</v>
      </c>
      <c r="G959" s="234">
        <f t="shared" si="228"/>
        <v>25.874000000000009</v>
      </c>
      <c r="H959" s="105">
        <f t="shared" si="229"/>
        <v>40.23762499416825</v>
      </c>
      <c r="I959" s="240">
        <v>14.173999999999999</v>
      </c>
      <c r="J959" s="235">
        <v>17.613</v>
      </c>
      <c r="K959" s="234">
        <f t="shared" si="230"/>
        <v>-3.4390000000000001</v>
      </c>
      <c r="L959" s="312">
        <f t="shared" si="231"/>
        <v>-19.52535059331176</v>
      </c>
      <c r="M959" s="240" t="s">
        <v>5412</v>
      </c>
      <c r="N959" s="235" t="s">
        <v>6150</v>
      </c>
      <c r="O959" s="235" t="s">
        <v>6150</v>
      </c>
      <c r="P959" s="235" t="s">
        <v>6150</v>
      </c>
      <c r="Q959" s="240">
        <v>76.003</v>
      </c>
      <c r="R959" s="235">
        <v>46.69</v>
      </c>
      <c r="S959" s="234">
        <f t="shared" si="232"/>
        <v>29.313000000000002</v>
      </c>
      <c r="T959" s="105">
        <f t="shared" si="233"/>
        <v>62.782180338402242</v>
      </c>
      <c r="U959" s="198" t="s">
        <v>7894</v>
      </c>
      <c r="V959" s="92">
        <v>76.003</v>
      </c>
      <c r="W959" s="92">
        <v>46.69</v>
      </c>
      <c r="X959" s="92">
        <f t="shared" si="234"/>
        <v>29.313000000000002</v>
      </c>
      <c r="Y959" s="345">
        <f t="shared" si="235"/>
        <v>62.782180338402242</v>
      </c>
      <c r="Z959" s="235" t="s">
        <v>6150</v>
      </c>
      <c r="AA959" s="235" t="s">
        <v>6150</v>
      </c>
      <c r="AB959" s="235" t="s">
        <v>6150</v>
      </c>
      <c r="AC959" s="235" t="s">
        <v>6150</v>
      </c>
      <c r="AD959" s="235" t="s">
        <v>6150</v>
      </c>
      <c r="AE959" s="235" t="s">
        <v>12158</v>
      </c>
      <c r="AF959" s="235" t="s">
        <v>12158</v>
      </c>
      <c r="AG959" s="235" t="s">
        <v>12158</v>
      </c>
      <c r="AH959" s="235" t="s">
        <v>12158</v>
      </c>
      <c r="AI959" s="235" t="s">
        <v>12158</v>
      </c>
      <c r="AJ959" s="241" t="s">
        <v>12158</v>
      </c>
      <c r="AK959" s="241" t="s">
        <v>12158</v>
      </c>
      <c r="AL959" s="241" t="s">
        <v>12158</v>
      </c>
      <c r="AM959" s="241" t="s">
        <v>12158</v>
      </c>
      <c r="AN959" s="241" t="s">
        <v>12158</v>
      </c>
      <c r="AO959" s="241" t="s">
        <v>12158</v>
      </c>
      <c r="AP959" s="165" t="s">
        <v>12158</v>
      </c>
      <c r="AQ959" s="241" t="s">
        <v>12158</v>
      </c>
      <c r="AR959" s="241" t="s">
        <v>12158</v>
      </c>
      <c r="AS959" s="241" t="s">
        <v>12158</v>
      </c>
      <c r="AT959" s="16"/>
    </row>
    <row r="960" spans="2:46" ht="50" customHeight="1">
      <c r="B960" s="34" t="s">
        <v>1904</v>
      </c>
      <c r="C960" s="35" t="s">
        <v>5299</v>
      </c>
      <c r="D960" s="36" t="s">
        <v>1905</v>
      </c>
      <c r="E960" s="240">
        <v>1242.6980000000001</v>
      </c>
      <c r="F960" s="235">
        <v>1257.038</v>
      </c>
      <c r="G960" s="234">
        <f t="shared" si="228"/>
        <v>-14.339999999999918</v>
      </c>
      <c r="H960" s="105">
        <f t="shared" si="229"/>
        <v>-1.1407769693517553</v>
      </c>
      <c r="I960" s="240">
        <v>677.08799999999997</v>
      </c>
      <c r="J960" s="235">
        <v>649.83600000000001</v>
      </c>
      <c r="K960" s="234">
        <f t="shared" si="230"/>
        <v>27.251999999999953</v>
      </c>
      <c r="L960" s="312">
        <f t="shared" si="231"/>
        <v>4.1936734806935831</v>
      </c>
      <c r="M960" s="240" t="s">
        <v>5423</v>
      </c>
      <c r="N960" s="235" t="s">
        <v>6150</v>
      </c>
      <c r="O960" s="235" t="s">
        <v>6150</v>
      </c>
      <c r="P960" s="235" t="s">
        <v>6150</v>
      </c>
      <c r="Q960" s="240">
        <v>565.61</v>
      </c>
      <c r="R960" s="235">
        <v>607.202</v>
      </c>
      <c r="S960" s="234">
        <f t="shared" si="232"/>
        <v>-41.591999999999985</v>
      </c>
      <c r="T960" s="105">
        <f t="shared" si="233"/>
        <v>-6.849779809684418</v>
      </c>
      <c r="U960" s="180" t="s">
        <v>7760</v>
      </c>
      <c r="V960" s="165">
        <v>565.61</v>
      </c>
      <c r="W960" s="165">
        <v>607.202</v>
      </c>
      <c r="X960" s="165">
        <f t="shared" si="234"/>
        <v>-41.591999999999985</v>
      </c>
      <c r="Y960" s="255">
        <f t="shared" si="235"/>
        <v>-6.849779809684418</v>
      </c>
      <c r="Z960" s="235" t="s">
        <v>6150</v>
      </c>
      <c r="AA960" s="235" t="s">
        <v>6150</v>
      </c>
      <c r="AB960" s="235" t="s">
        <v>6150</v>
      </c>
      <c r="AC960" s="235" t="s">
        <v>6150</v>
      </c>
      <c r="AD960" s="235" t="s">
        <v>6150</v>
      </c>
      <c r="AE960" s="235" t="s">
        <v>12158</v>
      </c>
      <c r="AF960" s="235" t="s">
        <v>12158</v>
      </c>
      <c r="AG960" s="235" t="s">
        <v>12158</v>
      </c>
      <c r="AH960" s="235" t="s">
        <v>12158</v>
      </c>
      <c r="AI960" s="235" t="s">
        <v>12158</v>
      </c>
      <c r="AJ960" s="241" t="s">
        <v>12158</v>
      </c>
      <c r="AK960" s="241" t="s">
        <v>12158</v>
      </c>
      <c r="AL960" s="241" t="s">
        <v>12158</v>
      </c>
      <c r="AM960" s="241" t="s">
        <v>12158</v>
      </c>
      <c r="AN960" s="241" t="s">
        <v>12158</v>
      </c>
      <c r="AO960" s="241" t="s">
        <v>12158</v>
      </c>
      <c r="AP960" s="165" t="s">
        <v>12158</v>
      </c>
      <c r="AQ960" s="241" t="s">
        <v>12158</v>
      </c>
      <c r="AR960" s="241" t="s">
        <v>12158</v>
      </c>
      <c r="AS960" s="241" t="s">
        <v>12158</v>
      </c>
      <c r="AT960" s="16"/>
    </row>
    <row r="961" spans="2:46" ht="50" customHeight="1">
      <c r="B961" s="34" t="s">
        <v>1906</v>
      </c>
      <c r="C961" s="35" t="s">
        <v>5299</v>
      </c>
      <c r="D961" s="36" t="s">
        <v>1907</v>
      </c>
      <c r="E961" s="240">
        <v>99</v>
      </c>
      <c r="F961" s="235">
        <v>75</v>
      </c>
      <c r="G961" s="234">
        <f t="shared" si="228"/>
        <v>24</v>
      </c>
      <c r="H961" s="105">
        <f t="shared" si="229"/>
        <v>32</v>
      </c>
      <c r="I961" s="240" t="s">
        <v>6150</v>
      </c>
      <c r="J961" s="235" t="s">
        <v>6150</v>
      </c>
      <c r="K961" s="234" t="s">
        <v>12163</v>
      </c>
      <c r="L961" s="312" t="s">
        <v>12163</v>
      </c>
      <c r="M961" s="240" t="s">
        <v>6150</v>
      </c>
      <c r="N961" s="235" t="s">
        <v>6150</v>
      </c>
      <c r="O961" s="235" t="s">
        <v>6150</v>
      </c>
      <c r="P961" s="235" t="s">
        <v>6150</v>
      </c>
      <c r="Q961" s="240">
        <v>99</v>
      </c>
      <c r="R961" s="235">
        <v>75</v>
      </c>
      <c r="S961" s="234">
        <f t="shared" si="232"/>
        <v>24</v>
      </c>
      <c r="T961" s="105">
        <f t="shared" si="233"/>
        <v>32</v>
      </c>
      <c r="U961" s="180" t="s">
        <v>7895</v>
      </c>
      <c r="V961" s="165">
        <v>99</v>
      </c>
      <c r="W961" s="165">
        <v>75</v>
      </c>
      <c r="X961" s="165">
        <f t="shared" si="234"/>
        <v>24</v>
      </c>
      <c r="Y961" s="255">
        <f t="shared" si="235"/>
        <v>32</v>
      </c>
      <c r="Z961" s="235" t="s">
        <v>6150</v>
      </c>
      <c r="AA961" s="235" t="s">
        <v>6150</v>
      </c>
      <c r="AB961" s="235" t="s">
        <v>6150</v>
      </c>
      <c r="AC961" s="235" t="s">
        <v>6150</v>
      </c>
      <c r="AD961" s="235" t="s">
        <v>6150</v>
      </c>
      <c r="AE961" s="235" t="s">
        <v>12158</v>
      </c>
      <c r="AF961" s="235" t="s">
        <v>12158</v>
      </c>
      <c r="AG961" s="235" t="s">
        <v>12158</v>
      </c>
      <c r="AH961" s="235" t="s">
        <v>12158</v>
      </c>
      <c r="AI961" s="235" t="s">
        <v>12158</v>
      </c>
      <c r="AJ961" s="241" t="s">
        <v>12158</v>
      </c>
      <c r="AK961" s="241" t="s">
        <v>12158</v>
      </c>
      <c r="AL961" s="241" t="s">
        <v>12158</v>
      </c>
      <c r="AM961" s="241" t="s">
        <v>12158</v>
      </c>
      <c r="AN961" s="241" t="s">
        <v>12158</v>
      </c>
      <c r="AO961" s="241" t="s">
        <v>12158</v>
      </c>
      <c r="AP961" s="165" t="s">
        <v>12158</v>
      </c>
      <c r="AQ961" s="241" t="s">
        <v>12158</v>
      </c>
      <c r="AR961" s="241" t="s">
        <v>12158</v>
      </c>
      <c r="AS961" s="241" t="s">
        <v>12158</v>
      </c>
      <c r="AT961" s="16"/>
    </row>
    <row r="962" spans="2:46" ht="50" customHeight="1">
      <c r="B962" s="37" t="s">
        <v>1908</v>
      </c>
      <c r="C962" s="38" t="s">
        <v>5299</v>
      </c>
      <c r="D962" s="39" t="s">
        <v>1909</v>
      </c>
      <c r="E962" s="235">
        <v>291.14499999999998</v>
      </c>
      <c r="F962" s="235">
        <v>132.70699999999999</v>
      </c>
      <c r="G962" s="234">
        <v>158.43799999999999</v>
      </c>
      <c r="H962" s="234">
        <v>119.38933138417718</v>
      </c>
      <c r="I962" s="240" t="s">
        <v>6150</v>
      </c>
      <c r="J962" s="235" t="s">
        <v>6150</v>
      </c>
      <c r="K962" s="234" t="s">
        <v>12163</v>
      </c>
      <c r="L962" s="312" t="s">
        <v>12163</v>
      </c>
      <c r="M962" s="240" t="s">
        <v>5412</v>
      </c>
      <c r="N962" s="235" t="s">
        <v>6150</v>
      </c>
      <c r="O962" s="235" t="s">
        <v>6150</v>
      </c>
      <c r="P962" s="314" t="s">
        <v>6150</v>
      </c>
      <c r="Q962" s="65">
        <v>291.14499999999998</v>
      </c>
      <c r="R962" s="235">
        <v>132.70699999999999</v>
      </c>
      <c r="S962" s="234">
        <v>158.43799999999999</v>
      </c>
      <c r="T962" s="138">
        <v>119.38933138417718</v>
      </c>
      <c r="U962" s="293" t="s">
        <v>7760</v>
      </c>
      <c r="V962" s="165">
        <v>291</v>
      </c>
      <c r="W962" s="165">
        <v>133</v>
      </c>
      <c r="X962" s="165">
        <v>158</v>
      </c>
      <c r="Y962" s="165">
        <v>118.79699248120301</v>
      </c>
      <c r="Z962" s="235" t="s">
        <v>6150</v>
      </c>
      <c r="AA962" s="235" t="s">
        <v>6150</v>
      </c>
      <c r="AB962" s="235" t="s">
        <v>6150</v>
      </c>
      <c r="AC962" s="235" t="s">
        <v>6150</v>
      </c>
      <c r="AD962" s="235" t="s">
        <v>6150</v>
      </c>
      <c r="AE962" s="118" t="s">
        <v>5412</v>
      </c>
      <c r="AF962" s="247" t="s">
        <v>5412</v>
      </c>
      <c r="AG962" s="247" t="s">
        <v>5412</v>
      </c>
      <c r="AH962" s="235" t="s">
        <v>6150</v>
      </c>
      <c r="AI962" s="235" t="s">
        <v>6150</v>
      </c>
      <c r="AJ962" s="118" t="s">
        <v>5412</v>
      </c>
      <c r="AK962" s="247" t="s">
        <v>5412</v>
      </c>
      <c r="AL962" s="247" t="s">
        <v>5412</v>
      </c>
      <c r="AM962" s="241" t="s">
        <v>6150</v>
      </c>
      <c r="AN962" s="241" t="s">
        <v>6150</v>
      </c>
      <c r="AO962" s="118" t="s">
        <v>5412</v>
      </c>
      <c r="AP962" s="247" t="s">
        <v>5412</v>
      </c>
      <c r="AQ962" s="247" t="s">
        <v>5412</v>
      </c>
      <c r="AR962" s="241" t="s">
        <v>6150</v>
      </c>
      <c r="AS962" s="271" t="s">
        <v>6150</v>
      </c>
      <c r="AT962" s="270"/>
    </row>
    <row r="963" spans="2:46" ht="50" customHeight="1">
      <c r="B963" s="37" t="s">
        <v>1910</v>
      </c>
      <c r="C963" s="38" t="s">
        <v>5299</v>
      </c>
      <c r="D963" s="39" t="s">
        <v>1911</v>
      </c>
      <c r="E963" s="235">
        <v>35548</v>
      </c>
      <c r="F963" s="235">
        <v>38320</v>
      </c>
      <c r="G963" s="234">
        <f t="shared" si="228"/>
        <v>-2772</v>
      </c>
      <c r="H963" s="234">
        <f t="shared" si="229"/>
        <v>-7.2338204592901887</v>
      </c>
      <c r="I963" s="235">
        <v>35548</v>
      </c>
      <c r="J963" s="235">
        <v>38320</v>
      </c>
      <c r="K963" s="234">
        <f t="shared" si="230"/>
        <v>-2772</v>
      </c>
      <c r="L963" s="312">
        <f t="shared" ref="L963:L1026" si="242">K963/J963*100</f>
        <v>-7.2338204592901887</v>
      </c>
      <c r="M963" s="240" t="s">
        <v>6150</v>
      </c>
      <c r="N963" s="235" t="s">
        <v>6150</v>
      </c>
      <c r="O963" s="235" t="s">
        <v>6150</v>
      </c>
      <c r="P963" s="314" t="s">
        <v>6150</v>
      </c>
      <c r="Q963" s="298" t="s">
        <v>6150</v>
      </c>
      <c r="R963" s="118" t="s">
        <v>6150</v>
      </c>
      <c r="S963" s="118" t="s">
        <v>6150</v>
      </c>
      <c r="T963" s="299" t="s">
        <v>6150</v>
      </c>
      <c r="U963" s="298" t="s">
        <v>6150</v>
      </c>
      <c r="V963" s="247" t="s">
        <v>6150</v>
      </c>
      <c r="W963" s="247" t="s">
        <v>6150</v>
      </c>
      <c r="X963" s="247" t="s">
        <v>6150</v>
      </c>
      <c r="Y963" s="247" t="s">
        <v>6150</v>
      </c>
      <c r="Z963" s="235" t="s">
        <v>6150</v>
      </c>
      <c r="AA963" s="235" t="s">
        <v>6150</v>
      </c>
      <c r="AB963" s="235" t="s">
        <v>6150</v>
      </c>
      <c r="AC963" s="235" t="s">
        <v>6150</v>
      </c>
      <c r="AD963" s="235" t="s">
        <v>6150</v>
      </c>
      <c r="AE963" s="118" t="s">
        <v>6150</v>
      </c>
      <c r="AF963" s="247" t="s">
        <v>6150</v>
      </c>
      <c r="AG963" s="247" t="s">
        <v>6150</v>
      </c>
      <c r="AH963" s="247" t="s">
        <v>6150</v>
      </c>
      <c r="AI963" s="247" t="s">
        <v>6150</v>
      </c>
      <c r="AJ963" s="118" t="s">
        <v>6150</v>
      </c>
      <c r="AK963" s="247" t="s">
        <v>6150</v>
      </c>
      <c r="AL963" s="247" t="s">
        <v>6150</v>
      </c>
      <c r="AM963" s="241" t="s">
        <v>6150</v>
      </c>
      <c r="AN963" s="241" t="s">
        <v>6150</v>
      </c>
      <c r="AO963" s="118" t="s">
        <v>6150</v>
      </c>
      <c r="AP963" s="247"/>
      <c r="AQ963" s="247" t="s">
        <v>6150</v>
      </c>
      <c r="AR963" s="241" t="s">
        <v>6150</v>
      </c>
      <c r="AS963" s="271" t="s">
        <v>6150</v>
      </c>
      <c r="AT963" s="270"/>
    </row>
    <row r="964" spans="2:46" ht="50" customHeight="1">
      <c r="B964" s="34" t="s">
        <v>1912</v>
      </c>
      <c r="C964" s="35" t="s">
        <v>5299</v>
      </c>
      <c r="D964" s="330" t="s">
        <v>1913</v>
      </c>
      <c r="E964" s="65">
        <v>2701.3719999999998</v>
      </c>
      <c r="F964" s="235">
        <v>1833.0250000000001</v>
      </c>
      <c r="G964" s="234">
        <f t="shared" si="228"/>
        <v>868.34699999999975</v>
      </c>
      <c r="H964" s="312">
        <f t="shared" si="229"/>
        <v>47.372348985965807</v>
      </c>
      <c r="I964" s="65">
        <v>2701.3719999999998</v>
      </c>
      <c r="J964" s="235">
        <v>1833.0250000000001</v>
      </c>
      <c r="K964" s="234">
        <f t="shared" si="230"/>
        <v>868.34699999999975</v>
      </c>
      <c r="L964" s="312">
        <f t="shared" si="242"/>
        <v>47.372348985965807</v>
      </c>
      <c r="M964" s="240" t="s">
        <v>6150</v>
      </c>
      <c r="N964" s="235" t="s">
        <v>6150</v>
      </c>
      <c r="O964" s="235" t="s">
        <v>6150</v>
      </c>
      <c r="P964" s="314" t="s">
        <v>6150</v>
      </c>
      <c r="Q964" s="298" t="s">
        <v>6150</v>
      </c>
      <c r="R964" s="118" t="s">
        <v>6150</v>
      </c>
      <c r="S964" s="118" t="s">
        <v>6150</v>
      </c>
      <c r="T964" s="299" t="s">
        <v>6150</v>
      </c>
      <c r="U964" s="298" t="s">
        <v>6150</v>
      </c>
      <c r="V964" s="247" t="s">
        <v>6150</v>
      </c>
      <c r="W964" s="247" t="s">
        <v>6150</v>
      </c>
      <c r="X964" s="247" t="s">
        <v>6150</v>
      </c>
      <c r="Y964" s="247" t="s">
        <v>6150</v>
      </c>
      <c r="Z964" s="235" t="s">
        <v>6150</v>
      </c>
      <c r="AA964" s="235" t="s">
        <v>6150</v>
      </c>
      <c r="AB964" s="235" t="s">
        <v>6150</v>
      </c>
      <c r="AC964" s="235" t="s">
        <v>6150</v>
      </c>
      <c r="AD964" s="235" t="s">
        <v>6150</v>
      </c>
      <c r="AE964" s="118" t="s">
        <v>6150</v>
      </c>
      <c r="AF964" s="247" t="s">
        <v>6150</v>
      </c>
      <c r="AG964" s="247" t="s">
        <v>6150</v>
      </c>
      <c r="AH964" s="247" t="s">
        <v>6150</v>
      </c>
      <c r="AI964" s="247" t="s">
        <v>6150</v>
      </c>
      <c r="AJ964" s="118" t="s">
        <v>6150</v>
      </c>
      <c r="AK964" s="247" t="s">
        <v>6150</v>
      </c>
      <c r="AL964" s="247" t="s">
        <v>6150</v>
      </c>
      <c r="AM964" s="241" t="s">
        <v>6150</v>
      </c>
      <c r="AN964" s="241" t="s">
        <v>6150</v>
      </c>
      <c r="AO964" s="118" t="s">
        <v>6150</v>
      </c>
      <c r="AP964" s="247" t="s">
        <v>6150</v>
      </c>
      <c r="AQ964" s="247" t="s">
        <v>6150</v>
      </c>
      <c r="AR964" s="241" t="s">
        <v>6150</v>
      </c>
      <c r="AS964" s="271" t="s">
        <v>6150</v>
      </c>
      <c r="AT964" s="270"/>
    </row>
    <row r="965" spans="2:46" ht="50" customHeight="1">
      <c r="B965" s="34" t="s">
        <v>1914</v>
      </c>
      <c r="C965" s="35" t="s">
        <v>5299</v>
      </c>
      <c r="D965" s="36" t="s">
        <v>1915</v>
      </c>
      <c r="E965" s="240">
        <v>830.56899999999996</v>
      </c>
      <c r="F965" s="235">
        <v>1018.076</v>
      </c>
      <c r="G965" s="234">
        <f t="shared" si="228"/>
        <v>-187.50700000000006</v>
      </c>
      <c r="H965" s="105">
        <f t="shared" si="229"/>
        <v>-18.417780205014171</v>
      </c>
      <c r="I965" s="240">
        <v>40.518999999999998</v>
      </c>
      <c r="J965" s="235">
        <v>42.475999999999999</v>
      </c>
      <c r="K965" s="234">
        <f t="shared" si="230"/>
        <v>-1.9570000000000007</v>
      </c>
      <c r="L965" s="312">
        <f t="shared" si="242"/>
        <v>-4.6073076560881461</v>
      </c>
      <c r="M965" s="240" t="s">
        <v>6235</v>
      </c>
      <c r="N965" s="235" t="s">
        <v>7160</v>
      </c>
      <c r="O965" s="235" t="s">
        <v>7160</v>
      </c>
      <c r="P965" s="235" t="s">
        <v>7160</v>
      </c>
      <c r="Q965" s="240">
        <v>790.05</v>
      </c>
      <c r="R965" s="235">
        <v>975.6</v>
      </c>
      <c r="S965" s="234">
        <f t="shared" ref="S965:S967" si="243">Q965-R965</f>
        <v>-185.55000000000007</v>
      </c>
      <c r="T965" s="105">
        <f t="shared" ref="T965:T1010" si="244">S965/R965*100</f>
        <v>-19.019065190651911</v>
      </c>
      <c r="U965" s="180" t="s">
        <v>7896</v>
      </c>
      <c r="V965" s="165">
        <v>790.05</v>
      </c>
      <c r="W965" s="165">
        <v>975.6</v>
      </c>
      <c r="X965" s="165">
        <f t="shared" si="234"/>
        <v>-185.55000000000007</v>
      </c>
      <c r="Y965" s="255">
        <f t="shared" si="235"/>
        <v>-19.019065190651911</v>
      </c>
      <c r="Z965" s="235" t="s">
        <v>6150</v>
      </c>
      <c r="AA965" s="235" t="s">
        <v>6150</v>
      </c>
      <c r="AB965" s="235" t="s">
        <v>6150</v>
      </c>
      <c r="AC965" s="235" t="s">
        <v>6150</v>
      </c>
      <c r="AD965" s="235" t="s">
        <v>6150</v>
      </c>
      <c r="AE965" s="235" t="s">
        <v>12158</v>
      </c>
      <c r="AF965" s="235" t="s">
        <v>12158</v>
      </c>
      <c r="AG965" s="235" t="s">
        <v>12158</v>
      </c>
      <c r="AH965" s="235" t="s">
        <v>12158</v>
      </c>
      <c r="AI965" s="235" t="s">
        <v>12158</v>
      </c>
      <c r="AJ965" s="241" t="s">
        <v>12158</v>
      </c>
      <c r="AK965" s="241" t="s">
        <v>12158</v>
      </c>
      <c r="AL965" s="241" t="s">
        <v>12158</v>
      </c>
      <c r="AM965" s="241" t="s">
        <v>12158</v>
      </c>
      <c r="AN965" s="241" t="s">
        <v>12158</v>
      </c>
      <c r="AO965" s="241" t="s">
        <v>12158</v>
      </c>
      <c r="AP965" s="165" t="s">
        <v>12158</v>
      </c>
      <c r="AQ965" s="241" t="s">
        <v>12158</v>
      </c>
      <c r="AR965" s="241" t="s">
        <v>12158</v>
      </c>
      <c r="AS965" s="241" t="s">
        <v>12158</v>
      </c>
      <c r="AT965" s="16"/>
    </row>
    <row r="966" spans="2:46" ht="50" customHeight="1">
      <c r="B966" s="34" t="s">
        <v>5223</v>
      </c>
      <c r="C966" s="35" t="s">
        <v>5300</v>
      </c>
      <c r="D966" s="36" t="s">
        <v>5224</v>
      </c>
      <c r="E966" s="240">
        <v>24704.942999999999</v>
      </c>
      <c r="F966" s="235">
        <v>36219.896999999997</v>
      </c>
      <c r="G966" s="234">
        <f t="shared" si="228"/>
        <v>-11514.953999999998</v>
      </c>
      <c r="H966" s="105">
        <f t="shared" si="229"/>
        <v>-31.791791125192869</v>
      </c>
      <c r="I966" s="240">
        <v>7964.8850000000002</v>
      </c>
      <c r="J966" s="235">
        <v>21690.393</v>
      </c>
      <c r="K966" s="234">
        <f t="shared" si="230"/>
        <v>-13725.508</v>
      </c>
      <c r="L966" s="312">
        <f t="shared" si="242"/>
        <v>-63.279203839229645</v>
      </c>
      <c r="M966" s="240" t="s">
        <v>6235</v>
      </c>
      <c r="N966" s="235" t="s">
        <v>7160</v>
      </c>
      <c r="O966" s="235" t="s">
        <v>7160</v>
      </c>
      <c r="P966" s="235" t="s">
        <v>7160</v>
      </c>
      <c r="Q966" s="240">
        <v>16740.058000000001</v>
      </c>
      <c r="R966" s="235">
        <v>14529.504000000001</v>
      </c>
      <c r="S966" s="234">
        <f t="shared" si="243"/>
        <v>2210.5540000000001</v>
      </c>
      <c r="T966" s="105">
        <f t="shared" si="244"/>
        <v>15.214242688532245</v>
      </c>
      <c r="U966" s="180" t="s">
        <v>7897</v>
      </c>
      <c r="V966" s="165">
        <v>9499</v>
      </c>
      <c r="W966" s="165">
        <v>9494</v>
      </c>
      <c r="X966" s="165">
        <f t="shared" si="234"/>
        <v>5</v>
      </c>
      <c r="Y966" s="255">
        <f t="shared" si="235"/>
        <v>5.2664840952180318E-2</v>
      </c>
      <c r="Z966" s="237" t="s">
        <v>7898</v>
      </c>
      <c r="AA966" s="165">
        <v>2581</v>
      </c>
      <c r="AB966" s="165" t="s">
        <v>6150</v>
      </c>
      <c r="AC966" s="235" t="s">
        <v>6150</v>
      </c>
      <c r="AD966" s="235" t="s">
        <v>6150</v>
      </c>
      <c r="AE966" s="237" t="s">
        <v>7899</v>
      </c>
      <c r="AF966" s="165">
        <v>1688</v>
      </c>
      <c r="AG966" s="165">
        <v>1656</v>
      </c>
      <c r="AH966" s="165">
        <f t="shared" si="238"/>
        <v>32</v>
      </c>
      <c r="AI966" s="165">
        <f t="shared" si="239"/>
        <v>1.932367149758454</v>
      </c>
      <c r="AJ966" s="237" t="s">
        <v>7900</v>
      </c>
      <c r="AK966" s="165">
        <v>511</v>
      </c>
      <c r="AL966" s="165">
        <v>635</v>
      </c>
      <c r="AM966" s="165">
        <f t="shared" ref="AM966:AM967" si="245">AK966-AL966</f>
        <v>-124</v>
      </c>
      <c r="AN966" s="165">
        <f t="shared" ref="AN966:AN967" si="246">AM966/AL966*100</f>
        <v>-19.527559055118111</v>
      </c>
      <c r="AO966" s="237" t="s">
        <v>7901</v>
      </c>
      <c r="AP966" s="165">
        <v>351</v>
      </c>
      <c r="AQ966" s="165">
        <v>117</v>
      </c>
      <c r="AR966" s="165">
        <f t="shared" ref="AR966:AR967" si="247">AP966-AQ966</f>
        <v>234</v>
      </c>
      <c r="AS966" s="255">
        <f t="shared" ref="AS966:AS967" si="248">AR966/AQ966*100</f>
        <v>200</v>
      </c>
      <c r="AT966" s="166" t="s">
        <v>12021</v>
      </c>
    </row>
    <row r="967" spans="2:46" ht="50" customHeight="1">
      <c r="B967" s="34" t="s">
        <v>5225</v>
      </c>
      <c r="C967" s="35" t="s">
        <v>5300</v>
      </c>
      <c r="D967" s="36" t="s">
        <v>5226</v>
      </c>
      <c r="E967" s="240">
        <v>30714.806</v>
      </c>
      <c r="F967" s="235">
        <v>29275.234</v>
      </c>
      <c r="G967" s="234">
        <f t="shared" si="228"/>
        <v>1439.5720000000001</v>
      </c>
      <c r="H967" s="105">
        <f t="shared" si="229"/>
        <v>4.9173714546568617</v>
      </c>
      <c r="I967" s="240">
        <v>6384.0820000000003</v>
      </c>
      <c r="J967" s="235">
        <v>6121.4189999999999</v>
      </c>
      <c r="K967" s="234">
        <f t="shared" si="230"/>
        <v>262.66300000000047</v>
      </c>
      <c r="L967" s="312">
        <f t="shared" si="242"/>
        <v>4.290884188780419</v>
      </c>
      <c r="M967" s="240">
        <v>1124.4570000000001</v>
      </c>
      <c r="N967" s="235">
        <v>839.19600000000003</v>
      </c>
      <c r="O967" s="234">
        <f t="shared" si="240"/>
        <v>285.26100000000008</v>
      </c>
      <c r="P967" s="105">
        <f t="shared" si="241"/>
        <v>33.992178227732268</v>
      </c>
      <c r="Q967" s="240">
        <v>23206.267</v>
      </c>
      <c r="R967" s="235">
        <v>22314.618999999999</v>
      </c>
      <c r="S967" s="234">
        <f t="shared" si="243"/>
        <v>891.64800000000105</v>
      </c>
      <c r="T967" s="105">
        <f t="shared" si="244"/>
        <v>3.9958020345317169</v>
      </c>
      <c r="U967" s="180" t="s">
        <v>7902</v>
      </c>
      <c r="V967" s="165">
        <v>8690</v>
      </c>
      <c r="W967" s="165">
        <v>8733</v>
      </c>
      <c r="X967" s="165">
        <f t="shared" si="234"/>
        <v>-43</v>
      </c>
      <c r="Y967" s="255">
        <f t="shared" si="235"/>
        <v>-0.49238520554219622</v>
      </c>
      <c r="Z967" s="237" t="s">
        <v>6960</v>
      </c>
      <c r="AA967" s="165">
        <v>5043</v>
      </c>
      <c r="AB967" s="165">
        <v>5165</v>
      </c>
      <c r="AC967" s="165">
        <f t="shared" si="236"/>
        <v>-122</v>
      </c>
      <c r="AD967" s="165">
        <f t="shared" si="237"/>
        <v>-2.3620522749273962</v>
      </c>
      <c r="AE967" s="237" t="s">
        <v>7049</v>
      </c>
      <c r="AF967" s="165">
        <v>2127</v>
      </c>
      <c r="AG967" s="165">
        <v>2258</v>
      </c>
      <c r="AH967" s="165">
        <f t="shared" si="238"/>
        <v>-131</v>
      </c>
      <c r="AI967" s="165">
        <f t="shared" si="239"/>
        <v>-5.8015943312666076</v>
      </c>
      <c r="AJ967" s="237" t="s">
        <v>7903</v>
      </c>
      <c r="AK967" s="165">
        <v>1038</v>
      </c>
      <c r="AL967" s="165">
        <v>1038</v>
      </c>
      <c r="AM967" s="165">
        <f t="shared" si="245"/>
        <v>0</v>
      </c>
      <c r="AN967" s="165">
        <f t="shared" si="246"/>
        <v>0</v>
      </c>
      <c r="AO967" s="237" t="s">
        <v>7904</v>
      </c>
      <c r="AP967" s="165">
        <v>897</v>
      </c>
      <c r="AQ967" s="165">
        <v>1015</v>
      </c>
      <c r="AR967" s="165">
        <f t="shared" si="247"/>
        <v>-118</v>
      </c>
      <c r="AS967" s="255">
        <f t="shared" si="248"/>
        <v>-11.625615763546799</v>
      </c>
      <c r="AT967" s="166" t="s">
        <v>12020</v>
      </c>
    </row>
    <row r="968" spans="2:46" ht="50" customHeight="1">
      <c r="B968" s="34" t="s">
        <v>5227</v>
      </c>
      <c r="C968" s="35" t="s">
        <v>5300</v>
      </c>
      <c r="D968" s="36" t="s">
        <v>5228</v>
      </c>
      <c r="E968" s="240">
        <v>14443.406000000001</v>
      </c>
      <c r="F968" s="235">
        <v>15069.12</v>
      </c>
      <c r="G968" s="234">
        <f t="shared" ref="G968:G1031" si="249">E968-F968</f>
        <v>-625.71399999999994</v>
      </c>
      <c r="H968" s="105">
        <f t="shared" ref="H968:H1031" si="250">G968/F968*100</f>
        <v>-4.1522929009789555</v>
      </c>
      <c r="I968" s="240">
        <v>6796.0420000000004</v>
      </c>
      <c r="J968" s="235">
        <v>7341.893</v>
      </c>
      <c r="K968" s="234">
        <f t="shared" ref="K968:L1031" si="251">I968-J968</f>
        <v>-545.85099999999966</v>
      </c>
      <c r="L968" s="312">
        <f t="shared" si="242"/>
        <v>-7.4347446905042007</v>
      </c>
      <c r="M968" s="240">
        <v>378.06200000000001</v>
      </c>
      <c r="N968" s="235">
        <v>333.82400000000001</v>
      </c>
      <c r="O968" s="234">
        <f t="shared" ref="O968:O1031" si="252">M968-N968</f>
        <v>44.238</v>
      </c>
      <c r="P968" s="105">
        <f t="shared" ref="P968:P1031" si="253">O968/N968*100</f>
        <v>13.251893213190183</v>
      </c>
      <c r="Q968" s="240">
        <v>7269.3019999999997</v>
      </c>
      <c r="R968" s="235">
        <v>7393.4030000000002</v>
      </c>
      <c r="S968" s="234">
        <f t="shared" ref="S968:S1031" si="254">Q968-R968</f>
        <v>-124.10100000000057</v>
      </c>
      <c r="T968" s="105">
        <f t="shared" si="244"/>
        <v>-1.678536933533862</v>
      </c>
      <c r="U968" s="180" t="s">
        <v>7905</v>
      </c>
      <c r="V968" s="165">
        <v>1925</v>
      </c>
      <c r="W968" s="165">
        <v>1922</v>
      </c>
      <c r="X968" s="165">
        <f t="shared" ref="X968:X1031" si="255">V968-W968</f>
        <v>3</v>
      </c>
      <c r="Y968" s="255">
        <f t="shared" ref="Y968:Y1031" si="256">X968/W968*100</f>
        <v>0.15608740894901144</v>
      </c>
      <c r="Z968" s="237" t="s">
        <v>6432</v>
      </c>
      <c r="AA968" s="165">
        <v>714</v>
      </c>
      <c r="AB968" s="165">
        <v>837</v>
      </c>
      <c r="AC968" s="165">
        <f t="shared" ref="AC968:AC1005" si="257">AA968-AB968</f>
        <v>-123</v>
      </c>
      <c r="AD968" s="255">
        <f t="shared" ref="AD968:AD1005" si="258">AC968/AB968*100</f>
        <v>-14.695340501792115</v>
      </c>
      <c r="AE968" s="237" t="s">
        <v>7906</v>
      </c>
      <c r="AF968" s="165">
        <v>655</v>
      </c>
      <c r="AG968" s="165">
        <v>762</v>
      </c>
      <c r="AH968" s="165">
        <f t="shared" ref="AH968:AH1031" si="259">AF968-AG968</f>
        <v>-107</v>
      </c>
      <c r="AI968" s="165">
        <f t="shared" ref="AI968:AI1031" si="260">AH968/AG968*100</f>
        <v>-14.041994750656167</v>
      </c>
      <c r="AJ968" s="237" t="s">
        <v>7907</v>
      </c>
      <c r="AK968" s="165">
        <v>645</v>
      </c>
      <c r="AL968" s="165">
        <v>682</v>
      </c>
      <c r="AM968" s="165">
        <f t="shared" ref="AM968:AM1031" si="261">AK968-AL968</f>
        <v>-37</v>
      </c>
      <c r="AN968" s="165">
        <f t="shared" ref="AN968:AN1031" si="262">AM968/AL968*100</f>
        <v>-5.4252199413489732</v>
      </c>
      <c r="AO968" s="237" t="s">
        <v>7908</v>
      </c>
      <c r="AP968" s="165">
        <v>500</v>
      </c>
      <c r="AQ968" s="165">
        <v>501</v>
      </c>
      <c r="AR968" s="165">
        <f t="shared" ref="AR968:AR1031" si="263">AP968-AQ968</f>
        <v>-1</v>
      </c>
      <c r="AS968" s="255">
        <f t="shared" ref="AS968:AS1031" si="264">AR968/AQ968*100</f>
        <v>-0.19960079840319359</v>
      </c>
      <c r="AT968" s="166" t="s">
        <v>12019</v>
      </c>
    </row>
    <row r="969" spans="2:46" ht="50" customHeight="1">
      <c r="B969" s="34" t="s">
        <v>1916</v>
      </c>
      <c r="C969" s="35" t="s">
        <v>5300</v>
      </c>
      <c r="D969" s="36" t="s">
        <v>1917</v>
      </c>
      <c r="E969" s="240">
        <v>13173.447</v>
      </c>
      <c r="F969" s="235">
        <v>14147.465</v>
      </c>
      <c r="G969" s="234">
        <v>-974.01800000000003</v>
      </c>
      <c r="H969" s="105">
        <v>-6.8847528514825802</v>
      </c>
      <c r="I969" s="240">
        <v>10319.388999999999</v>
      </c>
      <c r="J969" s="235">
        <v>11622.906000000001</v>
      </c>
      <c r="K969" s="234">
        <v>-1303.5170000000016</v>
      </c>
      <c r="L969" s="312">
        <v>-11.215069622003323</v>
      </c>
      <c r="M969" s="240" t="s">
        <v>12163</v>
      </c>
      <c r="N969" s="235" t="s">
        <v>12163</v>
      </c>
      <c r="O969" s="234" t="s">
        <v>12163</v>
      </c>
      <c r="P969" s="234" t="s">
        <v>12163</v>
      </c>
      <c r="Q969" s="240">
        <v>2854.058</v>
      </c>
      <c r="R969" s="235">
        <v>2524.5590000000002</v>
      </c>
      <c r="S969" s="234">
        <v>329.4989999999998</v>
      </c>
      <c r="T969" s="105">
        <v>13.051744879006582</v>
      </c>
      <c r="U969" s="180" t="s">
        <v>7909</v>
      </c>
      <c r="V969" s="165">
        <v>1010</v>
      </c>
      <c r="W969" s="165">
        <v>577</v>
      </c>
      <c r="X969" s="165">
        <v>433</v>
      </c>
      <c r="Y969" s="255">
        <v>75.043327556325821</v>
      </c>
      <c r="Z969" s="237" t="s">
        <v>7910</v>
      </c>
      <c r="AA969" s="165">
        <v>853</v>
      </c>
      <c r="AB969" s="165">
        <v>858</v>
      </c>
      <c r="AC969" s="165">
        <v>-5</v>
      </c>
      <c r="AD969" s="255">
        <v>-0.58275058275058278</v>
      </c>
      <c r="AE969" s="237" t="s">
        <v>7911</v>
      </c>
      <c r="AF969" s="165">
        <v>221</v>
      </c>
      <c r="AG969" s="165">
        <v>226</v>
      </c>
      <c r="AH969" s="165">
        <v>-5</v>
      </c>
      <c r="AI969" s="165">
        <v>-2.2123893805309733</v>
      </c>
      <c r="AJ969" s="237" t="s">
        <v>7569</v>
      </c>
      <c r="AK969" s="165">
        <v>168</v>
      </c>
      <c r="AL969" s="165">
        <v>175</v>
      </c>
      <c r="AM969" s="165">
        <v>-7</v>
      </c>
      <c r="AN969" s="165">
        <v>-4</v>
      </c>
      <c r="AO969" s="237" t="s">
        <v>5362</v>
      </c>
      <c r="AP969" s="165">
        <v>155</v>
      </c>
      <c r="AQ969" s="165">
        <v>180</v>
      </c>
      <c r="AR969" s="165">
        <v>-25</v>
      </c>
      <c r="AS969" s="255">
        <v>-13.888888888888889</v>
      </c>
      <c r="AT969" s="120" t="s">
        <v>11478</v>
      </c>
    </row>
    <row r="970" spans="2:46" ht="50" customHeight="1">
      <c r="B970" s="34" t="s">
        <v>1918</v>
      </c>
      <c r="C970" s="35" t="s">
        <v>5300</v>
      </c>
      <c r="D970" s="36" t="s">
        <v>1919</v>
      </c>
      <c r="E970" s="240">
        <v>14309.791999999999</v>
      </c>
      <c r="F970" s="235">
        <v>14034.641</v>
      </c>
      <c r="G970" s="234">
        <v>275.15099999999984</v>
      </c>
      <c r="H970" s="105">
        <v>1.9605132756869224</v>
      </c>
      <c r="I970" s="240">
        <v>7712.5050000000001</v>
      </c>
      <c r="J970" s="235">
        <v>6963.7259999999997</v>
      </c>
      <c r="K970" s="234">
        <v>748.77900000000045</v>
      </c>
      <c r="L970" s="312">
        <v>10.752562636726379</v>
      </c>
      <c r="M970" s="240" t="s">
        <v>12163</v>
      </c>
      <c r="N970" s="235" t="s">
        <v>12163</v>
      </c>
      <c r="O970" s="234" t="s">
        <v>12163</v>
      </c>
      <c r="P970" s="234" t="s">
        <v>12163</v>
      </c>
      <c r="Q970" s="240">
        <v>6597.2870000000003</v>
      </c>
      <c r="R970" s="235">
        <v>7070.915</v>
      </c>
      <c r="S970" s="234">
        <v>-473.6279999999997</v>
      </c>
      <c r="T970" s="105">
        <v>-6.6982561662811637</v>
      </c>
      <c r="U970" s="180" t="s">
        <v>7598</v>
      </c>
      <c r="V970" s="165">
        <v>3646</v>
      </c>
      <c r="W970" s="165">
        <v>4120</v>
      </c>
      <c r="X970" s="165">
        <v>-474</v>
      </c>
      <c r="Y970" s="255">
        <v>-11.504854368932039</v>
      </c>
      <c r="Z970" s="237" t="s">
        <v>7852</v>
      </c>
      <c r="AA970" s="165">
        <v>1341</v>
      </c>
      <c r="AB970" s="165">
        <v>1346</v>
      </c>
      <c r="AC970" s="165">
        <v>-5</v>
      </c>
      <c r="AD970" s="255">
        <v>-0.37147102526002967</v>
      </c>
      <c r="AE970" s="237" t="s">
        <v>7912</v>
      </c>
      <c r="AF970" s="165">
        <v>560</v>
      </c>
      <c r="AG970" s="165">
        <v>572</v>
      </c>
      <c r="AH970" s="165">
        <v>-12</v>
      </c>
      <c r="AI970" s="165">
        <v>-2.0979020979020979</v>
      </c>
      <c r="AJ970" s="237" t="s">
        <v>5534</v>
      </c>
      <c r="AK970" s="165">
        <v>518</v>
      </c>
      <c r="AL970" s="165">
        <v>518</v>
      </c>
      <c r="AM970" s="165">
        <v>0</v>
      </c>
      <c r="AN970" s="165">
        <v>0</v>
      </c>
      <c r="AO970" s="237" t="s">
        <v>7913</v>
      </c>
      <c r="AP970" s="165">
        <v>289</v>
      </c>
      <c r="AQ970" s="165">
        <v>280</v>
      </c>
      <c r="AR970" s="165">
        <v>9</v>
      </c>
      <c r="AS970" s="255">
        <v>3.214285714285714</v>
      </c>
      <c r="AT970" s="166" t="s">
        <v>11479</v>
      </c>
    </row>
    <row r="971" spans="2:46" ht="50" customHeight="1">
      <c r="B971" s="34" t="s">
        <v>1920</v>
      </c>
      <c r="C971" s="35" t="s">
        <v>5300</v>
      </c>
      <c r="D971" s="36" t="s">
        <v>1921</v>
      </c>
      <c r="E971" s="240">
        <v>9723.5210000000006</v>
      </c>
      <c r="F971" s="235">
        <v>10492.076999999999</v>
      </c>
      <c r="G971" s="234">
        <v>-768.55599999999868</v>
      </c>
      <c r="H971" s="105">
        <v>-7.3251082697925183</v>
      </c>
      <c r="I971" s="240">
        <v>4361.9430000000002</v>
      </c>
      <c r="J971" s="235">
        <v>5695.5330000000004</v>
      </c>
      <c r="K971" s="234">
        <v>-1333.5900000000001</v>
      </c>
      <c r="L971" s="312">
        <v>-23.414665493115393</v>
      </c>
      <c r="M971" s="240" t="s">
        <v>12163</v>
      </c>
      <c r="N971" s="235" t="s">
        <v>12163</v>
      </c>
      <c r="O971" s="234" t="s">
        <v>12163</v>
      </c>
      <c r="P971" s="234" t="s">
        <v>12163</v>
      </c>
      <c r="Q971" s="240">
        <v>5361.5780000000004</v>
      </c>
      <c r="R971" s="235">
        <v>4796.5439999999999</v>
      </c>
      <c r="S971" s="234">
        <v>565.03400000000056</v>
      </c>
      <c r="T971" s="105">
        <v>11.780023283430749</v>
      </c>
      <c r="U971" s="180" t="s">
        <v>11480</v>
      </c>
      <c r="V971" s="165">
        <v>1849</v>
      </c>
      <c r="W971" s="165">
        <v>1958</v>
      </c>
      <c r="X971" s="165">
        <v>-109</v>
      </c>
      <c r="Y971" s="255">
        <v>-5.5669050051072526</v>
      </c>
      <c r="Z971" s="237" t="s">
        <v>11481</v>
      </c>
      <c r="AA971" s="165">
        <v>1500</v>
      </c>
      <c r="AB971" s="165">
        <v>1000</v>
      </c>
      <c r="AC971" s="165">
        <v>500</v>
      </c>
      <c r="AD971" s="255">
        <v>50</v>
      </c>
      <c r="AE971" s="237" t="s">
        <v>7371</v>
      </c>
      <c r="AF971" s="165">
        <v>1199</v>
      </c>
      <c r="AG971" s="165">
        <v>994</v>
      </c>
      <c r="AH971" s="165">
        <v>205</v>
      </c>
      <c r="AI971" s="165">
        <v>20.623742454728369</v>
      </c>
      <c r="AJ971" s="237" t="s">
        <v>6994</v>
      </c>
      <c r="AK971" s="165">
        <v>233</v>
      </c>
      <c r="AL971" s="165">
        <v>193</v>
      </c>
      <c r="AM971" s="165">
        <v>40</v>
      </c>
      <c r="AN971" s="165">
        <v>20.725388601036268</v>
      </c>
      <c r="AO971" s="237" t="s">
        <v>7405</v>
      </c>
      <c r="AP971" s="165">
        <v>216</v>
      </c>
      <c r="AQ971" s="165">
        <v>334</v>
      </c>
      <c r="AR971" s="165">
        <v>-118</v>
      </c>
      <c r="AS971" s="255">
        <v>-35.32934131736527</v>
      </c>
      <c r="AT971" s="166" t="s">
        <v>11482</v>
      </c>
    </row>
    <row r="972" spans="2:46" ht="50" customHeight="1">
      <c r="B972" s="34" t="s">
        <v>1922</v>
      </c>
      <c r="C972" s="35" t="s">
        <v>5300</v>
      </c>
      <c r="D972" s="36" t="s">
        <v>1923</v>
      </c>
      <c r="E972" s="240">
        <v>19174.145</v>
      </c>
      <c r="F972" s="235">
        <v>19123.567999999999</v>
      </c>
      <c r="G972" s="234">
        <v>50.577000000001135</v>
      </c>
      <c r="H972" s="105">
        <v>0.26447470472038032</v>
      </c>
      <c r="I972" s="240">
        <v>11281.421</v>
      </c>
      <c r="J972" s="235">
        <v>10011.414000000001</v>
      </c>
      <c r="K972" s="234">
        <v>1270.0069999999996</v>
      </c>
      <c r="L972" s="312">
        <v>12.685590666812896</v>
      </c>
      <c r="M972" s="240" t="s">
        <v>12163</v>
      </c>
      <c r="N972" s="235" t="s">
        <v>12163</v>
      </c>
      <c r="O972" s="234" t="s">
        <v>12163</v>
      </c>
      <c r="P972" s="234" t="s">
        <v>12163</v>
      </c>
      <c r="Q972" s="240">
        <v>7892.7240000000002</v>
      </c>
      <c r="R972" s="235">
        <v>9112.1540000000005</v>
      </c>
      <c r="S972" s="234">
        <v>-1219.4300000000003</v>
      </c>
      <c r="T972" s="105">
        <v>-13.382456003267725</v>
      </c>
      <c r="U972" s="180" t="s">
        <v>5395</v>
      </c>
      <c r="V972" s="165">
        <v>4548</v>
      </c>
      <c r="W972" s="165">
        <v>6019</v>
      </c>
      <c r="X972" s="165">
        <v>-1471</v>
      </c>
      <c r="Y972" s="255">
        <v>-24.439275627180596</v>
      </c>
      <c r="Z972" s="237" t="s">
        <v>7914</v>
      </c>
      <c r="AA972" s="165">
        <v>960</v>
      </c>
      <c r="AB972" s="165">
        <v>895</v>
      </c>
      <c r="AC972" s="165">
        <v>65</v>
      </c>
      <c r="AD972" s="255">
        <v>7.2625698324022352</v>
      </c>
      <c r="AE972" s="237" t="s">
        <v>7852</v>
      </c>
      <c r="AF972" s="165">
        <v>737</v>
      </c>
      <c r="AG972" s="165">
        <v>836</v>
      </c>
      <c r="AH972" s="165">
        <v>-99</v>
      </c>
      <c r="AI972" s="165">
        <v>-11.842105263157894</v>
      </c>
      <c r="AJ972" s="237" t="s">
        <v>7915</v>
      </c>
      <c r="AK972" s="165">
        <v>538</v>
      </c>
      <c r="AL972" s="165">
        <v>529</v>
      </c>
      <c r="AM972" s="165">
        <v>9</v>
      </c>
      <c r="AN972" s="165">
        <v>1.7013232514177694</v>
      </c>
      <c r="AO972" s="237" t="s">
        <v>7529</v>
      </c>
      <c r="AP972" s="165">
        <v>514</v>
      </c>
      <c r="AQ972" s="165">
        <v>406</v>
      </c>
      <c r="AR972" s="165">
        <v>108</v>
      </c>
      <c r="AS972" s="255">
        <v>26.600985221674879</v>
      </c>
      <c r="AT972" s="166" t="s">
        <v>11483</v>
      </c>
    </row>
    <row r="973" spans="2:46" ht="50" customHeight="1">
      <c r="B973" s="34" t="s">
        <v>1924</v>
      </c>
      <c r="C973" s="35" t="s">
        <v>5300</v>
      </c>
      <c r="D973" s="36" t="s">
        <v>1925</v>
      </c>
      <c r="E973" s="240">
        <v>9451.5779999999995</v>
      </c>
      <c r="F973" s="235">
        <v>10847.186</v>
      </c>
      <c r="G973" s="234">
        <v>-1395.6080000000002</v>
      </c>
      <c r="H973" s="105">
        <v>-12.866083424770261</v>
      </c>
      <c r="I973" s="240">
        <v>5819.9489999999996</v>
      </c>
      <c r="J973" s="235">
        <v>6137.6139999999996</v>
      </c>
      <c r="K973" s="234">
        <v>-317.66499999999996</v>
      </c>
      <c r="L973" s="312">
        <v>-5.175708345295094</v>
      </c>
      <c r="M973" s="240" t="s">
        <v>12163</v>
      </c>
      <c r="N973" s="235" t="s">
        <v>12163</v>
      </c>
      <c r="O973" s="234" t="s">
        <v>12163</v>
      </c>
      <c r="P973" s="234" t="s">
        <v>12163</v>
      </c>
      <c r="Q973" s="240">
        <v>3631.6289999999999</v>
      </c>
      <c r="R973" s="235">
        <v>4709.5720000000001</v>
      </c>
      <c r="S973" s="234">
        <v>-1077.9430000000002</v>
      </c>
      <c r="T973" s="105">
        <v>-22.888343144557513</v>
      </c>
      <c r="U973" s="180" t="s">
        <v>7916</v>
      </c>
      <c r="V973" s="165">
        <v>1038</v>
      </c>
      <c r="W973" s="165">
        <v>1043</v>
      </c>
      <c r="X973" s="165">
        <v>-5</v>
      </c>
      <c r="Y973" s="255">
        <v>-0.4793863854266539</v>
      </c>
      <c r="Z973" s="237" t="s">
        <v>5494</v>
      </c>
      <c r="AA973" s="165">
        <v>900</v>
      </c>
      <c r="AB973" s="165">
        <v>898</v>
      </c>
      <c r="AC973" s="165">
        <v>2</v>
      </c>
      <c r="AD973" s="255">
        <v>0.22271714922048996</v>
      </c>
      <c r="AE973" s="237" t="s">
        <v>7917</v>
      </c>
      <c r="AF973" s="165">
        <v>580</v>
      </c>
      <c r="AG973" s="165">
        <v>580</v>
      </c>
      <c r="AH973" s="165">
        <v>0</v>
      </c>
      <c r="AI973" s="165">
        <v>0</v>
      </c>
      <c r="AJ973" s="235" t="s">
        <v>7918</v>
      </c>
      <c r="AK973" s="165">
        <v>291</v>
      </c>
      <c r="AL973" s="165">
        <v>267</v>
      </c>
      <c r="AM973" s="165">
        <v>24</v>
      </c>
      <c r="AN973" s="165">
        <v>8.9887640449438209</v>
      </c>
      <c r="AO973" s="187" t="s">
        <v>7919</v>
      </c>
      <c r="AP973" s="165">
        <v>225</v>
      </c>
      <c r="AQ973" s="165">
        <v>458</v>
      </c>
      <c r="AR973" s="165">
        <v>-233</v>
      </c>
      <c r="AS973" s="255">
        <v>-50.873362445414848</v>
      </c>
      <c r="AT973" s="166" t="s">
        <v>11484</v>
      </c>
    </row>
    <row r="974" spans="2:46" ht="50" customHeight="1">
      <c r="B974" s="34" t="s">
        <v>1926</v>
      </c>
      <c r="C974" s="35" t="s">
        <v>5300</v>
      </c>
      <c r="D974" s="36" t="s">
        <v>1927</v>
      </c>
      <c r="E974" s="240">
        <v>7572.799</v>
      </c>
      <c r="F974" s="235">
        <v>6390.6229999999996</v>
      </c>
      <c r="G974" s="234">
        <v>1182.1760000000004</v>
      </c>
      <c r="H974" s="105">
        <v>18.49860334430619</v>
      </c>
      <c r="I974" s="240">
        <v>5263.9449999999997</v>
      </c>
      <c r="J974" s="235">
        <v>4313.741</v>
      </c>
      <c r="K974" s="234">
        <v>950.20399999999972</v>
      </c>
      <c r="L974" s="312">
        <v>22.027377165203006</v>
      </c>
      <c r="M974" s="240" t="s">
        <v>12163</v>
      </c>
      <c r="N974" s="235" t="s">
        <v>12163</v>
      </c>
      <c r="O974" s="234" t="s">
        <v>12163</v>
      </c>
      <c r="P974" s="234" t="s">
        <v>12163</v>
      </c>
      <c r="Q974" s="240">
        <v>2308.8539999999998</v>
      </c>
      <c r="R974" s="235">
        <v>2076.8820000000001</v>
      </c>
      <c r="S974" s="234">
        <v>231.97199999999975</v>
      </c>
      <c r="T974" s="105">
        <v>11.169243125030683</v>
      </c>
      <c r="U974" s="180" t="s">
        <v>7920</v>
      </c>
      <c r="V974" s="165">
        <v>1436</v>
      </c>
      <c r="W974" s="165">
        <v>1223</v>
      </c>
      <c r="X974" s="165">
        <v>213</v>
      </c>
      <c r="Y974" s="255">
        <v>17.416189697465249</v>
      </c>
      <c r="Z974" s="237" t="s">
        <v>7921</v>
      </c>
      <c r="AA974" s="165">
        <v>394</v>
      </c>
      <c r="AB974" s="165">
        <v>406</v>
      </c>
      <c r="AC974" s="165">
        <v>-12</v>
      </c>
      <c r="AD974" s="255">
        <v>-2.9556650246305418</v>
      </c>
      <c r="AE974" s="237" t="s">
        <v>7922</v>
      </c>
      <c r="AF974" s="165">
        <v>365</v>
      </c>
      <c r="AG974" s="165">
        <v>354</v>
      </c>
      <c r="AH974" s="165">
        <v>11</v>
      </c>
      <c r="AI974" s="165">
        <v>3.1073446327683616</v>
      </c>
      <c r="AJ974" s="237" t="s">
        <v>7923</v>
      </c>
      <c r="AK974" s="165">
        <v>42</v>
      </c>
      <c r="AL974" s="165">
        <v>42</v>
      </c>
      <c r="AM974" s="165">
        <v>0</v>
      </c>
      <c r="AN974" s="165">
        <v>0</v>
      </c>
      <c r="AO974" s="237" t="s">
        <v>7924</v>
      </c>
      <c r="AP974" s="165">
        <v>22</v>
      </c>
      <c r="AQ974" s="165">
        <v>21</v>
      </c>
      <c r="AR974" s="165">
        <v>1</v>
      </c>
      <c r="AS974" s="255">
        <v>4.7619047619047619</v>
      </c>
      <c r="AT974" s="166" t="s">
        <v>11485</v>
      </c>
    </row>
    <row r="975" spans="2:46" ht="50" customHeight="1">
      <c r="B975" s="34" t="s">
        <v>1928</v>
      </c>
      <c r="C975" s="35" t="s">
        <v>5300</v>
      </c>
      <c r="D975" s="36" t="s">
        <v>1929</v>
      </c>
      <c r="E975" s="240">
        <v>2171.3960000000002</v>
      </c>
      <c r="F975" s="235">
        <v>1755.59</v>
      </c>
      <c r="G975" s="234">
        <v>415.80600000000027</v>
      </c>
      <c r="H975" s="105">
        <v>23.684687199175222</v>
      </c>
      <c r="I975" s="240">
        <v>1571.7840000000001</v>
      </c>
      <c r="J975" s="235">
        <v>1200.018</v>
      </c>
      <c r="K975" s="234">
        <v>371.76600000000008</v>
      </c>
      <c r="L975" s="312">
        <v>30.980035299470515</v>
      </c>
      <c r="M975" s="240" t="s">
        <v>12163</v>
      </c>
      <c r="N975" s="235" t="s">
        <v>12163</v>
      </c>
      <c r="O975" s="234" t="s">
        <v>12163</v>
      </c>
      <c r="P975" s="234" t="s">
        <v>12163</v>
      </c>
      <c r="Q975" s="240">
        <v>599.61199999999997</v>
      </c>
      <c r="R975" s="235">
        <v>555.572</v>
      </c>
      <c r="S975" s="234">
        <v>44.039999999999964</v>
      </c>
      <c r="T975" s="105">
        <v>7.9269653618252836</v>
      </c>
      <c r="U975" s="180" t="s">
        <v>7852</v>
      </c>
      <c r="V975" s="165">
        <v>504</v>
      </c>
      <c r="W975" s="165">
        <v>491</v>
      </c>
      <c r="X975" s="165">
        <v>13</v>
      </c>
      <c r="Y975" s="255">
        <v>2.6476578411405294</v>
      </c>
      <c r="Z975" s="237" t="s">
        <v>5774</v>
      </c>
      <c r="AA975" s="165">
        <v>69</v>
      </c>
      <c r="AB975" s="165">
        <v>39</v>
      </c>
      <c r="AC975" s="165">
        <v>30</v>
      </c>
      <c r="AD975" s="255">
        <v>76.923076923076934</v>
      </c>
      <c r="AE975" s="113" t="s">
        <v>7925</v>
      </c>
      <c r="AF975" s="165">
        <v>27</v>
      </c>
      <c r="AG975" s="165">
        <v>25</v>
      </c>
      <c r="AH975" s="165">
        <v>2</v>
      </c>
      <c r="AI975" s="165">
        <v>8</v>
      </c>
      <c r="AJ975" s="237" t="s">
        <v>7926</v>
      </c>
      <c r="AK975" s="165">
        <v>0</v>
      </c>
      <c r="AL975" s="165">
        <v>0</v>
      </c>
      <c r="AM975" s="165">
        <v>0</v>
      </c>
      <c r="AN975" s="165" t="s">
        <v>12165</v>
      </c>
      <c r="AO975" s="237" t="s">
        <v>7927</v>
      </c>
      <c r="AP975" s="165" t="s">
        <v>5412</v>
      </c>
      <c r="AQ975" s="165">
        <v>1</v>
      </c>
      <c r="AR975" s="165" t="s">
        <v>12165</v>
      </c>
      <c r="AS975" s="255" t="s">
        <v>12165</v>
      </c>
      <c r="AT975" s="166" t="s">
        <v>11486</v>
      </c>
    </row>
    <row r="976" spans="2:46" ht="50" customHeight="1">
      <c r="B976" s="34" t="s">
        <v>1930</v>
      </c>
      <c r="C976" s="35" t="s">
        <v>5300</v>
      </c>
      <c r="D976" s="36" t="s">
        <v>1931</v>
      </c>
      <c r="E976" s="240">
        <v>1564.8130000000001</v>
      </c>
      <c r="F976" s="235">
        <v>1101.682</v>
      </c>
      <c r="G976" s="234">
        <v>463.13100000000009</v>
      </c>
      <c r="H976" s="105">
        <v>42.038537436392723</v>
      </c>
      <c r="I976" s="240">
        <v>1008.4349999999999</v>
      </c>
      <c r="J976" s="235">
        <v>782.75599999999997</v>
      </c>
      <c r="K976" s="234">
        <v>225.67899999999997</v>
      </c>
      <c r="L976" s="312">
        <v>28.83133441327821</v>
      </c>
      <c r="M976" s="240">
        <v>0.55500000000000005</v>
      </c>
      <c r="N976" s="235">
        <v>0.55500000000000005</v>
      </c>
      <c r="O976" s="234">
        <v>0</v>
      </c>
      <c r="P976" s="105">
        <v>0</v>
      </c>
      <c r="Q976" s="240">
        <v>555.82299999999998</v>
      </c>
      <c r="R976" s="235">
        <v>318.37099999999998</v>
      </c>
      <c r="S976" s="234">
        <v>237.452</v>
      </c>
      <c r="T976" s="105">
        <v>74.583426254275679</v>
      </c>
      <c r="U976" s="180" t="s">
        <v>7928</v>
      </c>
      <c r="V976" s="165">
        <v>337</v>
      </c>
      <c r="W976" s="165">
        <v>132</v>
      </c>
      <c r="X976" s="165">
        <v>205</v>
      </c>
      <c r="Y976" s="255">
        <v>155.30303030303031</v>
      </c>
      <c r="Z976" s="237" t="s">
        <v>7929</v>
      </c>
      <c r="AA976" s="165">
        <v>65</v>
      </c>
      <c r="AB976" s="165">
        <v>47</v>
      </c>
      <c r="AC976" s="165">
        <v>18</v>
      </c>
      <c r="AD976" s="255">
        <v>38.297872340425535</v>
      </c>
      <c r="AE976" s="237" t="s">
        <v>5494</v>
      </c>
      <c r="AF976" s="165">
        <v>53</v>
      </c>
      <c r="AG976" s="165">
        <v>40</v>
      </c>
      <c r="AH976" s="165">
        <v>13</v>
      </c>
      <c r="AI976" s="165">
        <v>32.5</v>
      </c>
      <c r="AJ976" s="237" t="s">
        <v>5342</v>
      </c>
      <c r="AK976" s="165">
        <v>51</v>
      </c>
      <c r="AL976" s="165">
        <v>48</v>
      </c>
      <c r="AM976" s="165">
        <v>3</v>
      </c>
      <c r="AN976" s="165">
        <v>6.25</v>
      </c>
      <c r="AO976" s="237" t="s">
        <v>7852</v>
      </c>
      <c r="AP976" s="165">
        <v>47</v>
      </c>
      <c r="AQ976" s="165">
        <v>51</v>
      </c>
      <c r="AR976" s="165">
        <v>-4</v>
      </c>
      <c r="AS976" s="255">
        <v>-7.8431372549019605</v>
      </c>
      <c r="AT976" s="166" t="s">
        <v>11487</v>
      </c>
    </row>
    <row r="977" spans="2:46" ht="50" customHeight="1">
      <c r="B977" s="34" t="s">
        <v>1932</v>
      </c>
      <c r="C977" s="35" t="s">
        <v>5300</v>
      </c>
      <c r="D977" s="36" t="s">
        <v>1933</v>
      </c>
      <c r="E977" s="240">
        <v>4180.8310000000001</v>
      </c>
      <c r="F977" s="235">
        <v>3457.0349999999999</v>
      </c>
      <c r="G977" s="234">
        <v>723.79600000000028</v>
      </c>
      <c r="H977" s="105">
        <v>20.936901130593132</v>
      </c>
      <c r="I977" s="240">
        <v>3237.3850000000002</v>
      </c>
      <c r="J977" s="235">
        <v>2580.9670000000001</v>
      </c>
      <c r="K977" s="234">
        <v>656.41800000000012</v>
      </c>
      <c r="L977" s="312">
        <v>25.433025683784415</v>
      </c>
      <c r="M977" s="240" t="s">
        <v>12163</v>
      </c>
      <c r="N977" s="235" t="s">
        <v>12163</v>
      </c>
      <c r="O977" s="234" t="s">
        <v>12163</v>
      </c>
      <c r="P977" s="234" t="s">
        <v>12163</v>
      </c>
      <c r="Q977" s="240">
        <v>943.44600000000003</v>
      </c>
      <c r="R977" s="235">
        <v>876.06799999999998</v>
      </c>
      <c r="S977" s="234">
        <v>67.378000000000043</v>
      </c>
      <c r="T977" s="105">
        <v>7.6909554966052909</v>
      </c>
      <c r="U977" s="180" t="s">
        <v>5774</v>
      </c>
      <c r="V977" s="165">
        <v>573</v>
      </c>
      <c r="W977" s="165">
        <v>374</v>
      </c>
      <c r="X977" s="165">
        <v>199</v>
      </c>
      <c r="Y977" s="255">
        <v>53.208556149732622</v>
      </c>
      <c r="Z977" s="237" t="s">
        <v>5598</v>
      </c>
      <c r="AA977" s="165">
        <v>167</v>
      </c>
      <c r="AB977" s="165">
        <v>142</v>
      </c>
      <c r="AC977" s="165">
        <v>25</v>
      </c>
      <c r="AD977" s="255">
        <v>17.6056338028169</v>
      </c>
      <c r="AE977" s="237" t="s">
        <v>7930</v>
      </c>
      <c r="AF977" s="165">
        <v>110</v>
      </c>
      <c r="AG977" s="165">
        <v>253</v>
      </c>
      <c r="AH977" s="165">
        <v>-143</v>
      </c>
      <c r="AI977" s="165">
        <v>-56.521739130434781</v>
      </c>
      <c r="AJ977" s="237" t="s">
        <v>6287</v>
      </c>
      <c r="AK977" s="165">
        <v>65</v>
      </c>
      <c r="AL977" s="165">
        <v>66</v>
      </c>
      <c r="AM977" s="165">
        <v>-1</v>
      </c>
      <c r="AN977" s="165">
        <v>-1.5151515151515151</v>
      </c>
      <c r="AO977" s="237" t="s">
        <v>7931</v>
      </c>
      <c r="AP977" s="165">
        <v>16</v>
      </c>
      <c r="AQ977" s="165">
        <v>28</v>
      </c>
      <c r="AR977" s="165">
        <v>-12</v>
      </c>
      <c r="AS977" s="255">
        <v>-42.857142857142854</v>
      </c>
      <c r="AT977" s="166" t="s">
        <v>11488</v>
      </c>
    </row>
    <row r="978" spans="2:46" ht="50" customHeight="1">
      <c r="B978" s="34" t="s">
        <v>1934</v>
      </c>
      <c r="C978" s="35" t="s">
        <v>5300</v>
      </c>
      <c r="D978" s="36" t="s">
        <v>1935</v>
      </c>
      <c r="E978" s="240">
        <v>19579.508999999998</v>
      </c>
      <c r="F978" s="235">
        <v>18923.367999999999</v>
      </c>
      <c r="G978" s="234">
        <v>656.14099999999962</v>
      </c>
      <c r="H978" s="105">
        <v>3.4673584533154971</v>
      </c>
      <c r="I978" s="240">
        <v>13705.602999999999</v>
      </c>
      <c r="J978" s="235">
        <v>13354.654</v>
      </c>
      <c r="K978" s="234">
        <v>350.9489999999987</v>
      </c>
      <c r="L978" s="312">
        <v>2.6279153319883739</v>
      </c>
      <c r="M978" s="240" t="s">
        <v>12163</v>
      </c>
      <c r="N978" s="235" t="s">
        <v>12163</v>
      </c>
      <c r="O978" s="234" t="s">
        <v>12163</v>
      </c>
      <c r="P978" s="234" t="s">
        <v>12163</v>
      </c>
      <c r="Q978" s="240">
        <v>5873.9059999999999</v>
      </c>
      <c r="R978" s="235">
        <v>5568.7139999999999</v>
      </c>
      <c r="S978" s="234">
        <v>305.19200000000001</v>
      </c>
      <c r="T978" s="105">
        <v>5.4804753844424408</v>
      </c>
      <c r="U978" s="180" t="s">
        <v>7227</v>
      </c>
      <c r="V978" s="165">
        <v>4286</v>
      </c>
      <c r="W978" s="165">
        <v>4283</v>
      </c>
      <c r="X978" s="165">
        <v>3</v>
      </c>
      <c r="Y978" s="255">
        <v>7.004436142890498E-2</v>
      </c>
      <c r="Z978" s="237" t="s">
        <v>7673</v>
      </c>
      <c r="AA978" s="165">
        <v>916</v>
      </c>
      <c r="AB978" s="165">
        <v>616</v>
      </c>
      <c r="AC978" s="165">
        <v>300</v>
      </c>
      <c r="AD978" s="255">
        <v>48.701298701298704</v>
      </c>
      <c r="AE978" s="237" t="s">
        <v>5494</v>
      </c>
      <c r="AF978" s="165">
        <v>204</v>
      </c>
      <c r="AG978" s="165">
        <v>204</v>
      </c>
      <c r="AH978" s="165">
        <v>0</v>
      </c>
      <c r="AI978" s="165">
        <v>0</v>
      </c>
      <c r="AJ978" s="237" t="s">
        <v>7569</v>
      </c>
      <c r="AK978" s="165">
        <v>177</v>
      </c>
      <c r="AL978" s="165">
        <v>176</v>
      </c>
      <c r="AM978" s="165">
        <v>1</v>
      </c>
      <c r="AN978" s="165">
        <v>0.56818181818181823</v>
      </c>
      <c r="AO978" s="237" t="s">
        <v>7932</v>
      </c>
      <c r="AP978" s="165">
        <v>93</v>
      </c>
      <c r="AQ978" s="165">
        <v>96</v>
      </c>
      <c r="AR978" s="165">
        <v>-3</v>
      </c>
      <c r="AS978" s="255">
        <v>-3.125</v>
      </c>
      <c r="AT978" s="166" t="s">
        <v>12018</v>
      </c>
    </row>
    <row r="979" spans="2:46" ht="50" customHeight="1">
      <c r="B979" s="37" t="s">
        <v>1936</v>
      </c>
      <c r="C979" s="38" t="s">
        <v>5300</v>
      </c>
      <c r="D979" s="39" t="s">
        <v>1937</v>
      </c>
      <c r="E979" s="240">
        <v>5495.1549999999997</v>
      </c>
      <c r="F979" s="235">
        <v>7133.067</v>
      </c>
      <c r="G979" s="234">
        <v>-1637.9120000000003</v>
      </c>
      <c r="H979" s="105">
        <v>-22.962240506082452</v>
      </c>
      <c r="I979" s="240">
        <v>5004.402</v>
      </c>
      <c r="J979" s="235">
        <v>5653.9290000000001</v>
      </c>
      <c r="K979" s="234">
        <v>-649.52700000000004</v>
      </c>
      <c r="L979" s="312">
        <v>-11.488064317751427</v>
      </c>
      <c r="M979" s="240" t="s">
        <v>12163</v>
      </c>
      <c r="N979" s="235" t="s">
        <v>12163</v>
      </c>
      <c r="O979" s="234" t="s">
        <v>12163</v>
      </c>
      <c r="P979" s="234" t="s">
        <v>12163</v>
      </c>
      <c r="Q979" s="240">
        <v>490.75299999999999</v>
      </c>
      <c r="R979" s="235">
        <v>1479.1379999999999</v>
      </c>
      <c r="S979" s="234">
        <v>-988.38499999999999</v>
      </c>
      <c r="T979" s="105">
        <v>-66.821689389360557</v>
      </c>
      <c r="U979" s="180" t="s">
        <v>5392</v>
      </c>
      <c r="V979" s="165">
        <v>270</v>
      </c>
      <c r="W979" s="165">
        <v>265</v>
      </c>
      <c r="X979" s="165">
        <v>5</v>
      </c>
      <c r="Y979" s="255">
        <v>1.8867924528301887</v>
      </c>
      <c r="Z979" s="237" t="s">
        <v>7139</v>
      </c>
      <c r="AA979" s="165">
        <v>114</v>
      </c>
      <c r="AB979" s="165">
        <v>114</v>
      </c>
      <c r="AC979" s="165">
        <v>0</v>
      </c>
      <c r="AD979" s="255">
        <v>0</v>
      </c>
      <c r="AE979" s="237" t="s">
        <v>5524</v>
      </c>
      <c r="AF979" s="165">
        <v>23</v>
      </c>
      <c r="AG979" s="165">
        <v>23</v>
      </c>
      <c r="AH979" s="165">
        <v>0</v>
      </c>
      <c r="AI979" s="165">
        <v>0</v>
      </c>
      <c r="AJ979" s="237" t="s">
        <v>7933</v>
      </c>
      <c r="AK979" s="165">
        <v>23</v>
      </c>
      <c r="AL979" s="165">
        <v>15</v>
      </c>
      <c r="AM979" s="165">
        <v>8</v>
      </c>
      <c r="AN979" s="165">
        <v>53.333333333333336</v>
      </c>
      <c r="AO979" s="237" t="s">
        <v>7934</v>
      </c>
      <c r="AP979" s="165">
        <v>17</v>
      </c>
      <c r="AQ979" s="165">
        <v>18</v>
      </c>
      <c r="AR979" s="165">
        <v>-1</v>
      </c>
      <c r="AS979" s="255">
        <v>-5.5555555555555554</v>
      </c>
      <c r="AT979" s="166" t="s">
        <v>11489</v>
      </c>
    </row>
    <row r="980" spans="2:46" ht="50" customHeight="1">
      <c r="B980" s="37" t="s">
        <v>1938</v>
      </c>
      <c r="C980" s="38" t="s">
        <v>5300</v>
      </c>
      <c r="D980" s="39" t="s">
        <v>1939</v>
      </c>
      <c r="E980" s="240">
        <v>2217.7269999999999</v>
      </c>
      <c r="F980" s="235">
        <v>2461.549</v>
      </c>
      <c r="G980" s="234">
        <v>-243.82200000000012</v>
      </c>
      <c r="H980" s="105">
        <v>-9.9052263432497227</v>
      </c>
      <c r="I980" s="240">
        <v>1535.8409999999999</v>
      </c>
      <c r="J980" s="235">
        <v>1679.377</v>
      </c>
      <c r="K980" s="234">
        <v>-143.53600000000006</v>
      </c>
      <c r="L980" s="312">
        <v>-8.5469790285326077</v>
      </c>
      <c r="M980" s="240" t="s">
        <v>12163</v>
      </c>
      <c r="N980" s="235" t="s">
        <v>12163</v>
      </c>
      <c r="O980" s="234" t="s">
        <v>12163</v>
      </c>
      <c r="P980" s="234" t="s">
        <v>12163</v>
      </c>
      <c r="Q980" s="240">
        <v>681.88599999999997</v>
      </c>
      <c r="R980" s="235">
        <v>782.17200000000003</v>
      </c>
      <c r="S980" s="234">
        <v>-100.28600000000006</v>
      </c>
      <c r="T980" s="105">
        <v>-12.821476606168472</v>
      </c>
      <c r="U980" s="180" t="s">
        <v>7935</v>
      </c>
      <c r="V980" s="165">
        <v>357</v>
      </c>
      <c r="W980" s="165">
        <v>357</v>
      </c>
      <c r="X980" s="165">
        <v>0</v>
      </c>
      <c r="Y980" s="255">
        <v>0</v>
      </c>
      <c r="Z980" s="237" t="s">
        <v>7936</v>
      </c>
      <c r="AA980" s="165">
        <v>173</v>
      </c>
      <c r="AB980" s="165">
        <v>276</v>
      </c>
      <c r="AC980" s="165">
        <v>-103</v>
      </c>
      <c r="AD980" s="255">
        <v>-37.318840579710141</v>
      </c>
      <c r="AE980" s="237" t="s">
        <v>7937</v>
      </c>
      <c r="AF980" s="165">
        <v>127</v>
      </c>
      <c r="AG980" s="165">
        <v>125</v>
      </c>
      <c r="AH980" s="165">
        <v>2</v>
      </c>
      <c r="AI980" s="165">
        <v>1.6</v>
      </c>
      <c r="AJ980" s="237" t="s">
        <v>7938</v>
      </c>
      <c r="AK980" s="165">
        <v>16</v>
      </c>
      <c r="AL980" s="165">
        <v>16</v>
      </c>
      <c r="AM980" s="165">
        <v>0</v>
      </c>
      <c r="AN980" s="165">
        <v>0</v>
      </c>
      <c r="AO980" s="237" t="s">
        <v>7939</v>
      </c>
      <c r="AP980" s="165">
        <v>5</v>
      </c>
      <c r="AQ980" s="165">
        <v>5</v>
      </c>
      <c r="AR980" s="165">
        <v>0</v>
      </c>
      <c r="AS980" s="255">
        <v>0</v>
      </c>
      <c r="AT980" s="166" t="s">
        <v>11490</v>
      </c>
    </row>
    <row r="981" spans="2:46" ht="50" customHeight="1">
      <c r="B981" s="34" t="s">
        <v>1940</v>
      </c>
      <c r="C981" s="35" t="s">
        <v>5300</v>
      </c>
      <c r="D981" s="36" t="s">
        <v>1941</v>
      </c>
      <c r="E981" s="240">
        <v>6472.5110000000004</v>
      </c>
      <c r="F981" s="235">
        <v>6471.0320000000002</v>
      </c>
      <c r="G981" s="234">
        <v>1.4790000000002692</v>
      </c>
      <c r="H981" s="105">
        <v>2.2855705241455603E-2</v>
      </c>
      <c r="I981" s="240">
        <v>2254.4650000000001</v>
      </c>
      <c r="J981" s="235">
        <v>2581.511</v>
      </c>
      <c r="K981" s="234">
        <v>-327.04599999999982</v>
      </c>
      <c r="L981" s="312">
        <v>-12.668781965290862</v>
      </c>
      <c r="M981" s="240" t="s">
        <v>12163</v>
      </c>
      <c r="N981" s="235" t="s">
        <v>12163</v>
      </c>
      <c r="O981" s="234" t="s">
        <v>12163</v>
      </c>
      <c r="P981" s="234" t="s">
        <v>12163</v>
      </c>
      <c r="Q981" s="240">
        <v>4218.0460000000003</v>
      </c>
      <c r="R981" s="235">
        <v>3889.5210000000002</v>
      </c>
      <c r="S981" s="234">
        <v>328.52500000000009</v>
      </c>
      <c r="T981" s="105">
        <v>8.4464128102149356</v>
      </c>
      <c r="U981" s="180" t="s">
        <v>11491</v>
      </c>
      <c r="V981" s="165">
        <v>1978</v>
      </c>
      <c r="W981" s="165">
        <v>1994</v>
      </c>
      <c r="X981" s="165">
        <v>-16</v>
      </c>
      <c r="Y981" s="255">
        <v>-0.80240722166499501</v>
      </c>
      <c r="Z981" s="237" t="s">
        <v>11492</v>
      </c>
      <c r="AA981" s="165">
        <v>1357</v>
      </c>
      <c r="AB981" s="165">
        <v>1726</v>
      </c>
      <c r="AC981" s="165">
        <v>-369</v>
      </c>
      <c r="AD981" s="255">
        <v>-21.378910776361529</v>
      </c>
      <c r="AE981" s="237" t="s">
        <v>11493</v>
      </c>
      <c r="AF981" s="165">
        <v>883</v>
      </c>
      <c r="AG981" s="165">
        <v>170</v>
      </c>
      <c r="AH981" s="165">
        <v>713</v>
      </c>
      <c r="AI981" s="165">
        <v>419.41176470588238</v>
      </c>
      <c r="AJ981" s="241" t="s">
        <v>12158</v>
      </c>
      <c r="AK981" s="241" t="s">
        <v>12158</v>
      </c>
      <c r="AL981" s="241" t="s">
        <v>12158</v>
      </c>
      <c r="AM981" s="241" t="s">
        <v>12158</v>
      </c>
      <c r="AN981" s="241" t="s">
        <v>12158</v>
      </c>
      <c r="AO981" s="241" t="s">
        <v>12158</v>
      </c>
      <c r="AP981" s="165" t="s">
        <v>12158</v>
      </c>
      <c r="AQ981" s="241" t="s">
        <v>12158</v>
      </c>
      <c r="AR981" s="241" t="s">
        <v>12158</v>
      </c>
      <c r="AS981" s="241" t="s">
        <v>12158</v>
      </c>
      <c r="AT981" s="166" t="s">
        <v>11494</v>
      </c>
    </row>
    <row r="982" spans="2:46" ht="50" customHeight="1">
      <c r="B982" s="34" t="s">
        <v>1942</v>
      </c>
      <c r="C982" s="35" t="s">
        <v>5300</v>
      </c>
      <c r="D982" s="36" t="s">
        <v>1943</v>
      </c>
      <c r="E982" s="240">
        <v>2710.933</v>
      </c>
      <c r="F982" s="235">
        <v>2870.5920000000001</v>
      </c>
      <c r="G982" s="234">
        <v>-159.65900000000011</v>
      </c>
      <c r="H982" s="105">
        <v>-5.561884099168398</v>
      </c>
      <c r="I982" s="240">
        <v>1577.3150000000001</v>
      </c>
      <c r="J982" s="235">
        <v>1841.521</v>
      </c>
      <c r="K982" s="234">
        <v>-264.2059999999999</v>
      </c>
      <c r="L982" s="312">
        <v>-14.347161938419378</v>
      </c>
      <c r="M982" s="240" t="s">
        <v>12163</v>
      </c>
      <c r="N982" s="235" t="s">
        <v>12163</v>
      </c>
      <c r="O982" s="234" t="s">
        <v>12163</v>
      </c>
      <c r="P982" s="234" t="s">
        <v>12163</v>
      </c>
      <c r="Q982" s="240">
        <v>1133.6179999999999</v>
      </c>
      <c r="R982" s="235">
        <v>1029.0709999999999</v>
      </c>
      <c r="S982" s="234">
        <v>104.54700000000003</v>
      </c>
      <c r="T982" s="105">
        <v>10.159357323255639</v>
      </c>
      <c r="U982" s="180" t="s">
        <v>5467</v>
      </c>
      <c r="V982" s="165">
        <v>944</v>
      </c>
      <c r="W982" s="165">
        <v>900</v>
      </c>
      <c r="X982" s="165">
        <v>44</v>
      </c>
      <c r="Y982" s="255">
        <v>4.8888888888888893</v>
      </c>
      <c r="Z982" s="237" t="s">
        <v>11495</v>
      </c>
      <c r="AA982" s="165">
        <v>128</v>
      </c>
      <c r="AB982" s="165">
        <v>66</v>
      </c>
      <c r="AC982" s="165">
        <v>62</v>
      </c>
      <c r="AD982" s="255">
        <v>93.939393939393938</v>
      </c>
      <c r="AE982" s="237" t="s">
        <v>11496</v>
      </c>
      <c r="AF982" s="165">
        <v>22</v>
      </c>
      <c r="AG982" s="165">
        <v>20</v>
      </c>
      <c r="AH982" s="165">
        <v>2</v>
      </c>
      <c r="AI982" s="165">
        <v>10</v>
      </c>
      <c r="AJ982" s="237" t="s">
        <v>7405</v>
      </c>
      <c r="AK982" s="165">
        <v>19</v>
      </c>
      <c r="AL982" s="165">
        <v>19</v>
      </c>
      <c r="AM982" s="165">
        <v>0</v>
      </c>
      <c r="AN982" s="165">
        <v>0</v>
      </c>
      <c r="AO982" s="237" t="s">
        <v>7940</v>
      </c>
      <c r="AP982" s="165">
        <v>5</v>
      </c>
      <c r="AQ982" s="165">
        <v>9</v>
      </c>
      <c r="AR982" s="165">
        <v>-4</v>
      </c>
      <c r="AS982" s="255">
        <v>-44.444444444444443</v>
      </c>
      <c r="AT982" s="166" t="s">
        <v>11497</v>
      </c>
    </row>
    <row r="983" spans="2:46" ht="50" customHeight="1">
      <c r="B983" s="34" t="s">
        <v>1944</v>
      </c>
      <c r="C983" s="35" t="s">
        <v>5300</v>
      </c>
      <c r="D983" s="36" t="s">
        <v>1945</v>
      </c>
      <c r="E983" s="240">
        <v>4198.9690000000001</v>
      </c>
      <c r="F983" s="235">
        <v>3155.2179999999998</v>
      </c>
      <c r="G983" s="234">
        <v>1043.7510000000002</v>
      </c>
      <c r="H983" s="105">
        <v>33.080154841915842</v>
      </c>
      <c r="I983" s="240">
        <v>1214.703</v>
      </c>
      <c r="J983" s="235">
        <v>864.70299999999997</v>
      </c>
      <c r="K983" s="234">
        <v>350</v>
      </c>
      <c r="L983" s="312">
        <v>40.47632539727514</v>
      </c>
      <c r="M983" s="240" t="s">
        <v>12163</v>
      </c>
      <c r="N983" s="235" t="s">
        <v>12163</v>
      </c>
      <c r="O983" s="234" t="s">
        <v>12163</v>
      </c>
      <c r="P983" s="234" t="s">
        <v>12163</v>
      </c>
      <c r="Q983" s="240">
        <v>2984.2660000000001</v>
      </c>
      <c r="R983" s="235">
        <v>2290.5149999999999</v>
      </c>
      <c r="S983" s="234">
        <v>693.7510000000002</v>
      </c>
      <c r="T983" s="105">
        <v>30.287992001798731</v>
      </c>
      <c r="U983" s="180" t="s">
        <v>11498</v>
      </c>
      <c r="V983" s="165">
        <v>1001</v>
      </c>
      <c r="W983" s="165">
        <v>1001</v>
      </c>
      <c r="X983" s="165">
        <v>0</v>
      </c>
      <c r="Y983" s="255">
        <v>0</v>
      </c>
      <c r="Z983" s="237" t="s">
        <v>11499</v>
      </c>
      <c r="AA983" s="165">
        <v>633</v>
      </c>
      <c r="AB983" s="165">
        <v>668</v>
      </c>
      <c r="AC983" s="165">
        <v>-35</v>
      </c>
      <c r="AD983" s="255">
        <v>-5.2395209580838316</v>
      </c>
      <c r="AE983" s="237" t="s">
        <v>11500</v>
      </c>
      <c r="AF983" s="165">
        <v>541</v>
      </c>
      <c r="AG983" s="165">
        <v>103</v>
      </c>
      <c r="AH983" s="165">
        <v>438</v>
      </c>
      <c r="AI983" s="165">
        <v>425.24271844660194</v>
      </c>
      <c r="AJ983" s="235" t="s">
        <v>6005</v>
      </c>
      <c r="AK983" s="165">
        <v>326</v>
      </c>
      <c r="AL983" s="165">
        <v>29</v>
      </c>
      <c r="AM983" s="165">
        <v>297</v>
      </c>
      <c r="AN983" s="165">
        <v>1024.1379310344828</v>
      </c>
      <c r="AO983" s="235" t="s">
        <v>11501</v>
      </c>
      <c r="AP983" s="165">
        <v>161</v>
      </c>
      <c r="AQ983" s="165">
        <v>161</v>
      </c>
      <c r="AR983" s="165">
        <v>0</v>
      </c>
      <c r="AS983" s="255">
        <v>0</v>
      </c>
      <c r="AT983" s="166" t="s">
        <v>11502</v>
      </c>
    </row>
    <row r="984" spans="2:46" ht="50" customHeight="1">
      <c r="B984" s="34" t="s">
        <v>1946</v>
      </c>
      <c r="C984" s="35" t="s">
        <v>5300</v>
      </c>
      <c r="D984" s="36" t="s">
        <v>1947</v>
      </c>
      <c r="E984" s="240">
        <v>2822.799</v>
      </c>
      <c r="F984" s="235">
        <v>2244.674</v>
      </c>
      <c r="G984" s="234">
        <v>578.125</v>
      </c>
      <c r="H984" s="105">
        <v>25.75541036248471</v>
      </c>
      <c r="I984" s="240">
        <v>2055.3229999999999</v>
      </c>
      <c r="J984" s="235">
        <v>1586.7159999999999</v>
      </c>
      <c r="K984" s="234">
        <v>468.60699999999997</v>
      </c>
      <c r="L984" s="312">
        <v>29.533136364667655</v>
      </c>
      <c r="M984" s="240" t="s">
        <v>12163</v>
      </c>
      <c r="N984" s="235" t="s">
        <v>12163</v>
      </c>
      <c r="O984" s="234" t="s">
        <v>12163</v>
      </c>
      <c r="P984" s="234" t="s">
        <v>12163</v>
      </c>
      <c r="Q984" s="240">
        <v>767.476</v>
      </c>
      <c r="R984" s="235">
        <v>657.95799999999997</v>
      </c>
      <c r="S984" s="234">
        <v>109.51800000000003</v>
      </c>
      <c r="T984" s="105">
        <v>16.64513540377958</v>
      </c>
      <c r="U984" s="180" t="s">
        <v>7941</v>
      </c>
      <c r="V984" s="165">
        <v>516</v>
      </c>
      <c r="W984" s="165">
        <v>471</v>
      </c>
      <c r="X984" s="165">
        <v>45</v>
      </c>
      <c r="Y984" s="255">
        <v>9.5541401273885356</v>
      </c>
      <c r="Z984" s="237" t="s">
        <v>11503</v>
      </c>
      <c r="AA984" s="165">
        <v>153</v>
      </c>
      <c r="AB984" s="165">
        <v>65</v>
      </c>
      <c r="AC984" s="165">
        <v>88</v>
      </c>
      <c r="AD984" s="255">
        <v>135.38461538461539</v>
      </c>
      <c r="AE984" s="237" t="s">
        <v>11504</v>
      </c>
      <c r="AF984" s="165">
        <v>55</v>
      </c>
      <c r="AG984" s="165">
        <v>56</v>
      </c>
      <c r="AH984" s="165">
        <v>-1</v>
      </c>
      <c r="AI984" s="165">
        <v>-1.7857142857142856</v>
      </c>
      <c r="AJ984" s="237" t="s">
        <v>11505</v>
      </c>
      <c r="AK984" s="165">
        <v>25</v>
      </c>
      <c r="AL984" s="165">
        <v>50</v>
      </c>
      <c r="AM984" s="165">
        <v>-25</v>
      </c>
      <c r="AN984" s="165">
        <v>-50</v>
      </c>
      <c r="AO984" s="237" t="s">
        <v>11506</v>
      </c>
      <c r="AP984" s="165">
        <v>13</v>
      </c>
      <c r="AQ984" s="165">
        <v>9</v>
      </c>
      <c r="AR984" s="165">
        <v>4</v>
      </c>
      <c r="AS984" s="255">
        <v>44.444444444444443</v>
      </c>
      <c r="AT984" s="166" t="s">
        <v>11507</v>
      </c>
    </row>
    <row r="985" spans="2:46" ht="50" customHeight="1">
      <c r="B985" s="34" t="s">
        <v>1948</v>
      </c>
      <c r="C985" s="35" t="s">
        <v>5300</v>
      </c>
      <c r="D985" s="36" t="s">
        <v>1949</v>
      </c>
      <c r="E985" s="240">
        <v>2065.453</v>
      </c>
      <c r="F985" s="235">
        <v>2229.779</v>
      </c>
      <c r="G985" s="234">
        <v>-164.32600000000002</v>
      </c>
      <c r="H985" s="105">
        <v>-7.3696092751792897</v>
      </c>
      <c r="I985" s="240">
        <v>761.36500000000001</v>
      </c>
      <c r="J985" s="235">
        <v>796.30399999999997</v>
      </c>
      <c r="K985" s="234">
        <v>-34.938999999999965</v>
      </c>
      <c r="L985" s="312">
        <v>-4.387645924169659</v>
      </c>
      <c r="M985" s="240" t="s">
        <v>12163</v>
      </c>
      <c r="N985" s="235" t="s">
        <v>12163</v>
      </c>
      <c r="O985" s="234" t="s">
        <v>12163</v>
      </c>
      <c r="P985" s="234" t="s">
        <v>12163</v>
      </c>
      <c r="Q985" s="240">
        <v>1304.088</v>
      </c>
      <c r="R985" s="235">
        <v>1433.4749999999999</v>
      </c>
      <c r="S985" s="234">
        <v>-129.38699999999994</v>
      </c>
      <c r="T985" s="105">
        <v>-9.0261078846858123</v>
      </c>
      <c r="U985" s="180" t="s">
        <v>7943</v>
      </c>
      <c r="V985" s="165">
        <v>1205</v>
      </c>
      <c r="W985" s="165">
        <v>1336</v>
      </c>
      <c r="X985" s="165">
        <v>-131</v>
      </c>
      <c r="Y985" s="255">
        <v>-9.8053892215568865</v>
      </c>
      <c r="Z985" s="237" t="s">
        <v>7944</v>
      </c>
      <c r="AA985" s="165">
        <v>79</v>
      </c>
      <c r="AB985" s="165">
        <v>87</v>
      </c>
      <c r="AC985" s="165">
        <v>-8</v>
      </c>
      <c r="AD985" s="255">
        <v>-9.1954022988505741</v>
      </c>
      <c r="AE985" s="237" t="s">
        <v>7945</v>
      </c>
      <c r="AF985" s="165">
        <v>20</v>
      </c>
      <c r="AG985" s="165">
        <v>10</v>
      </c>
      <c r="AH985" s="165">
        <v>10</v>
      </c>
      <c r="AI985" s="165">
        <v>100</v>
      </c>
      <c r="AJ985" s="237" t="s">
        <v>5412</v>
      </c>
      <c r="AK985" s="165" t="s">
        <v>5412</v>
      </c>
      <c r="AL985" s="165" t="s">
        <v>5412</v>
      </c>
      <c r="AM985" s="165" t="s">
        <v>5412</v>
      </c>
      <c r="AN985" s="165" t="s">
        <v>5412</v>
      </c>
      <c r="AO985" s="237" t="s">
        <v>5412</v>
      </c>
      <c r="AP985" s="165" t="s">
        <v>5412</v>
      </c>
      <c r="AQ985" s="165" t="s">
        <v>5412</v>
      </c>
      <c r="AR985" s="165" t="s">
        <v>5412</v>
      </c>
      <c r="AS985" s="255" t="s">
        <v>12165</v>
      </c>
      <c r="AT985" s="166" t="s">
        <v>11508</v>
      </c>
    </row>
    <row r="986" spans="2:46" ht="50" customHeight="1">
      <c r="B986" s="34" t="s">
        <v>1950</v>
      </c>
      <c r="C986" s="35" t="s">
        <v>5300</v>
      </c>
      <c r="D986" s="36" t="s">
        <v>1951</v>
      </c>
      <c r="E986" s="240">
        <v>3608.7020000000002</v>
      </c>
      <c r="F986" s="235">
        <v>3235.4569999999999</v>
      </c>
      <c r="G986" s="234">
        <v>373.24500000000035</v>
      </c>
      <c r="H986" s="105">
        <v>11.536082847029041</v>
      </c>
      <c r="I986" s="240">
        <v>2256.6080000000002</v>
      </c>
      <c r="J986" s="235">
        <v>1921.96</v>
      </c>
      <c r="K986" s="234">
        <v>334.64800000000014</v>
      </c>
      <c r="L986" s="312">
        <v>17.411808778538582</v>
      </c>
      <c r="M986" s="240">
        <v>46.954999999999998</v>
      </c>
      <c r="N986" s="235">
        <v>46.948999999999998</v>
      </c>
      <c r="O986" s="234">
        <v>6.0000000000002274E-3</v>
      </c>
      <c r="P986" s="105">
        <v>1.2779824916399129E-2</v>
      </c>
      <c r="Q986" s="240">
        <v>1305.1389999999999</v>
      </c>
      <c r="R986" s="235">
        <v>1266.548</v>
      </c>
      <c r="S986" s="234">
        <v>38.590999999999894</v>
      </c>
      <c r="T986" s="105">
        <v>3.046943345218649</v>
      </c>
      <c r="U986" s="180" t="s">
        <v>7946</v>
      </c>
      <c r="V986" s="165">
        <v>670</v>
      </c>
      <c r="W986" s="165">
        <v>620</v>
      </c>
      <c r="X986" s="165">
        <v>50</v>
      </c>
      <c r="Y986" s="255">
        <v>8.064516129032258</v>
      </c>
      <c r="Z986" s="237" t="s">
        <v>5524</v>
      </c>
      <c r="AA986" s="165">
        <v>568</v>
      </c>
      <c r="AB986" s="165">
        <v>579</v>
      </c>
      <c r="AC986" s="165">
        <v>-11</v>
      </c>
      <c r="AD986" s="255">
        <v>-1.8998272884283247</v>
      </c>
      <c r="AE986" s="237" t="s">
        <v>7947</v>
      </c>
      <c r="AF986" s="165">
        <v>25</v>
      </c>
      <c r="AG986" s="165">
        <v>25</v>
      </c>
      <c r="AH986" s="165">
        <v>0</v>
      </c>
      <c r="AI986" s="165">
        <v>0</v>
      </c>
      <c r="AJ986" s="237" t="s">
        <v>7948</v>
      </c>
      <c r="AK986" s="165">
        <v>18</v>
      </c>
      <c r="AL986" s="165">
        <v>18</v>
      </c>
      <c r="AM986" s="165">
        <v>0</v>
      </c>
      <c r="AN986" s="165">
        <v>0</v>
      </c>
      <c r="AO986" s="237" t="s">
        <v>7949</v>
      </c>
      <c r="AP986" s="165">
        <v>8</v>
      </c>
      <c r="AQ986" s="165">
        <v>8</v>
      </c>
      <c r="AR986" s="165">
        <v>0</v>
      </c>
      <c r="AS986" s="255">
        <v>0</v>
      </c>
      <c r="AT986" s="120" t="s">
        <v>11509</v>
      </c>
    </row>
    <row r="987" spans="2:46" ht="50" customHeight="1">
      <c r="B987" s="34" t="s">
        <v>1952</v>
      </c>
      <c r="C987" s="35" t="s">
        <v>5300</v>
      </c>
      <c r="D987" s="36" t="s">
        <v>1953</v>
      </c>
      <c r="E987" s="240">
        <v>2680.799</v>
      </c>
      <c r="F987" s="235">
        <v>2208.9209999999998</v>
      </c>
      <c r="G987" s="234">
        <v>471.87800000000016</v>
      </c>
      <c r="H987" s="105">
        <v>21.362375567075517</v>
      </c>
      <c r="I987" s="240">
        <v>1016.323</v>
      </c>
      <c r="J987" s="235">
        <v>1008.691</v>
      </c>
      <c r="K987" s="234">
        <v>7.6319999999999482</v>
      </c>
      <c r="L987" s="312">
        <v>0.75662417925806302</v>
      </c>
      <c r="M987" s="240">
        <v>0.41</v>
      </c>
      <c r="N987" s="235">
        <v>0.41</v>
      </c>
      <c r="O987" s="234">
        <v>0</v>
      </c>
      <c r="P987" s="105">
        <v>0</v>
      </c>
      <c r="Q987" s="240">
        <v>1664.066</v>
      </c>
      <c r="R987" s="235">
        <v>1199.82</v>
      </c>
      <c r="S987" s="234">
        <v>464.24600000000009</v>
      </c>
      <c r="T987" s="105">
        <v>38.692970612258513</v>
      </c>
      <c r="U987" s="180" t="s">
        <v>5395</v>
      </c>
      <c r="V987" s="165">
        <v>598</v>
      </c>
      <c r="W987" s="165">
        <v>255</v>
      </c>
      <c r="X987" s="165">
        <v>343</v>
      </c>
      <c r="Y987" s="255">
        <v>134.50980392156865</v>
      </c>
      <c r="Z987" s="237" t="s">
        <v>7950</v>
      </c>
      <c r="AA987" s="165">
        <v>527</v>
      </c>
      <c r="AB987" s="165">
        <v>427</v>
      </c>
      <c r="AC987" s="165">
        <v>100</v>
      </c>
      <c r="AD987" s="255">
        <v>23.419203747072601</v>
      </c>
      <c r="AE987" s="237" t="s">
        <v>7951</v>
      </c>
      <c r="AF987" s="165">
        <v>141</v>
      </c>
      <c r="AG987" s="165">
        <v>141</v>
      </c>
      <c r="AH987" s="165">
        <v>0</v>
      </c>
      <c r="AI987" s="165">
        <v>0</v>
      </c>
      <c r="AJ987" s="237" t="s">
        <v>7952</v>
      </c>
      <c r="AK987" s="165">
        <v>97</v>
      </c>
      <c r="AL987" s="165">
        <v>97</v>
      </c>
      <c r="AM987" s="165">
        <v>0</v>
      </c>
      <c r="AN987" s="165">
        <v>0</v>
      </c>
      <c r="AO987" s="237" t="s">
        <v>5373</v>
      </c>
      <c r="AP987" s="165">
        <v>92</v>
      </c>
      <c r="AQ987" s="165">
        <v>92</v>
      </c>
      <c r="AR987" s="165">
        <v>0</v>
      </c>
      <c r="AS987" s="255">
        <v>0</v>
      </c>
      <c r="AT987" s="166" t="s">
        <v>11510</v>
      </c>
    </row>
    <row r="988" spans="2:46" ht="50" customHeight="1">
      <c r="B988" s="37" t="s">
        <v>1954</v>
      </c>
      <c r="C988" s="38" t="s">
        <v>5300</v>
      </c>
      <c r="D988" s="39" t="s">
        <v>1955</v>
      </c>
      <c r="E988" s="240">
        <v>1674.748</v>
      </c>
      <c r="F988" s="235">
        <v>1443.627</v>
      </c>
      <c r="G988" s="234">
        <v>231.12100000000009</v>
      </c>
      <c r="H988" s="105">
        <v>16.009744899478889</v>
      </c>
      <c r="I988" s="240">
        <v>931.85799999999995</v>
      </c>
      <c r="J988" s="235">
        <v>874.15099999999995</v>
      </c>
      <c r="K988" s="234">
        <v>57.706999999999994</v>
      </c>
      <c r="L988" s="312">
        <v>6.6014910467413523</v>
      </c>
      <c r="M988" s="240" t="s">
        <v>12163</v>
      </c>
      <c r="N988" s="235" t="s">
        <v>12163</v>
      </c>
      <c r="O988" s="234" t="s">
        <v>12163</v>
      </c>
      <c r="P988" s="234" t="s">
        <v>12163</v>
      </c>
      <c r="Q988" s="240">
        <v>742.89</v>
      </c>
      <c r="R988" s="235">
        <v>569.476</v>
      </c>
      <c r="S988" s="234">
        <v>173.41399999999999</v>
      </c>
      <c r="T988" s="105">
        <v>30.451502785016398</v>
      </c>
      <c r="U988" s="180" t="s">
        <v>5395</v>
      </c>
      <c r="V988" s="165">
        <v>317</v>
      </c>
      <c r="W988" s="165">
        <v>270</v>
      </c>
      <c r="X988" s="165">
        <v>47</v>
      </c>
      <c r="Y988" s="255">
        <v>17.407407407407408</v>
      </c>
      <c r="Z988" s="237" t="s">
        <v>5427</v>
      </c>
      <c r="AA988" s="165">
        <v>240</v>
      </c>
      <c r="AB988" s="165">
        <v>160</v>
      </c>
      <c r="AC988" s="165">
        <v>80</v>
      </c>
      <c r="AD988" s="255">
        <v>50</v>
      </c>
      <c r="AE988" s="237" t="s">
        <v>7953</v>
      </c>
      <c r="AF988" s="165">
        <v>79</v>
      </c>
      <c r="AG988" s="165">
        <v>63</v>
      </c>
      <c r="AH988" s="165">
        <v>16</v>
      </c>
      <c r="AI988" s="165">
        <v>25.396825396825395</v>
      </c>
      <c r="AJ988" s="237" t="s">
        <v>5790</v>
      </c>
      <c r="AK988" s="165">
        <v>79</v>
      </c>
      <c r="AL988" s="165">
        <v>52</v>
      </c>
      <c r="AM988" s="165">
        <v>27</v>
      </c>
      <c r="AN988" s="165">
        <v>51.923076923076927</v>
      </c>
      <c r="AO988" s="237" t="s">
        <v>7852</v>
      </c>
      <c r="AP988" s="165">
        <v>14</v>
      </c>
      <c r="AQ988" s="165">
        <v>13</v>
      </c>
      <c r="AR988" s="165">
        <v>1</v>
      </c>
      <c r="AS988" s="255">
        <v>7.6923076923076925</v>
      </c>
      <c r="AT988" s="166" t="s">
        <v>11511</v>
      </c>
    </row>
    <row r="989" spans="2:46" ht="50" customHeight="1">
      <c r="B989" s="34" t="s">
        <v>1956</v>
      </c>
      <c r="C989" s="35" t="s">
        <v>5300</v>
      </c>
      <c r="D989" s="36" t="s">
        <v>1957</v>
      </c>
      <c r="E989" s="240">
        <v>1879.3040000000001</v>
      </c>
      <c r="F989" s="235">
        <v>1615.0719999999999</v>
      </c>
      <c r="G989" s="234">
        <v>264.2320000000002</v>
      </c>
      <c r="H989" s="105">
        <v>16.360385171682761</v>
      </c>
      <c r="I989" s="240">
        <v>1280.605</v>
      </c>
      <c r="J989" s="235">
        <v>1106.999</v>
      </c>
      <c r="K989" s="234">
        <v>173.60599999999999</v>
      </c>
      <c r="L989" s="312">
        <v>15.682579659060213</v>
      </c>
      <c r="M989" s="240">
        <v>5.8689999999999998</v>
      </c>
      <c r="N989" s="235">
        <v>5.8680000000000003</v>
      </c>
      <c r="O989" s="234">
        <v>9.9999999999944578E-4</v>
      </c>
      <c r="P989" s="105">
        <v>1.7041581458749927E-2</v>
      </c>
      <c r="Q989" s="240">
        <v>592.83000000000004</v>
      </c>
      <c r="R989" s="235">
        <v>502.20499999999998</v>
      </c>
      <c r="S989" s="234">
        <v>90.625000000000057</v>
      </c>
      <c r="T989" s="105">
        <v>18.045419699126864</v>
      </c>
      <c r="U989" s="180" t="s">
        <v>11512</v>
      </c>
      <c r="V989" s="165">
        <v>541</v>
      </c>
      <c r="W989" s="165">
        <v>451</v>
      </c>
      <c r="X989" s="165">
        <v>90</v>
      </c>
      <c r="Y989" s="255">
        <v>19.955654101995567</v>
      </c>
      <c r="Z989" s="235" t="s">
        <v>5386</v>
      </c>
      <c r="AA989" s="165">
        <v>36</v>
      </c>
      <c r="AB989" s="165">
        <v>36</v>
      </c>
      <c r="AC989" s="165">
        <v>0</v>
      </c>
      <c r="AD989" s="165">
        <v>0</v>
      </c>
      <c r="AE989" s="235" t="s">
        <v>11513</v>
      </c>
      <c r="AF989" s="165">
        <v>10</v>
      </c>
      <c r="AG989" s="165">
        <v>10</v>
      </c>
      <c r="AH989" s="165">
        <v>0</v>
      </c>
      <c r="AI989" s="165">
        <v>0</v>
      </c>
      <c r="AJ989" s="235" t="s">
        <v>11514</v>
      </c>
      <c r="AK989" s="165">
        <v>6</v>
      </c>
      <c r="AL989" s="165">
        <v>6</v>
      </c>
      <c r="AM989" s="165">
        <v>0</v>
      </c>
      <c r="AN989" s="165">
        <v>0</v>
      </c>
      <c r="AO989" s="235" t="s">
        <v>5673</v>
      </c>
      <c r="AP989" s="165">
        <v>1</v>
      </c>
      <c r="AQ989" s="165" t="s">
        <v>7160</v>
      </c>
      <c r="AR989" s="165" t="s">
        <v>12165</v>
      </c>
      <c r="AS989" s="255" t="s">
        <v>12165</v>
      </c>
      <c r="AT989" s="121" t="s">
        <v>11515</v>
      </c>
    </row>
    <row r="990" spans="2:46" ht="50" customHeight="1">
      <c r="B990" s="34" t="s">
        <v>1958</v>
      </c>
      <c r="C990" s="35" t="s">
        <v>5300</v>
      </c>
      <c r="D990" s="36" t="s">
        <v>1959</v>
      </c>
      <c r="E990" s="240">
        <v>1719.3320000000001</v>
      </c>
      <c r="F990" s="235">
        <v>1747.866</v>
      </c>
      <c r="G990" s="234">
        <v>-28.533999999999878</v>
      </c>
      <c r="H990" s="105">
        <v>-1.6325050089652113</v>
      </c>
      <c r="I990" s="240">
        <v>1332.557</v>
      </c>
      <c r="J990" s="235">
        <v>1331.963</v>
      </c>
      <c r="K990" s="234">
        <v>0.59400000000005093</v>
      </c>
      <c r="L990" s="312">
        <v>4.4595833367747521E-2</v>
      </c>
      <c r="M990" s="240" t="s">
        <v>12163</v>
      </c>
      <c r="N990" s="235" t="s">
        <v>12163</v>
      </c>
      <c r="O990" s="234" t="s">
        <v>12163</v>
      </c>
      <c r="P990" s="234" t="s">
        <v>12163</v>
      </c>
      <c r="Q990" s="240">
        <v>386.77499999999998</v>
      </c>
      <c r="R990" s="235">
        <v>415.90300000000002</v>
      </c>
      <c r="S990" s="234">
        <v>-29.128000000000043</v>
      </c>
      <c r="T990" s="105">
        <v>-7.003556117652443</v>
      </c>
      <c r="U990" s="180" t="s">
        <v>5536</v>
      </c>
      <c r="V990" s="165">
        <v>386</v>
      </c>
      <c r="W990" s="165">
        <v>416</v>
      </c>
      <c r="X990" s="165">
        <v>-30</v>
      </c>
      <c r="Y990" s="165">
        <v>-7.2115384615384608</v>
      </c>
      <c r="Z990" s="235" t="s">
        <v>5558</v>
      </c>
      <c r="AA990" s="165">
        <v>1</v>
      </c>
      <c r="AB990" s="165" t="s">
        <v>5412</v>
      </c>
      <c r="AC990" s="165" t="s">
        <v>5412</v>
      </c>
      <c r="AD990" s="165" t="s">
        <v>5412</v>
      </c>
      <c r="AE990" s="235" t="s">
        <v>5412</v>
      </c>
      <c r="AF990" s="165" t="s">
        <v>5412</v>
      </c>
      <c r="AG990" s="165" t="s">
        <v>5412</v>
      </c>
      <c r="AH990" s="165" t="s">
        <v>5412</v>
      </c>
      <c r="AI990" s="165" t="s">
        <v>5412</v>
      </c>
      <c r="AJ990" s="235" t="s">
        <v>5412</v>
      </c>
      <c r="AK990" s="165" t="s">
        <v>5412</v>
      </c>
      <c r="AL990" s="165" t="s">
        <v>5412</v>
      </c>
      <c r="AM990" s="165" t="s">
        <v>5412</v>
      </c>
      <c r="AN990" s="165" t="s">
        <v>5412</v>
      </c>
      <c r="AO990" s="235" t="s">
        <v>5412</v>
      </c>
      <c r="AP990" s="165" t="s">
        <v>5412</v>
      </c>
      <c r="AQ990" s="165" t="s">
        <v>5412</v>
      </c>
      <c r="AR990" s="165" t="s">
        <v>12165</v>
      </c>
      <c r="AS990" s="255" t="s">
        <v>12165</v>
      </c>
      <c r="AT990" s="166" t="s">
        <v>12017</v>
      </c>
    </row>
    <row r="991" spans="2:46" ht="50" customHeight="1">
      <c r="B991" s="34" t="s">
        <v>1960</v>
      </c>
      <c r="C991" s="35" t="s">
        <v>5300</v>
      </c>
      <c r="D991" s="36" t="s">
        <v>1961</v>
      </c>
      <c r="E991" s="240">
        <v>682.73299999999995</v>
      </c>
      <c r="F991" s="235">
        <v>681.8</v>
      </c>
      <c r="G991" s="234">
        <v>0.93299999999999272</v>
      </c>
      <c r="H991" s="105">
        <v>0.13684364916397665</v>
      </c>
      <c r="I991" s="240">
        <v>354.666</v>
      </c>
      <c r="J991" s="235">
        <v>354.654</v>
      </c>
      <c r="K991" s="234">
        <v>1.2000000000000455E-2</v>
      </c>
      <c r="L991" s="312">
        <v>3.3835794887412678E-3</v>
      </c>
      <c r="M991" s="240">
        <v>0.78500000000000003</v>
      </c>
      <c r="N991" s="235">
        <v>0.78500000000000003</v>
      </c>
      <c r="O991" s="234">
        <v>0</v>
      </c>
      <c r="P991" s="105">
        <v>0</v>
      </c>
      <c r="Q991" s="240">
        <v>327.28199999999998</v>
      </c>
      <c r="R991" s="235">
        <v>326.36099999999999</v>
      </c>
      <c r="S991" s="234">
        <v>0.92099999999999227</v>
      </c>
      <c r="T991" s="105">
        <v>0.28220283673600471</v>
      </c>
      <c r="U991" s="180" t="s">
        <v>7588</v>
      </c>
      <c r="V991" s="165">
        <v>270</v>
      </c>
      <c r="W991" s="165">
        <v>301</v>
      </c>
      <c r="X991" s="165">
        <v>-31</v>
      </c>
      <c r="Y991" s="165">
        <v>-10.299003322259136</v>
      </c>
      <c r="Z991" s="235" t="s">
        <v>7954</v>
      </c>
      <c r="AA991" s="165">
        <v>30</v>
      </c>
      <c r="AB991" s="165" t="s">
        <v>7160</v>
      </c>
      <c r="AC991" s="165" t="s">
        <v>7160</v>
      </c>
      <c r="AD991" s="165">
        <v>100</v>
      </c>
      <c r="AE991" s="235" t="s">
        <v>7955</v>
      </c>
      <c r="AF991" s="165">
        <v>16</v>
      </c>
      <c r="AG991" s="165">
        <v>16</v>
      </c>
      <c r="AH991" s="165">
        <v>0</v>
      </c>
      <c r="AI991" s="165">
        <v>0</v>
      </c>
      <c r="AJ991" s="241" t="s">
        <v>7956</v>
      </c>
      <c r="AK991" s="165">
        <v>9</v>
      </c>
      <c r="AL991" s="165">
        <v>9</v>
      </c>
      <c r="AM991" s="165">
        <v>0</v>
      </c>
      <c r="AN991" s="165">
        <v>0</v>
      </c>
      <c r="AO991" s="235" t="s">
        <v>5558</v>
      </c>
      <c r="AP991" s="165">
        <v>2</v>
      </c>
      <c r="AQ991" s="165" t="s">
        <v>7160</v>
      </c>
      <c r="AR991" s="165" t="s">
        <v>12165</v>
      </c>
      <c r="AS991" s="255">
        <v>100</v>
      </c>
      <c r="AT991" s="166" t="s">
        <v>11516</v>
      </c>
    </row>
    <row r="992" spans="2:46" ht="50" customHeight="1">
      <c r="B992" s="34" t="s">
        <v>1962</v>
      </c>
      <c r="C992" s="35" t="s">
        <v>5300</v>
      </c>
      <c r="D992" s="36" t="s">
        <v>1963</v>
      </c>
      <c r="E992" s="240">
        <v>1371.1949999999999</v>
      </c>
      <c r="F992" s="235">
        <v>1345.21</v>
      </c>
      <c r="G992" s="234">
        <v>25.9849999999999</v>
      </c>
      <c r="H992" s="105">
        <v>1.9316686613985845</v>
      </c>
      <c r="I992" s="240">
        <v>656.35900000000004</v>
      </c>
      <c r="J992" s="235">
        <v>602.327</v>
      </c>
      <c r="K992" s="234">
        <v>54.032000000000039</v>
      </c>
      <c r="L992" s="312">
        <v>8.9705425790309974</v>
      </c>
      <c r="M992" s="240">
        <v>3.8210000000000002</v>
      </c>
      <c r="N992" s="235">
        <v>3.8210000000000002</v>
      </c>
      <c r="O992" s="234">
        <v>0</v>
      </c>
      <c r="P992" s="105">
        <v>0</v>
      </c>
      <c r="Q992" s="240">
        <v>711.01499999999999</v>
      </c>
      <c r="R992" s="235">
        <v>739.06200000000001</v>
      </c>
      <c r="S992" s="234">
        <v>-28.047000000000025</v>
      </c>
      <c r="T992" s="105">
        <v>-3.7949454849525512</v>
      </c>
      <c r="U992" s="180" t="s">
        <v>5401</v>
      </c>
      <c r="V992" s="165">
        <v>297</v>
      </c>
      <c r="W992" s="165">
        <v>325</v>
      </c>
      <c r="X992" s="165">
        <v>-28</v>
      </c>
      <c r="Y992" s="255">
        <v>-8.615384615384615</v>
      </c>
      <c r="Z992" s="235" t="s">
        <v>5386</v>
      </c>
      <c r="AA992" s="165">
        <v>199</v>
      </c>
      <c r="AB992" s="165">
        <v>199</v>
      </c>
      <c r="AC992" s="165">
        <v>0</v>
      </c>
      <c r="AD992" s="165">
        <v>0</v>
      </c>
      <c r="AE992" s="187" t="s">
        <v>11517</v>
      </c>
      <c r="AF992" s="165">
        <v>86</v>
      </c>
      <c r="AG992" s="165">
        <v>86</v>
      </c>
      <c r="AH992" s="165">
        <v>0</v>
      </c>
      <c r="AI992" s="165">
        <v>0</v>
      </c>
      <c r="AJ992" s="235" t="s">
        <v>5578</v>
      </c>
      <c r="AK992" s="165">
        <v>51</v>
      </c>
      <c r="AL992" s="165">
        <v>56</v>
      </c>
      <c r="AM992" s="165">
        <v>-5</v>
      </c>
      <c r="AN992" s="165">
        <v>-8.9285714285714288</v>
      </c>
      <c r="AO992" s="187" t="s">
        <v>11518</v>
      </c>
      <c r="AP992" s="165">
        <v>32</v>
      </c>
      <c r="AQ992" s="165">
        <v>30</v>
      </c>
      <c r="AR992" s="165">
        <v>2</v>
      </c>
      <c r="AS992" s="255">
        <v>6.666666666666667</v>
      </c>
      <c r="AT992" s="166" t="s">
        <v>11519</v>
      </c>
    </row>
    <row r="993" spans="2:46" ht="50" customHeight="1">
      <c r="B993" s="34" t="s">
        <v>1964</v>
      </c>
      <c r="C993" s="35" t="s">
        <v>5300</v>
      </c>
      <c r="D993" s="36" t="s">
        <v>1965</v>
      </c>
      <c r="E993" s="240">
        <v>1119.912</v>
      </c>
      <c r="F993" s="235">
        <v>1399.3910000000001</v>
      </c>
      <c r="G993" s="234">
        <v>-279.47900000000004</v>
      </c>
      <c r="H993" s="105">
        <v>-19.971473305173468</v>
      </c>
      <c r="I993" s="240">
        <v>579.822</v>
      </c>
      <c r="J993" s="235">
        <v>579.65700000000004</v>
      </c>
      <c r="K993" s="234">
        <v>0.16499999999996362</v>
      </c>
      <c r="L993" s="312">
        <v>2.84651095389107E-2</v>
      </c>
      <c r="M993" s="240">
        <v>12.907</v>
      </c>
      <c r="N993" s="235">
        <v>12.893000000000001</v>
      </c>
      <c r="O993" s="234">
        <v>1.3999999999999346E-2</v>
      </c>
      <c r="P993" s="105">
        <v>0.10858605444814509</v>
      </c>
      <c r="Q993" s="240">
        <v>527.18299999999999</v>
      </c>
      <c r="R993" s="235">
        <v>806.84100000000001</v>
      </c>
      <c r="S993" s="234">
        <v>-279.65800000000002</v>
      </c>
      <c r="T993" s="105">
        <v>-34.660856352118948</v>
      </c>
      <c r="U993" s="180" t="s">
        <v>5395</v>
      </c>
      <c r="V993" s="165">
        <v>420</v>
      </c>
      <c r="W993" s="165">
        <v>700</v>
      </c>
      <c r="X993" s="165">
        <v>-280</v>
      </c>
      <c r="Y993" s="165">
        <v>-40</v>
      </c>
      <c r="Z993" s="235" t="s">
        <v>7957</v>
      </c>
      <c r="AA993" s="165">
        <v>68</v>
      </c>
      <c r="AB993" s="165">
        <v>68</v>
      </c>
      <c r="AC993" s="165">
        <v>0</v>
      </c>
      <c r="AD993" s="165">
        <v>0</v>
      </c>
      <c r="AE993" s="235" t="s">
        <v>7958</v>
      </c>
      <c r="AF993" s="165">
        <v>22</v>
      </c>
      <c r="AG993" s="165">
        <v>21</v>
      </c>
      <c r="AH993" s="165">
        <v>1</v>
      </c>
      <c r="AI993" s="165">
        <v>4.7619047619047619</v>
      </c>
      <c r="AJ993" s="187" t="s">
        <v>7959</v>
      </c>
      <c r="AK993" s="165">
        <v>7</v>
      </c>
      <c r="AL993" s="165">
        <v>6</v>
      </c>
      <c r="AM993" s="165">
        <v>1</v>
      </c>
      <c r="AN993" s="165">
        <v>16.666666666666664</v>
      </c>
      <c r="AO993" s="235" t="s">
        <v>7960</v>
      </c>
      <c r="AP993" s="165">
        <v>4</v>
      </c>
      <c r="AQ993" s="165">
        <v>4</v>
      </c>
      <c r="AR993" s="165">
        <v>0</v>
      </c>
      <c r="AS993" s="255">
        <v>0</v>
      </c>
      <c r="AT993" s="166" t="s">
        <v>11520</v>
      </c>
    </row>
    <row r="994" spans="2:46" ht="50" customHeight="1">
      <c r="B994" s="34" t="s">
        <v>1966</v>
      </c>
      <c r="C994" s="35" t="s">
        <v>5300</v>
      </c>
      <c r="D994" s="36" t="s">
        <v>1967</v>
      </c>
      <c r="E994" s="240">
        <v>2343.9499999999998</v>
      </c>
      <c r="F994" s="235">
        <v>2236.25</v>
      </c>
      <c r="G994" s="234">
        <v>107.69999999999982</v>
      </c>
      <c r="H994" s="105">
        <v>4.8160983789826641</v>
      </c>
      <c r="I994" s="240">
        <v>1854.431</v>
      </c>
      <c r="J994" s="235">
        <v>1741.931</v>
      </c>
      <c r="K994" s="234">
        <v>112.5</v>
      </c>
      <c r="L994" s="312">
        <v>6.4583499576045202</v>
      </c>
      <c r="M994" s="240" t="s">
        <v>12163</v>
      </c>
      <c r="N994" s="235" t="s">
        <v>12163</v>
      </c>
      <c r="O994" s="234" t="s">
        <v>12163</v>
      </c>
      <c r="P994" s="234" t="s">
        <v>12163</v>
      </c>
      <c r="Q994" s="240">
        <v>489.51900000000001</v>
      </c>
      <c r="R994" s="235">
        <v>494.31900000000002</v>
      </c>
      <c r="S994" s="234">
        <v>-4.8000000000000114</v>
      </c>
      <c r="T994" s="105">
        <v>-0.9710328755317944</v>
      </c>
      <c r="U994" s="180" t="s">
        <v>7961</v>
      </c>
      <c r="V994" s="165">
        <v>244</v>
      </c>
      <c r="W994" s="165">
        <v>246</v>
      </c>
      <c r="X994" s="165">
        <v>-2</v>
      </c>
      <c r="Y994" s="255">
        <v>-0.81300813008130091</v>
      </c>
      <c r="Z994" s="235" t="s">
        <v>7962</v>
      </c>
      <c r="AA994" s="165">
        <v>103</v>
      </c>
      <c r="AB994" s="165">
        <v>101</v>
      </c>
      <c r="AC994" s="165">
        <v>2</v>
      </c>
      <c r="AD994" s="165">
        <v>1.9801980198019802</v>
      </c>
      <c r="AE994" s="235" t="s">
        <v>6302</v>
      </c>
      <c r="AF994" s="165">
        <v>41</v>
      </c>
      <c r="AG994" s="165">
        <v>42</v>
      </c>
      <c r="AH994" s="165">
        <v>-1</v>
      </c>
      <c r="AI994" s="165">
        <v>-2.3809523809523809</v>
      </c>
      <c r="AJ994" s="235" t="s">
        <v>7587</v>
      </c>
      <c r="AK994" s="165">
        <v>32</v>
      </c>
      <c r="AL994" s="165">
        <v>32</v>
      </c>
      <c r="AM994" s="165">
        <v>0</v>
      </c>
      <c r="AN994" s="165">
        <v>0</v>
      </c>
      <c r="AO994" s="235" t="s">
        <v>7963</v>
      </c>
      <c r="AP994" s="165">
        <v>26</v>
      </c>
      <c r="AQ994" s="165">
        <v>28</v>
      </c>
      <c r="AR994" s="165">
        <v>-2</v>
      </c>
      <c r="AS994" s="255">
        <v>-7.1428571428571423</v>
      </c>
      <c r="AT994" s="166" t="s">
        <v>11521</v>
      </c>
    </row>
    <row r="995" spans="2:46" ht="50" customHeight="1">
      <c r="B995" s="34" t="s">
        <v>1968</v>
      </c>
      <c r="C995" s="35" t="s">
        <v>5300</v>
      </c>
      <c r="D995" s="36" t="s">
        <v>1969</v>
      </c>
      <c r="E995" s="240">
        <v>368.13499999999999</v>
      </c>
      <c r="F995" s="235">
        <v>457.71</v>
      </c>
      <c r="G995" s="234">
        <v>-89.574999999999989</v>
      </c>
      <c r="H995" s="105">
        <v>-19.570251906228833</v>
      </c>
      <c r="I995" s="240">
        <v>290</v>
      </c>
      <c r="J995" s="235">
        <v>350</v>
      </c>
      <c r="K995" s="234">
        <v>-60</v>
      </c>
      <c r="L995" s="312">
        <v>-17.142857142857142</v>
      </c>
      <c r="M995" s="240">
        <v>1E-3</v>
      </c>
      <c r="N995" s="235">
        <v>1E-3</v>
      </c>
      <c r="O995" s="234">
        <v>0</v>
      </c>
      <c r="P995" s="105">
        <v>0</v>
      </c>
      <c r="Q995" s="240">
        <v>78.134</v>
      </c>
      <c r="R995" s="235">
        <v>107.709</v>
      </c>
      <c r="S995" s="234">
        <v>-29.575000000000003</v>
      </c>
      <c r="T995" s="105">
        <v>-27.458243972184317</v>
      </c>
      <c r="U995" s="180" t="s">
        <v>11522</v>
      </c>
      <c r="V995" s="165">
        <v>24</v>
      </c>
      <c r="W995" s="165">
        <v>24</v>
      </c>
      <c r="X995" s="165">
        <v>0</v>
      </c>
      <c r="Y995" s="165">
        <v>0</v>
      </c>
      <c r="Z995" s="241" t="s">
        <v>7964</v>
      </c>
      <c r="AA995" s="165">
        <v>15</v>
      </c>
      <c r="AB995" s="165">
        <v>40</v>
      </c>
      <c r="AC995" s="165">
        <v>-25</v>
      </c>
      <c r="AD995" s="165">
        <v>-62.5</v>
      </c>
      <c r="AE995" s="241" t="s">
        <v>7965</v>
      </c>
      <c r="AF995" s="165">
        <v>10</v>
      </c>
      <c r="AG995" s="165">
        <v>10</v>
      </c>
      <c r="AH995" s="165">
        <v>0</v>
      </c>
      <c r="AI995" s="165">
        <v>0</v>
      </c>
      <c r="AJ995" s="241" t="s">
        <v>11523</v>
      </c>
      <c r="AK995" s="165">
        <v>10</v>
      </c>
      <c r="AL995" s="165">
        <v>10</v>
      </c>
      <c r="AM995" s="165">
        <v>0</v>
      </c>
      <c r="AN995" s="165">
        <v>0</v>
      </c>
      <c r="AO995" s="235" t="s">
        <v>9450</v>
      </c>
      <c r="AP995" s="165">
        <v>7</v>
      </c>
      <c r="AQ995" s="165">
        <v>10</v>
      </c>
      <c r="AR995" s="165">
        <v>-3</v>
      </c>
      <c r="AS995" s="255">
        <v>-30</v>
      </c>
      <c r="AT995" s="166" t="s">
        <v>11524</v>
      </c>
    </row>
    <row r="996" spans="2:46" ht="50" customHeight="1">
      <c r="B996" s="34" t="s">
        <v>1970</v>
      </c>
      <c r="C996" s="35" t="s">
        <v>5300</v>
      </c>
      <c r="D996" s="36" t="s">
        <v>1971</v>
      </c>
      <c r="E996" s="240">
        <v>1835.2819999999999</v>
      </c>
      <c r="F996" s="235">
        <v>2135.848</v>
      </c>
      <c r="G996" s="234">
        <v>-300.56600000000003</v>
      </c>
      <c r="H996" s="105">
        <v>-14.072443357392475</v>
      </c>
      <c r="I996" s="240">
        <v>800.36300000000006</v>
      </c>
      <c r="J996" s="235">
        <v>980.28800000000001</v>
      </c>
      <c r="K996" s="234">
        <v>-179.92499999999995</v>
      </c>
      <c r="L996" s="312">
        <v>-18.354299960827834</v>
      </c>
      <c r="M996" s="240">
        <v>2.4260000000000002</v>
      </c>
      <c r="N996" s="235">
        <v>2.4249999999999998</v>
      </c>
      <c r="O996" s="234">
        <v>1.000000000000334E-3</v>
      </c>
      <c r="P996" s="105">
        <v>4.1237113402075636E-2</v>
      </c>
      <c r="Q996" s="240">
        <v>1032.4929999999999</v>
      </c>
      <c r="R996" s="235">
        <v>1153.135</v>
      </c>
      <c r="S996" s="234">
        <v>-120.64200000000005</v>
      </c>
      <c r="T996" s="105">
        <v>-10.462088133653046</v>
      </c>
      <c r="U996" s="180" t="s">
        <v>7966</v>
      </c>
      <c r="V996" s="165">
        <v>609</v>
      </c>
      <c r="W996" s="165">
        <v>762</v>
      </c>
      <c r="X996" s="165">
        <v>-153</v>
      </c>
      <c r="Y996" s="255">
        <v>-20.078740157480315</v>
      </c>
      <c r="Z996" s="235" t="s">
        <v>5524</v>
      </c>
      <c r="AA996" s="165">
        <v>247</v>
      </c>
      <c r="AB996" s="165">
        <v>324</v>
      </c>
      <c r="AC996" s="165">
        <v>-77</v>
      </c>
      <c r="AD996" s="165">
        <v>-23.765432098765434</v>
      </c>
      <c r="AE996" s="235" t="s">
        <v>7967</v>
      </c>
      <c r="AF996" s="165">
        <v>106</v>
      </c>
      <c r="AG996" s="165">
        <v>35</v>
      </c>
      <c r="AH996" s="165">
        <v>71</v>
      </c>
      <c r="AI996" s="165">
        <v>202.85714285714283</v>
      </c>
      <c r="AJ996" s="235" t="s">
        <v>5494</v>
      </c>
      <c r="AK996" s="165">
        <v>50</v>
      </c>
      <c r="AL996" s="165">
        <v>50</v>
      </c>
      <c r="AM996" s="165">
        <v>0</v>
      </c>
      <c r="AN996" s="165">
        <v>0</v>
      </c>
      <c r="AO996" s="235" t="s">
        <v>7968</v>
      </c>
      <c r="AP996" s="165">
        <v>11</v>
      </c>
      <c r="AQ996" s="165">
        <v>11</v>
      </c>
      <c r="AR996" s="165">
        <v>0</v>
      </c>
      <c r="AS996" s="255">
        <v>0</v>
      </c>
      <c r="AT996" s="166" t="s">
        <v>12016</v>
      </c>
    </row>
    <row r="997" spans="2:46" ht="50" customHeight="1">
      <c r="B997" s="37" t="s">
        <v>1972</v>
      </c>
      <c r="C997" s="38" t="s">
        <v>5300</v>
      </c>
      <c r="D997" s="39" t="s">
        <v>1973</v>
      </c>
      <c r="E997" s="240">
        <v>1922.0820000000001</v>
      </c>
      <c r="F997" s="235">
        <v>1508.1579999999999</v>
      </c>
      <c r="G997" s="234">
        <v>413.92400000000021</v>
      </c>
      <c r="H997" s="105">
        <v>27.445665507194882</v>
      </c>
      <c r="I997" s="240">
        <v>1072.9159999999999</v>
      </c>
      <c r="J997" s="235">
        <v>910.06700000000001</v>
      </c>
      <c r="K997" s="234">
        <v>162.84899999999993</v>
      </c>
      <c r="L997" s="312">
        <v>17.894177022131331</v>
      </c>
      <c r="M997" s="240" t="s">
        <v>12163</v>
      </c>
      <c r="N997" s="235" t="s">
        <v>12163</v>
      </c>
      <c r="O997" s="234" t="s">
        <v>12163</v>
      </c>
      <c r="P997" s="234" t="s">
        <v>12163</v>
      </c>
      <c r="Q997" s="240">
        <v>849.16600000000005</v>
      </c>
      <c r="R997" s="235">
        <v>598.09100000000001</v>
      </c>
      <c r="S997" s="234">
        <v>251.07500000000005</v>
      </c>
      <c r="T997" s="105">
        <v>41.979397783949274</v>
      </c>
      <c r="U997" s="180" t="s">
        <v>5395</v>
      </c>
      <c r="V997" s="165">
        <v>626</v>
      </c>
      <c r="W997" s="165">
        <v>376</v>
      </c>
      <c r="X997" s="165">
        <v>250</v>
      </c>
      <c r="Y997" s="165">
        <v>66.489361702127653</v>
      </c>
      <c r="Z997" s="235" t="s">
        <v>7969</v>
      </c>
      <c r="AA997" s="165">
        <v>122</v>
      </c>
      <c r="AB997" s="165">
        <v>121</v>
      </c>
      <c r="AC997" s="165">
        <v>1</v>
      </c>
      <c r="AD997" s="165">
        <v>0.82644628099173556</v>
      </c>
      <c r="AE997" s="235" t="s">
        <v>7830</v>
      </c>
      <c r="AF997" s="165">
        <v>101</v>
      </c>
      <c r="AG997" s="165">
        <v>100</v>
      </c>
      <c r="AH997" s="165">
        <v>1</v>
      </c>
      <c r="AI997" s="165">
        <v>1</v>
      </c>
      <c r="AJ997" s="235" t="s">
        <v>5412</v>
      </c>
      <c r="AK997" s="165" t="s">
        <v>5412</v>
      </c>
      <c r="AL997" s="165" t="s">
        <v>5412</v>
      </c>
      <c r="AM997" s="165" t="s">
        <v>12166</v>
      </c>
      <c r="AN997" s="165" t="s">
        <v>12166</v>
      </c>
      <c r="AO997" s="235" t="s">
        <v>5412</v>
      </c>
      <c r="AP997" s="165" t="s">
        <v>5412</v>
      </c>
      <c r="AQ997" s="165" t="s">
        <v>5412</v>
      </c>
      <c r="AR997" s="165" t="s">
        <v>5412</v>
      </c>
      <c r="AS997" s="165" t="s">
        <v>5412</v>
      </c>
      <c r="AT997" s="121" t="s">
        <v>11525</v>
      </c>
    </row>
    <row r="998" spans="2:46" ht="50" customHeight="1">
      <c r="B998" s="37" t="s">
        <v>1974</v>
      </c>
      <c r="C998" s="38" t="s">
        <v>5300</v>
      </c>
      <c r="D998" s="39" t="s">
        <v>1975</v>
      </c>
      <c r="E998" s="240">
        <v>2389.134</v>
      </c>
      <c r="F998" s="235">
        <v>2317.8919999999998</v>
      </c>
      <c r="G998" s="234">
        <v>71.242000000000189</v>
      </c>
      <c r="H998" s="105">
        <v>3.0735685700628066</v>
      </c>
      <c r="I998" s="240">
        <v>1215.655</v>
      </c>
      <c r="J998" s="235">
        <v>1160.2349999999999</v>
      </c>
      <c r="K998" s="234">
        <v>55.420000000000073</v>
      </c>
      <c r="L998" s="312">
        <v>4.7766185298668011</v>
      </c>
      <c r="M998" s="240" t="s">
        <v>12163</v>
      </c>
      <c r="N998" s="235" t="s">
        <v>12163</v>
      </c>
      <c r="O998" s="234" t="s">
        <v>12163</v>
      </c>
      <c r="P998" s="234" t="s">
        <v>12163</v>
      </c>
      <c r="Q998" s="240">
        <v>1173.479</v>
      </c>
      <c r="R998" s="235">
        <v>1157.6569999999999</v>
      </c>
      <c r="S998" s="234">
        <v>15.822000000000116</v>
      </c>
      <c r="T998" s="105">
        <v>1.3667260682568427</v>
      </c>
      <c r="U998" s="180" t="s">
        <v>7970</v>
      </c>
      <c r="V998" s="165">
        <v>726</v>
      </c>
      <c r="W998" s="165">
        <v>720</v>
      </c>
      <c r="X998" s="165">
        <v>6</v>
      </c>
      <c r="Y998" s="255">
        <v>0.83333333333333337</v>
      </c>
      <c r="Z998" s="241" t="s">
        <v>7928</v>
      </c>
      <c r="AA998" s="165">
        <v>193</v>
      </c>
      <c r="AB998" s="165">
        <v>193</v>
      </c>
      <c r="AC998" s="165">
        <v>0</v>
      </c>
      <c r="AD998" s="165">
        <v>0</v>
      </c>
      <c r="AE998" s="241" t="s">
        <v>7971</v>
      </c>
      <c r="AF998" s="165">
        <v>110</v>
      </c>
      <c r="AG998" s="165">
        <v>106</v>
      </c>
      <c r="AH998" s="165">
        <v>4</v>
      </c>
      <c r="AI998" s="165">
        <v>3.7735849056603774</v>
      </c>
      <c r="AJ998" s="241" t="s">
        <v>7972</v>
      </c>
      <c r="AK998" s="165">
        <v>47</v>
      </c>
      <c r="AL998" s="165">
        <v>40</v>
      </c>
      <c r="AM998" s="165">
        <v>7</v>
      </c>
      <c r="AN998" s="165">
        <v>17.5</v>
      </c>
      <c r="AO998" s="241" t="s">
        <v>7973</v>
      </c>
      <c r="AP998" s="165">
        <v>31</v>
      </c>
      <c r="AQ998" s="165">
        <v>35</v>
      </c>
      <c r="AR998" s="165">
        <v>-4</v>
      </c>
      <c r="AS998" s="255">
        <v>-11.428571428571429</v>
      </c>
      <c r="AT998" s="166" t="s">
        <v>11526</v>
      </c>
    </row>
    <row r="999" spans="2:46" ht="50" customHeight="1">
      <c r="B999" s="34" t="s">
        <v>1976</v>
      </c>
      <c r="C999" s="35" t="s">
        <v>5300</v>
      </c>
      <c r="D999" s="36" t="s">
        <v>1977</v>
      </c>
      <c r="E999" s="240">
        <v>573.50599999999997</v>
      </c>
      <c r="F999" s="235">
        <v>572.50599999999997</v>
      </c>
      <c r="G999" s="234">
        <f t="shared" si="249"/>
        <v>1</v>
      </c>
      <c r="H999" s="105">
        <f t="shared" si="250"/>
        <v>0.17467065847344831</v>
      </c>
      <c r="I999" s="240">
        <v>532</v>
      </c>
      <c r="J999" s="235">
        <v>531</v>
      </c>
      <c r="K999" s="234">
        <f t="shared" si="251"/>
        <v>1</v>
      </c>
      <c r="L999" s="312">
        <f t="shared" si="242"/>
        <v>0.18832391713747645</v>
      </c>
      <c r="M999" s="240" t="s">
        <v>12163</v>
      </c>
      <c r="N999" s="235" t="s">
        <v>12163</v>
      </c>
      <c r="O999" s="234" t="s">
        <v>12163</v>
      </c>
      <c r="P999" s="234" t="s">
        <v>12163</v>
      </c>
      <c r="Q999" s="240">
        <v>41.506</v>
      </c>
      <c r="R999" s="235">
        <v>41.506</v>
      </c>
      <c r="S999" s="234">
        <f t="shared" si="254"/>
        <v>0</v>
      </c>
      <c r="T999" s="105">
        <f t="shared" si="244"/>
        <v>0</v>
      </c>
      <c r="U999" s="180" t="s">
        <v>7974</v>
      </c>
      <c r="V999" s="165">
        <v>42</v>
      </c>
      <c r="W999" s="165">
        <v>42</v>
      </c>
      <c r="X999" s="165">
        <f t="shared" si="255"/>
        <v>0</v>
      </c>
      <c r="Y999" s="255">
        <f t="shared" si="256"/>
        <v>0</v>
      </c>
      <c r="Z999" s="235" t="s">
        <v>6150</v>
      </c>
      <c r="AA999" s="235" t="s">
        <v>6150</v>
      </c>
      <c r="AB999" s="235" t="s">
        <v>6150</v>
      </c>
      <c r="AC999" s="235" t="s">
        <v>6150</v>
      </c>
      <c r="AD999" s="235" t="s">
        <v>6150</v>
      </c>
      <c r="AE999" s="235" t="s">
        <v>12158</v>
      </c>
      <c r="AF999" s="235" t="s">
        <v>12158</v>
      </c>
      <c r="AG999" s="235" t="s">
        <v>12158</v>
      </c>
      <c r="AH999" s="235" t="s">
        <v>12158</v>
      </c>
      <c r="AI999" s="235" t="s">
        <v>12158</v>
      </c>
      <c r="AJ999" s="241" t="s">
        <v>12158</v>
      </c>
      <c r="AK999" s="241" t="s">
        <v>12158</v>
      </c>
      <c r="AL999" s="241" t="s">
        <v>12158</v>
      </c>
      <c r="AM999" s="241" t="s">
        <v>12158</v>
      </c>
      <c r="AN999" s="241" t="s">
        <v>12158</v>
      </c>
      <c r="AO999" s="241" t="s">
        <v>12158</v>
      </c>
      <c r="AP999" s="165" t="s">
        <v>12158</v>
      </c>
      <c r="AQ999" s="241" t="s">
        <v>12158</v>
      </c>
      <c r="AR999" s="241" t="s">
        <v>12158</v>
      </c>
      <c r="AS999" s="241" t="s">
        <v>12158</v>
      </c>
      <c r="AT999" s="5"/>
    </row>
    <row r="1000" spans="2:46" ht="50" customHeight="1">
      <c r="B1000" s="34" t="s">
        <v>1978</v>
      </c>
      <c r="C1000" s="35" t="s">
        <v>5300</v>
      </c>
      <c r="D1000" s="36" t="s">
        <v>1979</v>
      </c>
      <c r="E1000" s="240">
        <v>240</v>
      </c>
      <c r="F1000" s="235">
        <v>240</v>
      </c>
      <c r="G1000" s="234">
        <f t="shared" si="249"/>
        <v>0</v>
      </c>
      <c r="H1000" s="105">
        <f t="shared" si="250"/>
        <v>0</v>
      </c>
      <c r="I1000" s="240">
        <v>240</v>
      </c>
      <c r="J1000" s="235">
        <v>240</v>
      </c>
      <c r="K1000" s="234">
        <f t="shared" si="251"/>
        <v>0</v>
      </c>
      <c r="L1000" s="312">
        <f t="shared" si="242"/>
        <v>0</v>
      </c>
      <c r="M1000" s="240" t="s">
        <v>12163</v>
      </c>
      <c r="N1000" s="235" t="s">
        <v>12163</v>
      </c>
      <c r="O1000" s="234" t="s">
        <v>12163</v>
      </c>
      <c r="P1000" s="234" t="s">
        <v>12163</v>
      </c>
      <c r="Q1000" s="240" t="s">
        <v>6150</v>
      </c>
      <c r="R1000" s="235" t="s">
        <v>6150</v>
      </c>
      <c r="S1000" s="234" t="s">
        <v>6150</v>
      </c>
      <c r="T1000" s="138" t="s">
        <v>6150</v>
      </c>
      <c r="U1000" s="65" t="s">
        <v>6150</v>
      </c>
      <c r="V1000" s="235" t="s">
        <v>6150</v>
      </c>
      <c r="W1000" s="235" t="s">
        <v>6150</v>
      </c>
      <c r="X1000" s="235" t="s">
        <v>6150</v>
      </c>
      <c r="Y1000" s="235" t="s">
        <v>6150</v>
      </c>
      <c r="Z1000" s="235" t="s">
        <v>6150</v>
      </c>
      <c r="AA1000" s="235" t="s">
        <v>6150</v>
      </c>
      <c r="AB1000" s="235" t="s">
        <v>6150</v>
      </c>
      <c r="AC1000" s="235" t="s">
        <v>6150</v>
      </c>
      <c r="AD1000" s="235" t="s">
        <v>6150</v>
      </c>
      <c r="AE1000" s="235" t="s">
        <v>12158</v>
      </c>
      <c r="AF1000" s="235" t="s">
        <v>12158</v>
      </c>
      <c r="AG1000" s="235" t="s">
        <v>12158</v>
      </c>
      <c r="AH1000" s="235" t="s">
        <v>12158</v>
      </c>
      <c r="AI1000" s="235" t="s">
        <v>12158</v>
      </c>
      <c r="AJ1000" s="241" t="s">
        <v>12158</v>
      </c>
      <c r="AK1000" s="241" t="s">
        <v>12158</v>
      </c>
      <c r="AL1000" s="241" t="s">
        <v>12158</v>
      </c>
      <c r="AM1000" s="241" t="s">
        <v>12158</v>
      </c>
      <c r="AN1000" s="241" t="s">
        <v>12158</v>
      </c>
      <c r="AO1000" s="241" t="s">
        <v>12158</v>
      </c>
      <c r="AP1000" s="165" t="s">
        <v>12158</v>
      </c>
      <c r="AQ1000" s="241" t="s">
        <v>12158</v>
      </c>
      <c r="AR1000" s="241" t="s">
        <v>12158</v>
      </c>
      <c r="AS1000" s="241" t="s">
        <v>12158</v>
      </c>
      <c r="AT1000" s="5"/>
    </row>
    <row r="1001" spans="2:46" ht="50" customHeight="1">
      <c r="B1001" s="34" t="s">
        <v>1980</v>
      </c>
      <c r="C1001" s="35" t="s">
        <v>5300</v>
      </c>
      <c r="D1001" s="36" t="s">
        <v>1981</v>
      </c>
      <c r="E1001" s="240">
        <v>187</v>
      </c>
      <c r="F1001" s="235">
        <v>187</v>
      </c>
      <c r="G1001" s="234">
        <f t="shared" si="249"/>
        <v>0</v>
      </c>
      <c r="H1001" s="105">
        <f t="shared" si="250"/>
        <v>0</v>
      </c>
      <c r="I1001" s="240">
        <v>187</v>
      </c>
      <c r="J1001" s="235">
        <v>187</v>
      </c>
      <c r="K1001" s="234">
        <f t="shared" si="251"/>
        <v>0</v>
      </c>
      <c r="L1001" s="312">
        <f t="shared" si="242"/>
        <v>0</v>
      </c>
      <c r="M1001" s="240" t="s">
        <v>12163</v>
      </c>
      <c r="N1001" s="235" t="s">
        <v>12163</v>
      </c>
      <c r="O1001" s="234" t="s">
        <v>12163</v>
      </c>
      <c r="P1001" s="234" t="s">
        <v>12163</v>
      </c>
      <c r="Q1001" s="240" t="s">
        <v>6150</v>
      </c>
      <c r="R1001" s="235" t="s">
        <v>6150</v>
      </c>
      <c r="S1001" s="234" t="s">
        <v>6150</v>
      </c>
      <c r="T1001" s="138" t="s">
        <v>6150</v>
      </c>
      <c r="U1001" s="65" t="s">
        <v>6150</v>
      </c>
      <c r="V1001" s="235" t="s">
        <v>6150</v>
      </c>
      <c r="W1001" s="235" t="s">
        <v>6150</v>
      </c>
      <c r="X1001" s="235" t="s">
        <v>6150</v>
      </c>
      <c r="Y1001" s="235" t="s">
        <v>6150</v>
      </c>
      <c r="Z1001" s="235" t="s">
        <v>6150</v>
      </c>
      <c r="AA1001" s="235" t="s">
        <v>6150</v>
      </c>
      <c r="AB1001" s="235" t="s">
        <v>6150</v>
      </c>
      <c r="AC1001" s="235" t="s">
        <v>6150</v>
      </c>
      <c r="AD1001" s="235" t="s">
        <v>6150</v>
      </c>
      <c r="AE1001" s="235" t="s">
        <v>12158</v>
      </c>
      <c r="AF1001" s="235" t="s">
        <v>12158</v>
      </c>
      <c r="AG1001" s="235" t="s">
        <v>12158</v>
      </c>
      <c r="AH1001" s="235" t="s">
        <v>12158</v>
      </c>
      <c r="AI1001" s="235" t="s">
        <v>12158</v>
      </c>
      <c r="AJ1001" s="241" t="s">
        <v>12158</v>
      </c>
      <c r="AK1001" s="241" t="s">
        <v>12158</v>
      </c>
      <c r="AL1001" s="241" t="s">
        <v>12158</v>
      </c>
      <c r="AM1001" s="241" t="s">
        <v>12158</v>
      </c>
      <c r="AN1001" s="241" t="s">
        <v>12158</v>
      </c>
      <c r="AO1001" s="241" t="s">
        <v>12158</v>
      </c>
      <c r="AP1001" s="165" t="s">
        <v>12158</v>
      </c>
      <c r="AQ1001" s="241" t="s">
        <v>12158</v>
      </c>
      <c r="AR1001" s="241" t="s">
        <v>12158</v>
      </c>
      <c r="AS1001" s="241" t="s">
        <v>12158</v>
      </c>
      <c r="AT1001" s="5"/>
    </row>
    <row r="1002" spans="2:46" ht="50" customHeight="1">
      <c r="B1002" s="34" t="s">
        <v>1982</v>
      </c>
      <c r="C1002" s="35" t="s">
        <v>5300</v>
      </c>
      <c r="D1002" s="36" t="s">
        <v>1983</v>
      </c>
      <c r="E1002" s="240">
        <v>350</v>
      </c>
      <c r="F1002" s="235">
        <v>350</v>
      </c>
      <c r="G1002" s="234">
        <f t="shared" si="249"/>
        <v>0</v>
      </c>
      <c r="H1002" s="105">
        <f t="shared" si="250"/>
        <v>0</v>
      </c>
      <c r="I1002" s="240">
        <v>350</v>
      </c>
      <c r="J1002" s="235">
        <v>350</v>
      </c>
      <c r="K1002" s="234">
        <f t="shared" si="251"/>
        <v>0</v>
      </c>
      <c r="L1002" s="312">
        <f t="shared" si="242"/>
        <v>0</v>
      </c>
      <c r="M1002" s="240" t="s">
        <v>12163</v>
      </c>
      <c r="N1002" s="235" t="s">
        <v>12163</v>
      </c>
      <c r="O1002" s="234" t="s">
        <v>12163</v>
      </c>
      <c r="P1002" s="234" t="s">
        <v>12163</v>
      </c>
      <c r="Q1002" s="240" t="s">
        <v>6150</v>
      </c>
      <c r="R1002" s="235" t="s">
        <v>6150</v>
      </c>
      <c r="S1002" s="234" t="s">
        <v>6150</v>
      </c>
      <c r="T1002" s="138" t="s">
        <v>6150</v>
      </c>
      <c r="U1002" s="65" t="s">
        <v>6150</v>
      </c>
      <c r="V1002" s="235" t="s">
        <v>6150</v>
      </c>
      <c r="W1002" s="235" t="s">
        <v>6150</v>
      </c>
      <c r="X1002" s="235" t="s">
        <v>6150</v>
      </c>
      <c r="Y1002" s="235" t="s">
        <v>6150</v>
      </c>
      <c r="Z1002" s="235" t="s">
        <v>6150</v>
      </c>
      <c r="AA1002" s="235" t="s">
        <v>6150</v>
      </c>
      <c r="AB1002" s="235" t="s">
        <v>6150</v>
      </c>
      <c r="AC1002" s="235" t="s">
        <v>6150</v>
      </c>
      <c r="AD1002" s="235" t="s">
        <v>6150</v>
      </c>
      <c r="AE1002" s="235" t="s">
        <v>12158</v>
      </c>
      <c r="AF1002" s="235" t="s">
        <v>12158</v>
      </c>
      <c r="AG1002" s="235" t="s">
        <v>12158</v>
      </c>
      <c r="AH1002" s="235" t="s">
        <v>12158</v>
      </c>
      <c r="AI1002" s="235" t="s">
        <v>12158</v>
      </c>
      <c r="AJ1002" s="241" t="s">
        <v>12158</v>
      </c>
      <c r="AK1002" s="241" t="s">
        <v>12158</v>
      </c>
      <c r="AL1002" s="241" t="s">
        <v>12158</v>
      </c>
      <c r="AM1002" s="241" t="s">
        <v>12158</v>
      </c>
      <c r="AN1002" s="241" t="s">
        <v>12158</v>
      </c>
      <c r="AO1002" s="241" t="s">
        <v>12158</v>
      </c>
      <c r="AP1002" s="165" t="s">
        <v>12158</v>
      </c>
      <c r="AQ1002" s="241" t="s">
        <v>12158</v>
      </c>
      <c r="AR1002" s="241" t="s">
        <v>12158</v>
      </c>
      <c r="AS1002" s="241" t="s">
        <v>12158</v>
      </c>
      <c r="AT1002" s="5"/>
    </row>
    <row r="1003" spans="2:46" ht="50" customHeight="1">
      <c r="B1003" s="34" t="s">
        <v>1984</v>
      </c>
      <c r="C1003" s="35" t="s">
        <v>5300</v>
      </c>
      <c r="D1003" s="36" t="s">
        <v>1985</v>
      </c>
      <c r="E1003" s="240">
        <v>93.5</v>
      </c>
      <c r="F1003" s="235">
        <v>93.5</v>
      </c>
      <c r="G1003" s="234">
        <f t="shared" si="249"/>
        <v>0</v>
      </c>
      <c r="H1003" s="105">
        <f t="shared" si="250"/>
        <v>0</v>
      </c>
      <c r="I1003" s="240">
        <v>93.5</v>
      </c>
      <c r="J1003" s="235">
        <v>93.5</v>
      </c>
      <c r="K1003" s="234">
        <f t="shared" si="251"/>
        <v>0</v>
      </c>
      <c r="L1003" s="312">
        <f t="shared" si="242"/>
        <v>0</v>
      </c>
      <c r="M1003" s="240" t="s">
        <v>12163</v>
      </c>
      <c r="N1003" s="235" t="s">
        <v>12163</v>
      </c>
      <c r="O1003" s="234" t="s">
        <v>12163</v>
      </c>
      <c r="P1003" s="234" t="s">
        <v>12163</v>
      </c>
      <c r="Q1003" s="240" t="s">
        <v>6150</v>
      </c>
      <c r="R1003" s="235" t="s">
        <v>6150</v>
      </c>
      <c r="S1003" s="234" t="s">
        <v>6150</v>
      </c>
      <c r="T1003" s="138" t="s">
        <v>6150</v>
      </c>
      <c r="U1003" s="65" t="s">
        <v>6150</v>
      </c>
      <c r="V1003" s="235" t="s">
        <v>6150</v>
      </c>
      <c r="W1003" s="235" t="s">
        <v>6150</v>
      </c>
      <c r="X1003" s="235" t="s">
        <v>6150</v>
      </c>
      <c r="Y1003" s="235" t="s">
        <v>6150</v>
      </c>
      <c r="Z1003" s="235" t="s">
        <v>6150</v>
      </c>
      <c r="AA1003" s="235" t="s">
        <v>6150</v>
      </c>
      <c r="AB1003" s="235" t="s">
        <v>6150</v>
      </c>
      <c r="AC1003" s="235" t="s">
        <v>6150</v>
      </c>
      <c r="AD1003" s="235" t="s">
        <v>6150</v>
      </c>
      <c r="AE1003" s="235" t="s">
        <v>12158</v>
      </c>
      <c r="AF1003" s="235" t="s">
        <v>12158</v>
      </c>
      <c r="AG1003" s="235" t="s">
        <v>12158</v>
      </c>
      <c r="AH1003" s="235" t="s">
        <v>12158</v>
      </c>
      <c r="AI1003" s="235" t="s">
        <v>12158</v>
      </c>
      <c r="AJ1003" s="241" t="s">
        <v>12158</v>
      </c>
      <c r="AK1003" s="241" t="s">
        <v>12158</v>
      </c>
      <c r="AL1003" s="241" t="s">
        <v>12158</v>
      </c>
      <c r="AM1003" s="241" t="s">
        <v>12158</v>
      </c>
      <c r="AN1003" s="241" t="s">
        <v>12158</v>
      </c>
      <c r="AO1003" s="241" t="s">
        <v>12158</v>
      </c>
      <c r="AP1003" s="165" t="s">
        <v>12158</v>
      </c>
      <c r="AQ1003" s="241" t="s">
        <v>12158</v>
      </c>
      <c r="AR1003" s="241" t="s">
        <v>12158</v>
      </c>
      <c r="AS1003" s="241" t="s">
        <v>12158</v>
      </c>
      <c r="AT1003" s="5"/>
    </row>
    <row r="1004" spans="2:46" ht="50" customHeight="1">
      <c r="B1004" s="34" t="s">
        <v>1986</v>
      </c>
      <c r="C1004" s="35" t="s">
        <v>5300</v>
      </c>
      <c r="D1004" s="36" t="s">
        <v>1987</v>
      </c>
      <c r="E1004" s="240">
        <v>19.587</v>
      </c>
      <c r="F1004" s="235">
        <v>19.486999999999998</v>
      </c>
      <c r="G1004" s="234">
        <f t="shared" si="249"/>
        <v>0.10000000000000142</v>
      </c>
      <c r="H1004" s="105">
        <f t="shared" si="250"/>
        <v>0.5131626212346766</v>
      </c>
      <c r="I1004" s="240">
        <v>19.587</v>
      </c>
      <c r="J1004" s="235">
        <v>19.486999999999998</v>
      </c>
      <c r="K1004" s="234">
        <f t="shared" si="251"/>
        <v>0.10000000000000142</v>
      </c>
      <c r="L1004" s="312">
        <f t="shared" si="242"/>
        <v>0.5131626212346766</v>
      </c>
      <c r="M1004" s="240" t="s">
        <v>12163</v>
      </c>
      <c r="N1004" s="235" t="s">
        <v>12163</v>
      </c>
      <c r="O1004" s="234" t="s">
        <v>12163</v>
      </c>
      <c r="P1004" s="234" t="s">
        <v>12163</v>
      </c>
      <c r="Q1004" s="240" t="s">
        <v>6150</v>
      </c>
      <c r="R1004" s="235" t="s">
        <v>6150</v>
      </c>
      <c r="S1004" s="234" t="s">
        <v>6150</v>
      </c>
      <c r="T1004" s="138" t="s">
        <v>6150</v>
      </c>
      <c r="U1004" s="65" t="s">
        <v>6150</v>
      </c>
      <c r="V1004" s="235" t="s">
        <v>6150</v>
      </c>
      <c r="W1004" s="235" t="s">
        <v>6150</v>
      </c>
      <c r="X1004" s="235" t="s">
        <v>6150</v>
      </c>
      <c r="Y1004" s="235" t="s">
        <v>6150</v>
      </c>
      <c r="Z1004" s="235" t="s">
        <v>6150</v>
      </c>
      <c r="AA1004" s="235" t="s">
        <v>6150</v>
      </c>
      <c r="AB1004" s="235" t="s">
        <v>6150</v>
      </c>
      <c r="AC1004" s="235" t="s">
        <v>6150</v>
      </c>
      <c r="AD1004" s="235" t="s">
        <v>6150</v>
      </c>
      <c r="AE1004" s="235" t="s">
        <v>12158</v>
      </c>
      <c r="AF1004" s="235" t="s">
        <v>12158</v>
      </c>
      <c r="AG1004" s="235" t="s">
        <v>12158</v>
      </c>
      <c r="AH1004" s="235" t="s">
        <v>12158</v>
      </c>
      <c r="AI1004" s="235" t="s">
        <v>12158</v>
      </c>
      <c r="AJ1004" s="241" t="s">
        <v>12158</v>
      </c>
      <c r="AK1004" s="241" t="s">
        <v>12158</v>
      </c>
      <c r="AL1004" s="241" t="s">
        <v>12158</v>
      </c>
      <c r="AM1004" s="241" t="s">
        <v>12158</v>
      </c>
      <c r="AN1004" s="241" t="s">
        <v>12158</v>
      </c>
      <c r="AO1004" s="241" t="s">
        <v>12158</v>
      </c>
      <c r="AP1004" s="165" t="s">
        <v>12158</v>
      </c>
      <c r="AQ1004" s="241" t="s">
        <v>12158</v>
      </c>
      <c r="AR1004" s="241" t="s">
        <v>12158</v>
      </c>
      <c r="AS1004" s="241" t="s">
        <v>12158</v>
      </c>
      <c r="AT1004" s="5"/>
    </row>
    <row r="1005" spans="2:46" ht="50" customHeight="1">
      <c r="B1005" s="34" t="s">
        <v>1988</v>
      </c>
      <c r="C1005" s="35" t="s">
        <v>5300</v>
      </c>
      <c r="D1005" s="36" t="s">
        <v>1989</v>
      </c>
      <c r="E1005" s="240">
        <v>203.11099999999999</v>
      </c>
      <c r="F1005" s="235">
        <v>258.48599999999999</v>
      </c>
      <c r="G1005" s="234">
        <f t="shared" si="249"/>
        <v>-55.375</v>
      </c>
      <c r="H1005" s="105">
        <f t="shared" si="250"/>
        <v>-21.422823673235687</v>
      </c>
      <c r="I1005" s="240">
        <v>0</v>
      </c>
      <c r="J1005" s="235">
        <v>0</v>
      </c>
      <c r="K1005" s="234">
        <f t="shared" si="251"/>
        <v>0</v>
      </c>
      <c r="L1005" s="312">
        <f t="shared" si="251"/>
        <v>0</v>
      </c>
      <c r="M1005" s="240">
        <v>137.00700000000001</v>
      </c>
      <c r="N1005" s="235">
        <v>195.43799999999999</v>
      </c>
      <c r="O1005" s="234">
        <f t="shared" si="252"/>
        <v>-58.430999999999983</v>
      </c>
      <c r="P1005" s="105">
        <f t="shared" si="253"/>
        <v>-29.89746108740367</v>
      </c>
      <c r="Q1005" s="240">
        <v>66.103999999999999</v>
      </c>
      <c r="R1005" s="235">
        <v>63.048000000000002</v>
      </c>
      <c r="S1005" s="234">
        <f t="shared" si="254"/>
        <v>3.0559999999999974</v>
      </c>
      <c r="T1005" s="105">
        <f t="shared" si="244"/>
        <v>4.8471006217485044</v>
      </c>
      <c r="U1005" s="180" t="s">
        <v>7975</v>
      </c>
      <c r="V1005" s="165">
        <v>51</v>
      </c>
      <c r="W1005" s="165">
        <v>48</v>
      </c>
      <c r="X1005" s="165">
        <f t="shared" si="255"/>
        <v>3</v>
      </c>
      <c r="Y1005" s="165">
        <f t="shared" si="256"/>
        <v>6.25</v>
      </c>
      <c r="Z1005" s="235" t="s">
        <v>6074</v>
      </c>
      <c r="AA1005" s="165">
        <v>15</v>
      </c>
      <c r="AB1005" s="165">
        <v>15</v>
      </c>
      <c r="AC1005" s="165">
        <f t="shared" si="257"/>
        <v>0</v>
      </c>
      <c r="AD1005" s="165">
        <f t="shared" si="258"/>
        <v>0</v>
      </c>
      <c r="AE1005" s="235" t="s">
        <v>12158</v>
      </c>
      <c r="AF1005" s="235" t="s">
        <v>12158</v>
      </c>
      <c r="AG1005" s="235" t="s">
        <v>12158</v>
      </c>
      <c r="AH1005" s="235" t="s">
        <v>12158</v>
      </c>
      <c r="AI1005" s="235" t="s">
        <v>12158</v>
      </c>
      <c r="AJ1005" s="241" t="s">
        <v>12158</v>
      </c>
      <c r="AK1005" s="241" t="s">
        <v>12158</v>
      </c>
      <c r="AL1005" s="241" t="s">
        <v>12158</v>
      </c>
      <c r="AM1005" s="241" t="s">
        <v>12158</v>
      </c>
      <c r="AN1005" s="241" t="s">
        <v>12158</v>
      </c>
      <c r="AO1005" s="241" t="s">
        <v>12158</v>
      </c>
      <c r="AP1005" s="165" t="s">
        <v>12158</v>
      </c>
      <c r="AQ1005" s="241" t="s">
        <v>12158</v>
      </c>
      <c r="AR1005" s="241" t="s">
        <v>12158</v>
      </c>
      <c r="AS1005" s="241" t="s">
        <v>12158</v>
      </c>
      <c r="AT1005" s="5"/>
    </row>
    <row r="1006" spans="2:46" ht="50" customHeight="1">
      <c r="B1006" s="34" t="s">
        <v>1990</v>
      </c>
      <c r="C1006" s="35" t="s">
        <v>5300</v>
      </c>
      <c r="D1006" s="36" t="s">
        <v>1991</v>
      </c>
      <c r="E1006" s="240">
        <v>118.295</v>
      </c>
      <c r="F1006" s="235">
        <v>63.210999999999999</v>
      </c>
      <c r="G1006" s="234">
        <f t="shared" si="249"/>
        <v>55.084000000000003</v>
      </c>
      <c r="H1006" s="105">
        <f t="shared" si="250"/>
        <v>87.143060543259892</v>
      </c>
      <c r="I1006" s="240" t="s">
        <v>6150</v>
      </c>
      <c r="J1006" s="235" t="s">
        <v>6150</v>
      </c>
      <c r="K1006" s="234" t="s">
        <v>6150</v>
      </c>
      <c r="L1006" s="312" t="s">
        <v>6150</v>
      </c>
      <c r="M1006" s="240" t="s">
        <v>12163</v>
      </c>
      <c r="N1006" s="235" t="s">
        <v>12163</v>
      </c>
      <c r="O1006" s="234" t="s">
        <v>12163</v>
      </c>
      <c r="P1006" s="234" t="s">
        <v>12163</v>
      </c>
      <c r="Q1006" s="240">
        <v>118.295</v>
      </c>
      <c r="R1006" s="235">
        <v>63.210999999999999</v>
      </c>
      <c r="S1006" s="234">
        <f t="shared" si="254"/>
        <v>55.084000000000003</v>
      </c>
      <c r="T1006" s="105">
        <f t="shared" si="244"/>
        <v>87.143060543259892</v>
      </c>
      <c r="U1006" s="180" t="s">
        <v>7976</v>
      </c>
      <c r="V1006" s="165">
        <v>118</v>
      </c>
      <c r="W1006" s="165">
        <v>63</v>
      </c>
      <c r="X1006" s="165">
        <f t="shared" si="255"/>
        <v>55</v>
      </c>
      <c r="Y1006" s="255">
        <f t="shared" si="256"/>
        <v>87.301587301587304</v>
      </c>
      <c r="Z1006" s="235" t="s">
        <v>6150</v>
      </c>
      <c r="AA1006" s="235" t="s">
        <v>6150</v>
      </c>
      <c r="AB1006" s="235" t="s">
        <v>6150</v>
      </c>
      <c r="AC1006" s="235" t="s">
        <v>6150</v>
      </c>
      <c r="AD1006" s="235" t="s">
        <v>6150</v>
      </c>
      <c r="AE1006" s="235" t="s">
        <v>12158</v>
      </c>
      <c r="AF1006" s="235" t="s">
        <v>12158</v>
      </c>
      <c r="AG1006" s="235" t="s">
        <v>12158</v>
      </c>
      <c r="AH1006" s="235" t="s">
        <v>12158</v>
      </c>
      <c r="AI1006" s="235" t="s">
        <v>12158</v>
      </c>
      <c r="AJ1006" s="241" t="s">
        <v>12158</v>
      </c>
      <c r="AK1006" s="241" t="s">
        <v>12158</v>
      </c>
      <c r="AL1006" s="241" t="s">
        <v>12158</v>
      </c>
      <c r="AM1006" s="241" t="s">
        <v>12158</v>
      </c>
      <c r="AN1006" s="241" t="s">
        <v>12158</v>
      </c>
      <c r="AO1006" s="241" t="s">
        <v>12158</v>
      </c>
      <c r="AP1006" s="165" t="s">
        <v>12158</v>
      </c>
      <c r="AQ1006" s="241" t="s">
        <v>12158</v>
      </c>
      <c r="AR1006" s="241" t="s">
        <v>12158</v>
      </c>
      <c r="AS1006" s="241" t="s">
        <v>12158</v>
      </c>
      <c r="AT1006" s="5"/>
    </row>
    <row r="1007" spans="2:46" ht="50" customHeight="1">
      <c r="B1007" s="34" t="s">
        <v>1992</v>
      </c>
      <c r="C1007" s="35" t="s">
        <v>5300</v>
      </c>
      <c r="D1007" s="36" t="s">
        <v>1993</v>
      </c>
      <c r="E1007" s="240">
        <v>3554.8960000000002</v>
      </c>
      <c r="F1007" s="235">
        <v>3504.8960000000002</v>
      </c>
      <c r="G1007" s="234">
        <f t="shared" si="249"/>
        <v>50</v>
      </c>
      <c r="H1007" s="105">
        <f t="shared" si="250"/>
        <v>1.4265758527499817</v>
      </c>
      <c r="I1007" s="240">
        <v>3552.5859999999998</v>
      </c>
      <c r="J1007" s="235">
        <v>3502.5859999999998</v>
      </c>
      <c r="K1007" s="234">
        <f t="shared" si="251"/>
        <v>50</v>
      </c>
      <c r="L1007" s="312">
        <f t="shared" si="242"/>
        <v>1.4275166976628126</v>
      </c>
      <c r="M1007" s="240" t="s">
        <v>12163</v>
      </c>
      <c r="N1007" s="235" t="s">
        <v>12163</v>
      </c>
      <c r="O1007" s="234" t="s">
        <v>12163</v>
      </c>
      <c r="P1007" s="234" t="s">
        <v>12163</v>
      </c>
      <c r="Q1007" s="240">
        <v>2.31</v>
      </c>
      <c r="R1007" s="235">
        <v>2.31</v>
      </c>
      <c r="S1007" s="234">
        <f t="shared" si="254"/>
        <v>0</v>
      </c>
      <c r="T1007" s="105">
        <f t="shared" si="244"/>
        <v>0</v>
      </c>
      <c r="U1007" s="180" t="s">
        <v>5467</v>
      </c>
      <c r="V1007" s="165">
        <v>2</v>
      </c>
      <c r="W1007" s="165">
        <v>2</v>
      </c>
      <c r="X1007" s="165">
        <f t="shared" si="255"/>
        <v>0</v>
      </c>
      <c r="Y1007" s="255">
        <f t="shared" si="256"/>
        <v>0</v>
      </c>
      <c r="Z1007" s="235" t="s">
        <v>6150</v>
      </c>
      <c r="AA1007" s="235" t="s">
        <v>6150</v>
      </c>
      <c r="AB1007" s="235" t="s">
        <v>6150</v>
      </c>
      <c r="AC1007" s="235" t="s">
        <v>6150</v>
      </c>
      <c r="AD1007" s="235" t="s">
        <v>6150</v>
      </c>
      <c r="AE1007" s="235" t="s">
        <v>12158</v>
      </c>
      <c r="AF1007" s="235" t="s">
        <v>12158</v>
      </c>
      <c r="AG1007" s="235" t="s">
        <v>12158</v>
      </c>
      <c r="AH1007" s="235" t="s">
        <v>12158</v>
      </c>
      <c r="AI1007" s="235" t="s">
        <v>12158</v>
      </c>
      <c r="AJ1007" s="241" t="s">
        <v>12158</v>
      </c>
      <c r="AK1007" s="241" t="s">
        <v>12158</v>
      </c>
      <c r="AL1007" s="241" t="s">
        <v>12158</v>
      </c>
      <c r="AM1007" s="241" t="s">
        <v>12158</v>
      </c>
      <c r="AN1007" s="241" t="s">
        <v>12158</v>
      </c>
      <c r="AO1007" s="241" t="s">
        <v>12158</v>
      </c>
      <c r="AP1007" s="165" t="s">
        <v>12158</v>
      </c>
      <c r="AQ1007" s="241" t="s">
        <v>12158</v>
      </c>
      <c r="AR1007" s="241" t="s">
        <v>12158</v>
      </c>
      <c r="AS1007" s="241" t="s">
        <v>12158</v>
      </c>
      <c r="AT1007" s="5"/>
    </row>
    <row r="1008" spans="2:46" ht="50" customHeight="1">
      <c r="B1008" s="34" t="s">
        <v>1994</v>
      </c>
      <c r="C1008" s="35" t="s">
        <v>5300</v>
      </c>
      <c r="D1008" s="36" t="s">
        <v>1995</v>
      </c>
      <c r="E1008" s="240">
        <v>150</v>
      </c>
      <c r="F1008" s="235">
        <v>149</v>
      </c>
      <c r="G1008" s="234">
        <f t="shared" si="249"/>
        <v>1</v>
      </c>
      <c r="H1008" s="105">
        <f t="shared" si="250"/>
        <v>0.67114093959731547</v>
      </c>
      <c r="I1008" s="240">
        <v>150</v>
      </c>
      <c r="J1008" s="235">
        <v>149</v>
      </c>
      <c r="K1008" s="234">
        <f t="shared" si="251"/>
        <v>1</v>
      </c>
      <c r="L1008" s="312">
        <f t="shared" si="242"/>
        <v>0.67114093959731547</v>
      </c>
      <c r="M1008" s="240" t="s">
        <v>12163</v>
      </c>
      <c r="N1008" s="235" t="s">
        <v>12163</v>
      </c>
      <c r="O1008" s="234" t="s">
        <v>12163</v>
      </c>
      <c r="P1008" s="234" t="s">
        <v>12163</v>
      </c>
      <c r="Q1008" s="240" t="s">
        <v>6150</v>
      </c>
      <c r="R1008" s="235" t="s">
        <v>6150</v>
      </c>
      <c r="S1008" s="234" t="s">
        <v>6150</v>
      </c>
      <c r="T1008" s="138" t="s">
        <v>6150</v>
      </c>
      <c r="U1008" s="65" t="s">
        <v>6150</v>
      </c>
      <c r="V1008" s="235" t="s">
        <v>6150</v>
      </c>
      <c r="W1008" s="235" t="s">
        <v>6150</v>
      </c>
      <c r="X1008" s="235" t="s">
        <v>6150</v>
      </c>
      <c r="Y1008" s="235" t="s">
        <v>6150</v>
      </c>
      <c r="Z1008" s="235" t="s">
        <v>6150</v>
      </c>
      <c r="AA1008" s="235" t="s">
        <v>6150</v>
      </c>
      <c r="AB1008" s="235" t="s">
        <v>6150</v>
      </c>
      <c r="AC1008" s="235" t="s">
        <v>6150</v>
      </c>
      <c r="AD1008" s="235" t="s">
        <v>6150</v>
      </c>
      <c r="AE1008" s="235" t="s">
        <v>12158</v>
      </c>
      <c r="AF1008" s="235" t="s">
        <v>12158</v>
      </c>
      <c r="AG1008" s="235" t="s">
        <v>12158</v>
      </c>
      <c r="AH1008" s="235" t="s">
        <v>12158</v>
      </c>
      <c r="AI1008" s="235" t="s">
        <v>12158</v>
      </c>
      <c r="AJ1008" s="241" t="s">
        <v>12158</v>
      </c>
      <c r="AK1008" s="241" t="s">
        <v>12158</v>
      </c>
      <c r="AL1008" s="241" t="s">
        <v>12158</v>
      </c>
      <c r="AM1008" s="241" t="s">
        <v>12158</v>
      </c>
      <c r="AN1008" s="241" t="s">
        <v>12158</v>
      </c>
      <c r="AO1008" s="241" t="s">
        <v>12158</v>
      </c>
      <c r="AP1008" s="165" t="s">
        <v>12158</v>
      </c>
      <c r="AQ1008" s="241" t="s">
        <v>12158</v>
      </c>
      <c r="AR1008" s="241" t="s">
        <v>12158</v>
      </c>
      <c r="AS1008" s="241" t="s">
        <v>12158</v>
      </c>
      <c r="AT1008" s="5"/>
    </row>
    <row r="1009" spans="2:46" ht="50" customHeight="1">
      <c r="B1009" s="34" t="s">
        <v>1996</v>
      </c>
      <c r="C1009" s="35" t="s">
        <v>5300</v>
      </c>
      <c r="D1009" s="36" t="s">
        <v>1997</v>
      </c>
      <c r="E1009" s="240">
        <v>131.42400000000001</v>
      </c>
      <c r="F1009" s="235">
        <v>131.40899999999999</v>
      </c>
      <c r="G1009" s="234">
        <f t="shared" si="249"/>
        <v>1.5000000000014779E-2</v>
      </c>
      <c r="H1009" s="105">
        <f t="shared" si="250"/>
        <v>1.1414743282434825E-2</v>
      </c>
      <c r="I1009" s="240" t="s">
        <v>6150</v>
      </c>
      <c r="J1009" s="235" t="s">
        <v>6150</v>
      </c>
      <c r="K1009" s="234" t="s">
        <v>6150</v>
      </c>
      <c r="L1009" s="312" t="s">
        <v>6150</v>
      </c>
      <c r="M1009" s="240">
        <v>131.42400000000001</v>
      </c>
      <c r="N1009" s="235">
        <v>131.40899999999999</v>
      </c>
      <c r="O1009" s="234">
        <f t="shared" si="252"/>
        <v>1.5000000000014779E-2</v>
      </c>
      <c r="P1009" s="105">
        <f t="shared" si="253"/>
        <v>1.1414743282434825E-2</v>
      </c>
      <c r="Q1009" s="240" t="s">
        <v>6150</v>
      </c>
      <c r="R1009" s="235" t="s">
        <v>6150</v>
      </c>
      <c r="S1009" s="234" t="s">
        <v>6150</v>
      </c>
      <c r="T1009" s="138" t="s">
        <v>6150</v>
      </c>
      <c r="U1009" s="65" t="s">
        <v>6150</v>
      </c>
      <c r="V1009" s="235" t="s">
        <v>6150</v>
      </c>
      <c r="W1009" s="235" t="s">
        <v>6150</v>
      </c>
      <c r="X1009" s="235" t="s">
        <v>6150</v>
      </c>
      <c r="Y1009" s="235" t="s">
        <v>6150</v>
      </c>
      <c r="Z1009" s="235" t="s">
        <v>6150</v>
      </c>
      <c r="AA1009" s="235" t="s">
        <v>6150</v>
      </c>
      <c r="AB1009" s="235" t="s">
        <v>6150</v>
      </c>
      <c r="AC1009" s="235" t="s">
        <v>6150</v>
      </c>
      <c r="AD1009" s="235" t="s">
        <v>6150</v>
      </c>
      <c r="AE1009" s="235" t="s">
        <v>12158</v>
      </c>
      <c r="AF1009" s="235" t="s">
        <v>12158</v>
      </c>
      <c r="AG1009" s="235" t="s">
        <v>12158</v>
      </c>
      <c r="AH1009" s="235" t="s">
        <v>12158</v>
      </c>
      <c r="AI1009" s="235" t="s">
        <v>12158</v>
      </c>
      <c r="AJ1009" s="241" t="s">
        <v>12158</v>
      </c>
      <c r="AK1009" s="241" t="s">
        <v>12158</v>
      </c>
      <c r="AL1009" s="241" t="s">
        <v>12158</v>
      </c>
      <c r="AM1009" s="241" t="s">
        <v>12158</v>
      </c>
      <c r="AN1009" s="241" t="s">
        <v>12158</v>
      </c>
      <c r="AO1009" s="241" t="s">
        <v>12158</v>
      </c>
      <c r="AP1009" s="165" t="s">
        <v>12158</v>
      </c>
      <c r="AQ1009" s="241" t="s">
        <v>12158</v>
      </c>
      <c r="AR1009" s="241" t="s">
        <v>12158</v>
      </c>
      <c r="AS1009" s="241" t="s">
        <v>12158</v>
      </c>
      <c r="AT1009" s="5"/>
    </row>
    <row r="1010" spans="2:46" ht="50" customHeight="1">
      <c r="B1010" s="34" t="s">
        <v>1998</v>
      </c>
      <c r="C1010" s="35" t="s">
        <v>5300</v>
      </c>
      <c r="D1010" s="36" t="s">
        <v>1999</v>
      </c>
      <c r="E1010" s="240">
        <v>241.31</v>
      </c>
      <c r="F1010" s="235">
        <v>241.251</v>
      </c>
      <c r="G1010" s="234">
        <f t="shared" si="249"/>
        <v>5.8999999999997499E-2</v>
      </c>
      <c r="H1010" s="105">
        <f t="shared" si="250"/>
        <v>2.4455857177793042E-2</v>
      </c>
      <c r="I1010" s="240" t="s">
        <v>6150</v>
      </c>
      <c r="J1010" s="235" t="s">
        <v>6150</v>
      </c>
      <c r="K1010" s="234" t="s">
        <v>6150</v>
      </c>
      <c r="L1010" s="312" t="s">
        <v>6150</v>
      </c>
      <c r="M1010" s="240" t="s">
        <v>12163</v>
      </c>
      <c r="N1010" s="235" t="s">
        <v>12163</v>
      </c>
      <c r="O1010" s="234" t="s">
        <v>12163</v>
      </c>
      <c r="P1010" s="234" t="s">
        <v>12163</v>
      </c>
      <c r="Q1010" s="240">
        <v>241.31</v>
      </c>
      <c r="R1010" s="235">
        <v>241.251</v>
      </c>
      <c r="S1010" s="234">
        <f t="shared" si="254"/>
        <v>5.8999999999997499E-2</v>
      </c>
      <c r="T1010" s="105">
        <f t="shared" si="244"/>
        <v>2.4455857177793042E-2</v>
      </c>
      <c r="U1010" s="180" t="s">
        <v>7741</v>
      </c>
      <c r="V1010" s="165">
        <v>241</v>
      </c>
      <c r="W1010" s="165">
        <v>241</v>
      </c>
      <c r="X1010" s="165">
        <f t="shared" si="255"/>
        <v>0</v>
      </c>
      <c r="Y1010" s="255">
        <f t="shared" si="256"/>
        <v>0</v>
      </c>
      <c r="Z1010" s="235" t="s">
        <v>6150</v>
      </c>
      <c r="AA1010" s="235" t="s">
        <v>6150</v>
      </c>
      <c r="AB1010" s="235" t="s">
        <v>6150</v>
      </c>
      <c r="AC1010" s="235" t="s">
        <v>6150</v>
      </c>
      <c r="AD1010" s="235" t="s">
        <v>6150</v>
      </c>
      <c r="AE1010" s="235" t="s">
        <v>12158</v>
      </c>
      <c r="AF1010" s="235" t="s">
        <v>12158</v>
      </c>
      <c r="AG1010" s="235" t="s">
        <v>12158</v>
      </c>
      <c r="AH1010" s="235" t="s">
        <v>12158</v>
      </c>
      <c r="AI1010" s="235" t="s">
        <v>12158</v>
      </c>
      <c r="AJ1010" s="241" t="s">
        <v>12158</v>
      </c>
      <c r="AK1010" s="241" t="s">
        <v>12158</v>
      </c>
      <c r="AL1010" s="241" t="s">
        <v>12158</v>
      </c>
      <c r="AM1010" s="241" t="s">
        <v>12158</v>
      </c>
      <c r="AN1010" s="241" t="s">
        <v>12158</v>
      </c>
      <c r="AO1010" s="241" t="s">
        <v>12158</v>
      </c>
      <c r="AP1010" s="165" t="s">
        <v>12158</v>
      </c>
      <c r="AQ1010" s="241" t="s">
        <v>12158</v>
      </c>
      <c r="AR1010" s="241" t="s">
        <v>12158</v>
      </c>
      <c r="AS1010" s="241" t="s">
        <v>12158</v>
      </c>
      <c r="AT1010" s="5"/>
    </row>
    <row r="1011" spans="2:46" ht="50" customHeight="1">
      <c r="B1011" s="34" t="s">
        <v>2000</v>
      </c>
      <c r="C1011" s="35" t="s">
        <v>5300</v>
      </c>
      <c r="D1011" s="36" t="s">
        <v>2001</v>
      </c>
      <c r="E1011" s="240">
        <v>776.34199999999998</v>
      </c>
      <c r="F1011" s="235">
        <v>38.682000000000002</v>
      </c>
      <c r="G1011" s="234">
        <f t="shared" si="249"/>
        <v>737.66</v>
      </c>
      <c r="H1011" s="105">
        <f t="shared" si="250"/>
        <v>1906.9851610568221</v>
      </c>
      <c r="I1011" s="240">
        <v>776.34199999999998</v>
      </c>
      <c r="J1011" s="235">
        <v>38.682000000000002</v>
      </c>
      <c r="K1011" s="234">
        <f t="shared" si="251"/>
        <v>737.66</v>
      </c>
      <c r="L1011" s="312">
        <f t="shared" si="242"/>
        <v>1906.9851610568221</v>
      </c>
      <c r="M1011" s="240" t="s">
        <v>12163</v>
      </c>
      <c r="N1011" s="235" t="s">
        <v>12163</v>
      </c>
      <c r="O1011" s="234" t="s">
        <v>12163</v>
      </c>
      <c r="P1011" s="234" t="s">
        <v>12163</v>
      </c>
      <c r="Q1011" s="240" t="s">
        <v>6150</v>
      </c>
      <c r="R1011" s="235" t="s">
        <v>6150</v>
      </c>
      <c r="S1011" s="234" t="s">
        <v>6150</v>
      </c>
      <c r="T1011" s="138" t="s">
        <v>6150</v>
      </c>
      <c r="U1011" s="65" t="s">
        <v>6150</v>
      </c>
      <c r="V1011" s="235" t="s">
        <v>6150</v>
      </c>
      <c r="W1011" s="235" t="s">
        <v>6150</v>
      </c>
      <c r="X1011" s="235" t="s">
        <v>6150</v>
      </c>
      <c r="Y1011" s="235" t="s">
        <v>6150</v>
      </c>
      <c r="Z1011" s="235" t="s">
        <v>6150</v>
      </c>
      <c r="AA1011" s="235" t="s">
        <v>6150</v>
      </c>
      <c r="AB1011" s="235" t="s">
        <v>6150</v>
      </c>
      <c r="AC1011" s="235" t="s">
        <v>6150</v>
      </c>
      <c r="AD1011" s="235" t="s">
        <v>6150</v>
      </c>
      <c r="AE1011" s="235" t="s">
        <v>12158</v>
      </c>
      <c r="AF1011" s="235" t="s">
        <v>12158</v>
      </c>
      <c r="AG1011" s="235" t="s">
        <v>12158</v>
      </c>
      <c r="AH1011" s="235" t="s">
        <v>12158</v>
      </c>
      <c r="AI1011" s="235" t="s">
        <v>12158</v>
      </c>
      <c r="AJ1011" s="241" t="s">
        <v>12158</v>
      </c>
      <c r="AK1011" s="241" t="s">
        <v>12158</v>
      </c>
      <c r="AL1011" s="241" t="s">
        <v>12158</v>
      </c>
      <c r="AM1011" s="241" t="s">
        <v>12158</v>
      </c>
      <c r="AN1011" s="241" t="s">
        <v>12158</v>
      </c>
      <c r="AO1011" s="241" t="s">
        <v>12158</v>
      </c>
      <c r="AP1011" s="165" t="s">
        <v>12158</v>
      </c>
      <c r="AQ1011" s="241" t="s">
        <v>12158</v>
      </c>
      <c r="AR1011" s="241" t="s">
        <v>12158</v>
      </c>
      <c r="AS1011" s="241" t="s">
        <v>12158</v>
      </c>
      <c r="AT1011" s="5"/>
    </row>
    <row r="1012" spans="2:46" ht="50" customHeight="1">
      <c r="B1012" s="37" t="s">
        <v>2002</v>
      </c>
      <c r="C1012" s="38" t="s">
        <v>5300</v>
      </c>
      <c r="D1012" s="39" t="s">
        <v>2003</v>
      </c>
      <c r="E1012" s="240">
        <v>113.173</v>
      </c>
      <c r="F1012" s="235">
        <v>113.16200000000001</v>
      </c>
      <c r="G1012" s="234">
        <f t="shared" si="249"/>
        <v>1.099999999999568E-2</v>
      </c>
      <c r="H1012" s="105">
        <f t="shared" si="250"/>
        <v>9.7205775790421521E-3</v>
      </c>
      <c r="I1012" s="240">
        <v>113.173</v>
      </c>
      <c r="J1012" s="235">
        <v>113.16200000000001</v>
      </c>
      <c r="K1012" s="234">
        <f t="shared" si="251"/>
        <v>1.099999999999568E-2</v>
      </c>
      <c r="L1012" s="312">
        <f t="shared" si="242"/>
        <v>9.7205775790421521E-3</v>
      </c>
      <c r="M1012" s="240" t="s">
        <v>12163</v>
      </c>
      <c r="N1012" s="235" t="s">
        <v>12163</v>
      </c>
      <c r="O1012" s="234" t="s">
        <v>12163</v>
      </c>
      <c r="P1012" s="234" t="s">
        <v>12163</v>
      </c>
      <c r="Q1012" s="240" t="s">
        <v>6150</v>
      </c>
      <c r="R1012" s="235" t="s">
        <v>6150</v>
      </c>
      <c r="S1012" s="234" t="s">
        <v>6150</v>
      </c>
      <c r="T1012" s="138" t="s">
        <v>6150</v>
      </c>
      <c r="U1012" s="65" t="s">
        <v>6150</v>
      </c>
      <c r="V1012" s="235" t="s">
        <v>6150</v>
      </c>
      <c r="W1012" s="235" t="s">
        <v>6150</v>
      </c>
      <c r="X1012" s="235" t="s">
        <v>6150</v>
      </c>
      <c r="Y1012" s="235" t="s">
        <v>6150</v>
      </c>
      <c r="Z1012" s="235" t="s">
        <v>6150</v>
      </c>
      <c r="AA1012" s="235" t="s">
        <v>6150</v>
      </c>
      <c r="AB1012" s="235" t="s">
        <v>6150</v>
      </c>
      <c r="AC1012" s="235" t="s">
        <v>6150</v>
      </c>
      <c r="AD1012" s="235" t="s">
        <v>6150</v>
      </c>
      <c r="AE1012" s="235" t="s">
        <v>12158</v>
      </c>
      <c r="AF1012" s="235" t="s">
        <v>12158</v>
      </c>
      <c r="AG1012" s="235" t="s">
        <v>12158</v>
      </c>
      <c r="AH1012" s="235" t="s">
        <v>12158</v>
      </c>
      <c r="AI1012" s="235" t="s">
        <v>12158</v>
      </c>
      <c r="AJ1012" s="241" t="s">
        <v>12158</v>
      </c>
      <c r="AK1012" s="241" t="s">
        <v>12158</v>
      </c>
      <c r="AL1012" s="241" t="s">
        <v>12158</v>
      </c>
      <c r="AM1012" s="241" t="s">
        <v>12158</v>
      </c>
      <c r="AN1012" s="241" t="s">
        <v>12158</v>
      </c>
      <c r="AO1012" s="241" t="s">
        <v>12158</v>
      </c>
      <c r="AP1012" s="165" t="s">
        <v>12158</v>
      </c>
      <c r="AQ1012" s="241" t="s">
        <v>12158</v>
      </c>
      <c r="AR1012" s="241" t="s">
        <v>12158</v>
      </c>
      <c r="AS1012" s="241" t="s">
        <v>12158</v>
      </c>
      <c r="AT1012" s="5"/>
    </row>
    <row r="1013" spans="2:46" ht="50" customHeight="1">
      <c r="B1013" s="37" t="s">
        <v>5229</v>
      </c>
      <c r="C1013" s="38" t="s">
        <v>5301</v>
      </c>
      <c r="D1013" s="39" t="s">
        <v>5230</v>
      </c>
      <c r="E1013" s="240">
        <v>6216.2259999999997</v>
      </c>
      <c r="F1013" s="235">
        <v>3674.8829999999998</v>
      </c>
      <c r="G1013" s="234">
        <f t="shared" si="249"/>
        <v>2541.3429999999998</v>
      </c>
      <c r="H1013" s="105">
        <f t="shared" si="250"/>
        <v>69.154392126225517</v>
      </c>
      <c r="I1013" s="240">
        <v>4512.6850000000004</v>
      </c>
      <c r="J1013" s="235">
        <v>2012.155</v>
      </c>
      <c r="K1013" s="234">
        <f t="shared" si="251"/>
        <v>2500.5300000000007</v>
      </c>
      <c r="L1013" s="312">
        <f t="shared" si="242"/>
        <v>124.27124152960387</v>
      </c>
      <c r="M1013" s="240">
        <v>33.408999999999999</v>
      </c>
      <c r="N1013" s="235">
        <v>26.802</v>
      </c>
      <c r="O1013" s="234">
        <f t="shared" si="252"/>
        <v>6.6069999999999993</v>
      </c>
      <c r="P1013" s="105">
        <f t="shared" si="253"/>
        <v>24.65114543690769</v>
      </c>
      <c r="Q1013" s="240">
        <v>1670.1320000000001</v>
      </c>
      <c r="R1013" s="235">
        <v>1635.9259999999999</v>
      </c>
      <c r="S1013" s="234">
        <f t="shared" si="254"/>
        <v>34.206000000000131</v>
      </c>
      <c r="T1013" s="105">
        <f>S1013/R1013*100</f>
        <v>2.0909258731752005</v>
      </c>
      <c r="U1013" s="180" t="s">
        <v>7977</v>
      </c>
      <c r="V1013" s="165">
        <v>1506</v>
      </c>
      <c r="W1013" s="165">
        <v>1505</v>
      </c>
      <c r="X1013" s="165">
        <f t="shared" si="255"/>
        <v>1</v>
      </c>
      <c r="Y1013" s="165">
        <f t="shared" si="256"/>
        <v>6.6445182724252497E-2</v>
      </c>
      <c r="Z1013" s="235" t="s">
        <v>7978</v>
      </c>
      <c r="AA1013" s="165">
        <v>100</v>
      </c>
      <c r="AB1013" s="165">
        <v>100</v>
      </c>
      <c r="AC1013" s="165">
        <f>AA1013-AB1013</f>
        <v>0</v>
      </c>
      <c r="AD1013" s="165">
        <f>AC1013/AB1013*100</f>
        <v>0</v>
      </c>
      <c r="AE1013" s="235" t="s">
        <v>7979</v>
      </c>
      <c r="AF1013" s="165">
        <v>26</v>
      </c>
      <c r="AG1013" s="165" t="s">
        <v>6150</v>
      </c>
      <c r="AH1013" s="235" t="s">
        <v>6150</v>
      </c>
      <c r="AI1013" s="235" t="s">
        <v>6150</v>
      </c>
      <c r="AJ1013" s="235" t="s">
        <v>7980</v>
      </c>
      <c r="AK1013" s="165">
        <v>26</v>
      </c>
      <c r="AL1013" s="165">
        <v>18</v>
      </c>
      <c r="AM1013" s="165">
        <f t="shared" si="261"/>
        <v>8</v>
      </c>
      <c r="AN1013" s="165">
        <f t="shared" si="262"/>
        <v>44.444444444444443</v>
      </c>
      <c r="AO1013" s="235" t="s">
        <v>5415</v>
      </c>
      <c r="AP1013" s="165">
        <v>6</v>
      </c>
      <c r="AQ1013" s="165">
        <v>6</v>
      </c>
      <c r="AR1013" s="165">
        <f t="shared" si="263"/>
        <v>0</v>
      </c>
      <c r="AS1013" s="255">
        <f t="shared" si="264"/>
        <v>0</v>
      </c>
      <c r="AT1013" s="171" t="s">
        <v>12015</v>
      </c>
    </row>
    <row r="1014" spans="2:46" ht="50" customHeight="1">
      <c r="B1014" s="34" t="s">
        <v>2004</v>
      </c>
      <c r="C1014" s="35" t="s">
        <v>5301</v>
      </c>
      <c r="D1014" s="36" t="s">
        <v>2005</v>
      </c>
      <c r="E1014" s="240">
        <v>15059.297</v>
      </c>
      <c r="F1014" s="235">
        <v>14345.040999999999</v>
      </c>
      <c r="G1014" s="234">
        <f t="shared" si="249"/>
        <v>714.25600000000122</v>
      </c>
      <c r="H1014" s="105">
        <f t="shared" si="250"/>
        <v>4.9791143852429647</v>
      </c>
      <c r="I1014" s="240">
        <v>4199.4160000000002</v>
      </c>
      <c r="J1014" s="235">
        <v>4198.8329999999996</v>
      </c>
      <c r="K1014" s="234">
        <f t="shared" si="251"/>
        <v>0.58300000000053842</v>
      </c>
      <c r="L1014" s="312">
        <f t="shared" si="242"/>
        <v>1.388481037470503E-2</v>
      </c>
      <c r="M1014" s="240">
        <v>29.437999999999999</v>
      </c>
      <c r="N1014" s="235">
        <v>29.437000000000001</v>
      </c>
      <c r="O1014" s="234">
        <f t="shared" si="252"/>
        <v>9.9999999999766942E-4</v>
      </c>
      <c r="P1014" s="105">
        <f t="shared" si="253"/>
        <v>3.3970853008039861E-3</v>
      </c>
      <c r="Q1014" s="240">
        <v>10830.442999999999</v>
      </c>
      <c r="R1014" s="235">
        <v>10116.771000000001</v>
      </c>
      <c r="S1014" s="234">
        <f t="shared" si="254"/>
        <v>713.67199999999866</v>
      </c>
      <c r="T1014" s="105">
        <f t="shared" ref="T1014:T1077" si="265">S1014/R1014*100</f>
        <v>7.0543456998285183</v>
      </c>
      <c r="U1014" s="185" t="s">
        <v>7981</v>
      </c>
      <c r="V1014" s="165">
        <v>5927</v>
      </c>
      <c r="W1014" s="165">
        <v>6035</v>
      </c>
      <c r="X1014" s="165">
        <f t="shared" si="255"/>
        <v>-108</v>
      </c>
      <c r="Y1014" s="165">
        <f t="shared" si="256"/>
        <v>-1.7895608947804473</v>
      </c>
      <c r="Z1014" s="71" t="s">
        <v>5578</v>
      </c>
      <c r="AA1014" s="165">
        <v>4000</v>
      </c>
      <c r="AB1014" s="165">
        <v>4000</v>
      </c>
      <c r="AC1014" s="165">
        <f t="shared" ref="AC1014:AC1076" si="266">AA1014-AB1014</f>
        <v>0</v>
      </c>
      <c r="AD1014" s="165">
        <f t="shared" ref="AD1014:AD1076" si="267">AC1014/AB1014*100</f>
        <v>0</v>
      </c>
      <c r="AE1014" s="71" t="s">
        <v>7982</v>
      </c>
      <c r="AF1014" s="165">
        <v>830</v>
      </c>
      <c r="AG1014" s="165" t="s">
        <v>5412</v>
      </c>
      <c r="AH1014" s="235" t="s">
        <v>6150</v>
      </c>
      <c r="AI1014" s="235" t="s">
        <v>6150</v>
      </c>
      <c r="AJ1014" s="71" t="s">
        <v>7983</v>
      </c>
      <c r="AK1014" s="165">
        <v>68</v>
      </c>
      <c r="AL1014" s="165">
        <v>76</v>
      </c>
      <c r="AM1014" s="165">
        <f t="shared" si="261"/>
        <v>-8</v>
      </c>
      <c r="AN1014" s="165">
        <f t="shared" si="262"/>
        <v>-10.526315789473683</v>
      </c>
      <c r="AO1014" s="71" t="s">
        <v>7984</v>
      </c>
      <c r="AP1014" s="165">
        <v>5.45</v>
      </c>
      <c r="AQ1014" s="165">
        <v>5.7949999999999999</v>
      </c>
      <c r="AR1014" s="165">
        <f t="shared" si="263"/>
        <v>-0.34499999999999975</v>
      </c>
      <c r="AS1014" s="255">
        <f t="shared" si="264"/>
        <v>-5.95340811044003</v>
      </c>
      <c r="AT1014" s="135" t="s">
        <v>7985</v>
      </c>
    </row>
    <row r="1015" spans="2:46" ht="50" customHeight="1">
      <c r="B1015" s="34" t="s">
        <v>2006</v>
      </c>
      <c r="C1015" s="35" t="s">
        <v>5301</v>
      </c>
      <c r="D1015" s="36" t="s">
        <v>2007</v>
      </c>
      <c r="E1015" s="240">
        <v>10693.596</v>
      </c>
      <c r="F1015" s="235">
        <v>11468.299000000001</v>
      </c>
      <c r="G1015" s="234">
        <f t="shared" si="249"/>
        <v>-774.70300000000134</v>
      </c>
      <c r="H1015" s="105">
        <f t="shared" si="250"/>
        <v>-6.755169184200736</v>
      </c>
      <c r="I1015" s="240">
        <v>6780.0110000000004</v>
      </c>
      <c r="J1015" s="235">
        <v>7320.509</v>
      </c>
      <c r="K1015" s="234">
        <f t="shared" si="251"/>
        <v>-540.49799999999959</v>
      </c>
      <c r="L1015" s="312">
        <f t="shared" si="242"/>
        <v>-7.3833390547023381</v>
      </c>
      <c r="M1015" s="240">
        <v>457.16300000000001</v>
      </c>
      <c r="N1015" s="235">
        <v>457.16300000000001</v>
      </c>
      <c r="O1015" s="234">
        <f t="shared" si="252"/>
        <v>0</v>
      </c>
      <c r="P1015" s="105">
        <f t="shared" si="253"/>
        <v>0</v>
      </c>
      <c r="Q1015" s="240">
        <v>3456.422</v>
      </c>
      <c r="R1015" s="235">
        <v>3690.627</v>
      </c>
      <c r="S1015" s="234">
        <f t="shared" si="254"/>
        <v>-234.20499999999993</v>
      </c>
      <c r="T1015" s="105">
        <f t="shared" si="265"/>
        <v>-6.3459406762048811</v>
      </c>
      <c r="U1015" s="185" t="s">
        <v>7986</v>
      </c>
      <c r="V1015" s="165">
        <v>914</v>
      </c>
      <c r="W1015" s="165">
        <v>913</v>
      </c>
      <c r="X1015" s="165">
        <f t="shared" si="255"/>
        <v>1</v>
      </c>
      <c r="Y1015" s="165">
        <f t="shared" si="256"/>
        <v>0.10952902519167579</v>
      </c>
      <c r="Z1015" s="71" t="s">
        <v>6017</v>
      </c>
      <c r="AA1015" s="165">
        <v>522</v>
      </c>
      <c r="AB1015" s="165">
        <v>722</v>
      </c>
      <c r="AC1015" s="165">
        <f t="shared" si="266"/>
        <v>-200</v>
      </c>
      <c r="AD1015" s="165">
        <f t="shared" si="267"/>
        <v>-27.70083102493075</v>
      </c>
      <c r="AE1015" s="71" t="s">
        <v>5478</v>
      </c>
      <c r="AF1015" s="165">
        <v>448</v>
      </c>
      <c r="AG1015" s="165">
        <v>452</v>
      </c>
      <c r="AH1015" s="165">
        <f t="shared" si="259"/>
        <v>-4</v>
      </c>
      <c r="AI1015" s="165">
        <f t="shared" si="260"/>
        <v>-0.88495575221238942</v>
      </c>
      <c r="AJ1015" s="71" t="s">
        <v>5401</v>
      </c>
      <c r="AK1015" s="165">
        <v>361</v>
      </c>
      <c r="AL1015" s="165">
        <v>360</v>
      </c>
      <c r="AM1015" s="165">
        <f t="shared" si="261"/>
        <v>1</v>
      </c>
      <c r="AN1015" s="165">
        <f t="shared" si="262"/>
        <v>0.27777777777777779</v>
      </c>
      <c r="AO1015" s="71" t="s">
        <v>7987</v>
      </c>
      <c r="AP1015" s="165">
        <v>189</v>
      </c>
      <c r="AQ1015" s="165">
        <v>200</v>
      </c>
      <c r="AR1015" s="165">
        <f t="shared" si="263"/>
        <v>-11</v>
      </c>
      <c r="AS1015" s="255">
        <f t="shared" si="264"/>
        <v>-5.5</v>
      </c>
      <c r="AT1015" s="135" t="s">
        <v>7988</v>
      </c>
    </row>
    <row r="1016" spans="2:46" ht="50" customHeight="1">
      <c r="B1016" s="34" t="s">
        <v>2008</v>
      </c>
      <c r="C1016" s="35" t="s">
        <v>5301</v>
      </c>
      <c r="D1016" s="36" t="s">
        <v>2009</v>
      </c>
      <c r="E1016" s="240">
        <v>14872.767</v>
      </c>
      <c r="F1016" s="235">
        <v>15972.329</v>
      </c>
      <c r="G1016" s="234">
        <f t="shared" si="249"/>
        <v>-1099.5619999999999</v>
      </c>
      <c r="H1016" s="105">
        <f t="shared" si="250"/>
        <v>-6.8841682387083312</v>
      </c>
      <c r="I1016" s="240">
        <v>7734.9219999999996</v>
      </c>
      <c r="J1016" s="235">
        <v>7728.9049999999997</v>
      </c>
      <c r="K1016" s="234">
        <f t="shared" si="251"/>
        <v>6.0169999999998254</v>
      </c>
      <c r="L1016" s="312">
        <f t="shared" si="242"/>
        <v>7.7850614026176101E-2</v>
      </c>
      <c r="M1016" s="240">
        <v>553.87900000000002</v>
      </c>
      <c r="N1016" s="235">
        <v>553.12900000000002</v>
      </c>
      <c r="O1016" s="234">
        <f t="shared" si="252"/>
        <v>0.75</v>
      </c>
      <c r="P1016" s="105">
        <f t="shared" si="253"/>
        <v>0.13559223978493262</v>
      </c>
      <c r="Q1016" s="240">
        <v>6583.9660000000003</v>
      </c>
      <c r="R1016" s="235">
        <v>7690.2950000000001</v>
      </c>
      <c r="S1016" s="234">
        <f t="shared" si="254"/>
        <v>-1106.3289999999997</v>
      </c>
      <c r="T1016" s="105">
        <f t="shared" si="265"/>
        <v>-14.386041107655814</v>
      </c>
      <c r="U1016" s="185" t="s">
        <v>5513</v>
      </c>
      <c r="V1016" s="165">
        <v>1700</v>
      </c>
      <c r="W1016" s="165">
        <v>2200</v>
      </c>
      <c r="X1016" s="165">
        <f t="shared" si="255"/>
        <v>-500</v>
      </c>
      <c r="Y1016" s="165">
        <f t="shared" si="256"/>
        <v>-22.727272727272727</v>
      </c>
      <c r="Z1016" s="71" t="s">
        <v>5476</v>
      </c>
      <c r="AA1016" s="165">
        <v>1309</v>
      </c>
      <c r="AB1016" s="165">
        <v>1806</v>
      </c>
      <c r="AC1016" s="165">
        <f t="shared" si="266"/>
        <v>-497</v>
      </c>
      <c r="AD1016" s="165">
        <f t="shared" si="267"/>
        <v>-27.519379844961239</v>
      </c>
      <c r="AE1016" s="71" t="s">
        <v>7989</v>
      </c>
      <c r="AF1016" s="165">
        <v>1075</v>
      </c>
      <c r="AG1016" s="165">
        <v>1134</v>
      </c>
      <c r="AH1016" s="165">
        <f t="shared" si="259"/>
        <v>-59</v>
      </c>
      <c r="AI1016" s="165">
        <f t="shared" si="260"/>
        <v>-5.2028218694885355</v>
      </c>
      <c r="AJ1016" s="71" t="s">
        <v>7990</v>
      </c>
      <c r="AK1016" s="165">
        <v>900</v>
      </c>
      <c r="AL1016" s="165">
        <v>1000</v>
      </c>
      <c r="AM1016" s="165">
        <f t="shared" si="261"/>
        <v>-100</v>
      </c>
      <c r="AN1016" s="165">
        <f t="shared" si="262"/>
        <v>-10</v>
      </c>
      <c r="AO1016" s="71" t="s">
        <v>7991</v>
      </c>
      <c r="AP1016" s="165">
        <v>433</v>
      </c>
      <c r="AQ1016" s="165">
        <v>532</v>
      </c>
      <c r="AR1016" s="165">
        <f t="shared" si="263"/>
        <v>-99</v>
      </c>
      <c r="AS1016" s="255">
        <f t="shared" si="264"/>
        <v>-18.609022556390979</v>
      </c>
      <c r="AT1016" s="135" t="s">
        <v>7992</v>
      </c>
    </row>
    <row r="1017" spans="2:46" ht="50" customHeight="1">
      <c r="B1017" s="34" t="s">
        <v>2010</v>
      </c>
      <c r="C1017" s="35" t="s">
        <v>5301</v>
      </c>
      <c r="D1017" s="36" t="s">
        <v>2011</v>
      </c>
      <c r="E1017" s="240">
        <v>8002.3919999999998</v>
      </c>
      <c r="F1017" s="235">
        <v>8242.3960000000006</v>
      </c>
      <c r="G1017" s="234">
        <f t="shared" si="249"/>
        <v>-240.00400000000081</v>
      </c>
      <c r="H1017" s="105">
        <f t="shared" si="250"/>
        <v>-2.9118232125707233</v>
      </c>
      <c r="I1017" s="240">
        <v>4200.1180000000004</v>
      </c>
      <c r="J1017" s="235">
        <v>4086.8850000000002</v>
      </c>
      <c r="K1017" s="234">
        <f t="shared" si="251"/>
        <v>113.23300000000017</v>
      </c>
      <c r="L1017" s="312">
        <f t="shared" si="242"/>
        <v>2.7706431671064924</v>
      </c>
      <c r="M1017" s="240">
        <v>1400.2639999999999</v>
      </c>
      <c r="N1017" s="235">
        <v>1799.91</v>
      </c>
      <c r="O1017" s="234">
        <f t="shared" si="252"/>
        <v>-399.64600000000019</v>
      </c>
      <c r="P1017" s="105">
        <f t="shared" si="253"/>
        <v>-22.203665738842506</v>
      </c>
      <c r="Q1017" s="240">
        <v>2402.0100000000002</v>
      </c>
      <c r="R1017" s="235">
        <v>2355.6010000000001</v>
      </c>
      <c r="S1017" s="234">
        <f t="shared" si="254"/>
        <v>46.409000000000106</v>
      </c>
      <c r="T1017" s="105">
        <f t="shared" si="265"/>
        <v>1.9701553870965456</v>
      </c>
      <c r="U1017" s="185" t="s">
        <v>6160</v>
      </c>
      <c r="V1017" s="165">
        <v>1000</v>
      </c>
      <c r="W1017" s="165">
        <v>1000</v>
      </c>
      <c r="X1017" s="165">
        <f t="shared" si="255"/>
        <v>0</v>
      </c>
      <c r="Y1017" s="165">
        <f t="shared" si="256"/>
        <v>0</v>
      </c>
      <c r="Z1017" s="71" t="s">
        <v>7993</v>
      </c>
      <c r="AA1017" s="165">
        <v>520</v>
      </c>
      <c r="AB1017" s="165">
        <v>445</v>
      </c>
      <c r="AC1017" s="165">
        <f t="shared" si="266"/>
        <v>75</v>
      </c>
      <c r="AD1017" s="165">
        <f t="shared" si="267"/>
        <v>16.853932584269664</v>
      </c>
      <c r="AE1017" s="71" t="s">
        <v>5513</v>
      </c>
      <c r="AF1017" s="165">
        <v>467</v>
      </c>
      <c r="AG1017" s="165">
        <v>456</v>
      </c>
      <c r="AH1017" s="165">
        <f t="shared" si="259"/>
        <v>11</v>
      </c>
      <c r="AI1017" s="165">
        <f t="shared" si="260"/>
        <v>2.4122807017543857</v>
      </c>
      <c r="AJ1017" s="71" t="s">
        <v>5386</v>
      </c>
      <c r="AK1017" s="165">
        <v>176</v>
      </c>
      <c r="AL1017" s="165">
        <v>213</v>
      </c>
      <c r="AM1017" s="165">
        <f t="shared" si="261"/>
        <v>-37</v>
      </c>
      <c r="AN1017" s="165">
        <f t="shared" si="262"/>
        <v>-17.370892018779344</v>
      </c>
      <c r="AO1017" s="71" t="s">
        <v>5750</v>
      </c>
      <c r="AP1017" s="165">
        <v>87</v>
      </c>
      <c r="AQ1017" s="165">
        <v>89</v>
      </c>
      <c r="AR1017" s="165">
        <f t="shared" si="263"/>
        <v>-2</v>
      </c>
      <c r="AS1017" s="255">
        <f t="shared" si="264"/>
        <v>-2.2471910112359552</v>
      </c>
      <c r="AT1017" s="161" t="s">
        <v>7994</v>
      </c>
    </row>
    <row r="1018" spans="2:46" ht="50" customHeight="1">
      <c r="B1018" s="34" t="s">
        <v>2012</v>
      </c>
      <c r="C1018" s="35" t="s">
        <v>5301</v>
      </c>
      <c r="D1018" s="36" t="s">
        <v>2013</v>
      </c>
      <c r="E1018" s="240">
        <v>6159.768</v>
      </c>
      <c r="F1018" s="235">
        <v>5595.1090000000004</v>
      </c>
      <c r="G1018" s="234">
        <f t="shared" si="249"/>
        <v>564.65899999999965</v>
      </c>
      <c r="H1018" s="105">
        <f t="shared" si="250"/>
        <v>10.092010718647296</v>
      </c>
      <c r="I1018" s="240">
        <v>3034.1509999999998</v>
      </c>
      <c r="J1018" s="235">
        <v>2822.3270000000002</v>
      </c>
      <c r="K1018" s="234">
        <f t="shared" si="251"/>
        <v>211.82399999999961</v>
      </c>
      <c r="L1018" s="312">
        <f t="shared" si="242"/>
        <v>7.5052961616424883</v>
      </c>
      <c r="M1018" s="240">
        <v>14.382999999999999</v>
      </c>
      <c r="N1018" s="235">
        <v>14.382</v>
      </c>
      <c r="O1018" s="234">
        <f t="shared" si="252"/>
        <v>9.9999999999944578E-4</v>
      </c>
      <c r="P1018" s="105">
        <f t="shared" si="253"/>
        <v>6.9531358642709344E-3</v>
      </c>
      <c r="Q1018" s="240">
        <v>3111.2339999999999</v>
      </c>
      <c r="R1018" s="235">
        <v>2758.4</v>
      </c>
      <c r="S1018" s="234">
        <f t="shared" si="254"/>
        <v>352.83399999999983</v>
      </c>
      <c r="T1018" s="105">
        <f t="shared" si="265"/>
        <v>12.791255800464029</v>
      </c>
      <c r="U1018" s="185" t="s">
        <v>7995</v>
      </c>
      <c r="V1018" s="165">
        <v>1227</v>
      </c>
      <c r="W1018" s="165">
        <v>1287</v>
      </c>
      <c r="X1018" s="165">
        <f t="shared" si="255"/>
        <v>-60</v>
      </c>
      <c r="Y1018" s="255">
        <f t="shared" si="256"/>
        <v>-4.6620046620046622</v>
      </c>
      <c r="Z1018" s="194" t="s">
        <v>7996</v>
      </c>
      <c r="AA1018" s="165">
        <v>715</v>
      </c>
      <c r="AB1018" s="165">
        <v>715</v>
      </c>
      <c r="AC1018" s="165">
        <f t="shared" si="266"/>
        <v>0</v>
      </c>
      <c r="AD1018" s="165">
        <f t="shared" si="267"/>
        <v>0</v>
      </c>
      <c r="AE1018" s="194" t="s">
        <v>7997</v>
      </c>
      <c r="AF1018" s="165">
        <v>554</v>
      </c>
      <c r="AG1018" s="165">
        <v>591</v>
      </c>
      <c r="AH1018" s="165">
        <f t="shared" si="259"/>
        <v>-37</v>
      </c>
      <c r="AI1018" s="165">
        <f t="shared" si="260"/>
        <v>-6.260575296108291</v>
      </c>
      <c r="AJ1018" s="194" t="s">
        <v>7982</v>
      </c>
      <c r="AK1018" s="165">
        <v>394</v>
      </c>
      <c r="AL1018" s="165" t="s">
        <v>5412</v>
      </c>
      <c r="AM1018" s="165" t="s">
        <v>5412</v>
      </c>
      <c r="AN1018" s="165" t="s">
        <v>5412</v>
      </c>
      <c r="AO1018" s="194" t="s">
        <v>7998</v>
      </c>
      <c r="AP1018" s="165">
        <v>86</v>
      </c>
      <c r="AQ1018" s="165" t="s">
        <v>5412</v>
      </c>
      <c r="AR1018" s="165" t="s">
        <v>5412</v>
      </c>
      <c r="AS1018" s="165" t="s">
        <v>5412</v>
      </c>
      <c r="AT1018" s="220" t="s">
        <v>7999</v>
      </c>
    </row>
    <row r="1019" spans="2:46" ht="50" customHeight="1">
      <c r="B1019" s="34" t="s">
        <v>2014</v>
      </c>
      <c r="C1019" s="35" t="s">
        <v>5301</v>
      </c>
      <c r="D1019" s="36" t="s">
        <v>2015</v>
      </c>
      <c r="E1019" s="240">
        <v>41.664999999999999</v>
      </c>
      <c r="F1019" s="235">
        <v>52.106999999999999</v>
      </c>
      <c r="G1019" s="234">
        <f t="shared" si="249"/>
        <v>-10.442</v>
      </c>
      <c r="H1019" s="105">
        <f t="shared" si="250"/>
        <v>-20.039534035734164</v>
      </c>
      <c r="I1019" s="240">
        <v>13.505000000000001</v>
      </c>
      <c r="J1019" s="235">
        <v>22.373999999999999</v>
      </c>
      <c r="K1019" s="234">
        <f t="shared" si="251"/>
        <v>-8.868999999999998</v>
      </c>
      <c r="L1019" s="312">
        <f t="shared" si="242"/>
        <v>-39.639760436220605</v>
      </c>
      <c r="M1019" s="240">
        <v>0.89800000000000002</v>
      </c>
      <c r="N1019" s="235">
        <v>0.89500000000000002</v>
      </c>
      <c r="O1019" s="234">
        <f t="shared" si="252"/>
        <v>3.0000000000000027E-3</v>
      </c>
      <c r="P1019" s="105">
        <f t="shared" si="253"/>
        <v>0.3351955307262573</v>
      </c>
      <c r="Q1019" s="240">
        <v>27.262</v>
      </c>
      <c r="R1019" s="235">
        <v>28.838000000000001</v>
      </c>
      <c r="S1019" s="234">
        <f t="shared" si="254"/>
        <v>-1.5760000000000005</v>
      </c>
      <c r="T1019" s="105">
        <f t="shared" si="265"/>
        <v>-5.4650114432346228</v>
      </c>
      <c r="U1019" s="185" t="s">
        <v>8000</v>
      </c>
      <c r="V1019" s="165">
        <v>23</v>
      </c>
      <c r="W1019" s="165">
        <v>25</v>
      </c>
      <c r="X1019" s="165">
        <f t="shared" si="255"/>
        <v>-2</v>
      </c>
      <c r="Y1019" s="255">
        <f t="shared" si="256"/>
        <v>-8</v>
      </c>
      <c r="Z1019" s="194" t="s">
        <v>5353</v>
      </c>
      <c r="AA1019" s="165">
        <v>2</v>
      </c>
      <c r="AB1019" s="165">
        <v>1</v>
      </c>
      <c r="AC1019" s="165">
        <f t="shared" si="266"/>
        <v>1</v>
      </c>
      <c r="AD1019" s="165">
        <f t="shared" si="267"/>
        <v>100</v>
      </c>
      <c r="AE1019" s="194" t="s">
        <v>5479</v>
      </c>
      <c r="AF1019" s="165">
        <v>1</v>
      </c>
      <c r="AG1019" s="165" t="s">
        <v>5412</v>
      </c>
      <c r="AH1019" s="165" t="s">
        <v>12165</v>
      </c>
      <c r="AI1019" s="165" t="s">
        <v>12165</v>
      </c>
      <c r="AJ1019" s="194" t="s">
        <v>7029</v>
      </c>
      <c r="AK1019" s="165">
        <v>1</v>
      </c>
      <c r="AL1019" s="165">
        <v>1</v>
      </c>
      <c r="AM1019" s="165">
        <f t="shared" si="261"/>
        <v>0</v>
      </c>
      <c r="AN1019" s="165">
        <f t="shared" si="262"/>
        <v>0</v>
      </c>
      <c r="AO1019" s="194" t="s">
        <v>5404</v>
      </c>
      <c r="AP1019" s="165">
        <v>0</v>
      </c>
      <c r="AQ1019" s="165">
        <v>0</v>
      </c>
      <c r="AR1019" s="165">
        <f t="shared" si="263"/>
        <v>0</v>
      </c>
      <c r="AS1019" s="255" t="s">
        <v>12165</v>
      </c>
      <c r="AT1019" s="135" t="s">
        <v>8001</v>
      </c>
    </row>
    <row r="1020" spans="2:46" ht="50" customHeight="1">
      <c r="B1020" s="34" t="s">
        <v>2016</v>
      </c>
      <c r="C1020" s="35" t="s">
        <v>5301</v>
      </c>
      <c r="D1020" s="36" t="s">
        <v>2017</v>
      </c>
      <c r="E1020" s="240">
        <v>8414.6290000000008</v>
      </c>
      <c r="F1020" s="235">
        <v>8438.527</v>
      </c>
      <c r="G1020" s="234">
        <f t="shared" si="249"/>
        <v>-23.897999999999229</v>
      </c>
      <c r="H1020" s="105">
        <f t="shared" si="250"/>
        <v>-0.28320108473906913</v>
      </c>
      <c r="I1020" s="240">
        <v>2343.8649999999998</v>
      </c>
      <c r="J1020" s="235">
        <v>1735.171</v>
      </c>
      <c r="K1020" s="234">
        <f t="shared" si="251"/>
        <v>608.69399999999973</v>
      </c>
      <c r="L1020" s="312">
        <f t="shared" si="242"/>
        <v>35.079770235901805</v>
      </c>
      <c r="M1020" s="240">
        <v>299.97500000000002</v>
      </c>
      <c r="N1020" s="235">
        <v>299.91000000000003</v>
      </c>
      <c r="O1020" s="234">
        <f t="shared" si="252"/>
        <v>6.4999999999997726E-2</v>
      </c>
      <c r="P1020" s="105">
        <f t="shared" si="253"/>
        <v>2.1673168617251083E-2</v>
      </c>
      <c r="Q1020" s="240">
        <v>5770.7889999999998</v>
      </c>
      <c r="R1020" s="235">
        <v>6403.4459999999999</v>
      </c>
      <c r="S1020" s="234">
        <f t="shared" si="254"/>
        <v>-632.65700000000015</v>
      </c>
      <c r="T1020" s="105">
        <f t="shared" si="265"/>
        <v>-9.8799458916339766</v>
      </c>
      <c r="U1020" s="185" t="s">
        <v>8002</v>
      </c>
      <c r="V1020" s="165">
        <v>2499</v>
      </c>
      <c r="W1020" s="165">
        <v>2808</v>
      </c>
      <c r="X1020" s="165">
        <f t="shared" si="255"/>
        <v>-309</v>
      </c>
      <c r="Y1020" s="255">
        <f t="shared" si="256"/>
        <v>-11.004273504273504</v>
      </c>
      <c r="Z1020" s="194" t="s">
        <v>8003</v>
      </c>
      <c r="AA1020" s="165">
        <v>2274</v>
      </c>
      <c r="AB1020" s="165">
        <v>2627</v>
      </c>
      <c r="AC1020" s="165">
        <f t="shared" si="266"/>
        <v>-353</v>
      </c>
      <c r="AD1020" s="165">
        <f t="shared" si="267"/>
        <v>-13.437381043014845</v>
      </c>
      <c r="AE1020" s="194" t="s">
        <v>6804</v>
      </c>
      <c r="AF1020" s="165">
        <v>601</v>
      </c>
      <c r="AG1020" s="165">
        <v>600</v>
      </c>
      <c r="AH1020" s="165">
        <f t="shared" si="259"/>
        <v>1</v>
      </c>
      <c r="AI1020" s="165">
        <f t="shared" si="260"/>
        <v>0.16666666666666669</v>
      </c>
      <c r="AJ1020" s="194" t="s">
        <v>8004</v>
      </c>
      <c r="AK1020" s="165">
        <v>98</v>
      </c>
      <c r="AL1020" s="165">
        <v>130</v>
      </c>
      <c r="AM1020" s="165">
        <f t="shared" si="261"/>
        <v>-32</v>
      </c>
      <c r="AN1020" s="165">
        <f t="shared" si="262"/>
        <v>-24.615384615384617</v>
      </c>
      <c r="AO1020" s="194" t="s">
        <v>8005</v>
      </c>
      <c r="AP1020" s="165">
        <v>86</v>
      </c>
      <c r="AQ1020" s="165">
        <v>69</v>
      </c>
      <c r="AR1020" s="165">
        <f t="shared" si="263"/>
        <v>17</v>
      </c>
      <c r="AS1020" s="255">
        <f t="shared" si="264"/>
        <v>24.637681159420293</v>
      </c>
      <c r="AT1020" s="135" t="s">
        <v>8006</v>
      </c>
    </row>
    <row r="1021" spans="2:46" ht="50" customHeight="1">
      <c r="B1021" s="37" t="s">
        <v>2018</v>
      </c>
      <c r="C1021" s="38" t="s">
        <v>5301</v>
      </c>
      <c r="D1021" s="39" t="s">
        <v>2019</v>
      </c>
      <c r="E1021" s="240">
        <v>1474.05</v>
      </c>
      <c r="F1021" s="235">
        <v>1643.0820000000001</v>
      </c>
      <c r="G1021" s="234">
        <f t="shared" si="249"/>
        <v>-169.03200000000015</v>
      </c>
      <c r="H1021" s="105">
        <f t="shared" si="250"/>
        <v>-10.287496302679973</v>
      </c>
      <c r="I1021" s="240">
        <v>897.72900000000004</v>
      </c>
      <c r="J1021" s="235">
        <v>1062.194</v>
      </c>
      <c r="K1021" s="234">
        <f t="shared" si="251"/>
        <v>-164.46499999999992</v>
      </c>
      <c r="L1021" s="312">
        <f t="shared" si="242"/>
        <v>-15.483518076735505</v>
      </c>
      <c r="M1021" s="240">
        <v>51.171999999999997</v>
      </c>
      <c r="N1021" s="235">
        <v>56.14</v>
      </c>
      <c r="O1021" s="234">
        <f t="shared" si="252"/>
        <v>-4.9680000000000035</v>
      </c>
      <c r="P1021" s="105">
        <f t="shared" si="253"/>
        <v>-8.8493053081581827</v>
      </c>
      <c r="Q1021" s="240">
        <v>525.149</v>
      </c>
      <c r="R1021" s="235">
        <v>524.74800000000005</v>
      </c>
      <c r="S1021" s="234">
        <f t="shared" si="254"/>
        <v>0.40099999999995362</v>
      </c>
      <c r="T1021" s="105">
        <f t="shared" si="265"/>
        <v>7.641763284470901E-2</v>
      </c>
      <c r="U1021" s="185" t="s">
        <v>8007</v>
      </c>
      <c r="V1021" s="165">
        <v>182</v>
      </c>
      <c r="W1021" s="165">
        <v>187</v>
      </c>
      <c r="X1021" s="165">
        <f t="shared" si="255"/>
        <v>-5</v>
      </c>
      <c r="Y1021" s="255">
        <f t="shared" si="256"/>
        <v>-2.6737967914438503</v>
      </c>
      <c r="Z1021" s="194" t="s">
        <v>8008</v>
      </c>
      <c r="AA1021" s="165">
        <v>135</v>
      </c>
      <c r="AB1021" s="165">
        <v>129</v>
      </c>
      <c r="AC1021" s="165">
        <f t="shared" si="266"/>
        <v>6</v>
      </c>
      <c r="AD1021" s="165">
        <f t="shared" si="267"/>
        <v>4.6511627906976747</v>
      </c>
      <c r="AE1021" s="194" t="s">
        <v>5386</v>
      </c>
      <c r="AF1021" s="165">
        <v>54</v>
      </c>
      <c r="AG1021" s="165">
        <v>64</v>
      </c>
      <c r="AH1021" s="165">
        <f t="shared" si="259"/>
        <v>-10</v>
      </c>
      <c r="AI1021" s="165">
        <f t="shared" si="260"/>
        <v>-15.625</v>
      </c>
      <c r="AJ1021" s="194" t="s">
        <v>8009</v>
      </c>
      <c r="AK1021" s="165">
        <v>54</v>
      </c>
      <c r="AL1021" s="165">
        <v>39</v>
      </c>
      <c r="AM1021" s="165">
        <f t="shared" si="261"/>
        <v>15</v>
      </c>
      <c r="AN1021" s="165">
        <f t="shared" si="262"/>
        <v>38.461538461538467</v>
      </c>
      <c r="AO1021" s="194" t="s">
        <v>8010</v>
      </c>
      <c r="AP1021" s="165">
        <v>45</v>
      </c>
      <c r="AQ1021" s="165">
        <v>51</v>
      </c>
      <c r="AR1021" s="165">
        <f t="shared" si="263"/>
        <v>-6</v>
      </c>
      <c r="AS1021" s="255">
        <f t="shared" si="264"/>
        <v>-11.76470588235294</v>
      </c>
      <c r="AT1021" s="169" t="s">
        <v>8011</v>
      </c>
    </row>
    <row r="1022" spans="2:46" ht="50" customHeight="1">
      <c r="B1022" s="34" t="s">
        <v>2020</v>
      </c>
      <c r="C1022" s="35" t="s">
        <v>5301</v>
      </c>
      <c r="D1022" s="36" t="s">
        <v>2021</v>
      </c>
      <c r="E1022" s="240">
        <v>6425.2650000000003</v>
      </c>
      <c r="F1022" s="235">
        <v>6627.1030000000001</v>
      </c>
      <c r="G1022" s="234">
        <f t="shared" si="249"/>
        <v>-201.83799999999974</v>
      </c>
      <c r="H1022" s="105">
        <f t="shared" si="250"/>
        <v>-3.0456445297439885</v>
      </c>
      <c r="I1022" s="240">
        <v>2430.9380000000001</v>
      </c>
      <c r="J1022" s="235">
        <v>1695.5150000000001</v>
      </c>
      <c r="K1022" s="234">
        <f t="shared" si="251"/>
        <v>735.423</v>
      </c>
      <c r="L1022" s="312">
        <f t="shared" si="242"/>
        <v>43.374608894642627</v>
      </c>
      <c r="M1022" s="240">
        <v>629.74400000000003</v>
      </c>
      <c r="N1022" s="235">
        <v>314.81900000000002</v>
      </c>
      <c r="O1022" s="234">
        <f t="shared" si="252"/>
        <v>314.92500000000001</v>
      </c>
      <c r="P1022" s="105">
        <f t="shared" si="253"/>
        <v>100.03367014062047</v>
      </c>
      <c r="Q1022" s="240">
        <v>3364.5830000000001</v>
      </c>
      <c r="R1022" s="235">
        <v>4616.7690000000002</v>
      </c>
      <c r="S1022" s="234">
        <f t="shared" si="254"/>
        <v>-1252.1860000000001</v>
      </c>
      <c r="T1022" s="105">
        <f t="shared" si="265"/>
        <v>-27.122561254418404</v>
      </c>
      <c r="U1022" s="185" t="s">
        <v>8012</v>
      </c>
      <c r="V1022" s="165">
        <v>1220</v>
      </c>
      <c r="W1022" s="165">
        <v>1248</v>
      </c>
      <c r="X1022" s="165">
        <f t="shared" si="255"/>
        <v>-28</v>
      </c>
      <c r="Y1022" s="255">
        <f t="shared" si="256"/>
        <v>-2.2435897435897436</v>
      </c>
      <c r="Z1022" s="194" t="s">
        <v>8013</v>
      </c>
      <c r="AA1022" s="165">
        <v>951</v>
      </c>
      <c r="AB1022" s="165">
        <v>2000</v>
      </c>
      <c r="AC1022" s="165">
        <f t="shared" si="266"/>
        <v>-1049</v>
      </c>
      <c r="AD1022" s="165">
        <f t="shared" si="267"/>
        <v>-52.449999999999996</v>
      </c>
      <c r="AE1022" s="194" t="s">
        <v>8014</v>
      </c>
      <c r="AF1022" s="165">
        <v>653</v>
      </c>
      <c r="AG1022" s="165">
        <v>730</v>
      </c>
      <c r="AH1022" s="165">
        <f t="shared" si="259"/>
        <v>-77</v>
      </c>
      <c r="AI1022" s="165">
        <f t="shared" si="260"/>
        <v>-10.547945205479452</v>
      </c>
      <c r="AJ1022" s="194" t="s">
        <v>8015</v>
      </c>
      <c r="AK1022" s="165">
        <v>284</v>
      </c>
      <c r="AL1022" s="165">
        <v>363</v>
      </c>
      <c r="AM1022" s="165">
        <f t="shared" si="261"/>
        <v>-79</v>
      </c>
      <c r="AN1022" s="165">
        <f t="shared" si="262"/>
        <v>-21.763085399449036</v>
      </c>
      <c r="AO1022" s="194" t="s">
        <v>8016</v>
      </c>
      <c r="AP1022" s="165">
        <v>237</v>
      </c>
      <c r="AQ1022" s="165">
        <v>275</v>
      </c>
      <c r="AR1022" s="165">
        <f t="shared" si="263"/>
        <v>-38</v>
      </c>
      <c r="AS1022" s="255">
        <f t="shared" si="264"/>
        <v>-13.818181818181818</v>
      </c>
      <c r="AT1022" s="135" t="s">
        <v>8017</v>
      </c>
    </row>
    <row r="1023" spans="2:46" ht="50" customHeight="1">
      <c r="B1023" s="34" t="s">
        <v>2022</v>
      </c>
      <c r="C1023" s="35" t="s">
        <v>5301</v>
      </c>
      <c r="D1023" s="36" t="s">
        <v>2023</v>
      </c>
      <c r="E1023" s="240">
        <v>5304.0810000000001</v>
      </c>
      <c r="F1023" s="235">
        <v>4132.7910000000002</v>
      </c>
      <c r="G1023" s="234">
        <f t="shared" si="249"/>
        <v>1171.29</v>
      </c>
      <c r="H1023" s="105">
        <f t="shared" si="250"/>
        <v>28.341379953643912</v>
      </c>
      <c r="I1023" s="240">
        <v>2464.6089999999999</v>
      </c>
      <c r="J1023" s="235">
        <v>2720.5749999999998</v>
      </c>
      <c r="K1023" s="234">
        <f t="shared" si="251"/>
        <v>-255.96599999999989</v>
      </c>
      <c r="L1023" s="312">
        <f t="shared" si="242"/>
        <v>-9.4085257712064507</v>
      </c>
      <c r="M1023" s="240">
        <v>643.57600000000002</v>
      </c>
      <c r="N1023" s="235">
        <v>633.52800000000002</v>
      </c>
      <c r="O1023" s="234">
        <f t="shared" si="252"/>
        <v>10.048000000000002</v>
      </c>
      <c r="P1023" s="105">
        <f t="shared" si="253"/>
        <v>1.5860388175423976</v>
      </c>
      <c r="Q1023" s="240">
        <v>2195.8960000000002</v>
      </c>
      <c r="R1023" s="235">
        <v>778.68799999999999</v>
      </c>
      <c r="S1023" s="234">
        <f t="shared" si="254"/>
        <v>1417.2080000000001</v>
      </c>
      <c r="T1023" s="105">
        <f t="shared" si="265"/>
        <v>181.99946576806116</v>
      </c>
      <c r="U1023" s="185" t="s">
        <v>8018</v>
      </c>
      <c r="V1023" s="165">
        <v>1547</v>
      </c>
      <c r="W1023" s="165">
        <v>106</v>
      </c>
      <c r="X1023" s="165">
        <f t="shared" si="255"/>
        <v>1441</v>
      </c>
      <c r="Y1023" s="255">
        <f t="shared" si="256"/>
        <v>1359.433962264151</v>
      </c>
      <c r="Z1023" s="194" t="s">
        <v>8019</v>
      </c>
      <c r="AA1023" s="165">
        <v>317</v>
      </c>
      <c r="AB1023" s="165">
        <v>319</v>
      </c>
      <c r="AC1023" s="165">
        <f t="shared" si="266"/>
        <v>-2</v>
      </c>
      <c r="AD1023" s="165">
        <f t="shared" si="267"/>
        <v>-0.62695924764890276</v>
      </c>
      <c r="AE1023" s="194" t="s">
        <v>8020</v>
      </c>
      <c r="AF1023" s="165">
        <v>155</v>
      </c>
      <c r="AG1023" s="165">
        <v>147</v>
      </c>
      <c r="AH1023" s="165">
        <f t="shared" si="259"/>
        <v>8</v>
      </c>
      <c r="AI1023" s="165">
        <f t="shared" si="260"/>
        <v>5.4421768707482991</v>
      </c>
      <c r="AJ1023" s="194" t="s">
        <v>5700</v>
      </c>
      <c r="AK1023" s="165">
        <v>130</v>
      </c>
      <c r="AL1023" s="165">
        <v>159</v>
      </c>
      <c r="AM1023" s="165">
        <f t="shared" si="261"/>
        <v>-29</v>
      </c>
      <c r="AN1023" s="165">
        <f t="shared" si="262"/>
        <v>-18.238993710691823</v>
      </c>
      <c r="AO1023" s="194" t="s">
        <v>5353</v>
      </c>
      <c r="AP1023" s="165">
        <v>15</v>
      </c>
      <c r="AQ1023" s="165">
        <v>14</v>
      </c>
      <c r="AR1023" s="165">
        <f t="shared" si="263"/>
        <v>1</v>
      </c>
      <c r="AS1023" s="255">
        <f t="shared" si="264"/>
        <v>7.1428571428571423</v>
      </c>
      <c r="AT1023" s="135" t="s">
        <v>8021</v>
      </c>
    </row>
    <row r="1024" spans="2:46" ht="50" customHeight="1">
      <c r="B1024" s="34" t="s">
        <v>2024</v>
      </c>
      <c r="C1024" s="35" t="s">
        <v>5301</v>
      </c>
      <c r="D1024" s="36" t="s">
        <v>2025</v>
      </c>
      <c r="E1024" s="240">
        <v>7515.72</v>
      </c>
      <c r="F1024" s="235">
        <v>8070.1480000000001</v>
      </c>
      <c r="G1024" s="234">
        <f t="shared" si="249"/>
        <v>-554.42799999999988</v>
      </c>
      <c r="H1024" s="105">
        <f t="shared" si="250"/>
        <v>-6.8701094453286347</v>
      </c>
      <c r="I1024" s="240">
        <v>1525.229</v>
      </c>
      <c r="J1024" s="235">
        <v>1724.7739999999999</v>
      </c>
      <c r="K1024" s="234">
        <f t="shared" si="251"/>
        <v>-199.54499999999985</v>
      </c>
      <c r="L1024" s="312">
        <f t="shared" si="242"/>
        <v>-11.569341838408965</v>
      </c>
      <c r="M1024" s="240">
        <v>1391.5830000000001</v>
      </c>
      <c r="N1024" s="235">
        <v>1391.31</v>
      </c>
      <c r="O1024" s="234">
        <f t="shared" si="252"/>
        <v>0.27300000000013824</v>
      </c>
      <c r="P1024" s="105">
        <f t="shared" si="253"/>
        <v>1.9621795286466584E-2</v>
      </c>
      <c r="Q1024" s="240">
        <v>4598.9080000000004</v>
      </c>
      <c r="R1024" s="235">
        <v>4954.0640000000003</v>
      </c>
      <c r="S1024" s="234">
        <f t="shared" si="254"/>
        <v>-355.15599999999995</v>
      </c>
      <c r="T1024" s="105">
        <f t="shared" si="265"/>
        <v>-7.1689828795106383</v>
      </c>
      <c r="U1024" s="185" t="s">
        <v>6005</v>
      </c>
      <c r="V1024" s="165">
        <v>1975</v>
      </c>
      <c r="W1024" s="165">
        <v>2028</v>
      </c>
      <c r="X1024" s="165">
        <f t="shared" si="255"/>
        <v>-53</v>
      </c>
      <c r="Y1024" s="255">
        <f t="shared" si="256"/>
        <v>-2.6134122287968444</v>
      </c>
      <c r="Z1024" s="194" t="s">
        <v>7333</v>
      </c>
      <c r="AA1024" s="165">
        <v>613</v>
      </c>
      <c r="AB1024" s="165">
        <v>613</v>
      </c>
      <c r="AC1024" s="165">
        <f t="shared" si="266"/>
        <v>0</v>
      </c>
      <c r="AD1024" s="165">
        <f t="shared" si="267"/>
        <v>0</v>
      </c>
      <c r="AE1024" s="194" t="s">
        <v>6017</v>
      </c>
      <c r="AF1024" s="165">
        <v>424</v>
      </c>
      <c r="AG1024" s="165">
        <v>524</v>
      </c>
      <c r="AH1024" s="165">
        <f t="shared" si="259"/>
        <v>-100</v>
      </c>
      <c r="AI1024" s="165">
        <f t="shared" si="260"/>
        <v>-19.083969465648856</v>
      </c>
      <c r="AJ1024" s="194" t="s">
        <v>6160</v>
      </c>
      <c r="AK1024" s="165">
        <v>259</v>
      </c>
      <c r="AL1024" s="165">
        <v>137</v>
      </c>
      <c r="AM1024" s="165">
        <f t="shared" si="261"/>
        <v>122</v>
      </c>
      <c r="AN1024" s="165">
        <f t="shared" si="262"/>
        <v>89.051094890510953</v>
      </c>
      <c r="AO1024" s="194" t="s">
        <v>5415</v>
      </c>
      <c r="AP1024" s="165">
        <v>255</v>
      </c>
      <c r="AQ1024" s="165">
        <v>332</v>
      </c>
      <c r="AR1024" s="165">
        <f t="shared" si="263"/>
        <v>-77</v>
      </c>
      <c r="AS1024" s="255">
        <f t="shared" si="264"/>
        <v>-23.192771084337348</v>
      </c>
      <c r="AT1024" s="135" t="s">
        <v>8022</v>
      </c>
    </row>
    <row r="1025" spans="2:46" ht="50" customHeight="1">
      <c r="B1025" s="34" t="s">
        <v>2026</v>
      </c>
      <c r="C1025" s="35" t="s">
        <v>5301</v>
      </c>
      <c r="D1025" s="36" t="s">
        <v>2027</v>
      </c>
      <c r="E1025" s="240">
        <v>7094.2830000000004</v>
      </c>
      <c r="F1025" s="235">
        <v>6600.5879999999997</v>
      </c>
      <c r="G1025" s="234">
        <f t="shared" si="249"/>
        <v>493.69500000000062</v>
      </c>
      <c r="H1025" s="105">
        <f t="shared" si="250"/>
        <v>7.4795609118460451</v>
      </c>
      <c r="I1025" s="240">
        <v>5096.2740000000003</v>
      </c>
      <c r="J1025" s="235">
        <v>5092.2780000000002</v>
      </c>
      <c r="K1025" s="234">
        <f t="shared" si="251"/>
        <v>3.9960000000000946</v>
      </c>
      <c r="L1025" s="312">
        <f t="shared" si="242"/>
        <v>7.84717566480089E-2</v>
      </c>
      <c r="M1025" s="240">
        <v>293.32299999999998</v>
      </c>
      <c r="N1025" s="235">
        <v>347.471</v>
      </c>
      <c r="O1025" s="234">
        <f t="shared" si="252"/>
        <v>-54.148000000000025</v>
      </c>
      <c r="P1025" s="105">
        <f t="shared" si="253"/>
        <v>-15.58345876346516</v>
      </c>
      <c r="Q1025" s="240">
        <v>1704.6859999999999</v>
      </c>
      <c r="R1025" s="235">
        <v>1160.8389999999999</v>
      </c>
      <c r="S1025" s="234">
        <f t="shared" si="254"/>
        <v>543.84699999999998</v>
      </c>
      <c r="T1025" s="105">
        <f t="shared" si="265"/>
        <v>46.849476973120304</v>
      </c>
      <c r="U1025" s="185" t="s">
        <v>5649</v>
      </c>
      <c r="V1025" s="165">
        <v>613</v>
      </c>
      <c r="W1025" s="165">
        <v>561</v>
      </c>
      <c r="X1025" s="165">
        <f t="shared" si="255"/>
        <v>52</v>
      </c>
      <c r="Y1025" s="255">
        <f t="shared" si="256"/>
        <v>9.2691622103386813</v>
      </c>
      <c r="Z1025" s="194" t="s">
        <v>8023</v>
      </c>
      <c r="AA1025" s="165">
        <v>500</v>
      </c>
      <c r="AB1025" s="165" t="s">
        <v>5412</v>
      </c>
      <c r="AC1025" s="165" t="s">
        <v>12166</v>
      </c>
      <c r="AD1025" s="165" t="s">
        <v>12166</v>
      </c>
      <c r="AE1025" s="194" t="s">
        <v>6922</v>
      </c>
      <c r="AF1025" s="165">
        <v>230</v>
      </c>
      <c r="AG1025" s="165">
        <v>215</v>
      </c>
      <c r="AH1025" s="165">
        <f t="shared" si="259"/>
        <v>15</v>
      </c>
      <c r="AI1025" s="165">
        <f t="shared" si="260"/>
        <v>6.9767441860465116</v>
      </c>
      <c r="AJ1025" s="194" t="s">
        <v>8024</v>
      </c>
      <c r="AK1025" s="165">
        <v>127</v>
      </c>
      <c r="AL1025" s="165">
        <v>141</v>
      </c>
      <c r="AM1025" s="165">
        <f t="shared" si="261"/>
        <v>-14</v>
      </c>
      <c r="AN1025" s="165">
        <f t="shared" si="262"/>
        <v>-9.9290780141843982</v>
      </c>
      <c r="AO1025" s="194" t="s">
        <v>8025</v>
      </c>
      <c r="AP1025" s="165">
        <v>83</v>
      </c>
      <c r="AQ1025" s="165">
        <v>82</v>
      </c>
      <c r="AR1025" s="165">
        <f t="shared" si="263"/>
        <v>1</v>
      </c>
      <c r="AS1025" s="255">
        <f t="shared" si="264"/>
        <v>1.2195121951219512</v>
      </c>
      <c r="AT1025" s="135" t="s">
        <v>8026</v>
      </c>
    </row>
    <row r="1026" spans="2:46" ht="50" customHeight="1">
      <c r="B1026" s="34" t="s">
        <v>2028</v>
      </c>
      <c r="C1026" s="35" t="s">
        <v>5301</v>
      </c>
      <c r="D1026" s="36" t="s">
        <v>2029</v>
      </c>
      <c r="E1026" s="240">
        <v>4791.1729999999998</v>
      </c>
      <c r="F1026" s="235">
        <v>4996.4369999999999</v>
      </c>
      <c r="G1026" s="234">
        <f t="shared" si="249"/>
        <v>-205.26400000000012</v>
      </c>
      <c r="H1026" s="105">
        <f t="shared" si="250"/>
        <v>-4.1082075086706809</v>
      </c>
      <c r="I1026" s="240">
        <v>2639.4090000000001</v>
      </c>
      <c r="J1026" s="235">
        <v>2639.143</v>
      </c>
      <c r="K1026" s="234">
        <f t="shared" si="251"/>
        <v>0.2660000000000764</v>
      </c>
      <c r="L1026" s="312">
        <f t="shared" si="242"/>
        <v>1.0079029442515104E-2</v>
      </c>
      <c r="M1026" s="240">
        <v>440.59399999999999</v>
      </c>
      <c r="N1026" s="235">
        <v>440.548</v>
      </c>
      <c r="O1026" s="234">
        <f t="shared" si="252"/>
        <v>4.5999999999992269E-2</v>
      </c>
      <c r="P1026" s="105">
        <f t="shared" si="253"/>
        <v>1.0441540989856331E-2</v>
      </c>
      <c r="Q1026" s="240">
        <v>1711.17</v>
      </c>
      <c r="R1026" s="235">
        <v>1916.7460000000001</v>
      </c>
      <c r="S1026" s="234">
        <f t="shared" si="254"/>
        <v>-205.57600000000002</v>
      </c>
      <c r="T1026" s="105">
        <f t="shared" si="265"/>
        <v>-10.725260415308027</v>
      </c>
      <c r="U1026" s="185" t="s">
        <v>5513</v>
      </c>
      <c r="V1026" s="165">
        <v>1369</v>
      </c>
      <c r="W1026" s="165">
        <v>1574</v>
      </c>
      <c r="X1026" s="165">
        <f t="shared" si="255"/>
        <v>-205</v>
      </c>
      <c r="Y1026" s="255">
        <f t="shared" si="256"/>
        <v>-13.024142312579414</v>
      </c>
      <c r="Z1026" s="194" t="s">
        <v>5404</v>
      </c>
      <c r="AA1026" s="165">
        <v>131</v>
      </c>
      <c r="AB1026" s="165">
        <v>131</v>
      </c>
      <c r="AC1026" s="165">
        <f t="shared" si="266"/>
        <v>0</v>
      </c>
      <c r="AD1026" s="165">
        <f t="shared" si="267"/>
        <v>0</v>
      </c>
      <c r="AE1026" s="194" t="s">
        <v>5386</v>
      </c>
      <c r="AF1026" s="165">
        <v>106</v>
      </c>
      <c r="AG1026" s="165">
        <v>106</v>
      </c>
      <c r="AH1026" s="165">
        <f t="shared" si="259"/>
        <v>0</v>
      </c>
      <c r="AI1026" s="165">
        <f t="shared" si="260"/>
        <v>0</v>
      </c>
      <c r="AJ1026" s="194" t="s">
        <v>8027</v>
      </c>
      <c r="AK1026" s="165">
        <v>74</v>
      </c>
      <c r="AL1026" s="165">
        <v>74</v>
      </c>
      <c r="AM1026" s="165">
        <f t="shared" si="261"/>
        <v>0</v>
      </c>
      <c r="AN1026" s="165">
        <f t="shared" si="262"/>
        <v>0</v>
      </c>
      <c r="AO1026" s="194" t="s">
        <v>5478</v>
      </c>
      <c r="AP1026" s="165">
        <v>22</v>
      </c>
      <c r="AQ1026" s="165">
        <v>22</v>
      </c>
      <c r="AR1026" s="165">
        <f t="shared" si="263"/>
        <v>0</v>
      </c>
      <c r="AS1026" s="255">
        <f t="shared" si="264"/>
        <v>0</v>
      </c>
      <c r="AT1026" s="135" t="s">
        <v>8028</v>
      </c>
    </row>
    <row r="1027" spans="2:46" ht="50" customHeight="1">
      <c r="B1027" s="34" t="s">
        <v>2030</v>
      </c>
      <c r="C1027" s="35" t="s">
        <v>5301</v>
      </c>
      <c r="D1027" s="36" t="s">
        <v>2031</v>
      </c>
      <c r="E1027" s="240">
        <v>17652.55</v>
      </c>
      <c r="F1027" s="235">
        <v>17757.113000000001</v>
      </c>
      <c r="G1027" s="234">
        <f t="shared" si="249"/>
        <v>-104.56300000000192</v>
      </c>
      <c r="H1027" s="105">
        <f t="shared" si="250"/>
        <v>-0.58885135213140738</v>
      </c>
      <c r="I1027" s="240">
        <v>10055.76</v>
      </c>
      <c r="J1027" s="235">
        <v>10420.043</v>
      </c>
      <c r="K1027" s="234">
        <f t="shared" si="251"/>
        <v>-364.28299999999945</v>
      </c>
      <c r="L1027" s="312">
        <f t="shared" ref="L1027:L1090" si="268">K1027/J1027*100</f>
        <v>-3.4959836538102529</v>
      </c>
      <c r="M1027" s="240">
        <v>133.13900000000001</v>
      </c>
      <c r="N1027" s="235">
        <v>99.98</v>
      </c>
      <c r="O1027" s="234">
        <f t="shared" si="252"/>
        <v>33.159000000000006</v>
      </c>
      <c r="P1027" s="105">
        <f t="shared" si="253"/>
        <v>33.16563312662533</v>
      </c>
      <c r="Q1027" s="240">
        <v>7463.6509999999998</v>
      </c>
      <c r="R1027" s="235">
        <v>7237.09</v>
      </c>
      <c r="S1027" s="234">
        <f t="shared" si="254"/>
        <v>226.56099999999969</v>
      </c>
      <c r="T1027" s="105">
        <f t="shared" si="265"/>
        <v>3.1305538552097554</v>
      </c>
      <c r="U1027" s="185" t="s">
        <v>5513</v>
      </c>
      <c r="V1027" s="165">
        <v>4000</v>
      </c>
      <c r="W1027" s="165">
        <v>4000</v>
      </c>
      <c r="X1027" s="165">
        <f t="shared" si="255"/>
        <v>0</v>
      </c>
      <c r="Y1027" s="255">
        <f t="shared" si="256"/>
        <v>0</v>
      </c>
      <c r="Z1027" s="194" t="s">
        <v>6005</v>
      </c>
      <c r="AA1027" s="165">
        <v>2277</v>
      </c>
      <c r="AB1027" s="165">
        <v>2277</v>
      </c>
      <c r="AC1027" s="165">
        <f t="shared" si="266"/>
        <v>0</v>
      </c>
      <c r="AD1027" s="165">
        <f t="shared" si="267"/>
        <v>0</v>
      </c>
      <c r="AE1027" s="194" t="s">
        <v>7419</v>
      </c>
      <c r="AF1027" s="165">
        <v>444.58</v>
      </c>
      <c r="AG1027" s="165">
        <v>429.18</v>
      </c>
      <c r="AH1027" s="165">
        <f t="shared" si="259"/>
        <v>15.399999999999977</v>
      </c>
      <c r="AI1027" s="165">
        <f t="shared" si="260"/>
        <v>3.5882380353231693</v>
      </c>
      <c r="AJ1027" s="194" t="s">
        <v>8029</v>
      </c>
      <c r="AK1027" s="165">
        <v>412.61</v>
      </c>
      <c r="AL1027" s="165">
        <v>71.59</v>
      </c>
      <c r="AM1027" s="165">
        <f t="shared" si="261"/>
        <v>341.02</v>
      </c>
      <c r="AN1027" s="165">
        <f t="shared" si="262"/>
        <v>476.35144573264415</v>
      </c>
      <c r="AO1027" s="194" t="s">
        <v>8030</v>
      </c>
      <c r="AP1027" s="165">
        <v>210.76</v>
      </c>
      <c r="AQ1027" s="165">
        <v>299.17</v>
      </c>
      <c r="AR1027" s="165">
        <f t="shared" si="263"/>
        <v>-88.410000000000025</v>
      </c>
      <c r="AS1027" s="255">
        <f t="shared" si="264"/>
        <v>-29.551759868970827</v>
      </c>
      <c r="AT1027" s="135" t="s">
        <v>8031</v>
      </c>
    </row>
    <row r="1028" spans="2:46" ht="50" customHeight="1">
      <c r="B1028" s="34" t="s">
        <v>2032</v>
      </c>
      <c r="C1028" s="35" t="s">
        <v>5301</v>
      </c>
      <c r="D1028" s="36" t="s">
        <v>2033</v>
      </c>
      <c r="E1028" s="240">
        <v>7383.7340000000004</v>
      </c>
      <c r="F1028" s="235">
        <v>6721.6980000000003</v>
      </c>
      <c r="G1028" s="234">
        <f t="shared" si="249"/>
        <v>662.03600000000006</v>
      </c>
      <c r="H1028" s="105">
        <f t="shared" si="250"/>
        <v>9.8492374992152278</v>
      </c>
      <c r="I1028" s="240">
        <v>1961.693</v>
      </c>
      <c r="J1028" s="235">
        <v>1961.491</v>
      </c>
      <c r="K1028" s="234">
        <f t="shared" si="251"/>
        <v>0.20199999999999818</v>
      </c>
      <c r="L1028" s="312">
        <f t="shared" si="268"/>
        <v>1.0298288393879869E-2</v>
      </c>
      <c r="M1028" s="240">
        <v>366.87700000000001</v>
      </c>
      <c r="N1028" s="235">
        <v>366.84</v>
      </c>
      <c r="O1028" s="234">
        <f t="shared" si="252"/>
        <v>3.7000000000034561E-2</v>
      </c>
      <c r="P1028" s="105">
        <f t="shared" si="253"/>
        <v>1.0086141096945415E-2</v>
      </c>
      <c r="Q1028" s="240">
        <v>5055.1639999999998</v>
      </c>
      <c r="R1028" s="235">
        <v>4393.3670000000002</v>
      </c>
      <c r="S1028" s="234">
        <f t="shared" si="254"/>
        <v>661.79699999999957</v>
      </c>
      <c r="T1028" s="105">
        <f t="shared" si="265"/>
        <v>15.063549209524258</v>
      </c>
      <c r="U1028" s="185" t="s">
        <v>8032</v>
      </c>
      <c r="V1028" s="165">
        <v>2090</v>
      </c>
      <c r="W1028" s="165">
        <v>2204</v>
      </c>
      <c r="X1028" s="165">
        <f t="shared" si="255"/>
        <v>-114</v>
      </c>
      <c r="Y1028" s="255">
        <f t="shared" si="256"/>
        <v>-5.1724137931034484</v>
      </c>
      <c r="Z1028" s="194" t="s">
        <v>5481</v>
      </c>
      <c r="AA1028" s="165">
        <v>1407</v>
      </c>
      <c r="AB1028" s="165">
        <v>1277</v>
      </c>
      <c r="AC1028" s="165">
        <f t="shared" si="266"/>
        <v>130</v>
      </c>
      <c r="AD1028" s="165">
        <f t="shared" si="267"/>
        <v>10.180109631949882</v>
      </c>
      <c r="AE1028" s="194" t="s">
        <v>8033</v>
      </c>
      <c r="AF1028" s="165">
        <v>527</v>
      </c>
      <c r="AG1028" s="165">
        <v>288</v>
      </c>
      <c r="AH1028" s="165">
        <f t="shared" si="259"/>
        <v>239</v>
      </c>
      <c r="AI1028" s="165">
        <f t="shared" si="260"/>
        <v>82.986111111111114</v>
      </c>
      <c r="AJ1028" s="194" t="s">
        <v>8034</v>
      </c>
      <c r="AK1028" s="165">
        <v>438</v>
      </c>
      <c r="AL1028" s="165">
        <v>278</v>
      </c>
      <c r="AM1028" s="165">
        <f t="shared" si="261"/>
        <v>160</v>
      </c>
      <c r="AN1028" s="165">
        <f t="shared" si="262"/>
        <v>57.553956834532372</v>
      </c>
      <c r="AO1028" s="194" t="s">
        <v>6922</v>
      </c>
      <c r="AP1028" s="165">
        <v>405</v>
      </c>
      <c r="AQ1028" s="165">
        <v>155</v>
      </c>
      <c r="AR1028" s="165">
        <f t="shared" si="263"/>
        <v>250</v>
      </c>
      <c r="AS1028" s="255">
        <f t="shared" si="264"/>
        <v>161.29032258064515</v>
      </c>
      <c r="AT1028" s="135" t="s">
        <v>8035</v>
      </c>
    </row>
    <row r="1029" spans="2:46" ht="50" customHeight="1">
      <c r="B1029" s="34" t="s">
        <v>2034</v>
      </c>
      <c r="C1029" s="35" t="s">
        <v>5301</v>
      </c>
      <c r="D1029" s="36" t="s">
        <v>2035</v>
      </c>
      <c r="E1029" s="240">
        <v>18532.416000000001</v>
      </c>
      <c r="F1029" s="235">
        <v>19816.757000000001</v>
      </c>
      <c r="G1029" s="234">
        <f t="shared" si="249"/>
        <v>-1284.3410000000003</v>
      </c>
      <c r="H1029" s="105">
        <f t="shared" si="250"/>
        <v>-6.4810856791552744</v>
      </c>
      <c r="I1029" s="240">
        <v>7261.6549999999997</v>
      </c>
      <c r="J1029" s="235">
        <v>7739.9470000000001</v>
      </c>
      <c r="K1029" s="234">
        <f t="shared" si="251"/>
        <v>-478.29200000000037</v>
      </c>
      <c r="L1029" s="312">
        <f t="shared" si="268"/>
        <v>-6.1795255187147973</v>
      </c>
      <c r="M1029" s="240">
        <v>1608.021</v>
      </c>
      <c r="N1029" s="235">
        <v>1802.048</v>
      </c>
      <c r="O1029" s="234">
        <f t="shared" si="252"/>
        <v>-194.02700000000004</v>
      </c>
      <c r="P1029" s="105">
        <f t="shared" si="253"/>
        <v>-10.767027293390633</v>
      </c>
      <c r="Q1029" s="240">
        <v>9662.74</v>
      </c>
      <c r="R1029" s="235">
        <v>10274.762000000001</v>
      </c>
      <c r="S1029" s="234">
        <f t="shared" si="254"/>
        <v>-612.02200000000084</v>
      </c>
      <c r="T1029" s="105">
        <f t="shared" si="265"/>
        <v>-5.9565564633030021</v>
      </c>
      <c r="U1029" s="185" t="s">
        <v>5513</v>
      </c>
      <c r="V1029" s="165">
        <v>6274</v>
      </c>
      <c r="W1029" s="165">
        <v>6653</v>
      </c>
      <c r="X1029" s="165">
        <f t="shared" si="255"/>
        <v>-379</v>
      </c>
      <c r="Y1029" s="255">
        <f t="shared" si="256"/>
        <v>-5.6966781902900951</v>
      </c>
      <c r="Z1029" s="194" t="s">
        <v>5482</v>
      </c>
      <c r="AA1029" s="165">
        <v>1649</v>
      </c>
      <c r="AB1029" s="165">
        <v>1767</v>
      </c>
      <c r="AC1029" s="165">
        <f t="shared" si="266"/>
        <v>-118</v>
      </c>
      <c r="AD1029" s="165">
        <f t="shared" si="267"/>
        <v>-6.6779852857951338</v>
      </c>
      <c r="AE1029" s="194" t="s">
        <v>8036</v>
      </c>
      <c r="AF1029" s="165">
        <v>357</v>
      </c>
      <c r="AG1029" s="165">
        <v>577</v>
      </c>
      <c r="AH1029" s="165">
        <f t="shared" si="259"/>
        <v>-220</v>
      </c>
      <c r="AI1029" s="165">
        <f t="shared" si="260"/>
        <v>-38.128249566724435</v>
      </c>
      <c r="AJ1029" s="194" t="s">
        <v>8037</v>
      </c>
      <c r="AK1029" s="165">
        <v>345</v>
      </c>
      <c r="AL1029" s="165">
        <v>350</v>
      </c>
      <c r="AM1029" s="165">
        <f t="shared" si="261"/>
        <v>-5</v>
      </c>
      <c r="AN1029" s="165">
        <f t="shared" si="262"/>
        <v>-1.4285714285714286</v>
      </c>
      <c r="AO1029" s="194" t="s">
        <v>8038</v>
      </c>
      <c r="AP1029" s="165">
        <v>321</v>
      </c>
      <c r="AQ1029" s="165">
        <v>221</v>
      </c>
      <c r="AR1029" s="165">
        <f t="shared" si="263"/>
        <v>100</v>
      </c>
      <c r="AS1029" s="255">
        <f t="shared" si="264"/>
        <v>45.248868778280546</v>
      </c>
      <c r="AT1029" s="135" t="s">
        <v>8039</v>
      </c>
    </row>
    <row r="1030" spans="2:46" ht="50" customHeight="1">
      <c r="B1030" s="37" t="s">
        <v>2036</v>
      </c>
      <c r="C1030" s="38" t="s">
        <v>5301</v>
      </c>
      <c r="D1030" s="39" t="s">
        <v>2037</v>
      </c>
      <c r="E1030" s="240">
        <v>16042.687</v>
      </c>
      <c r="F1030" s="235">
        <v>14867.263999999999</v>
      </c>
      <c r="G1030" s="234">
        <f t="shared" si="249"/>
        <v>1175.4230000000007</v>
      </c>
      <c r="H1030" s="105">
        <f t="shared" si="250"/>
        <v>7.906115072685874</v>
      </c>
      <c r="I1030" s="240">
        <v>5555.0039999999999</v>
      </c>
      <c r="J1030" s="235">
        <v>5568.7209999999995</v>
      </c>
      <c r="K1030" s="234">
        <f t="shared" si="251"/>
        <v>-13.716999999999643</v>
      </c>
      <c r="L1030" s="312">
        <f t="shared" si="268"/>
        <v>-0.24632227041002136</v>
      </c>
      <c r="M1030" s="240">
        <v>0.70799999999999996</v>
      </c>
      <c r="N1030" s="235">
        <v>0.70699999999999996</v>
      </c>
      <c r="O1030" s="234">
        <f t="shared" si="252"/>
        <v>1.0000000000000009E-3</v>
      </c>
      <c r="P1030" s="105">
        <f t="shared" si="253"/>
        <v>0.14144271570014158</v>
      </c>
      <c r="Q1030" s="240">
        <v>10486.975</v>
      </c>
      <c r="R1030" s="235">
        <v>9297.8359999999993</v>
      </c>
      <c r="S1030" s="234">
        <f t="shared" si="254"/>
        <v>1189.139000000001</v>
      </c>
      <c r="T1030" s="105">
        <f t="shared" si="265"/>
        <v>12.789416806233204</v>
      </c>
      <c r="U1030" s="185" t="s">
        <v>5513</v>
      </c>
      <c r="V1030" s="165">
        <v>4302</v>
      </c>
      <c r="W1030" s="165">
        <v>4302</v>
      </c>
      <c r="X1030" s="165">
        <f t="shared" si="255"/>
        <v>0</v>
      </c>
      <c r="Y1030" s="255">
        <f t="shared" si="256"/>
        <v>0</v>
      </c>
      <c r="Z1030" s="71" t="s">
        <v>5455</v>
      </c>
      <c r="AA1030" s="165">
        <v>2333</v>
      </c>
      <c r="AB1030" s="165">
        <v>2332</v>
      </c>
      <c r="AC1030" s="165">
        <f t="shared" si="266"/>
        <v>1</v>
      </c>
      <c r="AD1030" s="165">
        <f t="shared" si="267"/>
        <v>4.2881646655231559E-2</v>
      </c>
      <c r="AE1030" s="71" t="s">
        <v>8040</v>
      </c>
      <c r="AF1030" s="165">
        <v>2113</v>
      </c>
      <c r="AG1030" s="165">
        <v>800</v>
      </c>
      <c r="AH1030" s="165">
        <f t="shared" si="259"/>
        <v>1313</v>
      </c>
      <c r="AI1030" s="165">
        <f t="shared" si="260"/>
        <v>164.125</v>
      </c>
      <c r="AJ1030" s="71" t="s">
        <v>8041</v>
      </c>
      <c r="AK1030" s="165">
        <v>901</v>
      </c>
      <c r="AL1030" s="165">
        <v>801</v>
      </c>
      <c r="AM1030" s="165">
        <f t="shared" si="261"/>
        <v>100</v>
      </c>
      <c r="AN1030" s="165">
        <f t="shared" si="262"/>
        <v>12.484394506866417</v>
      </c>
      <c r="AO1030" s="71" t="s">
        <v>7013</v>
      </c>
      <c r="AP1030" s="165">
        <v>724</v>
      </c>
      <c r="AQ1030" s="165">
        <v>914</v>
      </c>
      <c r="AR1030" s="165">
        <f t="shared" si="263"/>
        <v>-190</v>
      </c>
      <c r="AS1030" s="255">
        <f t="shared" si="264"/>
        <v>-20.787746170678336</v>
      </c>
      <c r="AT1030" s="169" t="s">
        <v>8042</v>
      </c>
    </row>
    <row r="1031" spans="2:46" ht="50" customHeight="1">
      <c r="B1031" s="37" t="s">
        <v>2038</v>
      </c>
      <c r="C1031" s="38" t="s">
        <v>5301</v>
      </c>
      <c r="D1031" s="39" t="s">
        <v>2039</v>
      </c>
      <c r="E1031" s="240">
        <v>7053.81</v>
      </c>
      <c r="F1031" s="235">
        <v>6559.1440000000002</v>
      </c>
      <c r="G1031" s="234">
        <f t="shared" si="249"/>
        <v>494.66600000000017</v>
      </c>
      <c r="H1031" s="105">
        <f t="shared" si="250"/>
        <v>7.5416243339069879</v>
      </c>
      <c r="I1031" s="240">
        <v>2119.6990000000001</v>
      </c>
      <c r="J1031" s="235">
        <v>2051.2890000000002</v>
      </c>
      <c r="K1031" s="234">
        <f t="shared" si="251"/>
        <v>68.409999999999854</v>
      </c>
      <c r="L1031" s="312">
        <f t="shared" si="268"/>
        <v>3.3349762027681056</v>
      </c>
      <c r="M1031" s="240">
        <v>103.943</v>
      </c>
      <c r="N1031" s="235">
        <v>103.878</v>
      </c>
      <c r="O1031" s="234">
        <f t="shared" si="252"/>
        <v>6.4999999999997726E-2</v>
      </c>
      <c r="P1031" s="105">
        <f t="shared" si="253"/>
        <v>6.2573403415542961E-2</v>
      </c>
      <c r="Q1031" s="240">
        <v>4830.1679999999997</v>
      </c>
      <c r="R1031" s="235">
        <v>4403.9769999999999</v>
      </c>
      <c r="S1031" s="234">
        <f t="shared" si="254"/>
        <v>426.1909999999998</v>
      </c>
      <c r="T1031" s="105">
        <f t="shared" si="265"/>
        <v>9.6774120300809887</v>
      </c>
      <c r="U1031" s="185" t="s">
        <v>8043</v>
      </c>
      <c r="V1031" s="165">
        <v>3373</v>
      </c>
      <c r="W1031" s="165">
        <v>3373</v>
      </c>
      <c r="X1031" s="165">
        <f t="shared" si="255"/>
        <v>0</v>
      </c>
      <c r="Y1031" s="255">
        <f t="shared" si="256"/>
        <v>0</v>
      </c>
      <c r="Z1031" s="194" t="s">
        <v>8044</v>
      </c>
      <c r="AA1031" s="165">
        <v>889</v>
      </c>
      <c r="AB1031" s="165">
        <v>474</v>
      </c>
      <c r="AC1031" s="165">
        <f t="shared" si="266"/>
        <v>415</v>
      </c>
      <c r="AD1031" s="165">
        <f t="shared" si="267"/>
        <v>87.552742616033754</v>
      </c>
      <c r="AE1031" s="194" t="s">
        <v>8045</v>
      </c>
      <c r="AF1031" s="165">
        <v>400</v>
      </c>
      <c r="AG1031" s="165">
        <v>400</v>
      </c>
      <c r="AH1031" s="165">
        <f t="shared" si="259"/>
        <v>0</v>
      </c>
      <c r="AI1031" s="165">
        <f t="shared" si="260"/>
        <v>0</v>
      </c>
      <c r="AJ1031" s="194" t="s">
        <v>8046</v>
      </c>
      <c r="AK1031" s="165">
        <v>75</v>
      </c>
      <c r="AL1031" s="165">
        <v>77</v>
      </c>
      <c r="AM1031" s="165">
        <f t="shared" si="261"/>
        <v>-2</v>
      </c>
      <c r="AN1031" s="165">
        <f t="shared" si="262"/>
        <v>-2.5974025974025974</v>
      </c>
      <c r="AO1031" s="194" t="s">
        <v>8047</v>
      </c>
      <c r="AP1031" s="165">
        <v>72</v>
      </c>
      <c r="AQ1031" s="165">
        <v>69</v>
      </c>
      <c r="AR1031" s="165">
        <f t="shared" si="263"/>
        <v>3</v>
      </c>
      <c r="AS1031" s="255">
        <f t="shared" si="264"/>
        <v>4.3478260869565215</v>
      </c>
      <c r="AT1031" s="160" t="s">
        <v>8048</v>
      </c>
    </row>
    <row r="1032" spans="2:46" ht="50" customHeight="1">
      <c r="B1032" s="34" t="s">
        <v>2040</v>
      </c>
      <c r="C1032" s="35" t="s">
        <v>5301</v>
      </c>
      <c r="D1032" s="36" t="s">
        <v>2041</v>
      </c>
      <c r="E1032" s="240">
        <v>1574.865</v>
      </c>
      <c r="F1032" s="235">
        <v>1858.125</v>
      </c>
      <c r="G1032" s="234">
        <f t="shared" ref="G1032:G1095" si="269">E1032-F1032</f>
        <v>-283.26</v>
      </c>
      <c r="H1032" s="105">
        <f t="shared" ref="H1032:H1095" si="270">G1032/F1032*100</f>
        <v>-15.244399596367305</v>
      </c>
      <c r="I1032" s="240">
        <v>412.37799999999999</v>
      </c>
      <c r="J1032" s="235">
        <v>412.33600000000001</v>
      </c>
      <c r="K1032" s="234">
        <f t="shared" ref="K1032:K1095" si="271">I1032-J1032</f>
        <v>4.199999999997317E-2</v>
      </c>
      <c r="L1032" s="312">
        <f t="shared" si="268"/>
        <v>1.0185867835933116E-2</v>
      </c>
      <c r="M1032" s="240">
        <v>2.4860000000000002</v>
      </c>
      <c r="N1032" s="235">
        <v>2.4860000000000002</v>
      </c>
      <c r="O1032" s="234">
        <f t="shared" ref="O1032:O1095" si="272">M1032-N1032</f>
        <v>0</v>
      </c>
      <c r="P1032" s="105">
        <f t="shared" ref="P1032:P1095" si="273">O1032/N1032*100</f>
        <v>0</v>
      </c>
      <c r="Q1032" s="240">
        <v>1160.001</v>
      </c>
      <c r="R1032" s="235">
        <v>1443.3030000000001</v>
      </c>
      <c r="S1032" s="234">
        <f t="shared" ref="S1032:S1095" si="274">Q1032-R1032</f>
        <v>-283.30200000000013</v>
      </c>
      <c r="T1032" s="105">
        <f t="shared" si="265"/>
        <v>-19.628726608342124</v>
      </c>
      <c r="U1032" s="185" t="s">
        <v>6142</v>
      </c>
      <c r="V1032" s="165">
        <v>714</v>
      </c>
      <c r="W1032" s="165">
        <v>714</v>
      </c>
      <c r="X1032" s="165">
        <f t="shared" ref="X1032:X1095" si="275">V1032-W1032</f>
        <v>0</v>
      </c>
      <c r="Y1032" s="255">
        <f t="shared" ref="Y1032:Y1095" si="276">X1032/W1032*100</f>
        <v>0</v>
      </c>
      <c r="Z1032" s="194" t="s">
        <v>8049</v>
      </c>
      <c r="AA1032" s="165">
        <v>346</v>
      </c>
      <c r="AB1032" s="165">
        <v>267</v>
      </c>
      <c r="AC1032" s="165">
        <f t="shared" si="266"/>
        <v>79</v>
      </c>
      <c r="AD1032" s="165">
        <f t="shared" si="267"/>
        <v>29.588014981273407</v>
      </c>
      <c r="AE1032" s="194" t="s">
        <v>8050</v>
      </c>
      <c r="AF1032" s="165">
        <v>38</v>
      </c>
      <c r="AG1032" s="165">
        <v>68</v>
      </c>
      <c r="AH1032" s="165">
        <f t="shared" ref="AH1032:AH1095" si="277">AF1032-AG1032</f>
        <v>-30</v>
      </c>
      <c r="AI1032" s="165">
        <f t="shared" ref="AI1032:AI1095" si="278">AH1032/AG1032*100</f>
        <v>-44.117647058823529</v>
      </c>
      <c r="AJ1032" s="194" t="s">
        <v>6172</v>
      </c>
      <c r="AK1032" s="165">
        <v>30</v>
      </c>
      <c r="AL1032" s="165">
        <v>75</v>
      </c>
      <c r="AM1032" s="165">
        <f t="shared" ref="AM1032:AM1095" si="279">AK1032-AL1032</f>
        <v>-45</v>
      </c>
      <c r="AN1032" s="165">
        <f t="shared" ref="AN1032:AN1095" si="280">AM1032/AL1032*100</f>
        <v>-60</v>
      </c>
      <c r="AO1032" s="194" t="s">
        <v>8051</v>
      </c>
      <c r="AP1032" s="165">
        <v>18</v>
      </c>
      <c r="AQ1032" s="165">
        <v>306</v>
      </c>
      <c r="AR1032" s="165">
        <f t="shared" ref="AR1032:AR1095" si="281">AP1032-AQ1032</f>
        <v>-288</v>
      </c>
      <c r="AS1032" s="255">
        <f t="shared" ref="AS1032:AS1095" si="282">AR1032/AQ1032*100</f>
        <v>-94.117647058823522</v>
      </c>
      <c r="AT1032" s="135" t="s">
        <v>8052</v>
      </c>
    </row>
    <row r="1033" spans="2:46" ht="50" customHeight="1">
      <c r="B1033" s="34" t="s">
        <v>2042</v>
      </c>
      <c r="C1033" s="35" t="s">
        <v>5301</v>
      </c>
      <c r="D1033" s="36" t="s">
        <v>2043</v>
      </c>
      <c r="E1033" s="240">
        <v>1218.414</v>
      </c>
      <c r="F1033" s="235">
        <v>1085.5170000000001</v>
      </c>
      <c r="G1033" s="234">
        <f t="shared" si="269"/>
        <v>132.89699999999993</v>
      </c>
      <c r="H1033" s="105">
        <f t="shared" si="270"/>
        <v>12.242737792222501</v>
      </c>
      <c r="I1033" s="240">
        <v>475.024</v>
      </c>
      <c r="J1033" s="235">
        <v>424.97800000000001</v>
      </c>
      <c r="K1033" s="234">
        <f t="shared" si="271"/>
        <v>50.045999999999992</v>
      </c>
      <c r="L1033" s="312">
        <f t="shared" si="268"/>
        <v>11.776139000136475</v>
      </c>
      <c r="M1033" s="240">
        <v>84.665000000000006</v>
      </c>
      <c r="N1033" s="235">
        <v>84.656000000000006</v>
      </c>
      <c r="O1033" s="234">
        <f t="shared" si="272"/>
        <v>9.0000000000003411E-3</v>
      </c>
      <c r="P1033" s="105">
        <f t="shared" si="273"/>
        <v>1.0631260631261033E-2</v>
      </c>
      <c r="Q1033" s="240">
        <v>658.72500000000002</v>
      </c>
      <c r="R1033" s="235">
        <v>575.88300000000004</v>
      </c>
      <c r="S1033" s="234">
        <f t="shared" si="274"/>
        <v>82.841999999999985</v>
      </c>
      <c r="T1033" s="105">
        <f t="shared" si="265"/>
        <v>14.385213663191998</v>
      </c>
      <c r="U1033" s="185" t="s">
        <v>8053</v>
      </c>
      <c r="V1033" s="165">
        <v>219</v>
      </c>
      <c r="W1033" s="165">
        <v>198</v>
      </c>
      <c r="X1033" s="165">
        <f t="shared" si="275"/>
        <v>21</v>
      </c>
      <c r="Y1033" s="255">
        <f t="shared" si="276"/>
        <v>10.606060606060606</v>
      </c>
      <c r="Z1033" s="194" t="s">
        <v>7431</v>
      </c>
      <c r="AA1033" s="165">
        <v>127</v>
      </c>
      <c r="AB1033" s="165">
        <v>127</v>
      </c>
      <c r="AC1033" s="165">
        <f t="shared" si="266"/>
        <v>0</v>
      </c>
      <c r="AD1033" s="165">
        <f t="shared" si="267"/>
        <v>0</v>
      </c>
      <c r="AE1033" s="194" t="s">
        <v>8054</v>
      </c>
      <c r="AF1033" s="165">
        <v>95</v>
      </c>
      <c r="AG1033" s="165">
        <v>79</v>
      </c>
      <c r="AH1033" s="165">
        <f t="shared" si="277"/>
        <v>16</v>
      </c>
      <c r="AI1033" s="165">
        <f t="shared" si="278"/>
        <v>20.253164556962027</v>
      </c>
      <c r="AJ1033" s="194" t="s">
        <v>6906</v>
      </c>
      <c r="AK1033" s="165">
        <v>78</v>
      </c>
      <c r="AL1033" s="165">
        <v>60</v>
      </c>
      <c r="AM1033" s="165">
        <f t="shared" si="279"/>
        <v>18</v>
      </c>
      <c r="AN1033" s="165">
        <f t="shared" si="280"/>
        <v>30</v>
      </c>
      <c r="AO1033" s="194" t="s">
        <v>5577</v>
      </c>
      <c r="AP1033" s="165">
        <v>44</v>
      </c>
      <c r="AQ1033" s="165">
        <v>29</v>
      </c>
      <c r="AR1033" s="165">
        <f t="shared" si="281"/>
        <v>15</v>
      </c>
      <c r="AS1033" s="255">
        <f t="shared" si="282"/>
        <v>51.724137931034484</v>
      </c>
      <c r="AT1033" s="135" t="s">
        <v>8055</v>
      </c>
    </row>
    <row r="1034" spans="2:46" ht="50" customHeight="1">
      <c r="B1034" s="34" t="s">
        <v>2044</v>
      </c>
      <c r="C1034" s="35" t="s">
        <v>5301</v>
      </c>
      <c r="D1034" s="36" t="s">
        <v>2045</v>
      </c>
      <c r="E1034" s="240">
        <v>449.233</v>
      </c>
      <c r="F1034" s="235">
        <v>482.84</v>
      </c>
      <c r="G1034" s="234">
        <f t="shared" si="269"/>
        <v>-33.606999999999971</v>
      </c>
      <c r="H1034" s="105">
        <f t="shared" si="270"/>
        <v>-6.960276696214061</v>
      </c>
      <c r="I1034" s="240">
        <v>322.39999999999998</v>
      </c>
      <c r="J1034" s="235">
        <v>312.39999999999998</v>
      </c>
      <c r="K1034" s="234">
        <f t="shared" si="271"/>
        <v>10</v>
      </c>
      <c r="L1034" s="312">
        <f t="shared" si="268"/>
        <v>3.2010243277848911</v>
      </c>
      <c r="M1034" s="240">
        <v>13.43</v>
      </c>
      <c r="N1034" s="235">
        <v>13.42</v>
      </c>
      <c r="O1034" s="234">
        <f t="shared" si="272"/>
        <v>9.9999999999997868E-3</v>
      </c>
      <c r="P1034" s="105">
        <f t="shared" si="273"/>
        <v>7.4515648286138506E-2</v>
      </c>
      <c r="Q1034" s="240">
        <v>113.40300000000001</v>
      </c>
      <c r="R1034" s="235">
        <v>157.02000000000001</v>
      </c>
      <c r="S1034" s="234">
        <f t="shared" si="274"/>
        <v>-43.617000000000004</v>
      </c>
      <c r="T1034" s="105">
        <f t="shared" si="265"/>
        <v>-27.77799006495988</v>
      </c>
      <c r="U1034" s="185" t="s">
        <v>8056</v>
      </c>
      <c r="V1034" s="165">
        <v>60</v>
      </c>
      <c r="W1034" s="165">
        <v>106</v>
      </c>
      <c r="X1034" s="165">
        <f t="shared" si="275"/>
        <v>-46</v>
      </c>
      <c r="Y1034" s="255">
        <f t="shared" si="276"/>
        <v>-43.39622641509434</v>
      </c>
      <c r="Z1034" s="194" t="s">
        <v>8057</v>
      </c>
      <c r="AA1034" s="165">
        <v>20</v>
      </c>
      <c r="AB1034" s="165">
        <v>20</v>
      </c>
      <c r="AC1034" s="165">
        <f t="shared" si="266"/>
        <v>0</v>
      </c>
      <c r="AD1034" s="165">
        <f t="shared" si="267"/>
        <v>0</v>
      </c>
      <c r="AE1034" s="194" t="s">
        <v>8058</v>
      </c>
      <c r="AF1034" s="165">
        <v>10</v>
      </c>
      <c r="AG1034" s="165">
        <v>10</v>
      </c>
      <c r="AH1034" s="165">
        <f t="shared" si="277"/>
        <v>0</v>
      </c>
      <c r="AI1034" s="165">
        <f t="shared" si="278"/>
        <v>0</v>
      </c>
      <c r="AJ1034" s="194" t="s">
        <v>8059</v>
      </c>
      <c r="AK1034" s="165">
        <v>8</v>
      </c>
      <c r="AL1034" s="165">
        <v>6</v>
      </c>
      <c r="AM1034" s="165">
        <f t="shared" si="279"/>
        <v>2</v>
      </c>
      <c r="AN1034" s="165">
        <f t="shared" si="280"/>
        <v>33.333333333333329</v>
      </c>
      <c r="AO1034" s="194" t="s">
        <v>8060</v>
      </c>
      <c r="AP1034" s="165">
        <v>4</v>
      </c>
      <c r="AQ1034" s="165">
        <v>4</v>
      </c>
      <c r="AR1034" s="165">
        <f t="shared" si="281"/>
        <v>0</v>
      </c>
      <c r="AS1034" s="255">
        <f t="shared" si="282"/>
        <v>0</v>
      </c>
      <c r="AT1034" s="135" t="s">
        <v>8061</v>
      </c>
    </row>
    <row r="1035" spans="2:46" ht="50" customHeight="1">
      <c r="B1035" s="34" t="s">
        <v>2046</v>
      </c>
      <c r="C1035" s="35" t="s">
        <v>5301</v>
      </c>
      <c r="D1035" s="36" t="s">
        <v>2047</v>
      </c>
      <c r="E1035" s="240">
        <v>1411.865</v>
      </c>
      <c r="F1035" s="235">
        <v>1709.164</v>
      </c>
      <c r="G1035" s="234">
        <f t="shared" si="269"/>
        <v>-297.29899999999998</v>
      </c>
      <c r="H1035" s="105">
        <f t="shared" si="270"/>
        <v>-17.394410366705593</v>
      </c>
      <c r="I1035" s="240">
        <v>764.53599999999994</v>
      </c>
      <c r="J1035" s="235">
        <v>953.67700000000002</v>
      </c>
      <c r="K1035" s="234">
        <f t="shared" si="271"/>
        <v>-189.14100000000008</v>
      </c>
      <c r="L1035" s="312">
        <f t="shared" si="268"/>
        <v>-19.83281551300913</v>
      </c>
      <c r="M1035" s="240">
        <v>549.89200000000005</v>
      </c>
      <c r="N1035" s="235">
        <v>549.85199999999998</v>
      </c>
      <c r="O1035" s="234">
        <f t="shared" si="272"/>
        <v>4.0000000000077307E-2</v>
      </c>
      <c r="P1035" s="105">
        <f t="shared" si="273"/>
        <v>7.2746848242940488E-3</v>
      </c>
      <c r="Q1035" s="240">
        <v>97.436999999999998</v>
      </c>
      <c r="R1035" s="235">
        <v>205.63499999999999</v>
      </c>
      <c r="S1035" s="234">
        <f t="shared" si="274"/>
        <v>-108.19799999999999</v>
      </c>
      <c r="T1035" s="105">
        <f t="shared" si="265"/>
        <v>-52.616529287329492</v>
      </c>
      <c r="U1035" s="185" t="s">
        <v>8062</v>
      </c>
      <c r="V1035" s="165">
        <v>71</v>
      </c>
      <c r="W1035" s="165">
        <v>171</v>
      </c>
      <c r="X1035" s="165">
        <f t="shared" si="275"/>
        <v>-100</v>
      </c>
      <c r="Y1035" s="255">
        <f t="shared" si="276"/>
        <v>-58.479532163742689</v>
      </c>
      <c r="Z1035" s="194" t="s">
        <v>5386</v>
      </c>
      <c r="AA1035" s="165">
        <v>19</v>
      </c>
      <c r="AB1035" s="165">
        <v>23</v>
      </c>
      <c r="AC1035" s="165">
        <f t="shared" si="266"/>
        <v>-4</v>
      </c>
      <c r="AD1035" s="165">
        <f t="shared" si="267"/>
        <v>-17.391304347826086</v>
      </c>
      <c r="AE1035" s="194" t="s">
        <v>6172</v>
      </c>
      <c r="AF1035" s="165">
        <v>4</v>
      </c>
      <c r="AG1035" s="165">
        <v>4</v>
      </c>
      <c r="AH1035" s="165">
        <f t="shared" si="277"/>
        <v>0</v>
      </c>
      <c r="AI1035" s="165">
        <f t="shared" si="278"/>
        <v>0</v>
      </c>
      <c r="AJ1035" s="194" t="s">
        <v>5749</v>
      </c>
      <c r="AK1035" s="165">
        <v>1</v>
      </c>
      <c r="AL1035" s="165" t="s">
        <v>5412</v>
      </c>
      <c r="AM1035" s="165" t="s">
        <v>5412</v>
      </c>
      <c r="AN1035" s="165" t="s">
        <v>5412</v>
      </c>
      <c r="AO1035" s="194" t="s">
        <v>8063</v>
      </c>
      <c r="AP1035" s="165">
        <v>1</v>
      </c>
      <c r="AQ1035" s="165">
        <v>1</v>
      </c>
      <c r="AR1035" s="165">
        <f t="shared" si="281"/>
        <v>0</v>
      </c>
      <c r="AS1035" s="255">
        <f t="shared" si="282"/>
        <v>0</v>
      </c>
      <c r="AT1035" s="135" t="s">
        <v>8064</v>
      </c>
    </row>
    <row r="1036" spans="2:46" ht="50" customHeight="1">
      <c r="B1036" s="34" t="s">
        <v>2048</v>
      </c>
      <c r="C1036" s="35" t="s">
        <v>5301</v>
      </c>
      <c r="D1036" s="36" t="s">
        <v>2049</v>
      </c>
      <c r="E1036" s="240">
        <v>6120.991</v>
      </c>
      <c r="F1036" s="235">
        <v>5668.31</v>
      </c>
      <c r="G1036" s="234">
        <f t="shared" si="269"/>
        <v>452.68099999999959</v>
      </c>
      <c r="H1036" s="105">
        <f t="shared" si="270"/>
        <v>7.9861722453429609</v>
      </c>
      <c r="I1036" s="240">
        <v>2265.9679999999998</v>
      </c>
      <c r="J1036" s="235">
        <v>1975.9929999999999</v>
      </c>
      <c r="K1036" s="234">
        <f t="shared" si="271"/>
        <v>289.97499999999991</v>
      </c>
      <c r="L1036" s="312">
        <f t="shared" si="268"/>
        <v>14.674900164120011</v>
      </c>
      <c r="M1036" s="240">
        <v>557.59500000000003</v>
      </c>
      <c r="N1036" s="235">
        <v>406.46600000000001</v>
      </c>
      <c r="O1036" s="234">
        <f t="shared" si="272"/>
        <v>151.12900000000002</v>
      </c>
      <c r="P1036" s="105">
        <f t="shared" si="273"/>
        <v>37.181215649033376</v>
      </c>
      <c r="Q1036" s="240">
        <v>3297.4279999999999</v>
      </c>
      <c r="R1036" s="235">
        <v>3285.8510000000001</v>
      </c>
      <c r="S1036" s="234">
        <f t="shared" si="274"/>
        <v>11.576999999999771</v>
      </c>
      <c r="T1036" s="105">
        <f t="shared" si="265"/>
        <v>0.35232881831829166</v>
      </c>
      <c r="U1036" s="185" t="s">
        <v>5678</v>
      </c>
      <c r="V1036" s="165">
        <v>1638</v>
      </c>
      <c r="W1036" s="165">
        <v>1539</v>
      </c>
      <c r="X1036" s="165">
        <f t="shared" si="275"/>
        <v>99</v>
      </c>
      <c r="Y1036" s="255">
        <f t="shared" si="276"/>
        <v>6.4327485380116958</v>
      </c>
      <c r="Z1036" s="194" t="s">
        <v>6142</v>
      </c>
      <c r="AA1036" s="165">
        <v>1303</v>
      </c>
      <c r="AB1036" s="165">
        <v>1403</v>
      </c>
      <c r="AC1036" s="165">
        <f t="shared" si="266"/>
        <v>-100</v>
      </c>
      <c r="AD1036" s="165">
        <f t="shared" si="267"/>
        <v>-7.1275837491090526</v>
      </c>
      <c r="AE1036" s="194" t="s">
        <v>8065</v>
      </c>
      <c r="AF1036" s="165">
        <v>260</v>
      </c>
      <c r="AG1036" s="165">
        <v>260</v>
      </c>
      <c r="AH1036" s="165">
        <f t="shared" si="277"/>
        <v>0</v>
      </c>
      <c r="AI1036" s="165">
        <f t="shared" si="278"/>
        <v>0</v>
      </c>
      <c r="AJ1036" s="194" t="s">
        <v>5386</v>
      </c>
      <c r="AK1036" s="165">
        <v>30</v>
      </c>
      <c r="AL1036" s="165">
        <v>30</v>
      </c>
      <c r="AM1036" s="165">
        <f t="shared" si="279"/>
        <v>0</v>
      </c>
      <c r="AN1036" s="165">
        <f t="shared" si="280"/>
        <v>0</v>
      </c>
      <c r="AO1036" s="194" t="s">
        <v>7431</v>
      </c>
      <c r="AP1036" s="165">
        <v>19</v>
      </c>
      <c r="AQ1036" s="165">
        <v>19</v>
      </c>
      <c r="AR1036" s="165">
        <f t="shared" si="281"/>
        <v>0</v>
      </c>
      <c r="AS1036" s="255">
        <f t="shared" si="282"/>
        <v>0</v>
      </c>
      <c r="AT1036" s="135" t="s">
        <v>8066</v>
      </c>
    </row>
    <row r="1037" spans="2:46" ht="50" customHeight="1">
      <c r="B1037" s="34" t="s">
        <v>2050</v>
      </c>
      <c r="C1037" s="35" t="s">
        <v>5301</v>
      </c>
      <c r="D1037" s="36" t="s">
        <v>2051</v>
      </c>
      <c r="E1037" s="240">
        <v>2286.1999999999998</v>
      </c>
      <c r="F1037" s="235">
        <v>2309.7280000000001</v>
      </c>
      <c r="G1037" s="234">
        <f t="shared" si="269"/>
        <v>-23.528000000000247</v>
      </c>
      <c r="H1037" s="105">
        <f t="shared" si="270"/>
        <v>-1.0186480832375175</v>
      </c>
      <c r="I1037" s="240">
        <v>1781.954</v>
      </c>
      <c r="J1037" s="235">
        <v>1780.1669999999999</v>
      </c>
      <c r="K1037" s="234">
        <f t="shared" si="271"/>
        <v>1.7870000000000346</v>
      </c>
      <c r="L1037" s="312">
        <f t="shared" si="268"/>
        <v>0.10038384039250445</v>
      </c>
      <c r="M1037" s="240">
        <v>123.547</v>
      </c>
      <c r="N1037" s="235">
        <v>123.503</v>
      </c>
      <c r="O1037" s="234">
        <f t="shared" si="272"/>
        <v>4.399999999999693E-2</v>
      </c>
      <c r="P1037" s="105">
        <f t="shared" si="273"/>
        <v>3.5626664939310729E-2</v>
      </c>
      <c r="Q1037" s="240">
        <v>380.69900000000001</v>
      </c>
      <c r="R1037" s="235">
        <v>406.05799999999999</v>
      </c>
      <c r="S1037" s="234">
        <f t="shared" si="274"/>
        <v>-25.35899999999998</v>
      </c>
      <c r="T1037" s="105">
        <f t="shared" si="265"/>
        <v>-6.245166946593832</v>
      </c>
      <c r="U1037" s="185" t="s">
        <v>5386</v>
      </c>
      <c r="V1037" s="165">
        <v>164</v>
      </c>
      <c r="W1037" s="165">
        <v>164</v>
      </c>
      <c r="X1037" s="165">
        <f t="shared" si="275"/>
        <v>0</v>
      </c>
      <c r="Y1037" s="255">
        <f t="shared" si="276"/>
        <v>0</v>
      </c>
      <c r="Z1037" s="194" t="s">
        <v>6204</v>
      </c>
      <c r="AA1037" s="165">
        <v>100</v>
      </c>
      <c r="AB1037" s="165">
        <v>110</v>
      </c>
      <c r="AC1037" s="165">
        <f t="shared" si="266"/>
        <v>-10</v>
      </c>
      <c r="AD1037" s="165">
        <f t="shared" si="267"/>
        <v>-9.0909090909090917</v>
      </c>
      <c r="AE1037" s="194" t="s">
        <v>8067</v>
      </c>
      <c r="AF1037" s="165">
        <v>66</v>
      </c>
      <c r="AG1037" s="165">
        <v>80</v>
      </c>
      <c r="AH1037" s="165">
        <f t="shared" si="277"/>
        <v>-14</v>
      </c>
      <c r="AI1037" s="165">
        <f t="shared" si="278"/>
        <v>-17.5</v>
      </c>
      <c r="AJ1037" s="194" t="s">
        <v>8068</v>
      </c>
      <c r="AK1037" s="165">
        <v>20</v>
      </c>
      <c r="AL1037" s="165">
        <v>24</v>
      </c>
      <c r="AM1037" s="165">
        <f t="shared" si="279"/>
        <v>-4</v>
      </c>
      <c r="AN1037" s="165">
        <f t="shared" si="280"/>
        <v>-16.666666666666664</v>
      </c>
      <c r="AO1037" s="194" t="s">
        <v>5478</v>
      </c>
      <c r="AP1037" s="165">
        <v>14</v>
      </c>
      <c r="AQ1037" s="165">
        <v>14</v>
      </c>
      <c r="AR1037" s="165">
        <f t="shared" si="281"/>
        <v>0</v>
      </c>
      <c r="AS1037" s="255">
        <f t="shared" si="282"/>
        <v>0</v>
      </c>
      <c r="AT1037" s="135" t="s">
        <v>8069</v>
      </c>
    </row>
    <row r="1038" spans="2:46" ht="50" customHeight="1">
      <c r="B1038" s="34" t="s">
        <v>2052</v>
      </c>
      <c r="C1038" s="35" t="s">
        <v>5301</v>
      </c>
      <c r="D1038" s="36" t="s">
        <v>2053</v>
      </c>
      <c r="E1038" s="240">
        <v>2035.306</v>
      </c>
      <c r="F1038" s="235">
        <v>2011.9059999999999</v>
      </c>
      <c r="G1038" s="234">
        <f t="shared" si="269"/>
        <v>23.400000000000091</v>
      </c>
      <c r="H1038" s="105">
        <f t="shared" si="270"/>
        <v>1.163076207337723</v>
      </c>
      <c r="I1038" s="240">
        <v>1372.326</v>
      </c>
      <c r="J1038" s="235">
        <v>1409.548</v>
      </c>
      <c r="K1038" s="234">
        <f t="shared" si="271"/>
        <v>-37.22199999999998</v>
      </c>
      <c r="L1038" s="312">
        <f t="shared" si="268"/>
        <v>-2.6407046797980618</v>
      </c>
      <c r="M1038" s="240">
        <v>54.350999999999999</v>
      </c>
      <c r="N1038" s="235">
        <v>54.326000000000001</v>
      </c>
      <c r="O1038" s="234">
        <f t="shared" si="272"/>
        <v>2.4999999999998579E-2</v>
      </c>
      <c r="P1038" s="105">
        <f t="shared" si="273"/>
        <v>4.601848102197581E-2</v>
      </c>
      <c r="Q1038" s="240">
        <v>608.62900000000002</v>
      </c>
      <c r="R1038" s="235">
        <v>548.03200000000004</v>
      </c>
      <c r="S1038" s="234">
        <f t="shared" si="274"/>
        <v>60.59699999999998</v>
      </c>
      <c r="T1038" s="105">
        <f t="shared" si="265"/>
        <v>11.057201039355363</v>
      </c>
      <c r="U1038" s="185" t="s">
        <v>8070</v>
      </c>
      <c r="V1038" s="165">
        <v>375</v>
      </c>
      <c r="W1038" s="165">
        <v>321</v>
      </c>
      <c r="X1038" s="165">
        <f t="shared" si="275"/>
        <v>54</v>
      </c>
      <c r="Y1038" s="255">
        <f t="shared" si="276"/>
        <v>16.822429906542055</v>
      </c>
      <c r="Z1038" s="194" t="s">
        <v>8071</v>
      </c>
      <c r="AA1038" s="165">
        <v>101</v>
      </c>
      <c r="AB1038" s="165">
        <v>101</v>
      </c>
      <c r="AC1038" s="165">
        <f t="shared" si="266"/>
        <v>0</v>
      </c>
      <c r="AD1038" s="165">
        <f t="shared" si="267"/>
        <v>0</v>
      </c>
      <c r="AE1038" s="194" t="s">
        <v>8072</v>
      </c>
      <c r="AF1038" s="165">
        <v>100</v>
      </c>
      <c r="AG1038" s="165">
        <v>100</v>
      </c>
      <c r="AH1038" s="165">
        <f t="shared" si="277"/>
        <v>0</v>
      </c>
      <c r="AI1038" s="165">
        <f t="shared" si="278"/>
        <v>0</v>
      </c>
      <c r="AJ1038" s="194" t="s">
        <v>8073</v>
      </c>
      <c r="AK1038" s="165">
        <v>16</v>
      </c>
      <c r="AL1038" s="165">
        <v>16</v>
      </c>
      <c r="AM1038" s="165">
        <f t="shared" si="279"/>
        <v>0</v>
      </c>
      <c r="AN1038" s="165">
        <f t="shared" si="280"/>
        <v>0</v>
      </c>
      <c r="AO1038" s="194" t="s">
        <v>8074</v>
      </c>
      <c r="AP1038" s="165">
        <v>13</v>
      </c>
      <c r="AQ1038" s="165">
        <v>9</v>
      </c>
      <c r="AR1038" s="165">
        <f t="shared" si="281"/>
        <v>4</v>
      </c>
      <c r="AS1038" s="255">
        <f t="shared" si="282"/>
        <v>44.444444444444443</v>
      </c>
      <c r="AT1038" s="135" t="s">
        <v>8075</v>
      </c>
    </row>
    <row r="1039" spans="2:46" ht="50" customHeight="1">
      <c r="B1039" s="34" t="s">
        <v>2054</v>
      </c>
      <c r="C1039" s="35" t="s">
        <v>5301</v>
      </c>
      <c r="D1039" s="36" t="s">
        <v>2055</v>
      </c>
      <c r="E1039" s="240">
        <v>1608.3040000000001</v>
      </c>
      <c r="F1039" s="235">
        <v>1576.383</v>
      </c>
      <c r="G1039" s="234">
        <f t="shared" si="269"/>
        <v>31.921000000000049</v>
      </c>
      <c r="H1039" s="105">
        <f t="shared" si="270"/>
        <v>2.0249520579706868</v>
      </c>
      <c r="I1039" s="240">
        <v>1004.984</v>
      </c>
      <c r="J1039" s="235">
        <v>981.79600000000005</v>
      </c>
      <c r="K1039" s="234">
        <f t="shared" si="271"/>
        <v>23.187999999999988</v>
      </c>
      <c r="L1039" s="312">
        <f t="shared" si="268"/>
        <v>2.3617940997926237</v>
      </c>
      <c r="M1039" s="240">
        <v>28.114000000000001</v>
      </c>
      <c r="N1039" s="235">
        <v>28.111000000000001</v>
      </c>
      <c r="O1039" s="234">
        <f t="shared" si="272"/>
        <v>3.0000000000001137E-3</v>
      </c>
      <c r="P1039" s="105">
        <f t="shared" si="273"/>
        <v>1.0671978940628627E-2</v>
      </c>
      <c r="Q1039" s="240">
        <v>575.20600000000002</v>
      </c>
      <c r="R1039" s="235">
        <v>566.476</v>
      </c>
      <c r="S1039" s="234">
        <f t="shared" si="274"/>
        <v>8.7300000000000182</v>
      </c>
      <c r="T1039" s="105">
        <f t="shared" si="265"/>
        <v>1.5411067723963623</v>
      </c>
      <c r="U1039" s="185" t="s">
        <v>5386</v>
      </c>
      <c r="V1039" s="165">
        <v>173</v>
      </c>
      <c r="W1039" s="165">
        <v>173</v>
      </c>
      <c r="X1039" s="165">
        <f t="shared" si="275"/>
        <v>0</v>
      </c>
      <c r="Y1039" s="255">
        <f t="shared" si="276"/>
        <v>0</v>
      </c>
      <c r="Z1039" s="194" t="s">
        <v>8076</v>
      </c>
      <c r="AA1039" s="165">
        <v>112</v>
      </c>
      <c r="AB1039" s="165">
        <v>98</v>
      </c>
      <c r="AC1039" s="165">
        <f t="shared" si="266"/>
        <v>14</v>
      </c>
      <c r="AD1039" s="165">
        <f t="shared" si="267"/>
        <v>14.285714285714285</v>
      </c>
      <c r="AE1039" s="194" t="s">
        <v>7063</v>
      </c>
      <c r="AF1039" s="165">
        <v>97</v>
      </c>
      <c r="AG1039" s="165">
        <v>97</v>
      </c>
      <c r="AH1039" s="165">
        <f t="shared" si="277"/>
        <v>0</v>
      </c>
      <c r="AI1039" s="165">
        <f t="shared" si="278"/>
        <v>0</v>
      </c>
      <c r="AJ1039" s="194" t="s">
        <v>6172</v>
      </c>
      <c r="AK1039" s="165">
        <v>60</v>
      </c>
      <c r="AL1039" s="165">
        <v>66</v>
      </c>
      <c r="AM1039" s="165">
        <f t="shared" si="279"/>
        <v>-6</v>
      </c>
      <c r="AN1039" s="165">
        <f t="shared" si="280"/>
        <v>-9.0909090909090917</v>
      </c>
      <c r="AO1039" s="194" t="s">
        <v>8077</v>
      </c>
      <c r="AP1039" s="165">
        <v>44</v>
      </c>
      <c r="AQ1039" s="165">
        <v>44</v>
      </c>
      <c r="AR1039" s="165">
        <f t="shared" si="281"/>
        <v>0</v>
      </c>
      <c r="AS1039" s="255">
        <f t="shared" si="282"/>
        <v>0</v>
      </c>
      <c r="AT1039" s="135" t="s">
        <v>8078</v>
      </c>
    </row>
    <row r="1040" spans="2:46" ht="50" customHeight="1">
      <c r="B1040" s="34" t="s">
        <v>2056</v>
      </c>
      <c r="C1040" s="35" t="s">
        <v>5301</v>
      </c>
      <c r="D1040" s="36" t="s">
        <v>2057</v>
      </c>
      <c r="E1040" s="240">
        <v>13865.972</v>
      </c>
      <c r="F1040" s="235">
        <v>13473.241</v>
      </c>
      <c r="G1040" s="234">
        <f t="shared" si="269"/>
        <v>392.73099999999977</v>
      </c>
      <c r="H1040" s="105">
        <f t="shared" si="270"/>
        <v>2.9148962747715994</v>
      </c>
      <c r="I1040" s="240">
        <v>5233.1679999999997</v>
      </c>
      <c r="J1040" s="235">
        <v>4414.5839999999998</v>
      </c>
      <c r="K1040" s="234">
        <f t="shared" si="271"/>
        <v>818.58399999999983</v>
      </c>
      <c r="L1040" s="312">
        <f t="shared" si="268"/>
        <v>18.542721126158206</v>
      </c>
      <c r="M1040" s="233" t="s">
        <v>6150</v>
      </c>
      <c r="N1040" s="232" t="s">
        <v>6150</v>
      </c>
      <c r="O1040" s="234" t="s">
        <v>12163</v>
      </c>
      <c r="P1040" s="105" t="s">
        <v>12163</v>
      </c>
      <c r="Q1040" s="240">
        <v>8632.8040000000001</v>
      </c>
      <c r="R1040" s="235">
        <v>9058.6569999999992</v>
      </c>
      <c r="S1040" s="234">
        <f t="shared" si="274"/>
        <v>-425.85299999999916</v>
      </c>
      <c r="T1040" s="105">
        <f t="shared" si="265"/>
        <v>-4.7010610954802594</v>
      </c>
      <c r="U1040" s="185" t="s">
        <v>6203</v>
      </c>
      <c r="V1040" s="165">
        <v>3654</v>
      </c>
      <c r="W1040" s="165">
        <v>3945</v>
      </c>
      <c r="X1040" s="165">
        <f t="shared" si="275"/>
        <v>-291</v>
      </c>
      <c r="Y1040" s="255">
        <f t="shared" si="276"/>
        <v>-7.3764258555133075</v>
      </c>
      <c r="Z1040" s="194" t="s">
        <v>8079</v>
      </c>
      <c r="AA1040" s="165">
        <v>1790</v>
      </c>
      <c r="AB1040" s="165">
        <v>1789</v>
      </c>
      <c r="AC1040" s="165">
        <f t="shared" si="266"/>
        <v>1</v>
      </c>
      <c r="AD1040" s="165">
        <f t="shared" si="267"/>
        <v>5.5897149245388487E-2</v>
      </c>
      <c r="AE1040" s="194" t="s">
        <v>8080</v>
      </c>
      <c r="AF1040" s="165">
        <v>1301</v>
      </c>
      <c r="AG1040" s="165">
        <v>1300</v>
      </c>
      <c r="AH1040" s="165">
        <f t="shared" si="277"/>
        <v>1</v>
      </c>
      <c r="AI1040" s="165">
        <f t="shared" si="278"/>
        <v>7.6923076923076927E-2</v>
      </c>
      <c r="AJ1040" s="194" t="s">
        <v>8081</v>
      </c>
      <c r="AK1040" s="165">
        <v>800</v>
      </c>
      <c r="AL1040" s="165">
        <v>800</v>
      </c>
      <c r="AM1040" s="165">
        <f t="shared" si="279"/>
        <v>0</v>
      </c>
      <c r="AN1040" s="165">
        <f t="shared" si="280"/>
        <v>0</v>
      </c>
      <c r="AO1040" s="194" t="s">
        <v>5513</v>
      </c>
      <c r="AP1040" s="165">
        <v>599</v>
      </c>
      <c r="AQ1040" s="165">
        <v>599</v>
      </c>
      <c r="AR1040" s="165">
        <f t="shared" si="281"/>
        <v>0</v>
      </c>
      <c r="AS1040" s="255">
        <f t="shared" si="282"/>
        <v>0</v>
      </c>
      <c r="AT1040" s="135" t="s">
        <v>8082</v>
      </c>
    </row>
    <row r="1041" spans="2:46" ht="50" customHeight="1">
      <c r="B1041" s="34" t="s">
        <v>2058</v>
      </c>
      <c r="C1041" s="35" t="s">
        <v>5301</v>
      </c>
      <c r="D1041" s="36" t="s">
        <v>2059</v>
      </c>
      <c r="E1041" s="240">
        <v>1458.4749999999999</v>
      </c>
      <c r="F1041" s="235">
        <v>1374.3720000000001</v>
      </c>
      <c r="G1041" s="234">
        <f t="shared" si="269"/>
        <v>84.102999999999838</v>
      </c>
      <c r="H1041" s="105">
        <f t="shared" si="270"/>
        <v>6.1193767044148046</v>
      </c>
      <c r="I1041" s="240">
        <v>669.64800000000002</v>
      </c>
      <c r="J1041" s="235">
        <v>669.39800000000002</v>
      </c>
      <c r="K1041" s="234">
        <f t="shared" si="271"/>
        <v>0.25</v>
      </c>
      <c r="L1041" s="312">
        <f t="shared" si="268"/>
        <v>3.7346989384491741E-2</v>
      </c>
      <c r="M1041" s="240">
        <v>16.414000000000001</v>
      </c>
      <c r="N1041" s="235">
        <v>16.408000000000001</v>
      </c>
      <c r="O1041" s="234">
        <f t="shared" si="272"/>
        <v>6.0000000000002274E-3</v>
      </c>
      <c r="P1041" s="105">
        <f t="shared" si="273"/>
        <v>3.6567528035106212E-2</v>
      </c>
      <c r="Q1041" s="240">
        <v>772.41300000000001</v>
      </c>
      <c r="R1041" s="235">
        <v>688.56600000000003</v>
      </c>
      <c r="S1041" s="234">
        <f t="shared" si="274"/>
        <v>83.84699999999998</v>
      </c>
      <c r="T1041" s="105">
        <f t="shared" si="265"/>
        <v>12.177046209077993</v>
      </c>
      <c r="U1041" s="185" t="s">
        <v>5404</v>
      </c>
      <c r="V1041" s="165">
        <v>184</v>
      </c>
      <c r="W1041" s="165">
        <v>172</v>
      </c>
      <c r="X1041" s="165">
        <f t="shared" si="275"/>
        <v>12</v>
      </c>
      <c r="Y1041" s="255">
        <f t="shared" si="276"/>
        <v>6.9767441860465116</v>
      </c>
      <c r="Z1041" s="194" t="s">
        <v>8083</v>
      </c>
      <c r="AA1041" s="165">
        <v>120</v>
      </c>
      <c r="AB1041" s="165">
        <v>77</v>
      </c>
      <c r="AC1041" s="165">
        <f t="shared" si="266"/>
        <v>43</v>
      </c>
      <c r="AD1041" s="165">
        <f t="shared" si="267"/>
        <v>55.844155844155843</v>
      </c>
      <c r="AE1041" s="194" t="s">
        <v>8084</v>
      </c>
      <c r="AF1041" s="165">
        <v>119</v>
      </c>
      <c r="AG1041" s="165">
        <v>119</v>
      </c>
      <c r="AH1041" s="165">
        <f t="shared" si="277"/>
        <v>0</v>
      </c>
      <c r="AI1041" s="165">
        <f t="shared" si="278"/>
        <v>0</v>
      </c>
      <c r="AJ1041" s="194" t="s">
        <v>8085</v>
      </c>
      <c r="AK1041" s="165">
        <v>89</v>
      </c>
      <c r="AL1041" s="165">
        <v>89</v>
      </c>
      <c r="AM1041" s="165">
        <f t="shared" si="279"/>
        <v>0</v>
      </c>
      <c r="AN1041" s="165">
        <f t="shared" si="280"/>
        <v>0</v>
      </c>
      <c r="AO1041" s="194" t="s">
        <v>7063</v>
      </c>
      <c r="AP1041" s="165">
        <v>85</v>
      </c>
      <c r="AQ1041" s="165">
        <v>85</v>
      </c>
      <c r="AR1041" s="165">
        <f t="shared" si="281"/>
        <v>0</v>
      </c>
      <c r="AS1041" s="255">
        <f t="shared" si="282"/>
        <v>0</v>
      </c>
      <c r="AT1041" s="135" t="s">
        <v>8086</v>
      </c>
    </row>
    <row r="1042" spans="2:46" ht="50" customHeight="1">
      <c r="B1042" s="34" t="s">
        <v>2060</v>
      </c>
      <c r="C1042" s="35" t="s">
        <v>5301</v>
      </c>
      <c r="D1042" s="36" t="s">
        <v>2061</v>
      </c>
      <c r="E1042" s="240">
        <v>491.19299999999998</v>
      </c>
      <c r="F1042" s="235">
        <v>491.19299999999998</v>
      </c>
      <c r="G1042" s="234">
        <f t="shared" si="269"/>
        <v>0</v>
      </c>
      <c r="H1042" s="105">
        <f t="shared" si="270"/>
        <v>0</v>
      </c>
      <c r="I1042" s="240">
        <v>240</v>
      </c>
      <c r="J1042" s="235">
        <v>240</v>
      </c>
      <c r="K1042" s="234">
        <f t="shared" si="271"/>
        <v>0</v>
      </c>
      <c r="L1042" s="312">
        <f t="shared" si="268"/>
        <v>0</v>
      </c>
      <c r="M1042" s="240">
        <v>0.33900000000000002</v>
      </c>
      <c r="N1042" s="235">
        <v>0.33900000000000002</v>
      </c>
      <c r="O1042" s="234">
        <f t="shared" si="272"/>
        <v>0</v>
      </c>
      <c r="P1042" s="105">
        <f t="shared" si="273"/>
        <v>0</v>
      </c>
      <c r="Q1042" s="240">
        <v>250.85400000000001</v>
      </c>
      <c r="R1042" s="235">
        <v>250.85400000000001</v>
      </c>
      <c r="S1042" s="234">
        <f t="shared" si="274"/>
        <v>0</v>
      </c>
      <c r="T1042" s="105">
        <f t="shared" si="265"/>
        <v>0</v>
      </c>
      <c r="U1042" s="185" t="s">
        <v>8087</v>
      </c>
      <c r="V1042" s="165">
        <v>135</v>
      </c>
      <c r="W1042" s="165">
        <v>135</v>
      </c>
      <c r="X1042" s="165">
        <f t="shared" si="275"/>
        <v>0</v>
      </c>
      <c r="Y1042" s="255">
        <f t="shared" si="276"/>
        <v>0</v>
      </c>
      <c r="Z1042" s="194" t="s">
        <v>5578</v>
      </c>
      <c r="AA1042" s="165">
        <v>61</v>
      </c>
      <c r="AB1042" s="165">
        <v>61</v>
      </c>
      <c r="AC1042" s="165">
        <f t="shared" si="266"/>
        <v>0</v>
      </c>
      <c r="AD1042" s="165">
        <f t="shared" si="267"/>
        <v>0</v>
      </c>
      <c r="AE1042" s="194" t="s">
        <v>5386</v>
      </c>
      <c r="AF1042" s="165">
        <v>45</v>
      </c>
      <c r="AG1042" s="165">
        <v>45</v>
      </c>
      <c r="AH1042" s="165">
        <f t="shared" si="277"/>
        <v>0</v>
      </c>
      <c r="AI1042" s="165">
        <f t="shared" si="278"/>
        <v>0</v>
      </c>
      <c r="AJ1042" s="194" t="s">
        <v>8088</v>
      </c>
      <c r="AK1042" s="165">
        <v>5</v>
      </c>
      <c r="AL1042" s="165">
        <v>5</v>
      </c>
      <c r="AM1042" s="165">
        <f t="shared" si="279"/>
        <v>0</v>
      </c>
      <c r="AN1042" s="165">
        <f t="shared" si="280"/>
        <v>0</v>
      </c>
      <c r="AO1042" s="194" t="s">
        <v>7431</v>
      </c>
      <c r="AP1042" s="165">
        <v>3</v>
      </c>
      <c r="AQ1042" s="165">
        <v>3</v>
      </c>
      <c r="AR1042" s="165">
        <f t="shared" si="281"/>
        <v>0</v>
      </c>
      <c r="AS1042" s="255">
        <f t="shared" si="282"/>
        <v>0</v>
      </c>
      <c r="AT1042" s="135" t="s">
        <v>8089</v>
      </c>
    </row>
    <row r="1043" spans="2:46" ht="50" customHeight="1">
      <c r="B1043" s="34" t="s">
        <v>2062</v>
      </c>
      <c r="C1043" s="35" t="s">
        <v>5301</v>
      </c>
      <c r="D1043" s="36" t="s">
        <v>2063</v>
      </c>
      <c r="E1043" s="240">
        <v>69.391999999999996</v>
      </c>
      <c r="F1043" s="235">
        <v>65.375</v>
      </c>
      <c r="G1043" s="234">
        <f t="shared" si="269"/>
        <v>4.0169999999999959</v>
      </c>
      <c r="H1043" s="105">
        <f t="shared" si="270"/>
        <v>6.1445506692160548</v>
      </c>
      <c r="I1043" s="240">
        <v>69.391999999999996</v>
      </c>
      <c r="J1043" s="235">
        <v>65.375</v>
      </c>
      <c r="K1043" s="234">
        <f t="shared" si="271"/>
        <v>4.0169999999999959</v>
      </c>
      <c r="L1043" s="312">
        <f t="shared" si="268"/>
        <v>6.1445506692160548</v>
      </c>
      <c r="M1043" s="240" t="s">
        <v>6150</v>
      </c>
      <c r="N1043" s="235" t="s">
        <v>6150</v>
      </c>
      <c r="O1043" s="235" t="s">
        <v>6150</v>
      </c>
      <c r="P1043" s="235" t="s">
        <v>6150</v>
      </c>
      <c r="Q1043" s="235" t="s">
        <v>6150</v>
      </c>
      <c r="R1043" s="235" t="s">
        <v>6150</v>
      </c>
      <c r="S1043" s="235" t="s">
        <v>6150</v>
      </c>
      <c r="T1043" s="290" t="s">
        <v>6150</v>
      </c>
      <c r="U1043" s="65" t="s">
        <v>6150</v>
      </c>
      <c r="V1043" s="235" t="s">
        <v>6150</v>
      </c>
      <c r="W1043" s="235" t="s">
        <v>6150</v>
      </c>
      <c r="X1043" s="235" t="s">
        <v>6150</v>
      </c>
      <c r="Y1043" s="235" t="s">
        <v>6150</v>
      </c>
      <c r="Z1043" s="235" t="s">
        <v>6150</v>
      </c>
      <c r="AA1043" s="235" t="s">
        <v>6150</v>
      </c>
      <c r="AB1043" s="235" t="s">
        <v>6150</v>
      </c>
      <c r="AC1043" s="235" t="s">
        <v>6150</v>
      </c>
      <c r="AD1043" s="235" t="s">
        <v>6150</v>
      </c>
      <c r="AE1043" s="235" t="s">
        <v>12158</v>
      </c>
      <c r="AF1043" s="235" t="s">
        <v>12158</v>
      </c>
      <c r="AG1043" s="235" t="s">
        <v>12158</v>
      </c>
      <c r="AH1043" s="235" t="s">
        <v>12158</v>
      </c>
      <c r="AI1043" s="235" t="s">
        <v>12158</v>
      </c>
      <c r="AJ1043" s="241" t="s">
        <v>12158</v>
      </c>
      <c r="AK1043" s="241" t="s">
        <v>12158</v>
      </c>
      <c r="AL1043" s="241" t="s">
        <v>12158</v>
      </c>
      <c r="AM1043" s="241" t="s">
        <v>12158</v>
      </c>
      <c r="AN1043" s="241" t="s">
        <v>12158</v>
      </c>
      <c r="AO1043" s="241" t="s">
        <v>12158</v>
      </c>
      <c r="AP1043" s="165" t="s">
        <v>12158</v>
      </c>
      <c r="AQ1043" s="241" t="s">
        <v>12158</v>
      </c>
      <c r="AR1043" s="241" t="s">
        <v>12158</v>
      </c>
      <c r="AS1043" s="241" t="s">
        <v>12158</v>
      </c>
      <c r="AT1043" s="16"/>
    </row>
    <row r="1044" spans="2:46" ht="50" customHeight="1">
      <c r="B1044" s="34" t="s">
        <v>2064</v>
      </c>
      <c r="C1044" s="35" t="s">
        <v>5301</v>
      </c>
      <c r="D1044" s="36" t="s">
        <v>2065</v>
      </c>
      <c r="E1044" s="240">
        <v>737.65599999999995</v>
      </c>
      <c r="F1044" s="235">
        <v>702.82600000000002</v>
      </c>
      <c r="G1044" s="234">
        <f t="shared" si="269"/>
        <v>34.829999999999927</v>
      </c>
      <c r="H1044" s="105">
        <f t="shared" si="270"/>
        <v>4.955707387034618</v>
      </c>
      <c r="I1044" s="233" t="s">
        <v>6150</v>
      </c>
      <c r="J1044" s="232" t="s">
        <v>6150</v>
      </c>
      <c r="K1044" s="232" t="s">
        <v>6150</v>
      </c>
      <c r="L1044" s="319" t="s">
        <v>6150</v>
      </c>
      <c r="M1044" s="240" t="s">
        <v>6150</v>
      </c>
      <c r="N1044" s="235" t="s">
        <v>6150</v>
      </c>
      <c r="O1044" s="235" t="s">
        <v>6150</v>
      </c>
      <c r="P1044" s="235" t="s">
        <v>6150</v>
      </c>
      <c r="Q1044" s="240">
        <v>737.65599999999995</v>
      </c>
      <c r="R1044" s="235">
        <v>702.82600000000002</v>
      </c>
      <c r="S1044" s="234">
        <f t="shared" si="274"/>
        <v>34.829999999999927</v>
      </c>
      <c r="T1044" s="105">
        <f t="shared" si="265"/>
        <v>4.955707387034618</v>
      </c>
      <c r="U1044" s="185" t="s">
        <v>8090</v>
      </c>
      <c r="V1044" s="165">
        <v>730</v>
      </c>
      <c r="W1044" s="165">
        <v>697</v>
      </c>
      <c r="X1044" s="165">
        <f t="shared" si="275"/>
        <v>33</v>
      </c>
      <c r="Y1044" s="255">
        <f t="shared" si="276"/>
        <v>4.734576757532281</v>
      </c>
      <c r="Z1044" s="194" t="s">
        <v>8091</v>
      </c>
      <c r="AA1044" s="165">
        <v>7</v>
      </c>
      <c r="AB1044" s="165">
        <v>6</v>
      </c>
      <c r="AC1044" s="165">
        <f t="shared" si="266"/>
        <v>1</v>
      </c>
      <c r="AD1044" s="165">
        <f t="shared" si="267"/>
        <v>16.666666666666664</v>
      </c>
      <c r="AE1044" s="235" t="s">
        <v>12158</v>
      </c>
      <c r="AF1044" s="235" t="s">
        <v>12158</v>
      </c>
      <c r="AG1044" s="235" t="s">
        <v>12158</v>
      </c>
      <c r="AH1044" s="235" t="s">
        <v>12158</v>
      </c>
      <c r="AI1044" s="235" t="s">
        <v>12158</v>
      </c>
      <c r="AJ1044" s="241" t="s">
        <v>12158</v>
      </c>
      <c r="AK1044" s="241" t="s">
        <v>12158</v>
      </c>
      <c r="AL1044" s="241" t="s">
        <v>12158</v>
      </c>
      <c r="AM1044" s="241" t="s">
        <v>12158</v>
      </c>
      <c r="AN1044" s="241" t="s">
        <v>12158</v>
      </c>
      <c r="AO1044" s="241" t="s">
        <v>12158</v>
      </c>
      <c r="AP1044" s="165" t="s">
        <v>12158</v>
      </c>
      <c r="AQ1044" s="241" t="s">
        <v>12158</v>
      </c>
      <c r="AR1044" s="241" t="s">
        <v>12158</v>
      </c>
      <c r="AS1044" s="241" t="s">
        <v>12158</v>
      </c>
      <c r="AT1044" s="16"/>
    </row>
    <row r="1045" spans="2:46" ht="50" customHeight="1">
      <c r="B1045" s="34" t="s">
        <v>2066</v>
      </c>
      <c r="C1045" s="35" t="s">
        <v>5301</v>
      </c>
      <c r="D1045" s="36" t="s">
        <v>2067</v>
      </c>
      <c r="E1045" s="240">
        <v>9.7629999999999999</v>
      </c>
      <c r="F1045" s="235">
        <v>10.334</v>
      </c>
      <c r="G1045" s="234">
        <f t="shared" si="269"/>
        <v>-0.57099999999999973</v>
      </c>
      <c r="H1045" s="105">
        <f t="shared" si="270"/>
        <v>-5.5254499709696123</v>
      </c>
      <c r="I1045" s="240">
        <v>4.4329999999999998</v>
      </c>
      <c r="J1045" s="235">
        <v>4.4320000000000004</v>
      </c>
      <c r="K1045" s="234">
        <f t="shared" si="271"/>
        <v>9.9999999999944578E-4</v>
      </c>
      <c r="L1045" s="312">
        <f t="shared" si="268"/>
        <v>2.256317689529435E-2</v>
      </c>
      <c r="M1045" s="240" t="s">
        <v>6150</v>
      </c>
      <c r="N1045" s="235" t="s">
        <v>6150</v>
      </c>
      <c r="O1045" s="235" t="s">
        <v>6150</v>
      </c>
      <c r="P1045" s="235" t="s">
        <v>6150</v>
      </c>
      <c r="Q1045" s="240">
        <v>5.33</v>
      </c>
      <c r="R1045" s="235">
        <v>5.9020000000000001</v>
      </c>
      <c r="S1045" s="234">
        <f t="shared" si="274"/>
        <v>-0.57200000000000006</v>
      </c>
      <c r="T1045" s="105">
        <f t="shared" si="265"/>
        <v>-9.6916299559471373</v>
      </c>
      <c r="U1045" s="185" t="s">
        <v>8092</v>
      </c>
      <c r="V1045" s="165">
        <v>5</v>
      </c>
      <c r="W1045" s="165">
        <v>6</v>
      </c>
      <c r="X1045" s="165">
        <f t="shared" si="275"/>
        <v>-1</v>
      </c>
      <c r="Y1045" s="255">
        <f t="shared" si="276"/>
        <v>-16.666666666666664</v>
      </c>
      <c r="Z1045" s="235" t="s">
        <v>6150</v>
      </c>
      <c r="AA1045" s="235" t="s">
        <v>6150</v>
      </c>
      <c r="AB1045" s="235" t="s">
        <v>6150</v>
      </c>
      <c r="AC1045" s="235" t="s">
        <v>6150</v>
      </c>
      <c r="AD1045" s="235" t="s">
        <v>6150</v>
      </c>
      <c r="AE1045" s="235" t="s">
        <v>12158</v>
      </c>
      <c r="AF1045" s="235" t="s">
        <v>12158</v>
      </c>
      <c r="AG1045" s="235" t="s">
        <v>12158</v>
      </c>
      <c r="AH1045" s="235" t="s">
        <v>12158</v>
      </c>
      <c r="AI1045" s="235" t="s">
        <v>12158</v>
      </c>
      <c r="AJ1045" s="241" t="s">
        <v>12158</v>
      </c>
      <c r="AK1045" s="241" t="s">
        <v>12158</v>
      </c>
      <c r="AL1045" s="241" t="s">
        <v>12158</v>
      </c>
      <c r="AM1045" s="241" t="s">
        <v>12158</v>
      </c>
      <c r="AN1045" s="241" t="s">
        <v>12158</v>
      </c>
      <c r="AO1045" s="241" t="s">
        <v>12158</v>
      </c>
      <c r="AP1045" s="165" t="s">
        <v>12158</v>
      </c>
      <c r="AQ1045" s="241" t="s">
        <v>12158</v>
      </c>
      <c r="AR1045" s="241" t="s">
        <v>12158</v>
      </c>
      <c r="AS1045" s="241" t="s">
        <v>12158</v>
      </c>
      <c r="AT1045" s="16"/>
    </row>
    <row r="1046" spans="2:46" ht="50" customHeight="1">
      <c r="B1046" s="34" t="s">
        <v>2068</v>
      </c>
      <c r="C1046" s="35" t="s">
        <v>5301</v>
      </c>
      <c r="D1046" s="36" t="s">
        <v>2069</v>
      </c>
      <c r="E1046" s="240">
        <v>8.2739999999999991</v>
      </c>
      <c r="F1046" s="235">
        <v>8.2729999999999997</v>
      </c>
      <c r="G1046" s="234">
        <f t="shared" si="269"/>
        <v>9.9999999999944578E-4</v>
      </c>
      <c r="H1046" s="105">
        <f t="shared" si="270"/>
        <v>1.2087513598446099E-2</v>
      </c>
      <c r="I1046" s="233" t="s">
        <v>6150</v>
      </c>
      <c r="J1046" s="232" t="s">
        <v>6150</v>
      </c>
      <c r="K1046" s="232" t="s">
        <v>6150</v>
      </c>
      <c r="L1046" s="319" t="s">
        <v>6150</v>
      </c>
      <c r="M1046" s="240">
        <v>8.2739999999999991</v>
      </c>
      <c r="N1046" s="235">
        <v>8.2729999999999997</v>
      </c>
      <c r="O1046" s="234">
        <f t="shared" si="272"/>
        <v>9.9999999999944578E-4</v>
      </c>
      <c r="P1046" s="105">
        <f t="shared" si="273"/>
        <v>1.2087513598446099E-2</v>
      </c>
      <c r="Q1046" s="233" t="s">
        <v>6150</v>
      </c>
      <c r="R1046" s="232" t="s">
        <v>6150</v>
      </c>
      <c r="S1046" s="234" t="s">
        <v>12163</v>
      </c>
      <c r="T1046" s="138" t="s">
        <v>12163</v>
      </c>
      <c r="U1046" s="65" t="s">
        <v>6150</v>
      </c>
      <c r="V1046" s="235" t="s">
        <v>6150</v>
      </c>
      <c r="W1046" s="235" t="s">
        <v>6150</v>
      </c>
      <c r="X1046" s="235" t="s">
        <v>6150</v>
      </c>
      <c r="Y1046" s="235" t="s">
        <v>6150</v>
      </c>
      <c r="Z1046" s="235" t="s">
        <v>6150</v>
      </c>
      <c r="AA1046" s="235" t="s">
        <v>6150</v>
      </c>
      <c r="AB1046" s="235" t="s">
        <v>6150</v>
      </c>
      <c r="AC1046" s="235" t="s">
        <v>6150</v>
      </c>
      <c r="AD1046" s="235" t="s">
        <v>6150</v>
      </c>
      <c r="AE1046" s="235" t="s">
        <v>12158</v>
      </c>
      <c r="AF1046" s="235" t="s">
        <v>12158</v>
      </c>
      <c r="AG1046" s="235" t="s">
        <v>12158</v>
      </c>
      <c r="AH1046" s="235" t="s">
        <v>12158</v>
      </c>
      <c r="AI1046" s="235" t="s">
        <v>12158</v>
      </c>
      <c r="AJ1046" s="241" t="s">
        <v>12158</v>
      </c>
      <c r="AK1046" s="241" t="s">
        <v>12158</v>
      </c>
      <c r="AL1046" s="241" t="s">
        <v>12158</v>
      </c>
      <c r="AM1046" s="241" t="s">
        <v>12158</v>
      </c>
      <c r="AN1046" s="241" t="s">
        <v>12158</v>
      </c>
      <c r="AO1046" s="241" t="s">
        <v>12158</v>
      </c>
      <c r="AP1046" s="165" t="s">
        <v>12158</v>
      </c>
      <c r="AQ1046" s="241" t="s">
        <v>12158</v>
      </c>
      <c r="AR1046" s="241" t="s">
        <v>12158</v>
      </c>
      <c r="AS1046" s="241" t="s">
        <v>12158</v>
      </c>
      <c r="AT1046" s="16"/>
    </row>
    <row r="1047" spans="2:46" ht="50" customHeight="1">
      <c r="B1047" s="37" t="s">
        <v>2070</v>
      </c>
      <c r="C1047" s="38" t="s">
        <v>5301</v>
      </c>
      <c r="D1047" s="39" t="s">
        <v>2071</v>
      </c>
      <c r="E1047" s="240">
        <v>196.37799999999999</v>
      </c>
      <c r="F1047" s="235">
        <v>173.33500000000001</v>
      </c>
      <c r="G1047" s="234">
        <f t="shared" si="269"/>
        <v>23.042999999999978</v>
      </c>
      <c r="H1047" s="105">
        <f t="shared" si="270"/>
        <v>13.293910635474646</v>
      </c>
      <c r="I1047" s="240">
        <v>109.31100000000001</v>
      </c>
      <c r="J1047" s="235">
        <v>109.285</v>
      </c>
      <c r="K1047" s="234">
        <f t="shared" si="271"/>
        <v>2.6000000000010459E-2</v>
      </c>
      <c r="L1047" s="312">
        <f t="shared" si="268"/>
        <v>2.3791005169978001E-2</v>
      </c>
      <c r="M1047" s="240" t="s">
        <v>6150</v>
      </c>
      <c r="N1047" s="235" t="s">
        <v>6150</v>
      </c>
      <c r="O1047" s="235" t="s">
        <v>6150</v>
      </c>
      <c r="P1047" s="235" t="s">
        <v>6150</v>
      </c>
      <c r="Q1047" s="240">
        <v>87.066999999999993</v>
      </c>
      <c r="R1047" s="235">
        <v>64.05</v>
      </c>
      <c r="S1047" s="234">
        <f t="shared" si="274"/>
        <v>23.016999999999996</v>
      </c>
      <c r="T1047" s="105">
        <f t="shared" si="265"/>
        <v>35.935987509758</v>
      </c>
      <c r="U1047" s="185" t="s">
        <v>7076</v>
      </c>
      <c r="V1047" s="165">
        <v>87</v>
      </c>
      <c r="W1047" s="165">
        <v>64</v>
      </c>
      <c r="X1047" s="165">
        <f t="shared" si="275"/>
        <v>23</v>
      </c>
      <c r="Y1047" s="255">
        <f t="shared" si="276"/>
        <v>35.9375</v>
      </c>
      <c r="Z1047" s="235" t="s">
        <v>6150</v>
      </c>
      <c r="AA1047" s="235" t="s">
        <v>6150</v>
      </c>
      <c r="AB1047" s="235" t="s">
        <v>6150</v>
      </c>
      <c r="AC1047" s="235" t="s">
        <v>6150</v>
      </c>
      <c r="AD1047" s="235" t="s">
        <v>6150</v>
      </c>
      <c r="AE1047" s="235" t="s">
        <v>12158</v>
      </c>
      <c r="AF1047" s="235" t="s">
        <v>12158</v>
      </c>
      <c r="AG1047" s="235" t="s">
        <v>12158</v>
      </c>
      <c r="AH1047" s="235" t="s">
        <v>12158</v>
      </c>
      <c r="AI1047" s="235" t="s">
        <v>12158</v>
      </c>
      <c r="AJ1047" s="241" t="s">
        <v>12158</v>
      </c>
      <c r="AK1047" s="241" t="s">
        <v>12158</v>
      </c>
      <c r="AL1047" s="241" t="s">
        <v>12158</v>
      </c>
      <c r="AM1047" s="241" t="s">
        <v>12158</v>
      </c>
      <c r="AN1047" s="241" t="s">
        <v>12158</v>
      </c>
      <c r="AO1047" s="241" t="s">
        <v>12158</v>
      </c>
      <c r="AP1047" s="165" t="s">
        <v>12158</v>
      </c>
      <c r="AQ1047" s="241" t="s">
        <v>12158</v>
      </c>
      <c r="AR1047" s="241" t="s">
        <v>12158</v>
      </c>
      <c r="AS1047" s="241" t="s">
        <v>12158</v>
      </c>
      <c r="AT1047" s="61"/>
    </row>
    <row r="1048" spans="2:46" ht="50" customHeight="1">
      <c r="B1048" s="37" t="s">
        <v>2072</v>
      </c>
      <c r="C1048" s="38" t="s">
        <v>5301</v>
      </c>
      <c r="D1048" s="39" t="s">
        <v>2073</v>
      </c>
      <c r="E1048" s="240">
        <v>140.946</v>
      </c>
      <c r="F1048" s="235">
        <v>262.94600000000003</v>
      </c>
      <c r="G1048" s="234">
        <f t="shared" si="269"/>
        <v>-122.00000000000003</v>
      </c>
      <c r="H1048" s="105">
        <f t="shared" si="270"/>
        <v>-46.397359153590479</v>
      </c>
      <c r="I1048" s="240">
        <v>28.274000000000001</v>
      </c>
      <c r="J1048" s="235">
        <v>27.774000000000001</v>
      </c>
      <c r="K1048" s="234">
        <f t="shared" si="271"/>
        <v>0.5</v>
      </c>
      <c r="L1048" s="312">
        <f t="shared" si="268"/>
        <v>1.8002448332973284</v>
      </c>
      <c r="M1048" s="240" t="s">
        <v>6150</v>
      </c>
      <c r="N1048" s="235" t="s">
        <v>6150</v>
      </c>
      <c r="O1048" s="235" t="s">
        <v>6150</v>
      </c>
      <c r="P1048" s="235" t="s">
        <v>6150</v>
      </c>
      <c r="Q1048" s="240">
        <v>112.672</v>
      </c>
      <c r="R1048" s="235">
        <v>235.172</v>
      </c>
      <c r="S1048" s="234">
        <f t="shared" si="274"/>
        <v>-122.5</v>
      </c>
      <c r="T1048" s="105">
        <f t="shared" si="265"/>
        <v>-52.089534468389097</v>
      </c>
      <c r="U1048" s="185" t="s">
        <v>5654</v>
      </c>
      <c r="V1048" s="165">
        <v>96</v>
      </c>
      <c r="W1048" s="165">
        <v>96</v>
      </c>
      <c r="X1048" s="165">
        <f t="shared" si="275"/>
        <v>0</v>
      </c>
      <c r="Y1048" s="255">
        <f t="shared" si="276"/>
        <v>0</v>
      </c>
      <c r="Z1048" s="194" t="s">
        <v>7076</v>
      </c>
      <c r="AA1048" s="165">
        <v>16</v>
      </c>
      <c r="AB1048" s="165">
        <v>139</v>
      </c>
      <c r="AC1048" s="165">
        <f t="shared" si="266"/>
        <v>-123</v>
      </c>
      <c r="AD1048" s="165">
        <f t="shared" si="267"/>
        <v>-88.489208633093526</v>
      </c>
      <c r="AE1048" s="235" t="s">
        <v>12158</v>
      </c>
      <c r="AF1048" s="235" t="s">
        <v>12158</v>
      </c>
      <c r="AG1048" s="235" t="s">
        <v>12158</v>
      </c>
      <c r="AH1048" s="235" t="s">
        <v>12158</v>
      </c>
      <c r="AI1048" s="235" t="s">
        <v>12158</v>
      </c>
      <c r="AJ1048" s="241" t="s">
        <v>12158</v>
      </c>
      <c r="AK1048" s="241" t="s">
        <v>12158</v>
      </c>
      <c r="AL1048" s="241" t="s">
        <v>12158</v>
      </c>
      <c r="AM1048" s="241" t="s">
        <v>12158</v>
      </c>
      <c r="AN1048" s="241" t="s">
        <v>12158</v>
      </c>
      <c r="AO1048" s="241" t="s">
        <v>12158</v>
      </c>
      <c r="AP1048" s="165" t="s">
        <v>12158</v>
      </c>
      <c r="AQ1048" s="241" t="s">
        <v>12158</v>
      </c>
      <c r="AR1048" s="241" t="s">
        <v>12158</v>
      </c>
      <c r="AS1048" s="241" t="s">
        <v>12158</v>
      </c>
      <c r="AT1048" s="61"/>
    </row>
    <row r="1049" spans="2:46" ht="50" customHeight="1">
      <c r="B1049" s="34" t="s">
        <v>2074</v>
      </c>
      <c r="C1049" s="35" t="s">
        <v>5301</v>
      </c>
      <c r="D1049" s="36" t="s">
        <v>2075</v>
      </c>
      <c r="E1049" s="240">
        <v>141.95599999999999</v>
      </c>
      <c r="F1049" s="235">
        <v>144.65299999999999</v>
      </c>
      <c r="G1049" s="234">
        <f t="shared" si="269"/>
        <v>-2.6970000000000027</v>
      </c>
      <c r="H1049" s="105">
        <f t="shared" si="270"/>
        <v>-1.8644618500826136</v>
      </c>
      <c r="I1049" s="240">
        <v>89.935000000000002</v>
      </c>
      <c r="J1049" s="235">
        <v>88.632000000000005</v>
      </c>
      <c r="K1049" s="234">
        <f t="shared" si="271"/>
        <v>1.3029999999999973</v>
      </c>
      <c r="L1049" s="312">
        <f t="shared" si="268"/>
        <v>1.4701236573697956</v>
      </c>
      <c r="M1049" s="240" t="s">
        <v>6150</v>
      </c>
      <c r="N1049" s="235" t="s">
        <v>6150</v>
      </c>
      <c r="O1049" s="235" t="s">
        <v>6150</v>
      </c>
      <c r="P1049" s="235" t="s">
        <v>6150</v>
      </c>
      <c r="Q1049" s="240">
        <v>52.021000000000001</v>
      </c>
      <c r="R1049" s="235">
        <v>56.021000000000001</v>
      </c>
      <c r="S1049" s="234">
        <f t="shared" si="274"/>
        <v>-4</v>
      </c>
      <c r="T1049" s="105">
        <f t="shared" si="265"/>
        <v>-7.1401795755163242</v>
      </c>
      <c r="U1049" s="185" t="s">
        <v>8093</v>
      </c>
      <c r="V1049" s="165">
        <v>52</v>
      </c>
      <c r="W1049" s="165">
        <v>56</v>
      </c>
      <c r="X1049" s="165">
        <f t="shared" si="275"/>
        <v>-4</v>
      </c>
      <c r="Y1049" s="255">
        <f t="shared" si="276"/>
        <v>-7.1428571428571423</v>
      </c>
      <c r="Z1049" s="235" t="s">
        <v>6150</v>
      </c>
      <c r="AA1049" s="235" t="s">
        <v>6150</v>
      </c>
      <c r="AB1049" s="235" t="s">
        <v>6150</v>
      </c>
      <c r="AC1049" s="235" t="s">
        <v>6150</v>
      </c>
      <c r="AD1049" s="235" t="s">
        <v>6150</v>
      </c>
      <c r="AE1049" s="235" t="s">
        <v>12158</v>
      </c>
      <c r="AF1049" s="235" t="s">
        <v>12158</v>
      </c>
      <c r="AG1049" s="235" t="s">
        <v>12158</v>
      </c>
      <c r="AH1049" s="235" t="s">
        <v>12158</v>
      </c>
      <c r="AI1049" s="235" t="s">
        <v>12158</v>
      </c>
      <c r="AJ1049" s="241" t="s">
        <v>12158</v>
      </c>
      <c r="AK1049" s="241" t="s">
        <v>12158</v>
      </c>
      <c r="AL1049" s="241" t="s">
        <v>12158</v>
      </c>
      <c r="AM1049" s="241" t="s">
        <v>12158</v>
      </c>
      <c r="AN1049" s="241" t="s">
        <v>12158</v>
      </c>
      <c r="AO1049" s="241" t="s">
        <v>12158</v>
      </c>
      <c r="AP1049" s="165" t="s">
        <v>12158</v>
      </c>
      <c r="AQ1049" s="241" t="s">
        <v>12158</v>
      </c>
      <c r="AR1049" s="241" t="s">
        <v>12158</v>
      </c>
      <c r="AS1049" s="241" t="s">
        <v>12158</v>
      </c>
      <c r="AT1049" s="16"/>
    </row>
    <row r="1050" spans="2:46" ht="50" customHeight="1">
      <c r="B1050" s="34" t="s">
        <v>2076</v>
      </c>
      <c r="C1050" s="35" t="s">
        <v>5301</v>
      </c>
      <c r="D1050" s="36" t="s">
        <v>2077</v>
      </c>
      <c r="E1050" s="240">
        <v>72.009</v>
      </c>
      <c r="F1050" s="235">
        <v>67.001999999999995</v>
      </c>
      <c r="G1050" s="234">
        <f t="shared" si="269"/>
        <v>5.007000000000005</v>
      </c>
      <c r="H1050" s="105">
        <f t="shared" si="270"/>
        <v>7.4729112563804145</v>
      </c>
      <c r="I1050" s="240">
        <v>72.009</v>
      </c>
      <c r="J1050" s="235">
        <v>67.001999999999995</v>
      </c>
      <c r="K1050" s="234">
        <f t="shared" si="271"/>
        <v>5.007000000000005</v>
      </c>
      <c r="L1050" s="312">
        <f t="shared" si="268"/>
        <v>7.4729112563804145</v>
      </c>
      <c r="M1050" s="240" t="s">
        <v>6150</v>
      </c>
      <c r="N1050" s="235" t="s">
        <v>6150</v>
      </c>
      <c r="O1050" s="235" t="s">
        <v>6150</v>
      </c>
      <c r="P1050" s="235" t="s">
        <v>6150</v>
      </c>
      <c r="Q1050" s="240" t="s">
        <v>6150</v>
      </c>
      <c r="R1050" s="235" t="s">
        <v>6150</v>
      </c>
      <c r="S1050" s="234" t="s">
        <v>12163</v>
      </c>
      <c r="T1050" s="138" t="s">
        <v>12163</v>
      </c>
      <c r="U1050" s="65" t="s">
        <v>6150</v>
      </c>
      <c r="V1050" s="235" t="s">
        <v>6150</v>
      </c>
      <c r="W1050" s="235" t="s">
        <v>6150</v>
      </c>
      <c r="X1050" s="235" t="s">
        <v>6150</v>
      </c>
      <c r="Y1050" s="235" t="s">
        <v>6150</v>
      </c>
      <c r="Z1050" s="235" t="s">
        <v>6150</v>
      </c>
      <c r="AA1050" s="235" t="s">
        <v>6150</v>
      </c>
      <c r="AB1050" s="235" t="s">
        <v>6150</v>
      </c>
      <c r="AC1050" s="235" t="s">
        <v>6150</v>
      </c>
      <c r="AD1050" s="235" t="s">
        <v>6150</v>
      </c>
      <c r="AE1050" s="235" t="s">
        <v>12158</v>
      </c>
      <c r="AF1050" s="235" t="s">
        <v>12158</v>
      </c>
      <c r="AG1050" s="235" t="s">
        <v>12158</v>
      </c>
      <c r="AH1050" s="235" t="s">
        <v>12158</v>
      </c>
      <c r="AI1050" s="235" t="s">
        <v>12158</v>
      </c>
      <c r="AJ1050" s="241" t="s">
        <v>12158</v>
      </c>
      <c r="AK1050" s="241" t="s">
        <v>12158</v>
      </c>
      <c r="AL1050" s="241" t="s">
        <v>12158</v>
      </c>
      <c r="AM1050" s="241" t="s">
        <v>12158</v>
      </c>
      <c r="AN1050" s="241" t="s">
        <v>12158</v>
      </c>
      <c r="AO1050" s="241" t="s">
        <v>12158</v>
      </c>
      <c r="AP1050" s="165" t="s">
        <v>12158</v>
      </c>
      <c r="AQ1050" s="241" t="s">
        <v>12158</v>
      </c>
      <c r="AR1050" s="241" t="s">
        <v>12158</v>
      </c>
      <c r="AS1050" s="241" t="s">
        <v>12158</v>
      </c>
      <c r="AT1050" s="16"/>
    </row>
    <row r="1051" spans="2:46" ht="50" customHeight="1">
      <c r="B1051" s="34" t="s">
        <v>2078</v>
      </c>
      <c r="C1051" s="35" t="s">
        <v>5301</v>
      </c>
      <c r="D1051" s="36" t="s">
        <v>2079</v>
      </c>
      <c r="E1051" s="240">
        <v>30</v>
      </c>
      <c r="F1051" s="235">
        <v>17</v>
      </c>
      <c r="G1051" s="234">
        <f t="shared" si="269"/>
        <v>13</v>
      </c>
      <c r="H1051" s="105">
        <f t="shared" si="270"/>
        <v>76.470588235294116</v>
      </c>
      <c r="I1051" s="240">
        <v>30</v>
      </c>
      <c r="J1051" s="235">
        <v>17</v>
      </c>
      <c r="K1051" s="234">
        <f t="shared" si="271"/>
        <v>13</v>
      </c>
      <c r="L1051" s="312">
        <f t="shared" si="268"/>
        <v>76.470588235294116</v>
      </c>
      <c r="M1051" s="240" t="s">
        <v>6150</v>
      </c>
      <c r="N1051" s="235" t="s">
        <v>6150</v>
      </c>
      <c r="O1051" s="235" t="s">
        <v>6150</v>
      </c>
      <c r="P1051" s="235" t="s">
        <v>6150</v>
      </c>
      <c r="Q1051" s="240" t="s">
        <v>6150</v>
      </c>
      <c r="R1051" s="235" t="s">
        <v>6150</v>
      </c>
      <c r="S1051" s="234" t="s">
        <v>12163</v>
      </c>
      <c r="T1051" s="138" t="s">
        <v>12163</v>
      </c>
      <c r="U1051" s="65" t="s">
        <v>6150</v>
      </c>
      <c r="V1051" s="235" t="s">
        <v>6150</v>
      </c>
      <c r="W1051" s="235" t="s">
        <v>6150</v>
      </c>
      <c r="X1051" s="235" t="s">
        <v>6150</v>
      </c>
      <c r="Y1051" s="235" t="s">
        <v>6150</v>
      </c>
      <c r="Z1051" s="235" t="s">
        <v>6150</v>
      </c>
      <c r="AA1051" s="235" t="s">
        <v>6150</v>
      </c>
      <c r="AB1051" s="235" t="s">
        <v>6150</v>
      </c>
      <c r="AC1051" s="235" t="s">
        <v>6150</v>
      </c>
      <c r="AD1051" s="235" t="s">
        <v>6150</v>
      </c>
      <c r="AE1051" s="235" t="s">
        <v>12158</v>
      </c>
      <c r="AF1051" s="235" t="s">
        <v>12158</v>
      </c>
      <c r="AG1051" s="235" t="s">
        <v>12158</v>
      </c>
      <c r="AH1051" s="235" t="s">
        <v>12158</v>
      </c>
      <c r="AI1051" s="235" t="s">
        <v>12158</v>
      </c>
      <c r="AJ1051" s="241" t="s">
        <v>12158</v>
      </c>
      <c r="AK1051" s="241" t="s">
        <v>12158</v>
      </c>
      <c r="AL1051" s="241" t="s">
        <v>12158</v>
      </c>
      <c r="AM1051" s="241" t="s">
        <v>12158</v>
      </c>
      <c r="AN1051" s="241" t="s">
        <v>12158</v>
      </c>
      <c r="AO1051" s="241" t="s">
        <v>12158</v>
      </c>
      <c r="AP1051" s="165" t="s">
        <v>12158</v>
      </c>
      <c r="AQ1051" s="241" t="s">
        <v>12158</v>
      </c>
      <c r="AR1051" s="241" t="s">
        <v>12158</v>
      </c>
      <c r="AS1051" s="241" t="s">
        <v>12158</v>
      </c>
      <c r="AT1051" s="16"/>
    </row>
    <row r="1052" spans="2:46" ht="50" customHeight="1">
      <c r="B1052" s="34" t="s">
        <v>2080</v>
      </c>
      <c r="C1052" s="35" t="s">
        <v>5301</v>
      </c>
      <c r="D1052" s="36" t="s">
        <v>2081</v>
      </c>
      <c r="E1052" s="240">
        <v>50.369</v>
      </c>
      <c r="F1052" s="235">
        <v>78.269000000000005</v>
      </c>
      <c r="G1052" s="234">
        <f t="shared" si="269"/>
        <v>-27.900000000000006</v>
      </c>
      <c r="H1052" s="105">
        <f t="shared" si="270"/>
        <v>-35.646296745838072</v>
      </c>
      <c r="I1052" s="240">
        <v>50.369</v>
      </c>
      <c r="J1052" s="235">
        <v>78.269000000000005</v>
      </c>
      <c r="K1052" s="234">
        <f t="shared" si="271"/>
        <v>-27.900000000000006</v>
      </c>
      <c r="L1052" s="312">
        <f t="shared" si="268"/>
        <v>-35.646296745838072</v>
      </c>
      <c r="M1052" s="240" t="s">
        <v>6150</v>
      </c>
      <c r="N1052" s="235" t="s">
        <v>6150</v>
      </c>
      <c r="O1052" s="235" t="s">
        <v>6150</v>
      </c>
      <c r="P1052" s="235" t="s">
        <v>6150</v>
      </c>
      <c r="Q1052" s="240" t="s">
        <v>6150</v>
      </c>
      <c r="R1052" s="235" t="s">
        <v>6150</v>
      </c>
      <c r="S1052" s="234" t="s">
        <v>12163</v>
      </c>
      <c r="T1052" s="138" t="s">
        <v>12163</v>
      </c>
      <c r="U1052" s="65" t="s">
        <v>6150</v>
      </c>
      <c r="V1052" s="235" t="s">
        <v>6150</v>
      </c>
      <c r="W1052" s="235" t="s">
        <v>6150</v>
      </c>
      <c r="X1052" s="235" t="s">
        <v>6150</v>
      </c>
      <c r="Y1052" s="235" t="s">
        <v>6150</v>
      </c>
      <c r="Z1052" s="235" t="s">
        <v>6150</v>
      </c>
      <c r="AA1052" s="235" t="s">
        <v>6150</v>
      </c>
      <c r="AB1052" s="235" t="s">
        <v>6150</v>
      </c>
      <c r="AC1052" s="235" t="s">
        <v>6150</v>
      </c>
      <c r="AD1052" s="235" t="s">
        <v>6150</v>
      </c>
      <c r="AE1052" s="235" t="s">
        <v>12158</v>
      </c>
      <c r="AF1052" s="235" t="s">
        <v>12158</v>
      </c>
      <c r="AG1052" s="235" t="s">
        <v>12158</v>
      </c>
      <c r="AH1052" s="235" t="s">
        <v>12158</v>
      </c>
      <c r="AI1052" s="235" t="s">
        <v>12158</v>
      </c>
      <c r="AJ1052" s="241" t="s">
        <v>12158</v>
      </c>
      <c r="AK1052" s="241" t="s">
        <v>12158</v>
      </c>
      <c r="AL1052" s="241" t="s">
        <v>12158</v>
      </c>
      <c r="AM1052" s="241" t="s">
        <v>12158</v>
      </c>
      <c r="AN1052" s="241" t="s">
        <v>12158</v>
      </c>
      <c r="AO1052" s="241" t="s">
        <v>12158</v>
      </c>
      <c r="AP1052" s="165" t="s">
        <v>12158</v>
      </c>
      <c r="AQ1052" s="241" t="s">
        <v>12158</v>
      </c>
      <c r="AR1052" s="241" t="s">
        <v>12158</v>
      </c>
      <c r="AS1052" s="241" t="s">
        <v>12158</v>
      </c>
      <c r="AT1052" s="16"/>
    </row>
    <row r="1053" spans="2:46" ht="50" customHeight="1">
      <c r="B1053" s="34" t="s">
        <v>2082</v>
      </c>
      <c r="C1053" s="35" t="s">
        <v>5301</v>
      </c>
      <c r="D1053" s="36" t="s">
        <v>2083</v>
      </c>
      <c r="E1053" s="240">
        <v>252.64099999999999</v>
      </c>
      <c r="F1053" s="235">
        <v>285.59300000000002</v>
      </c>
      <c r="G1053" s="234">
        <f t="shared" si="269"/>
        <v>-32.952000000000027</v>
      </c>
      <c r="H1053" s="105">
        <f t="shared" si="270"/>
        <v>-11.538097922568138</v>
      </c>
      <c r="I1053" s="240" t="s">
        <v>6150</v>
      </c>
      <c r="J1053" s="235" t="s">
        <v>6150</v>
      </c>
      <c r="K1053" s="235" t="s">
        <v>6150</v>
      </c>
      <c r="L1053" s="314" t="s">
        <v>6150</v>
      </c>
      <c r="M1053" s="240">
        <v>25.332000000000001</v>
      </c>
      <c r="N1053" s="235">
        <v>25.33</v>
      </c>
      <c r="O1053" s="234">
        <f t="shared" si="272"/>
        <v>2.0000000000024443E-3</v>
      </c>
      <c r="P1053" s="105">
        <f t="shared" si="273"/>
        <v>7.8957757599780673E-3</v>
      </c>
      <c r="Q1053" s="240">
        <v>227.309</v>
      </c>
      <c r="R1053" s="235">
        <v>260.26299999999998</v>
      </c>
      <c r="S1053" s="234">
        <f t="shared" si="274"/>
        <v>-32.953999999999979</v>
      </c>
      <c r="T1053" s="105">
        <f t="shared" si="265"/>
        <v>-12.661807479357412</v>
      </c>
      <c r="U1053" s="185" t="s">
        <v>7311</v>
      </c>
      <c r="V1053" s="165">
        <v>127</v>
      </c>
      <c r="W1053" s="165">
        <v>170</v>
      </c>
      <c r="X1053" s="165">
        <f t="shared" si="275"/>
        <v>-43</v>
      </c>
      <c r="Y1053" s="255">
        <f t="shared" si="276"/>
        <v>-25.294117647058822</v>
      </c>
      <c r="Z1053" s="194" t="s">
        <v>6922</v>
      </c>
      <c r="AA1053" s="165">
        <v>100</v>
      </c>
      <c r="AB1053" s="165">
        <v>90</v>
      </c>
      <c r="AC1053" s="165">
        <f t="shared" si="266"/>
        <v>10</v>
      </c>
      <c r="AD1053" s="165">
        <f t="shared" si="267"/>
        <v>11.111111111111111</v>
      </c>
      <c r="AE1053" s="235" t="s">
        <v>12158</v>
      </c>
      <c r="AF1053" s="235" t="s">
        <v>12158</v>
      </c>
      <c r="AG1053" s="235" t="s">
        <v>12158</v>
      </c>
      <c r="AH1053" s="235" t="s">
        <v>12158</v>
      </c>
      <c r="AI1053" s="235" t="s">
        <v>12158</v>
      </c>
      <c r="AJ1053" s="241" t="s">
        <v>12158</v>
      </c>
      <c r="AK1053" s="241" t="s">
        <v>12158</v>
      </c>
      <c r="AL1053" s="241" t="s">
        <v>12158</v>
      </c>
      <c r="AM1053" s="241" t="s">
        <v>12158</v>
      </c>
      <c r="AN1053" s="241" t="s">
        <v>12158</v>
      </c>
      <c r="AO1053" s="241" t="s">
        <v>12158</v>
      </c>
      <c r="AP1053" s="165" t="s">
        <v>12158</v>
      </c>
      <c r="AQ1053" s="241" t="s">
        <v>12158</v>
      </c>
      <c r="AR1053" s="241" t="s">
        <v>12158</v>
      </c>
      <c r="AS1053" s="241" t="s">
        <v>12158</v>
      </c>
      <c r="AT1053" s="16"/>
    </row>
    <row r="1054" spans="2:46" ht="50" customHeight="1">
      <c r="B1054" s="34" t="s">
        <v>2084</v>
      </c>
      <c r="C1054" s="35" t="s">
        <v>5301</v>
      </c>
      <c r="D1054" s="36" t="s">
        <v>2085</v>
      </c>
      <c r="E1054" s="240">
        <v>0.246</v>
      </c>
      <c r="F1054" s="235">
        <v>0.05</v>
      </c>
      <c r="G1054" s="234">
        <f t="shared" si="269"/>
        <v>0.19600000000000001</v>
      </c>
      <c r="H1054" s="105">
        <f t="shared" si="270"/>
        <v>392</v>
      </c>
      <c r="I1054" s="240" t="s">
        <v>6150</v>
      </c>
      <c r="J1054" s="235" t="s">
        <v>6150</v>
      </c>
      <c r="K1054" s="235" t="s">
        <v>6150</v>
      </c>
      <c r="L1054" s="314" t="s">
        <v>6150</v>
      </c>
      <c r="M1054" s="240" t="s">
        <v>6150</v>
      </c>
      <c r="N1054" s="235" t="s">
        <v>6150</v>
      </c>
      <c r="O1054" s="235" t="s">
        <v>6150</v>
      </c>
      <c r="P1054" s="235" t="s">
        <v>6150</v>
      </c>
      <c r="Q1054" s="240">
        <v>0.246</v>
      </c>
      <c r="R1054" s="235">
        <v>0.05</v>
      </c>
      <c r="S1054" s="234">
        <f t="shared" si="274"/>
        <v>0.19600000000000001</v>
      </c>
      <c r="T1054" s="105">
        <f t="shared" si="265"/>
        <v>392</v>
      </c>
      <c r="U1054" s="185" t="s">
        <v>6097</v>
      </c>
      <c r="V1054" s="165">
        <v>0.246</v>
      </c>
      <c r="W1054" s="165">
        <v>0.05</v>
      </c>
      <c r="X1054" s="165">
        <f t="shared" si="275"/>
        <v>0.19600000000000001</v>
      </c>
      <c r="Y1054" s="255">
        <f t="shared" si="276"/>
        <v>392</v>
      </c>
      <c r="Z1054" s="235" t="s">
        <v>6150</v>
      </c>
      <c r="AA1054" s="235" t="s">
        <v>6150</v>
      </c>
      <c r="AB1054" s="235" t="s">
        <v>6150</v>
      </c>
      <c r="AC1054" s="235" t="s">
        <v>6150</v>
      </c>
      <c r="AD1054" s="235" t="s">
        <v>6150</v>
      </c>
      <c r="AE1054" s="235" t="s">
        <v>12158</v>
      </c>
      <c r="AF1054" s="235" t="s">
        <v>12158</v>
      </c>
      <c r="AG1054" s="235" t="s">
        <v>12158</v>
      </c>
      <c r="AH1054" s="235" t="s">
        <v>12158</v>
      </c>
      <c r="AI1054" s="235" t="s">
        <v>12158</v>
      </c>
      <c r="AJ1054" s="241" t="s">
        <v>12158</v>
      </c>
      <c r="AK1054" s="241" t="s">
        <v>12158</v>
      </c>
      <c r="AL1054" s="241" t="s">
        <v>12158</v>
      </c>
      <c r="AM1054" s="241" t="s">
        <v>12158</v>
      </c>
      <c r="AN1054" s="241" t="s">
        <v>12158</v>
      </c>
      <c r="AO1054" s="241" t="s">
        <v>12158</v>
      </c>
      <c r="AP1054" s="165" t="s">
        <v>12158</v>
      </c>
      <c r="AQ1054" s="241" t="s">
        <v>12158</v>
      </c>
      <c r="AR1054" s="241" t="s">
        <v>12158</v>
      </c>
      <c r="AS1054" s="241" t="s">
        <v>12158</v>
      </c>
      <c r="AT1054" s="16"/>
    </row>
    <row r="1055" spans="2:46" ht="50" customHeight="1">
      <c r="B1055" s="34" t="s">
        <v>2086</v>
      </c>
      <c r="C1055" s="35" t="s">
        <v>5301</v>
      </c>
      <c r="D1055" s="36" t="s">
        <v>2087</v>
      </c>
      <c r="E1055" s="240">
        <v>162.54300000000001</v>
      </c>
      <c r="F1055" s="235">
        <v>196.48400000000001</v>
      </c>
      <c r="G1055" s="234">
        <f t="shared" si="269"/>
        <v>-33.941000000000003</v>
      </c>
      <c r="H1055" s="105">
        <f t="shared" si="270"/>
        <v>-17.274180085910302</v>
      </c>
      <c r="I1055" s="240">
        <v>162.54300000000001</v>
      </c>
      <c r="J1055" s="235">
        <v>196.48400000000001</v>
      </c>
      <c r="K1055" s="234">
        <f t="shared" si="271"/>
        <v>-33.941000000000003</v>
      </c>
      <c r="L1055" s="312">
        <f t="shared" si="268"/>
        <v>-17.274180085910302</v>
      </c>
      <c r="M1055" s="240" t="s">
        <v>6150</v>
      </c>
      <c r="N1055" s="235" t="s">
        <v>6150</v>
      </c>
      <c r="O1055" s="235" t="s">
        <v>6150</v>
      </c>
      <c r="P1055" s="235" t="s">
        <v>6150</v>
      </c>
      <c r="Q1055" s="240" t="s">
        <v>6150</v>
      </c>
      <c r="R1055" s="235" t="s">
        <v>6150</v>
      </c>
      <c r="S1055" s="234" t="s">
        <v>12163</v>
      </c>
      <c r="T1055" s="138" t="s">
        <v>12163</v>
      </c>
      <c r="U1055" s="65" t="s">
        <v>6150</v>
      </c>
      <c r="V1055" s="235" t="s">
        <v>6150</v>
      </c>
      <c r="W1055" s="235" t="s">
        <v>6150</v>
      </c>
      <c r="X1055" s="235" t="s">
        <v>6150</v>
      </c>
      <c r="Y1055" s="235" t="s">
        <v>6150</v>
      </c>
      <c r="Z1055" s="235" t="s">
        <v>6150</v>
      </c>
      <c r="AA1055" s="235" t="s">
        <v>6150</v>
      </c>
      <c r="AB1055" s="235" t="s">
        <v>6150</v>
      </c>
      <c r="AC1055" s="235" t="s">
        <v>6150</v>
      </c>
      <c r="AD1055" s="235" t="s">
        <v>6150</v>
      </c>
      <c r="AE1055" s="235" t="s">
        <v>12158</v>
      </c>
      <c r="AF1055" s="235" t="s">
        <v>12158</v>
      </c>
      <c r="AG1055" s="235" t="s">
        <v>12158</v>
      </c>
      <c r="AH1055" s="235" t="s">
        <v>12158</v>
      </c>
      <c r="AI1055" s="235" t="s">
        <v>12158</v>
      </c>
      <c r="AJ1055" s="241" t="s">
        <v>12158</v>
      </c>
      <c r="AK1055" s="241" t="s">
        <v>12158</v>
      </c>
      <c r="AL1055" s="241" t="s">
        <v>12158</v>
      </c>
      <c r="AM1055" s="241" t="s">
        <v>12158</v>
      </c>
      <c r="AN1055" s="241" t="s">
        <v>12158</v>
      </c>
      <c r="AO1055" s="241" t="s">
        <v>12158</v>
      </c>
      <c r="AP1055" s="165" t="s">
        <v>12158</v>
      </c>
      <c r="AQ1055" s="241" t="s">
        <v>12158</v>
      </c>
      <c r="AR1055" s="241" t="s">
        <v>12158</v>
      </c>
      <c r="AS1055" s="241" t="s">
        <v>12158</v>
      </c>
      <c r="AT1055" s="16"/>
    </row>
    <row r="1056" spans="2:46" ht="50" customHeight="1">
      <c r="B1056" s="37" t="s">
        <v>2088</v>
      </c>
      <c r="C1056" s="38" t="s">
        <v>5301</v>
      </c>
      <c r="D1056" s="39" t="s">
        <v>2089</v>
      </c>
      <c r="E1056" s="240">
        <v>218.666</v>
      </c>
      <c r="F1056" s="235">
        <v>209.26400000000001</v>
      </c>
      <c r="G1056" s="234">
        <f t="shared" si="269"/>
        <v>9.4019999999999868</v>
      </c>
      <c r="H1056" s="105">
        <f t="shared" si="270"/>
        <v>4.492889364630317</v>
      </c>
      <c r="I1056" s="240" t="s">
        <v>6150</v>
      </c>
      <c r="J1056" s="235" t="s">
        <v>6150</v>
      </c>
      <c r="K1056" s="235" t="s">
        <v>6150</v>
      </c>
      <c r="L1056" s="314" t="s">
        <v>6150</v>
      </c>
      <c r="M1056" s="240" t="s">
        <v>6150</v>
      </c>
      <c r="N1056" s="235" t="s">
        <v>6150</v>
      </c>
      <c r="O1056" s="235" t="s">
        <v>6150</v>
      </c>
      <c r="P1056" s="235" t="s">
        <v>6150</v>
      </c>
      <c r="Q1056" s="240">
        <v>218.666</v>
      </c>
      <c r="R1056" s="235">
        <v>209.26400000000001</v>
      </c>
      <c r="S1056" s="234">
        <f t="shared" si="274"/>
        <v>9.4019999999999868</v>
      </c>
      <c r="T1056" s="105">
        <f t="shared" si="265"/>
        <v>4.492889364630317</v>
      </c>
      <c r="U1056" s="185" t="s">
        <v>8094</v>
      </c>
      <c r="V1056" s="165">
        <v>180</v>
      </c>
      <c r="W1056" s="165">
        <v>171</v>
      </c>
      <c r="X1056" s="165">
        <f t="shared" si="275"/>
        <v>9</v>
      </c>
      <c r="Y1056" s="165">
        <f t="shared" si="276"/>
        <v>5.2631578947368416</v>
      </c>
      <c r="Z1056" s="360" t="s">
        <v>8095</v>
      </c>
      <c r="AA1056" s="165">
        <v>38</v>
      </c>
      <c r="AB1056" s="165">
        <v>37</v>
      </c>
      <c r="AC1056" s="165">
        <f t="shared" si="266"/>
        <v>1</v>
      </c>
      <c r="AD1056" s="165">
        <f t="shared" si="267"/>
        <v>2.7027027027027026</v>
      </c>
      <c r="AE1056" s="194" t="s">
        <v>8096</v>
      </c>
      <c r="AF1056" s="165">
        <v>1</v>
      </c>
      <c r="AG1056" s="165">
        <v>1</v>
      </c>
      <c r="AH1056" s="165">
        <f t="shared" si="277"/>
        <v>0</v>
      </c>
      <c r="AI1056" s="165">
        <f t="shared" si="278"/>
        <v>0</v>
      </c>
      <c r="AJ1056" s="241" t="s">
        <v>12158</v>
      </c>
      <c r="AK1056" s="241" t="s">
        <v>12158</v>
      </c>
      <c r="AL1056" s="241" t="s">
        <v>12158</v>
      </c>
      <c r="AM1056" s="241" t="s">
        <v>12158</v>
      </c>
      <c r="AN1056" s="241" t="s">
        <v>12158</v>
      </c>
      <c r="AO1056" s="241" t="s">
        <v>12158</v>
      </c>
      <c r="AP1056" s="165" t="s">
        <v>12158</v>
      </c>
      <c r="AQ1056" s="241" t="s">
        <v>12158</v>
      </c>
      <c r="AR1056" s="241" t="s">
        <v>12158</v>
      </c>
      <c r="AS1056" s="241" t="s">
        <v>12158</v>
      </c>
      <c r="AT1056" s="16"/>
    </row>
    <row r="1057" spans="2:46" ht="50" customHeight="1">
      <c r="B1057" s="34" t="s">
        <v>2090</v>
      </c>
      <c r="C1057" s="35" t="s">
        <v>5301</v>
      </c>
      <c r="D1057" s="36" t="s">
        <v>2091</v>
      </c>
      <c r="E1057" s="240">
        <v>50.024000000000001</v>
      </c>
      <c r="F1057" s="235">
        <v>15.694000000000001</v>
      </c>
      <c r="G1057" s="234">
        <f t="shared" si="269"/>
        <v>34.33</v>
      </c>
      <c r="H1057" s="105">
        <f t="shared" si="270"/>
        <v>218.74601758633872</v>
      </c>
      <c r="I1057" s="240">
        <v>50.024000000000001</v>
      </c>
      <c r="J1057" s="235">
        <v>7.0960000000000001</v>
      </c>
      <c r="K1057" s="234">
        <f t="shared" si="271"/>
        <v>42.927999999999997</v>
      </c>
      <c r="L1057" s="312">
        <f t="shared" si="268"/>
        <v>604.96054114994365</v>
      </c>
      <c r="M1057" s="240" t="s">
        <v>6150</v>
      </c>
      <c r="N1057" s="235" t="s">
        <v>6150</v>
      </c>
      <c r="O1057" s="235" t="s">
        <v>6150</v>
      </c>
      <c r="P1057" s="235" t="s">
        <v>6150</v>
      </c>
      <c r="Q1057" s="240" t="s">
        <v>6150</v>
      </c>
      <c r="R1057" s="235">
        <v>8.5980000000000008</v>
      </c>
      <c r="S1057" s="234" t="s">
        <v>12163</v>
      </c>
      <c r="T1057" s="138" t="s">
        <v>12163</v>
      </c>
      <c r="U1057" s="65" t="s">
        <v>6150</v>
      </c>
      <c r="V1057" s="235" t="s">
        <v>6150</v>
      </c>
      <c r="W1057" s="235" t="s">
        <v>6150</v>
      </c>
      <c r="X1057" s="235" t="s">
        <v>6150</v>
      </c>
      <c r="Y1057" s="235" t="s">
        <v>6150</v>
      </c>
      <c r="Z1057" s="235" t="s">
        <v>6150</v>
      </c>
      <c r="AA1057" s="235" t="s">
        <v>6150</v>
      </c>
      <c r="AB1057" s="235" t="s">
        <v>6150</v>
      </c>
      <c r="AC1057" s="235" t="s">
        <v>6150</v>
      </c>
      <c r="AD1057" s="235" t="s">
        <v>6150</v>
      </c>
      <c r="AE1057" s="235" t="s">
        <v>12158</v>
      </c>
      <c r="AF1057" s="235" t="s">
        <v>12158</v>
      </c>
      <c r="AG1057" s="235" t="s">
        <v>12158</v>
      </c>
      <c r="AH1057" s="235" t="s">
        <v>12158</v>
      </c>
      <c r="AI1057" s="235" t="s">
        <v>12158</v>
      </c>
      <c r="AJ1057" s="241" t="s">
        <v>12158</v>
      </c>
      <c r="AK1057" s="241" t="s">
        <v>12158</v>
      </c>
      <c r="AL1057" s="241" t="s">
        <v>12158</v>
      </c>
      <c r="AM1057" s="241" t="s">
        <v>12158</v>
      </c>
      <c r="AN1057" s="241" t="s">
        <v>12158</v>
      </c>
      <c r="AO1057" s="241" t="s">
        <v>12158</v>
      </c>
      <c r="AP1057" s="165" t="s">
        <v>12158</v>
      </c>
      <c r="AQ1057" s="241" t="s">
        <v>12158</v>
      </c>
      <c r="AR1057" s="241" t="s">
        <v>12158</v>
      </c>
      <c r="AS1057" s="241" t="s">
        <v>12158</v>
      </c>
      <c r="AT1057" s="16"/>
    </row>
    <row r="1058" spans="2:46" ht="50" customHeight="1">
      <c r="B1058" s="34" t="s">
        <v>2092</v>
      </c>
      <c r="C1058" s="35" t="s">
        <v>5301</v>
      </c>
      <c r="D1058" s="36" t="s">
        <v>2093</v>
      </c>
      <c r="E1058" s="240">
        <v>11576.593999999999</v>
      </c>
      <c r="F1058" s="235">
        <v>10745.615</v>
      </c>
      <c r="G1058" s="234">
        <f t="shared" si="269"/>
        <v>830.97899999999936</v>
      </c>
      <c r="H1058" s="105">
        <f t="shared" si="270"/>
        <v>7.7331916321215628</v>
      </c>
      <c r="I1058" s="240" t="s">
        <v>6150</v>
      </c>
      <c r="J1058" s="235" t="s">
        <v>6150</v>
      </c>
      <c r="K1058" s="235" t="s">
        <v>6150</v>
      </c>
      <c r="L1058" s="314" t="s">
        <v>6150</v>
      </c>
      <c r="M1058" s="240" t="s">
        <v>6150</v>
      </c>
      <c r="N1058" s="235" t="s">
        <v>6150</v>
      </c>
      <c r="O1058" s="235" t="s">
        <v>6150</v>
      </c>
      <c r="P1058" s="235" t="s">
        <v>6150</v>
      </c>
      <c r="Q1058" s="240">
        <v>11576.593999999999</v>
      </c>
      <c r="R1058" s="235">
        <v>10745.615</v>
      </c>
      <c r="S1058" s="234">
        <f t="shared" si="274"/>
        <v>830.97899999999936</v>
      </c>
      <c r="T1058" s="105">
        <f t="shared" si="265"/>
        <v>7.7331916321215628</v>
      </c>
      <c r="U1058" s="185" t="s">
        <v>5654</v>
      </c>
      <c r="V1058" s="165">
        <v>8928</v>
      </c>
      <c r="W1058" s="165">
        <v>8155</v>
      </c>
      <c r="X1058" s="165">
        <f t="shared" si="275"/>
        <v>773</v>
      </c>
      <c r="Y1058" s="255">
        <f t="shared" si="276"/>
        <v>9.4788473329245857</v>
      </c>
      <c r="Z1058" s="194" t="s">
        <v>8097</v>
      </c>
      <c r="AA1058" s="165">
        <v>1020</v>
      </c>
      <c r="AB1058" s="165">
        <v>1018</v>
      </c>
      <c r="AC1058" s="165">
        <f t="shared" si="266"/>
        <v>2</v>
      </c>
      <c r="AD1058" s="165">
        <f t="shared" si="267"/>
        <v>0.19646365422396855</v>
      </c>
      <c r="AE1058" s="194" t="s">
        <v>8098</v>
      </c>
      <c r="AF1058" s="165">
        <v>822</v>
      </c>
      <c r="AG1058" s="165">
        <v>820</v>
      </c>
      <c r="AH1058" s="165">
        <f t="shared" si="277"/>
        <v>2</v>
      </c>
      <c r="AI1058" s="165">
        <f t="shared" si="278"/>
        <v>0.24390243902439024</v>
      </c>
      <c r="AJ1058" s="194" t="s">
        <v>8099</v>
      </c>
      <c r="AK1058" s="165">
        <v>715</v>
      </c>
      <c r="AL1058" s="165">
        <v>665</v>
      </c>
      <c r="AM1058" s="165">
        <f t="shared" si="279"/>
        <v>50</v>
      </c>
      <c r="AN1058" s="165">
        <f t="shared" si="280"/>
        <v>7.518796992481203</v>
      </c>
      <c r="AO1058" s="194" t="s">
        <v>8100</v>
      </c>
      <c r="AP1058" s="165">
        <v>91</v>
      </c>
      <c r="AQ1058" s="165">
        <v>89</v>
      </c>
      <c r="AR1058" s="165">
        <f t="shared" si="281"/>
        <v>2</v>
      </c>
      <c r="AS1058" s="255">
        <f t="shared" si="282"/>
        <v>2.2471910112359552</v>
      </c>
      <c r="AT1058" s="62"/>
    </row>
    <row r="1059" spans="2:46" ht="50" customHeight="1">
      <c r="B1059" s="34" t="s">
        <v>2094</v>
      </c>
      <c r="C1059" s="35" t="s">
        <v>5302</v>
      </c>
      <c r="D1059" s="36" t="s">
        <v>2095</v>
      </c>
      <c r="E1059" s="240">
        <v>19254.431</v>
      </c>
      <c r="F1059" s="235">
        <v>19660.097000000002</v>
      </c>
      <c r="G1059" s="234">
        <f t="shared" si="269"/>
        <v>-405.66600000000108</v>
      </c>
      <c r="H1059" s="105">
        <f t="shared" si="270"/>
        <v>-2.0633977543447575</v>
      </c>
      <c r="I1059" s="240">
        <v>7352.5739999999996</v>
      </c>
      <c r="J1059" s="235">
        <v>8272.2939999999999</v>
      </c>
      <c r="K1059" s="234">
        <f t="shared" si="271"/>
        <v>-919.72000000000025</v>
      </c>
      <c r="L1059" s="312">
        <f t="shared" si="268"/>
        <v>-11.118076799494798</v>
      </c>
      <c r="M1059" s="240">
        <v>4721.7539999999999</v>
      </c>
      <c r="N1059" s="235">
        <v>4062.43</v>
      </c>
      <c r="O1059" s="234">
        <f t="shared" si="272"/>
        <v>659.32400000000007</v>
      </c>
      <c r="P1059" s="105">
        <f t="shared" si="273"/>
        <v>16.229793497980275</v>
      </c>
      <c r="Q1059" s="240">
        <v>7180.1030000000001</v>
      </c>
      <c r="R1059" s="235">
        <v>7325.3729999999996</v>
      </c>
      <c r="S1059" s="234">
        <f t="shared" si="274"/>
        <v>-145.26999999999953</v>
      </c>
      <c r="T1059" s="105">
        <f t="shared" si="265"/>
        <v>-1.9831072083291805</v>
      </c>
      <c r="U1059" s="180" t="s">
        <v>8101</v>
      </c>
      <c r="V1059" s="165">
        <v>2716.2269999999999</v>
      </c>
      <c r="W1059" s="165">
        <v>3344.5770000000002</v>
      </c>
      <c r="X1059" s="165">
        <f t="shared" si="275"/>
        <v>-628.35000000000036</v>
      </c>
      <c r="Y1059" s="165">
        <f t="shared" si="276"/>
        <v>-18.787129134715698</v>
      </c>
      <c r="Z1059" s="293" t="s">
        <v>5362</v>
      </c>
      <c r="AA1059" s="165">
        <v>1543.1849999999999</v>
      </c>
      <c r="AB1059" s="165">
        <v>1610.9749999999999</v>
      </c>
      <c r="AC1059" s="165">
        <f t="shared" si="266"/>
        <v>-67.789999999999964</v>
      </c>
      <c r="AD1059" s="165">
        <f t="shared" si="267"/>
        <v>-4.2080106767640695</v>
      </c>
      <c r="AE1059" s="237" t="s">
        <v>8102</v>
      </c>
      <c r="AF1059" s="165">
        <v>1123.5060000000001</v>
      </c>
      <c r="AG1059" s="165">
        <v>1053.8969999999999</v>
      </c>
      <c r="AH1059" s="165">
        <f t="shared" si="277"/>
        <v>69.609000000000151</v>
      </c>
      <c r="AI1059" s="165">
        <f t="shared" si="278"/>
        <v>6.6049149015511146</v>
      </c>
      <c r="AJ1059" s="237" t="s">
        <v>8103</v>
      </c>
      <c r="AK1059" s="165">
        <v>500.02300000000002</v>
      </c>
      <c r="AL1059" s="165" t="s">
        <v>6150</v>
      </c>
      <c r="AM1059" s="165" t="s">
        <v>6150</v>
      </c>
      <c r="AN1059" s="165" t="s">
        <v>6150</v>
      </c>
      <c r="AO1059" s="237" t="s">
        <v>8104</v>
      </c>
      <c r="AP1059" s="165">
        <v>300.11200000000002</v>
      </c>
      <c r="AQ1059" s="165">
        <v>200</v>
      </c>
      <c r="AR1059" s="165">
        <f t="shared" si="281"/>
        <v>100.11200000000002</v>
      </c>
      <c r="AS1059" s="255">
        <f t="shared" si="282"/>
        <v>50.056000000000012</v>
      </c>
      <c r="AT1059" s="7" t="s">
        <v>8105</v>
      </c>
    </row>
    <row r="1060" spans="2:46" ht="50" customHeight="1">
      <c r="B1060" s="34" t="s">
        <v>2096</v>
      </c>
      <c r="C1060" s="35" t="s">
        <v>5302</v>
      </c>
      <c r="D1060" s="36" t="s">
        <v>2097</v>
      </c>
      <c r="E1060" s="240">
        <v>4205.6530000000002</v>
      </c>
      <c r="F1060" s="235">
        <v>3015.5650000000001</v>
      </c>
      <c r="G1060" s="234">
        <f t="shared" si="269"/>
        <v>1190.0880000000002</v>
      </c>
      <c r="H1060" s="105">
        <f t="shared" si="270"/>
        <v>39.464843238331795</v>
      </c>
      <c r="I1060" s="240">
        <v>1370.9749999999999</v>
      </c>
      <c r="J1060" s="235">
        <v>570.81600000000003</v>
      </c>
      <c r="K1060" s="234">
        <f t="shared" si="271"/>
        <v>800.15899999999988</v>
      </c>
      <c r="L1060" s="312">
        <f t="shared" si="268"/>
        <v>140.17809591882497</v>
      </c>
      <c r="M1060" s="240">
        <v>951.60199999999998</v>
      </c>
      <c r="N1060" s="235">
        <v>451.44499999999999</v>
      </c>
      <c r="O1060" s="234">
        <f t="shared" si="272"/>
        <v>500.15699999999998</v>
      </c>
      <c r="P1060" s="105">
        <f t="shared" si="273"/>
        <v>110.79024022859927</v>
      </c>
      <c r="Q1060" s="240">
        <v>1883.076</v>
      </c>
      <c r="R1060" s="235">
        <v>1993.3040000000001</v>
      </c>
      <c r="S1060" s="234">
        <f t="shared" si="274"/>
        <v>-110.22800000000007</v>
      </c>
      <c r="T1060" s="105">
        <f t="shared" si="265"/>
        <v>-5.5299141525828501</v>
      </c>
      <c r="U1060" s="180" t="s">
        <v>8106</v>
      </c>
      <c r="V1060" s="165">
        <v>1219.31</v>
      </c>
      <c r="W1060" s="165">
        <v>1415.31</v>
      </c>
      <c r="X1060" s="165">
        <f t="shared" si="275"/>
        <v>-196</v>
      </c>
      <c r="Y1060" s="165">
        <f t="shared" si="276"/>
        <v>-13.848556146709909</v>
      </c>
      <c r="Z1060" s="293" t="s">
        <v>6385</v>
      </c>
      <c r="AA1060" s="165">
        <v>148.26300000000001</v>
      </c>
      <c r="AB1060" s="165">
        <v>61.143999999999998</v>
      </c>
      <c r="AC1060" s="165">
        <f t="shared" si="266"/>
        <v>87.119</v>
      </c>
      <c r="AD1060" s="165">
        <f t="shared" si="267"/>
        <v>142.48168258537223</v>
      </c>
      <c r="AE1060" s="237" t="s">
        <v>8107</v>
      </c>
      <c r="AF1060" s="165">
        <v>97.941999999999993</v>
      </c>
      <c r="AG1060" s="165">
        <v>98.201999999999998</v>
      </c>
      <c r="AH1060" s="165">
        <f t="shared" si="277"/>
        <v>-0.26000000000000512</v>
      </c>
      <c r="AI1060" s="165">
        <f t="shared" si="278"/>
        <v>-0.26476039184538513</v>
      </c>
      <c r="AJ1060" s="237" t="s">
        <v>8108</v>
      </c>
      <c r="AK1060" s="165">
        <v>68.760000000000005</v>
      </c>
      <c r="AL1060" s="165">
        <v>69.338999999999999</v>
      </c>
      <c r="AM1060" s="165">
        <f t="shared" si="279"/>
        <v>-0.57899999999999352</v>
      </c>
      <c r="AN1060" s="165">
        <f t="shared" si="280"/>
        <v>-0.83502790637302748</v>
      </c>
      <c r="AO1060" s="237" t="s">
        <v>6411</v>
      </c>
      <c r="AP1060" s="165">
        <v>57.51</v>
      </c>
      <c r="AQ1060" s="165">
        <v>57.51</v>
      </c>
      <c r="AR1060" s="165">
        <f t="shared" si="281"/>
        <v>0</v>
      </c>
      <c r="AS1060" s="255">
        <f t="shared" si="282"/>
        <v>0</v>
      </c>
      <c r="AT1060" s="7" t="s">
        <v>8109</v>
      </c>
    </row>
    <row r="1061" spans="2:46" ht="50" customHeight="1">
      <c r="B1061" s="34" t="s">
        <v>2098</v>
      </c>
      <c r="C1061" s="35" t="s">
        <v>5302</v>
      </c>
      <c r="D1061" s="36" t="s">
        <v>2099</v>
      </c>
      <c r="E1061" s="240">
        <v>1532.817</v>
      </c>
      <c r="F1061" s="235">
        <v>1328.191</v>
      </c>
      <c r="G1061" s="234">
        <f t="shared" si="269"/>
        <v>204.62599999999998</v>
      </c>
      <c r="H1061" s="105">
        <f t="shared" si="270"/>
        <v>15.406368511757721</v>
      </c>
      <c r="I1061" s="240">
        <v>462.37599999999998</v>
      </c>
      <c r="J1061" s="235">
        <v>259.34399999999999</v>
      </c>
      <c r="K1061" s="234">
        <f t="shared" si="271"/>
        <v>203.03199999999998</v>
      </c>
      <c r="L1061" s="312">
        <f t="shared" si="268"/>
        <v>78.286754272317836</v>
      </c>
      <c r="M1061" s="240">
        <v>28.442</v>
      </c>
      <c r="N1061" s="235">
        <v>28.439</v>
      </c>
      <c r="O1061" s="234">
        <f t="shared" si="272"/>
        <v>3.0000000000001137E-3</v>
      </c>
      <c r="P1061" s="105">
        <f t="shared" si="273"/>
        <v>1.0548894124266373E-2</v>
      </c>
      <c r="Q1061" s="240">
        <v>1041.999</v>
      </c>
      <c r="R1061" s="235">
        <v>1040.4079999999999</v>
      </c>
      <c r="S1061" s="234">
        <f t="shared" si="274"/>
        <v>1.5910000000001219</v>
      </c>
      <c r="T1061" s="105">
        <f t="shared" si="265"/>
        <v>0.15292077723355857</v>
      </c>
      <c r="U1061" s="180" t="s">
        <v>6266</v>
      </c>
      <c r="V1061" s="165">
        <v>348.85</v>
      </c>
      <c r="W1061" s="165">
        <v>348.81599999999997</v>
      </c>
      <c r="X1061" s="165">
        <f t="shared" si="275"/>
        <v>3.4000000000048658E-2</v>
      </c>
      <c r="Y1061" s="255">
        <f t="shared" si="276"/>
        <v>9.7472593000460586E-3</v>
      </c>
      <c r="Z1061" s="237" t="s">
        <v>6432</v>
      </c>
      <c r="AA1061" s="165">
        <v>176.529</v>
      </c>
      <c r="AB1061" s="165">
        <v>172.41300000000001</v>
      </c>
      <c r="AC1061" s="165">
        <f t="shared" si="266"/>
        <v>4.1159999999999854</v>
      </c>
      <c r="AD1061" s="165">
        <f t="shared" si="267"/>
        <v>2.3872909815385066</v>
      </c>
      <c r="AE1061" s="237" t="s">
        <v>8110</v>
      </c>
      <c r="AF1061" s="165">
        <v>167.50200000000001</v>
      </c>
      <c r="AG1061" s="165">
        <v>156.977</v>
      </c>
      <c r="AH1061" s="165">
        <f t="shared" si="277"/>
        <v>10.525000000000006</v>
      </c>
      <c r="AI1061" s="165">
        <f t="shared" si="278"/>
        <v>6.7048038884677403</v>
      </c>
      <c r="AJ1061" s="237" t="s">
        <v>8111</v>
      </c>
      <c r="AK1061" s="165">
        <v>150</v>
      </c>
      <c r="AL1061" s="165">
        <v>150</v>
      </c>
      <c r="AM1061" s="165">
        <f t="shared" si="279"/>
        <v>0</v>
      </c>
      <c r="AN1061" s="165">
        <f t="shared" si="280"/>
        <v>0</v>
      </c>
      <c r="AO1061" s="237" t="s">
        <v>8112</v>
      </c>
      <c r="AP1061" s="165">
        <v>79.084000000000003</v>
      </c>
      <c r="AQ1061" s="165">
        <v>89.084000000000003</v>
      </c>
      <c r="AR1061" s="165">
        <f t="shared" si="281"/>
        <v>-10</v>
      </c>
      <c r="AS1061" s="255">
        <f t="shared" si="282"/>
        <v>-11.225360334066723</v>
      </c>
      <c r="AT1061" s="7" t="s">
        <v>8113</v>
      </c>
    </row>
    <row r="1062" spans="2:46" ht="50" customHeight="1">
      <c r="B1062" s="34" t="s">
        <v>2100</v>
      </c>
      <c r="C1062" s="35" t="s">
        <v>5302</v>
      </c>
      <c r="D1062" s="36" t="s">
        <v>2101</v>
      </c>
      <c r="E1062" s="240">
        <v>6534.4859999999999</v>
      </c>
      <c r="F1062" s="235">
        <v>6402.9520000000002</v>
      </c>
      <c r="G1062" s="234">
        <f t="shared" si="269"/>
        <v>131.53399999999965</v>
      </c>
      <c r="H1062" s="105">
        <f t="shared" si="270"/>
        <v>2.0542712174009683</v>
      </c>
      <c r="I1062" s="240">
        <v>2981.6379999999999</v>
      </c>
      <c r="J1062" s="235">
        <v>2743.9659999999999</v>
      </c>
      <c r="K1062" s="234">
        <f t="shared" si="271"/>
        <v>237.67200000000003</v>
      </c>
      <c r="L1062" s="312">
        <f t="shared" si="268"/>
        <v>8.6616233583069189</v>
      </c>
      <c r="M1062" s="240">
        <v>1213.6110000000001</v>
      </c>
      <c r="N1062" s="235">
        <v>1213.251</v>
      </c>
      <c r="O1062" s="234">
        <f t="shared" si="272"/>
        <v>0.36000000000012733</v>
      </c>
      <c r="P1062" s="105">
        <f t="shared" si="273"/>
        <v>2.9672343150768256E-2</v>
      </c>
      <c r="Q1062" s="240">
        <v>2339.2370000000001</v>
      </c>
      <c r="R1062" s="235">
        <v>2445.7350000000001</v>
      </c>
      <c r="S1062" s="234">
        <f t="shared" si="274"/>
        <v>-106.49800000000005</v>
      </c>
      <c r="T1062" s="105">
        <f t="shared" si="265"/>
        <v>-4.3544374186083141</v>
      </c>
      <c r="U1062" s="180" t="s">
        <v>8114</v>
      </c>
      <c r="V1062" s="165">
        <v>1316.0429999999999</v>
      </c>
      <c r="W1062" s="165">
        <v>1470.057</v>
      </c>
      <c r="X1062" s="165">
        <f t="shared" si="275"/>
        <v>-154.01400000000012</v>
      </c>
      <c r="Y1062" s="255">
        <f t="shared" si="276"/>
        <v>-10.476736616335293</v>
      </c>
      <c r="Z1062" s="237" t="s">
        <v>7868</v>
      </c>
      <c r="AA1062" s="165">
        <v>570.30399999999997</v>
      </c>
      <c r="AB1062" s="165">
        <v>583.83699999999999</v>
      </c>
      <c r="AC1062" s="165">
        <f t="shared" si="266"/>
        <v>-13.533000000000015</v>
      </c>
      <c r="AD1062" s="165">
        <f t="shared" si="267"/>
        <v>-2.3179414802419194</v>
      </c>
      <c r="AE1062" s="237" t="s">
        <v>8115</v>
      </c>
      <c r="AF1062" s="165">
        <v>146.33000000000001</v>
      </c>
      <c r="AG1062" s="165">
        <v>143.64099999999999</v>
      </c>
      <c r="AH1062" s="165">
        <f t="shared" si="277"/>
        <v>2.6890000000000214</v>
      </c>
      <c r="AI1062" s="165">
        <f t="shared" si="278"/>
        <v>1.8720281813688442</v>
      </c>
      <c r="AJ1062" s="237" t="s">
        <v>8116</v>
      </c>
      <c r="AK1062" s="165">
        <v>111.511</v>
      </c>
      <c r="AL1062" s="165">
        <v>100.229</v>
      </c>
      <c r="AM1062" s="165">
        <f t="shared" si="279"/>
        <v>11.281999999999996</v>
      </c>
      <c r="AN1062" s="165">
        <f t="shared" si="280"/>
        <v>11.256223248760335</v>
      </c>
      <c r="AO1062" s="237" t="s">
        <v>5335</v>
      </c>
      <c r="AP1062" s="165">
        <v>68.789000000000001</v>
      </c>
      <c r="AQ1062" s="165">
        <v>50.755000000000003</v>
      </c>
      <c r="AR1062" s="165">
        <f t="shared" si="281"/>
        <v>18.033999999999999</v>
      </c>
      <c r="AS1062" s="255">
        <f t="shared" si="282"/>
        <v>35.531474731553537</v>
      </c>
      <c r="AT1062" s="7" t="s">
        <v>8117</v>
      </c>
    </row>
    <row r="1063" spans="2:46" ht="50" customHeight="1">
      <c r="B1063" s="34" t="s">
        <v>2102</v>
      </c>
      <c r="C1063" s="35" t="s">
        <v>5302</v>
      </c>
      <c r="D1063" s="36" t="s">
        <v>2103</v>
      </c>
      <c r="E1063" s="240">
        <v>4444.7569999999996</v>
      </c>
      <c r="F1063" s="235">
        <v>4764.9009999999998</v>
      </c>
      <c r="G1063" s="234">
        <f t="shared" si="269"/>
        <v>-320.14400000000023</v>
      </c>
      <c r="H1063" s="105">
        <f t="shared" si="270"/>
        <v>-6.7187964660755854</v>
      </c>
      <c r="I1063" s="240">
        <v>2105.7890000000002</v>
      </c>
      <c r="J1063" s="235">
        <v>2351.44</v>
      </c>
      <c r="K1063" s="234">
        <f t="shared" si="271"/>
        <v>-245.65099999999984</v>
      </c>
      <c r="L1063" s="312">
        <f t="shared" si="268"/>
        <v>-10.446832579185514</v>
      </c>
      <c r="M1063" s="240">
        <v>441.529</v>
      </c>
      <c r="N1063" s="235">
        <v>631.05899999999997</v>
      </c>
      <c r="O1063" s="234">
        <f t="shared" si="272"/>
        <v>-189.52999999999997</v>
      </c>
      <c r="P1063" s="105">
        <f t="shared" si="273"/>
        <v>-30.03364186232983</v>
      </c>
      <c r="Q1063" s="240">
        <v>1897.4390000000001</v>
      </c>
      <c r="R1063" s="235">
        <v>1782.402</v>
      </c>
      <c r="S1063" s="234">
        <f t="shared" si="274"/>
        <v>115.03700000000003</v>
      </c>
      <c r="T1063" s="105">
        <f t="shared" si="265"/>
        <v>6.4540434761630667</v>
      </c>
      <c r="U1063" s="180" t="s">
        <v>8118</v>
      </c>
      <c r="V1063" s="165">
        <v>1002.073</v>
      </c>
      <c r="W1063" s="165">
        <v>951.87699999999995</v>
      </c>
      <c r="X1063" s="165">
        <f t="shared" si="275"/>
        <v>50.196000000000026</v>
      </c>
      <c r="Y1063" s="165">
        <f t="shared" si="276"/>
        <v>5.2733704039492526</v>
      </c>
      <c r="Z1063" s="293" t="s">
        <v>6266</v>
      </c>
      <c r="AA1063" s="165">
        <v>348.19400000000002</v>
      </c>
      <c r="AB1063" s="165">
        <v>313.23099999999999</v>
      </c>
      <c r="AC1063" s="165">
        <f t="shared" si="266"/>
        <v>34.963000000000022</v>
      </c>
      <c r="AD1063" s="165">
        <f t="shared" si="267"/>
        <v>11.162049733263956</v>
      </c>
      <c r="AE1063" s="237" t="s">
        <v>6382</v>
      </c>
      <c r="AF1063" s="165">
        <v>301</v>
      </c>
      <c r="AG1063" s="165">
        <v>301</v>
      </c>
      <c r="AH1063" s="165">
        <f t="shared" si="277"/>
        <v>0</v>
      </c>
      <c r="AI1063" s="165">
        <f t="shared" si="278"/>
        <v>0</v>
      </c>
      <c r="AJ1063" s="237" t="s">
        <v>8119</v>
      </c>
      <c r="AK1063" s="165">
        <v>74.009</v>
      </c>
      <c r="AL1063" s="165">
        <v>76.754000000000005</v>
      </c>
      <c r="AM1063" s="165">
        <f t="shared" si="279"/>
        <v>-2.7450000000000045</v>
      </c>
      <c r="AN1063" s="165">
        <f t="shared" si="280"/>
        <v>-3.5763608411288068</v>
      </c>
      <c r="AO1063" s="237" t="s">
        <v>8120</v>
      </c>
      <c r="AP1063" s="165">
        <v>58.906999999999996</v>
      </c>
      <c r="AQ1063" s="165">
        <v>57.79</v>
      </c>
      <c r="AR1063" s="165">
        <f t="shared" si="281"/>
        <v>1.1169999999999973</v>
      </c>
      <c r="AS1063" s="255">
        <f t="shared" si="282"/>
        <v>1.9328603564630513</v>
      </c>
      <c r="AT1063" s="7" t="s">
        <v>8121</v>
      </c>
    </row>
    <row r="1064" spans="2:46" ht="50" customHeight="1">
      <c r="B1064" s="34" t="s">
        <v>2104</v>
      </c>
      <c r="C1064" s="35" t="s">
        <v>5302</v>
      </c>
      <c r="D1064" s="36" t="s">
        <v>2105</v>
      </c>
      <c r="E1064" s="240">
        <v>3614.3760000000002</v>
      </c>
      <c r="F1064" s="235">
        <v>3994.067</v>
      </c>
      <c r="G1064" s="234">
        <f t="shared" si="269"/>
        <v>-379.6909999999998</v>
      </c>
      <c r="H1064" s="105">
        <f t="shared" si="270"/>
        <v>-9.5063753312100125</v>
      </c>
      <c r="I1064" s="240">
        <v>1546.519</v>
      </c>
      <c r="J1064" s="235">
        <v>1544.922</v>
      </c>
      <c r="K1064" s="234">
        <f t="shared" si="271"/>
        <v>1.59699999999998</v>
      </c>
      <c r="L1064" s="312">
        <f t="shared" si="268"/>
        <v>0.10337091451866048</v>
      </c>
      <c r="M1064" s="240">
        <v>536.976</v>
      </c>
      <c r="N1064" s="235">
        <v>536.86599999999999</v>
      </c>
      <c r="O1064" s="234">
        <f t="shared" si="272"/>
        <v>0.11000000000001364</v>
      </c>
      <c r="P1064" s="105">
        <f t="shared" si="273"/>
        <v>2.0489284104415934E-2</v>
      </c>
      <c r="Q1064" s="240">
        <v>1530.8810000000001</v>
      </c>
      <c r="R1064" s="235">
        <v>1912.279</v>
      </c>
      <c r="S1064" s="234">
        <f t="shared" si="274"/>
        <v>-381.39799999999991</v>
      </c>
      <c r="T1064" s="105">
        <f t="shared" si="265"/>
        <v>-19.944683803984663</v>
      </c>
      <c r="U1064" s="180" t="s">
        <v>8106</v>
      </c>
      <c r="V1064" s="165">
        <v>662.90300000000002</v>
      </c>
      <c r="W1064" s="165">
        <v>805.02200000000005</v>
      </c>
      <c r="X1064" s="165">
        <f t="shared" si="275"/>
        <v>-142.11900000000003</v>
      </c>
      <c r="Y1064" s="165">
        <f t="shared" si="276"/>
        <v>-17.654051690512809</v>
      </c>
      <c r="Z1064" s="293" t="s">
        <v>8122</v>
      </c>
      <c r="AA1064" s="165">
        <v>347.411</v>
      </c>
      <c r="AB1064" s="165">
        <v>354.02600000000001</v>
      </c>
      <c r="AC1064" s="165">
        <f t="shared" si="266"/>
        <v>-6.6150000000000091</v>
      </c>
      <c r="AD1064" s="165">
        <f t="shared" si="267"/>
        <v>-1.8685068328314896</v>
      </c>
      <c r="AE1064" s="237" t="s">
        <v>8123</v>
      </c>
      <c r="AF1064" s="165">
        <v>306.56</v>
      </c>
      <c r="AG1064" s="165">
        <v>450.48200000000003</v>
      </c>
      <c r="AH1064" s="165">
        <f t="shared" si="277"/>
        <v>-143.92200000000003</v>
      </c>
      <c r="AI1064" s="165">
        <f t="shared" si="278"/>
        <v>-31.948446330818992</v>
      </c>
      <c r="AJ1064" s="237" t="s">
        <v>8124</v>
      </c>
      <c r="AK1064" s="165">
        <v>71.924999999999997</v>
      </c>
      <c r="AL1064" s="165">
        <v>68.472999999999999</v>
      </c>
      <c r="AM1064" s="165">
        <f t="shared" si="279"/>
        <v>3.4519999999999982</v>
      </c>
      <c r="AN1064" s="165">
        <f t="shared" si="280"/>
        <v>5.0414031808157933</v>
      </c>
      <c r="AO1064" s="237" t="s">
        <v>8125</v>
      </c>
      <c r="AP1064" s="165">
        <v>34.795999999999999</v>
      </c>
      <c r="AQ1064" s="165">
        <v>34.792999999999999</v>
      </c>
      <c r="AR1064" s="165">
        <f t="shared" si="281"/>
        <v>3.0000000000001137E-3</v>
      </c>
      <c r="AS1064" s="255">
        <f t="shared" si="282"/>
        <v>8.6224240508151456E-3</v>
      </c>
      <c r="AT1064" s="7" t="s">
        <v>8126</v>
      </c>
    </row>
    <row r="1065" spans="2:46" ht="50" customHeight="1">
      <c r="B1065" s="37" t="s">
        <v>2106</v>
      </c>
      <c r="C1065" s="38" t="s">
        <v>5302</v>
      </c>
      <c r="D1065" s="39" t="s">
        <v>2107</v>
      </c>
      <c r="E1065" s="240">
        <v>7217.3320000000003</v>
      </c>
      <c r="F1065" s="235">
        <v>7011.03</v>
      </c>
      <c r="G1065" s="234">
        <f t="shared" si="269"/>
        <v>206.30200000000059</v>
      </c>
      <c r="H1065" s="105">
        <f t="shared" si="270"/>
        <v>2.9425348343966666</v>
      </c>
      <c r="I1065" s="240">
        <v>2711.5529999999999</v>
      </c>
      <c r="J1065" s="235">
        <v>2711.3249999999998</v>
      </c>
      <c r="K1065" s="234">
        <f t="shared" si="271"/>
        <v>0.22800000000006548</v>
      </c>
      <c r="L1065" s="312">
        <f t="shared" si="268"/>
        <v>8.4091726369972444E-3</v>
      </c>
      <c r="M1065" s="240">
        <v>1721.6610000000001</v>
      </c>
      <c r="N1065" s="235">
        <v>1721.124</v>
      </c>
      <c r="O1065" s="234">
        <f t="shared" si="272"/>
        <v>0.53700000000003456</v>
      </c>
      <c r="P1065" s="105">
        <f t="shared" si="273"/>
        <v>3.120054104178633E-2</v>
      </c>
      <c r="Q1065" s="240">
        <v>2784.1179999999999</v>
      </c>
      <c r="R1065" s="235">
        <v>2578.5810000000001</v>
      </c>
      <c r="S1065" s="234">
        <f t="shared" si="274"/>
        <v>205.53699999999981</v>
      </c>
      <c r="T1065" s="105">
        <f t="shared" si="265"/>
        <v>7.9709344015177264</v>
      </c>
      <c r="U1065" s="180" t="s">
        <v>6444</v>
      </c>
      <c r="V1065" s="165">
        <v>1370</v>
      </c>
      <c r="W1065" s="165">
        <v>1370</v>
      </c>
      <c r="X1065" s="165">
        <f t="shared" si="275"/>
        <v>0</v>
      </c>
      <c r="Y1065" s="165">
        <f t="shared" si="276"/>
        <v>0</v>
      </c>
      <c r="Z1065" s="293" t="s">
        <v>6396</v>
      </c>
      <c r="AA1065" s="165">
        <v>800.62800000000004</v>
      </c>
      <c r="AB1065" s="165">
        <v>600.399</v>
      </c>
      <c r="AC1065" s="165">
        <f t="shared" si="266"/>
        <v>200.22900000000004</v>
      </c>
      <c r="AD1065" s="165">
        <f t="shared" si="267"/>
        <v>33.349322700404237</v>
      </c>
      <c r="AE1065" s="237" t="s">
        <v>6382</v>
      </c>
      <c r="AF1065" s="165">
        <v>329.74700000000001</v>
      </c>
      <c r="AG1065" s="165">
        <v>329.74700000000001</v>
      </c>
      <c r="AH1065" s="165">
        <f t="shared" si="277"/>
        <v>0</v>
      </c>
      <c r="AI1065" s="165">
        <f t="shared" si="278"/>
        <v>0</v>
      </c>
      <c r="AJ1065" s="237" t="s">
        <v>6459</v>
      </c>
      <c r="AK1065" s="165">
        <v>213.83699999999999</v>
      </c>
      <c r="AL1065" s="165">
        <v>213.815</v>
      </c>
      <c r="AM1065" s="165">
        <f t="shared" si="279"/>
        <v>2.199999999999136E-2</v>
      </c>
      <c r="AN1065" s="165">
        <f t="shared" si="280"/>
        <v>1.0289268760372922E-2</v>
      </c>
      <c r="AO1065" s="237" t="s">
        <v>8127</v>
      </c>
      <c r="AP1065" s="165">
        <v>50.213000000000001</v>
      </c>
      <c r="AQ1065" s="165">
        <v>50.204999999999998</v>
      </c>
      <c r="AR1065" s="165">
        <f t="shared" si="281"/>
        <v>8.0000000000026716E-3</v>
      </c>
      <c r="AS1065" s="255">
        <f t="shared" si="282"/>
        <v>1.593466786177208E-2</v>
      </c>
      <c r="AT1065" s="6" t="s">
        <v>8128</v>
      </c>
    </row>
    <row r="1066" spans="2:46" ht="50" customHeight="1">
      <c r="B1066" s="37" t="s">
        <v>2108</v>
      </c>
      <c r="C1066" s="38" t="s">
        <v>5302</v>
      </c>
      <c r="D1066" s="39" t="s">
        <v>2109</v>
      </c>
      <c r="E1066" s="240">
        <v>827.721</v>
      </c>
      <c r="F1066" s="235">
        <v>1046.7170000000001</v>
      </c>
      <c r="G1066" s="234">
        <f t="shared" si="269"/>
        <v>-218.99600000000009</v>
      </c>
      <c r="H1066" s="105">
        <f t="shared" si="270"/>
        <v>-20.922178583131839</v>
      </c>
      <c r="I1066" s="240">
        <v>416.363</v>
      </c>
      <c r="J1066" s="235">
        <v>601.95299999999997</v>
      </c>
      <c r="K1066" s="234">
        <f t="shared" si="271"/>
        <v>-185.58999999999997</v>
      </c>
      <c r="L1066" s="312">
        <f t="shared" si="268"/>
        <v>-30.831310750174843</v>
      </c>
      <c r="M1066" s="240">
        <v>25.53</v>
      </c>
      <c r="N1066" s="235">
        <v>25.510999999999999</v>
      </c>
      <c r="O1066" s="234">
        <f t="shared" si="272"/>
        <v>1.9000000000001904E-2</v>
      </c>
      <c r="P1066" s="105">
        <f t="shared" si="273"/>
        <v>7.447767629650702E-2</v>
      </c>
      <c r="Q1066" s="240">
        <v>385.82799999999997</v>
      </c>
      <c r="R1066" s="235">
        <v>419.25299999999999</v>
      </c>
      <c r="S1066" s="234">
        <f t="shared" si="274"/>
        <v>-33.425000000000011</v>
      </c>
      <c r="T1066" s="105">
        <f t="shared" si="265"/>
        <v>-7.972513017199641</v>
      </c>
      <c r="U1066" s="180" t="s">
        <v>6382</v>
      </c>
      <c r="V1066" s="165">
        <v>256.93799999999999</v>
      </c>
      <c r="W1066" s="165">
        <v>256.93799999999999</v>
      </c>
      <c r="X1066" s="165">
        <f t="shared" si="275"/>
        <v>0</v>
      </c>
      <c r="Y1066" s="255">
        <f t="shared" si="276"/>
        <v>0</v>
      </c>
      <c r="Z1066" s="237" t="s">
        <v>8129</v>
      </c>
      <c r="AA1066" s="165">
        <v>28.501000000000001</v>
      </c>
      <c r="AB1066" s="165">
        <v>39.203000000000003</v>
      </c>
      <c r="AC1066" s="165">
        <f t="shared" si="266"/>
        <v>-10.702000000000002</v>
      </c>
      <c r="AD1066" s="165">
        <f t="shared" si="267"/>
        <v>-27.298931204244575</v>
      </c>
      <c r="AE1066" s="237" t="s">
        <v>5335</v>
      </c>
      <c r="AF1066" s="165">
        <v>20</v>
      </c>
      <c r="AG1066" s="165">
        <v>20</v>
      </c>
      <c r="AH1066" s="165">
        <f t="shared" si="277"/>
        <v>0</v>
      </c>
      <c r="AI1066" s="165">
        <f t="shared" si="278"/>
        <v>0</v>
      </c>
      <c r="AJ1066" s="237" t="s">
        <v>6396</v>
      </c>
      <c r="AK1066" s="165">
        <v>18.023</v>
      </c>
      <c r="AL1066" s="165">
        <v>23.484000000000002</v>
      </c>
      <c r="AM1066" s="165">
        <f t="shared" si="279"/>
        <v>-5.4610000000000021</v>
      </c>
      <c r="AN1066" s="165">
        <f t="shared" si="280"/>
        <v>-23.254130471810601</v>
      </c>
      <c r="AO1066" s="237" t="s">
        <v>8130</v>
      </c>
      <c r="AP1066" s="165">
        <v>15.582000000000001</v>
      </c>
      <c r="AQ1066" s="165">
        <v>18.582000000000001</v>
      </c>
      <c r="AR1066" s="165">
        <f t="shared" si="281"/>
        <v>-3</v>
      </c>
      <c r="AS1066" s="255">
        <f t="shared" si="282"/>
        <v>-16.144656118824667</v>
      </c>
      <c r="AT1066" s="6" t="s">
        <v>8131</v>
      </c>
    </row>
    <row r="1067" spans="2:46" ht="50" customHeight="1">
      <c r="B1067" s="34" t="s">
        <v>2110</v>
      </c>
      <c r="C1067" s="35" t="s">
        <v>5302</v>
      </c>
      <c r="D1067" s="36" t="s">
        <v>2111</v>
      </c>
      <c r="E1067" s="240">
        <v>22930.602999999999</v>
      </c>
      <c r="F1067" s="235">
        <v>22590.518</v>
      </c>
      <c r="G1067" s="234">
        <f t="shared" si="269"/>
        <v>340.08499999999913</v>
      </c>
      <c r="H1067" s="105">
        <f t="shared" si="270"/>
        <v>1.5054325004853768</v>
      </c>
      <c r="I1067" s="240">
        <v>3472.3389999999999</v>
      </c>
      <c r="J1067" s="235">
        <v>3479.6590000000001</v>
      </c>
      <c r="K1067" s="234">
        <f t="shared" si="271"/>
        <v>-7.3200000000001637</v>
      </c>
      <c r="L1067" s="312">
        <f t="shared" si="268"/>
        <v>-0.21036544098143423</v>
      </c>
      <c r="M1067" s="240">
        <v>6059.9830000000002</v>
      </c>
      <c r="N1067" s="235">
        <v>5843.8180000000002</v>
      </c>
      <c r="O1067" s="234">
        <f t="shared" si="272"/>
        <v>216.16499999999996</v>
      </c>
      <c r="P1067" s="105">
        <f t="shared" si="273"/>
        <v>3.6990371705621214</v>
      </c>
      <c r="Q1067" s="240">
        <v>13398.281000000001</v>
      </c>
      <c r="R1067" s="235">
        <v>13267.040999999999</v>
      </c>
      <c r="S1067" s="234">
        <f t="shared" si="274"/>
        <v>131.2400000000016</v>
      </c>
      <c r="T1067" s="105">
        <f t="shared" si="265"/>
        <v>0.98921831929215875</v>
      </c>
      <c r="U1067" s="180" t="s">
        <v>8106</v>
      </c>
      <c r="V1067" s="165">
        <v>3383.8389999999999</v>
      </c>
      <c r="W1067" s="165">
        <v>3900.2860000000001</v>
      </c>
      <c r="X1067" s="165">
        <f t="shared" si="275"/>
        <v>-516.44700000000012</v>
      </c>
      <c r="Y1067" s="255">
        <f t="shared" si="276"/>
        <v>-13.241259743516249</v>
      </c>
      <c r="Z1067" s="237" t="s">
        <v>8132</v>
      </c>
      <c r="AA1067" s="165">
        <v>2600</v>
      </c>
      <c r="AB1067" s="165">
        <v>2600</v>
      </c>
      <c r="AC1067" s="165">
        <f t="shared" si="266"/>
        <v>0</v>
      </c>
      <c r="AD1067" s="165">
        <f t="shared" si="267"/>
        <v>0</v>
      </c>
      <c r="AE1067" s="237" t="s">
        <v>8133</v>
      </c>
      <c r="AF1067" s="165">
        <v>1970.663</v>
      </c>
      <c r="AG1067" s="165">
        <v>2013.194</v>
      </c>
      <c r="AH1067" s="165">
        <f t="shared" si="277"/>
        <v>-42.530999999999949</v>
      </c>
      <c r="AI1067" s="165">
        <f t="shared" si="278"/>
        <v>-2.1126130914357955</v>
      </c>
      <c r="AJ1067" s="237" t="s">
        <v>8134</v>
      </c>
      <c r="AK1067" s="165">
        <v>1533.953</v>
      </c>
      <c r="AL1067" s="165">
        <v>1515.66</v>
      </c>
      <c r="AM1067" s="165">
        <f t="shared" si="279"/>
        <v>18.292999999999893</v>
      </c>
      <c r="AN1067" s="165">
        <f t="shared" si="280"/>
        <v>1.206932953300865</v>
      </c>
      <c r="AO1067" s="237" t="s">
        <v>6432</v>
      </c>
      <c r="AP1067" s="165">
        <v>1325.415</v>
      </c>
      <c r="AQ1067" s="165">
        <v>1362.915</v>
      </c>
      <c r="AR1067" s="165">
        <f t="shared" si="281"/>
        <v>-37.5</v>
      </c>
      <c r="AS1067" s="255">
        <f t="shared" si="282"/>
        <v>-2.7514555199700643</v>
      </c>
      <c r="AT1067" s="7" t="s">
        <v>8135</v>
      </c>
    </row>
    <row r="1068" spans="2:46" ht="50" customHeight="1">
      <c r="B1068" s="34" t="s">
        <v>2112</v>
      </c>
      <c r="C1068" s="35" t="s">
        <v>5302</v>
      </c>
      <c r="D1068" s="36" t="s">
        <v>2113</v>
      </c>
      <c r="E1068" s="240">
        <v>10053.975</v>
      </c>
      <c r="F1068" s="235">
        <v>9908.3580000000002</v>
      </c>
      <c r="G1068" s="234">
        <f t="shared" si="269"/>
        <v>145.61700000000019</v>
      </c>
      <c r="H1068" s="105">
        <f t="shared" si="270"/>
        <v>1.4696380570827192</v>
      </c>
      <c r="I1068" s="240">
        <v>3954.1239999999998</v>
      </c>
      <c r="J1068" s="235">
        <v>3940.4949999999999</v>
      </c>
      <c r="K1068" s="234">
        <f t="shared" si="271"/>
        <v>13.628999999999905</v>
      </c>
      <c r="L1068" s="312">
        <f t="shared" si="268"/>
        <v>0.34587025234139124</v>
      </c>
      <c r="M1068" s="240">
        <v>788.05</v>
      </c>
      <c r="N1068" s="235">
        <v>787.88900000000001</v>
      </c>
      <c r="O1068" s="234">
        <f t="shared" si="272"/>
        <v>0.16099999999994452</v>
      </c>
      <c r="P1068" s="105">
        <f t="shared" si="273"/>
        <v>2.0434350523988089E-2</v>
      </c>
      <c r="Q1068" s="240">
        <v>5311.8010000000004</v>
      </c>
      <c r="R1068" s="235">
        <v>5179.9740000000002</v>
      </c>
      <c r="S1068" s="234">
        <f t="shared" si="274"/>
        <v>131.82700000000023</v>
      </c>
      <c r="T1068" s="105">
        <f t="shared" si="265"/>
        <v>2.5449355537305829</v>
      </c>
      <c r="U1068" s="180" t="s">
        <v>8106</v>
      </c>
      <c r="V1068" s="165">
        <v>3093.6010000000001</v>
      </c>
      <c r="W1068" s="165">
        <v>3237.4430000000002</v>
      </c>
      <c r="X1068" s="165">
        <f t="shared" si="275"/>
        <v>-143.8420000000001</v>
      </c>
      <c r="Y1068" s="255">
        <f t="shared" si="276"/>
        <v>-4.4430743645525217</v>
      </c>
      <c r="Z1068" s="237" t="s">
        <v>6413</v>
      </c>
      <c r="AA1068" s="165">
        <v>1879.2270000000001</v>
      </c>
      <c r="AB1068" s="165">
        <v>1652.9110000000001</v>
      </c>
      <c r="AC1068" s="165">
        <f t="shared" si="266"/>
        <v>226.31600000000003</v>
      </c>
      <c r="AD1068" s="165">
        <f t="shared" si="267"/>
        <v>13.691965266127456</v>
      </c>
      <c r="AE1068" s="237" t="s">
        <v>8136</v>
      </c>
      <c r="AF1068" s="165">
        <v>181.69900000000001</v>
      </c>
      <c r="AG1068" s="165">
        <v>135.58000000000001</v>
      </c>
      <c r="AH1068" s="165">
        <f t="shared" si="277"/>
        <v>46.119</v>
      </c>
      <c r="AI1068" s="165">
        <f t="shared" si="278"/>
        <v>34.0160790677091</v>
      </c>
      <c r="AJ1068" s="241" t="s">
        <v>8137</v>
      </c>
      <c r="AK1068" s="165">
        <v>100.33799999999999</v>
      </c>
      <c r="AL1068" s="165">
        <v>101.15</v>
      </c>
      <c r="AM1068" s="165">
        <f t="shared" si="279"/>
        <v>-0.81200000000001182</v>
      </c>
      <c r="AN1068" s="165">
        <f t="shared" si="280"/>
        <v>-0.80276816608997703</v>
      </c>
      <c r="AO1068" s="235" t="s">
        <v>8138</v>
      </c>
      <c r="AP1068" s="165">
        <v>45.88</v>
      </c>
      <c r="AQ1068" s="165">
        <v>45.84</v>
      </c>
      <c r="AR1068" s="165">
        <f t="shared" si="281"/>
        <v>3.9999999999999147E-2</v>
      </c>
      <c r="AS1068" s="255">
        <f t="shared" si="282"/>
        <v>8.7260034904012101E-2</v>
      </c>
      <c r="AT1068" s="7" t="s">
        <v>8139</v>
      </c>
    </row>
    <row r="1069" spans="2:46" ht="50" customHeight="1">
      <c r="B1069" s="34" t="s">
        <v>2114</v>
      </c>
      <c r="C1069" s="35" t="s">
        <v>5302</v>
      </c>
      <c r="D1069" s="36" t="s">
        <v>2115</v>
      </c>
      <c r="E1069" s="240">
        <v>658.82</v>
      </c>
      <c r="F1069" s="235">
        <v>688.81799999999998</v>
      </c>
      <c r="G1069" s="234">
        <f t="shared" si="269"/>
        <v>-29.997999999999934</v>
      </c>
      <c r="H1069" s="105">
        <f t="shared" si="270"/>
        <v>-4.3549965302881066</v>
      </c>
      <c r="I1069" s="240">
        <v>610</v>
      </c>
      <c r="J1069" s="235">
        <v>640</v>
      </c>
      <c r="K1069" s="234">
        <f t="shared" si="271"/>
        <v>-30</v>
      </c>
      <c r="L1069" s="312">
        <f t="shared" si="268"/>
        <v>-4.6875</v>
      </c>
      <c r="M1069" s="240">
        <v>5.3550000000000004</v>
      </c>
      <c r="N1069" s="235">
        <v>5.3540000000000001</v>
      </c>
      <c r="O1069" s="234">
        <f t="shared" si="272"/>
        <v>1.000000000000334E-3</v>
      </c>
      <c r="P1069" s="105">
        <f t="shared" si="273"/>
        <v>1.8677624206207208E-2</v>
      </c>
      <c r="Q1069" s="240">
        <v>43.465000000000003</v>
      </c>
      <c r="R1069" s="235">
        <v>43.463999999999999</v>
      </c>
      <c r="S1069" s="234">
        <f t="shared" si="274"/>
        <v>1.0000000000047748E-3</v>
      </c>
      <c r="T1069" s="105">
        <f t="shared" si="265"/>
        <v>2.3007546475353738E-3</v>
      </c>
      <c r="U1069" s="180" t="s">
        <v>6382</v>
      </c>
      <c r="V1069" s="165">
        <v>30</v>
      </c>
      <c r="W1069" s="165">
        <v>30</v>
      </c>
      <c r="X1069" s="165">
        <f t="shared" si="275"/>
        <v>0</v>
      </c>
      <c r="Y1069" s="255">
        <f t="shared" si="276"/>
        <v>0</v>
      </c>
      <c r="Z1069" s="237" t="s">
        <v>8140</v>
      </c>
      <c r="AA1069" s="165">
        <v>6.08</v>
      </c>
      <c r="AB1069" s="165">
        <v>6.08</v>
      </c>
      <c r="AC1069" s="165">
        <f t="shared" si="266"/>
        <v>0</v>
      </c>
      <c r="AD1069" s="165">
        <f t="shared" si="267"/>
        <v>0</v>
      </c>
      <c r="AE1069" s="237" t="s">
        <v>6281</v>
      </c>
      <c r="AF1069" s="165">
        <v>4.0810000000000004</v>
      </c>
      <c r="AG1069" s="165">
        <v>4.0810000000000004</v>
      </c>
      <c r="AH1069" s="165">
        <f t="shared" si="277"/>
        <v>0</v>
      </c>
      <c r="AI1069" s="165">
        <f t="shared" si="278"/>
        <v>0</v>
      </c>
      <c r="AJ1069" s="237" t="s">
        <v>6339</v>
      </c>
      <c r="AK1069" s="165">
        <v>2</v>
      </c>
      <c r="AL1069" s="165">
        <v>2</v>
      </c>
      <c r="AM1069" s="165">
        <f t="shared" si="279"/>
        <v>0</v>
      </c>
      <c r="AN1069" s="165">
        <f t="shared" si="280"/>
        <v>0</v>
      </c>
      <c r="AO1069" s="237" t="s">
        <v>8141</v>
      </c>
      <c r="AP1069" s="165">
        <v>1.304</v>
      </c>
      <c r="AQ1069" s="165">
        <v>1.3029999999999999</v>
      </c>
      <c r="AR1069" s="165">
        <f t="shared" si="281"/>
        <v>1.0000000000001119E-3</v>
      </c>
      <c r="AS1069" s="255">
        <f t="shared" si="282"/>
        <v>7.6745970836539681E-2</v>
      </c>
      <c r="AT1069" s="7" t="s">
        <v>8142</v>
      </c>
    </row>
    <row r="1070" spans="2:46" ht="50" customHeight="1">
      <c r="B1070" s="34" t="s">
        <v>2116</v>
      </c>
      <c r="C1070" s="35" t="s">
        <v>5302</v>
      </c>
      <c r="D1070" s="36" t="s">
        <v>2117</v>
      </c>
      <c r="E1070" s="240">
        <v>2634.8510000000001</v>
      </c>
      <c r="F1070" s="235">
        <v>2619.2159999999999</v>
      </c>
      <c r="G1070" s="234">
        <f t="shared" si="269"/>
        <v>15.635000000000218</v>
      </c>
      <c r="H1070" s="105">
        <f t="shared" si="270"/>
        <v>0.59693434982071802</v>
      </c>
      <c r="I1070" s="240">
        <v>1279.663</v>
      </c>
      <c r="J1070" s="235">
        <v>1278.54</v>
      </c>
      <c r="K1070" s="234">
        <f t="shared" si="271"/>
        <v>1.1230000000000473</v>
      </c>
      <c r="L1070" s="312">
        <f t="shared" si="268"/>
        <v>8.7834561296482497E-2</v>
      </c>
      <c r="M1070" s="240">
        <v>710.86099999999999</v>
      </c>
      <c r="N1070" s="235">
        <v>710.80799999999999</v>
      </c>
      <c r="O1070" s="234">
        <f t="shared" si="272"/>
        <v>5.2999999999997272E-2</v>
      </c>
      <c r="P1070" s="105">
        <f t="shared" si="273"/>
        <v>7.4563032492596139E-3</v>
      </c>
      <c r="Q1070" s="240">
        <v>644.327</v>
      </c>
      <c r="R1070" s="235">
        <v>629.86800000000005</v>
      </c>
      <c r="S1070" s="234">
        <f t="shared" si="274"/>
        <v>14.458999999999946</v>
      </c>
      <c r="T1070" s="105">
        <f t="shared" si="265"/>
        <v>2.2955603396267064</v>
      </c>
      <c r="U1070" s="180" t="s">
        <v>8143</v>
      </c>
      <c r="V1070" s="165">
        <v>276.52</v>
      </c>
      <c r="W1070" s="165">
        <v>274.10000000000002</v>
      </c>
      <c r="X1070" s="165">
        <f t="shared" si="275"/>
        <v>2.4199999999999591</v>
      </c>
      <c r="Y1070" s="255">
        <f t="shared" si="276"/>
        <v>0.88288945640275762</v>
      </c>
      <c r="Z1070" s="237" t="s">
        <v>8144</v>
      </c>
      <c r="AA1070" s="165">
        <v>186.11500000000001</v>
      </c>
      <c r="AB1070" s="165">
        <v>170.04400000000001</v>
      </c>
      <c r="AC1070" s="165">
        <f t="shared" si="266"/>
        <v>16.070999999999998</v>
      </c>
      <c r="AD1070" s="165">
        <f t="shared" si="267"/>
        <v>9.4510832490414227</v>
      </c>
      <c r="AE1070" s="237" t="s">
        <v>8145</v>
      </c>
      <c r="AF1070" s="165">
        <v>59.906999999999996</v>
      </c>
      <c r="AG1070" s="165">
        <v>59.906999999999996</v>
      </c>
      <c r="AH1070" s="165">
        <f t="shared" si="277"/>
        <v>0</v>
      </c>
      <c r="AI1070" s="165">
        <f t="shared" si="278"/>
        <v>0</v>
      </c>
      <c r="AJ1070" s="237" t="s">
        <v>8146</v>
      </c>
      <c r="AK1070" s="165">
        <v>35.5</v>
      </c>
      <c r="AL1070" s="165">
        <v>35.5</v>
      </c>
      <c r="AM1070" s="165">
        <f t="shared" si="279"/>
        <v>0</v>
      </c>
      <c r="AN1070" s="165">
        <f t="shared" si="280"/>
        <v>0</v>
      </c>
      <c r="AO1070" s="237" t="s">
        <v>8147</v>
      </c>
      <c r="AP1070" s="165">
        <v>17.288</v>
      </c>
      <c r="AQ1070" s="165">
        <v>22.286000000000001</v>
      </c>
      <c r="AR1070" s="165">
        <f t="shared" si="281"/>
        <v>-4.9980000000000011</v>
      </c>
      <c r="AS1070" s="255">
        <f t="shared" si="282"/>
        <v>-22.426635555954412</v>
      </c>
      <c r="AT1070" s="7" t="s">
        <v>8148</v>
      </c>
    </row>
    <row r="1071" spans="2:46" ht="50" customHeight="1">
      <c r="B1071" s="34" t="s">
        <v>2118</v>
      </c>
      <c r="C1071" s="35" t="s">
        <v>5302</v>
      </c>
      <c r="D1071" s="36" t="s">
        <v>2119</v>
      </c>
      <c r="E1071" s="240">
        <v>3570.9639999999999</v>
      </c>
      <c r="F1071" s="235">
        <v>3646.3429999999998</v>
      </c>
      <c r="G1071" s="234">
        <f t="shared" si="269"/>
        <v>-75.378999999999905</v>
      </c>
      <c r="H1071" s="105">
        <f t="shared" si="270"/>
        <v>-2.0672492960755449</v>
      </c>
      <c r="I1071" s="240">
        <v>1015.26</v>
      </c>
      <c r="J1071" s="235">
        <v>1015.177</v>
      </c>
      <c r="K1071" s="234">
        <f t="shared" si="271"/>
        <v>8.2999999999969987E-2</v>
      </c>
      <c r="L1071" s="312">
        <f t="shared" si="268"/>
        <v>8.1759141509283595E-3</v>
      </c>
      <c r="M1071" s="240">
        <v>393.262</v>
      </c>
      <c r="N1071" s="235">
        <v>473.21600000000001</v>
      </c>
      <c r="O1071" s="234">
        <f t="shared" si="272"/>
        <v>-79.954000000000008</v>
      </c>
      <c r="P1071" s="105">
        <f t="shared" si="273"/>
        <v>-16.895878414931026</v>
      </c>
      <c r="Q1071" s="240">
        <v>2162.442</v>
      </c>
      <c r="R1071" s="235">
        <v>2157.9499999999998</v>
      </c>
      <c r="S1071" s="234">
        <f t="shared" si="274"/>
        <v>4.4920000000001892</v>
      </c>
      <c r="T1071" s="105">
        <f t="shared" si="265"/>
        <v>0.20816052271832941</v>
      </c>
      <c r="U1071" s="180" t="s">
        <v>8149</v>
      </c>
      <c r="V1071" s="165">
        <v>504.32299999999998</v>
      </c>
      <c r="W1071" s="165">
        <v>451.488</v>
      </c>
      <c r="X1071" s="165">
        <f t="shared" si="275"/>
        <v>52.83499999999998</v>
      </c>
      <c r="Y1071" s="255">
        <f t="shared" si="276"/>
        <v>11.702415125097451</v>
      </c>
      <c r="Z1071" s="237" t="s">
        <v>8150</v>
      </c>
      <c r="AA1071" s="165">
        <v>288.13299999999998</v>
      </c>
      <c r="AB1071" s="165">
        <v>288.13299999999998</v>
      </c>
      <c r="AC1071" s="165">
        <f t="shared" si="266"/>
        <v>0</v>
      </c>
      <c r="AD1071" s="165">
        <f t="shared" si="267"/>
        <v>0</v>
      </c>
      <c r="AE1071" s="237" t="s">
        <v>8151</v>
      </c>
      <c r="AF1071" s="165">
        <v>273.57499999999999</v>
      </c>
      <c r="AG1071" s="165">
        <v>288.86</v>
      </c>
      <c r="AH1071" s="165">
        <f t="shared" si="277"/>
        <v>-15.285000000000025</v>
      </c>
      <c r="AI1071" s="165">
        <f t="shared" si="278"/>
        <v>-5.2914906875302998</v>
      </c>
      <c r="AJ1071" s="237" t="s">
        <v>8152</v>
      </c>
      <c r="AK1071" s="165">
        <v>233.11500000000001</v>
      </c>
      <c r="AL1071" s="165">
        <v>284.904</v>
      </c>
      <c r="AM1071" s="165">
        <f t="shared" si="279"/>
        <v>-51.788999999999987</v>
      </c>
      <c r="AN1071" s="165">
        <f t="shared" si="280"/>
        <v>-18.177701962766402</v>
      </c>
      <c r="AO1071" s="237" t="s">
        <v>8153</v>
      </c>
      <c r="AP1071" s="165">
        <v>124.16800000000001</v>
      </c>
      <c r="AQ1071" s="165">
        <v>176.5</v>
      </c>
      <c r="AR1071" s="165">
        <f t="shared" si="281"/>
        <v>-52.331999999999994</v>
      </c>
      <c r="AS1071" s="255">
        <f t="shared" si="282"/>
        <v>-29.649858356940506</v>
      </c>
      <c r="AT1071" s="7" t="s">
        <v>8154</v>
      </c>
    </row>
    <row r="1072" spans="2:46" ht="50" customHeight="1">
      <c r="B1072" s="34" t="s">
        <v>2120</v>
      </c>
      <c r="C1072" s="35" t="s">
        <v>5302</v>
      </c>
      <c r="D1072" s="36" t="s">
        <v>2121</v>
      </c>
      <c r="E1072" s="240">
        <v>5867.4380000000001</v>
      </c>
      <c r="F1072" s="235">
        <v>6408.5259999999998</v>
      </c>
      <c r="G1072" s="234">
        <f t="shared" si="269"/>
        <v>-541.08799999999974</v>
      </c>
      <c r="H1072" s="105">
        <f t="shared" si="270"/>
        <v>-8.4432520052192928</v>
      </c>
      <c r="I1072" s="240">
        <v>1626.41</v>
      </c>
      <c r="J1072" s="235">
        <v>1625.5509999999999</v>
      </c>
      <c r="K1072" s="234">
        <f t="shared" si="271"/>
        <v>0.85900000000015098</v>
      </c>
      <c r="L1072" s="312">
        <f t="shared" si="268"/>
        <v>5.2843620409335115E-2</v>
      </c>
      <c r="M1072" s="240">
        <v>2581.8580000000002</v>
      </c>
      <c r="N1072" s="235">
        <v>2960.5549999999998</v>
      </c>
      <c r="O1072" s="234">
        <f t="shared" si="272"/>
        <v>-378.69699999999966</v>
      </c>
      <c r="P1072" s="105">
        <f t="shared" si="273"/>
        <v>-12.791419176471969</v>
      </c>
      <c r="Q1072" s="240">
        <v>1659.17</v>
      </c>
      <c r="R1072" s="235">
        <v>1822.42</v>
      </c>
      <c r="S1072" s="234">
        <f t="shared" si="274"/>
        <v>-163.25</v>
      </c>
      <c r="T1072" s="105">
        <f t="shared" si="265"/>
        <v>-8.9578692068787653</v>
      </c>
      <c r="U1072" s="180" t="s">
        <v>6292</v>
      </c>
      <c r="V1072" s="165">
        <v>1063.9069999999999</v>
      </c>
      <c r="W1072" s="165">
        <v>1235.4100000000001</v>
      </c>
      <c r="X1072" s="165">
        <f t="shared" si="275"/>
        <v>-171.50300000000016</v>
      </c>
      <c r="Y1072" s="255">
        <f t="shared" si="276"/>
        <v>-13.882273900972159</v>
      </c>
      <c r="Z1072" s="235" t="s">
        <v>6382</v>
      </c>
      <c r="AA1072" s="165">
        <v>298</v>
      </c>
      <c r="AB1072" s="165">
        <v>298</v>
      </c>
      <c r="AC1072" s="165">
        <f t="shared" si="266"/>
        <v>0</v>
      </c>
      <c r="AD1072" s="165">
        <f t="shared" si="267"/>
        <v>0</v>
      </c>
      <c r="AE1072" s="235" t="s">
        <v>8155</v>
      </c>
      <c r="AF1072" s="165">
        <v>59.268999999999998</v>
      </c>
      <c r="AG1072" s="165">
        <v>59.228000000000002</v>
      </c>
      <c r="AH1072" s="165">
        <f t="shared" si="277"/>
        <v>4.0999999999996817E-2</v>
      </c>
      <c r="AI1072" s="165">
        <f t="shared" si="278"/>
        <v>6.9224015668259642E-2</v>
      </c>
      <c r="AJ1072" s="235" t="s">
        <v>8156</v>
      </c>
      <c r="AK1072" s="165">
        <v>57.372</v>
      </c>
      <c r="AL1072" s="165">
        <v>57.643999999999998</v>
      </c>
      <c r="AM1072" s="165">
        <f t="shared" si="279"/>
        <v>-0.27199999999999847</v>
      </c>
      <c r="AN1072" s="165">
        <f t="shared" si="280"/>
        <v>-0.4718617722573008</v>
      </c>
      <c r="AO1072" s="235" t="s">
        <v>8157</v>
      </c>
      <c r="AP1072" s="165">
        <v>50.63</v>
      </c>
      <c r="AQ1072" s="165">
        <v>49.713999999999999</v>
      </c>
      <c r="AR1072" s="165">
        <f t="shared" si="281"/>
        <v>0.91600000000000392</v>
      </c>
      <c r="AS1072" s="255">
        <f t="shared" si="282"/>
        <v>1.8425393249386568</v>
      </c>
      <c r="AT1072" s="7" t="s">
        <v>8158</v>
      </c>
    </row>
    <row r="1073" spans="2:46" ht="50" customHeight="1">
      <c r="B1073" s="34" t="s">
        <v>2122</v>
      </c>
      <c r="C1073" s="35" t="s">
        <v>5302</v>
      </c>
      <c r="D1073" s="36" t="s">
        <v>891</v>
      </c>
      <c r="E1073" s="240">
        <v>5333.3040000000001</v>
      </c>
      <c r="F1073" s="235">
        <v>5875.5150000000003</v>
      </c>
      <c r="G1073" s="234">
        <f t="shared" si="269"/>
        <v>-542.21100000000024</v>
      </c>
      <c r="H1073" s="105">
        <f t="shared" si="270"/>
        <v>-9.228314454137216</v>
      </c>
      <c r="I1073" s="240">
        <v>1489.7380000000001</v>
      </c>
      <c r="J1073" s="235">
        <v>1662.8420000000001</v>
      </c>
      <c r="K1073" s="234">
        <f t="shared" si="271"/>
        <v>-173.10400000000004</v>
      </c>
      <c r="L1073" s="312">
        <f t="shared" si="268"/>
        <v>-10.410129164406481</v>
      </c>
      <c r="M1073" s="240">
        <v>1316.7929999999999</v>
      </c>
      <c r="N1073" s="235">
        <v>1616.0350000000001</v>
      </c>
      <c r="O1073" s="234">
        <f t="shared" si="272"/>
        <v>-299.24200000000019</v>
      </c>
      <c r="P1073" s="105">
        <f t="shared" si="273"/>
        <v>-18.517049445092475</v>
      </c>
      <c r="Q1073" s="240">
        <v>2526.7730000000001</v>
      </c>
      <c r="R1073" s="235">
        <v>2596.6379999999999</v>
      </c>
      <c r="S1073" s="234">
        <f t="shared" si="274"/>
        <v>-69.864999999999782</v>
      </c>
      <c r="T1073" s="105">
        <f t="shared" si="265"/>
        <v>-2.6905945303118797</v>
      </c>
      <c r="U1073" s="180" t="s">
        <v>8159</v>
      </c>
      <c r="V1073" s="165">
        <v>1428.3340000000001</v>
      </c>
      <c r="W1073" s="165">
        <v>1486.09</v>
      </c>
      <c r="X1073" s="165">
        <f t="shared" si="275"/>
        <v>-57.755999999999858</v>
      </c>
      <c r="Y1073" s="255">
        <f t="shared" si="276"/>
        <v>-3.8864402559737208</v>
      </c>
      <c r="Z1073" s="237" t="s">
        <v>6387</v>
      </c>
      <c r="AA1073" s="165">
        <v>548.87300000000005</v>
      </c>
      <c r="AB1073" s="165">
        <v>563.89099999999996</v>
      </c>
      <c r="AC1073" s="165">
        <f t="shared" si="266"/>
        <v>-15.017999999999915</v>
      </c>
      <c r="AD1073" s="165">
        <f t="shared" si="267"/>
        <v>-2.6632806694910749</v>
      </c>
      <c r="AE1073" s="237" t="s">
        <v>8160</v>
      </c>
      <c r="AF1073" s="165">
        <v>213.078</v>
      </c>
      <c r="AG1073" s="165">
        <v>197.37200000000001</v>
      </c>
      <c r="AH1073" s="165">
        <f t="shared" si="277"/>
        <v>15.705999999999989</v>
      </c>
      <c r="AI1073" s="165">
        <f t="shared" si="278"/>
        <v>7.9575623695356921</v>
      </c>
      <c r="AJ1073" s="237" t="s">
        <v>8155</v>
      </c>
      <c r="AK1073" s="165">
        <v>122.822</v>
      </c>
      <c r="AL1073" s="165">
        <v>127.85299999999999</v>
      </c>
      <c r="AM1073" s="165">
        <f t="shared" si="279"/>
        <v>-5.0309999999999917</v>
      </c>
      <c r="AN1073" s="165">
        <f t="shared" si="280"/>
        <v>-3.9349878375947314</v>
      </c>
      <c r="AO1073" s="237" t="s">
        <v>8161</v>
      </c>
      <c r="AP1073" s="165">
        <v>98.501999999999995</v>
      </c>
      <c r="AQ1073" s="165">
        <v>99.001000000000005</v>
      </c>
      <c r="AR1073" s="165">
        <f t="shared" si="281"/>
        <v>-0.49900000000000944</v>
      </c>
      <c r="AS1073" s="255">
        <f t="shared" si="282"/>
        <v>-0.50403531277462799</v>
      </c>
      <c r="AT1073" s="7" t="s">
        <v>8162</v>
      </c>
    </row>
    <row r="1074" spans="2:46" ht="50" customHeight="1">
      <c r="B1074" s="34" t="s">
        <v>2123</v>
      </c>
      <c r="C1074" s="35" t="s">
        <v>5302</v>
      </c>
      <c r="D1074" s="36" t="s">
        <v>2124</v>
      </c>
      <c r="E1074" s="240">
        <v>28.725000000000001</v>
      </c>
      <c r="F1074" s="235">
        <v>26.852</v>
      </c>
      <c r="G1074" s="234">
        <f t="shared" si="269"/>
        <v>1.8730000000000011</v>
      </c>
      <c r="H1074" s="105">
        <f t="shared" si="270"/>
        <v>6.9752718605690491</v>
      </c>
      <c r="I1074" s="240">
        <v>28.725000000000001</v>
      </c>
      <c r="J1074" s="235">
        <v>26.852</v>
      </c>
      <c r="K1074" s="234">
        <f t="shared" si="271"/>
        <v>1.8730000000000011</v>
      </c>
      <c r="L1074" s="312">
        <f t="shared" si="268"/>
        <v>6.9752718605690491</v>
      </c>
      <c r="M1074" s="240" t="s">
        <v>12163</v>
      </c>
      <c r="N1074" s="235" t="s">
        <v>12163</v>
      </c>
      <c r="O1074" s="234" t="s">
        <v>12163</v>
      </c>
      <c r="P1074" s="105" t="s">
        <v>12163</v>
      </c>
      <c r="Q1074" s="240">
        <v>0</v>
      </c>
      <c r="R1074" s="235">
        <v>0</v>
      </c>
      <c r="S1074" s="234">
        <f t="shared" si="274"/>
        <v>0</v>
      </c>
      <c r="T1074" s="105" t="s">
        <v>12165</v>
      </c>
      <c r="U1074" s="180" t="s">
        <v>6150</v>
      </c>
      <c r="V1074" s="165" t="s">
        <v>6150</v>
      </c>
      <c r="W1074" s="165" t="s">
        <v>6150</v>
      </c>
      <c r="X1074" s="165" t="s">
        <v>6150</v>
      </c>
      <c r="Y1074" s="165" t="s">
        <v>6150</v>
      </c>
      <c r="Z1074" s="235" t="s">
        <v>6150</v>
      </c>
      <c r="AA1074" s="235" t="s">
        <v>6150</v>
      </c>
      <c r="AB1074" s="235" t="s">
        <v>6150</v>
      </c>
      <c r="AC1074" s="235" t="s">
        <v>6150</v>
      </c>
      <c r="AD1074" s="235" t="s">
        <v>6150</v>
      </c>
      <c r="AE1074" s="237" t="s">
        <v>5412</v>
      </c>
      <c r="AF1074" s="165" t="s">
        <v>5412</v>
      </c>
      <c r="AG1074" s="165" t="s">
        <v>5412</v>
      </c>
      <c r="AH1074" s="165" t="s">
        <v>5412</v>
      </c>
      <c r="AI1074" s="165" t="s">
        <v>5412</v>
      </c>
      <c r="AJ1074" s="237" t="s">
        <v>5412</v>
      </c>
      <c r="AK1074" s="165" t="s">
        <v>5412</v>
      </c>
      <c r="AL1074" s="165" t="s">
        <v>5412</v>
      </c>
      <c r="AM1074" s="165" t="s">
        <v>5412</v>
      </c>
      <c r="AN1074" s="165" t="s">
        <v>5412</v>
      </c>
      <c r="AO1074" s="237" t="s">
        <v>5412</v>
      </c>
      <c r="AP1074" s="165" t="s">
        <v>5412</v>
      </c>
      <c r="AQ1074" s="165" t="s">
        <v>5412</v>
      </c>
      <c r="AR1074" s="165" t="s">
        <v>5412</v>
      </c>
      <c r="AS1074" s="165" t="s">
        <v>5412</v>
      </c>
      <c r="AT1074" s="16"/>
    </row>
    <row r="1075" spans="2:46" ht="50" customHeight="1">
      <c r="B1075" s="34" t="s">
        <v>2125</v>
      </c>
      <c r="C1075" s="35" t="s">
        <v>5302</v>
      </c>
      <c r="D1075" s="36" t="s">
        <v>2126</v>
      </c>
      <c r="E1075" s="240">
        <v>73.650999999999996</v>
      </c>
      <c r="F1075" s="235">
        <v>59.651000000000003</v>
      </c>
      <c r="G1075" s="234">
        <f t="shared" si="269"/>
        <v>13.999999999999993</v>
      </c>
      <c r="H1075" s="105">
        <f t="shared" si="270"/>
        <v>23.469849625320602</v>
      </c>
      <c r="I1075" s="240">
        <v>73.650999999999996</v>
      </c>
      <c r="J1075" s="235">
        <v>59.651000000000003</v>
      </c>
      <c r="K1075" s="234">
        <f t="shared" si="271"/>
        <v>13.999999999999993</v>
      </c>
      <c r="L1075" s="312">
        <f t="shared" si="268"/>
        <v>23.469849625320602</v>
      </c>
      <c r="M1075" s="240" t="s">
        <v>12163</v>
      </c>
      <c r="N1075" s="235" t="s">
        <v>12163</v>
      </c>
      <c r="O1075" s="234" t="s">
        <v>12163</v>
      </c>
      <c r="P1075" s="105" t="s">
        <v>12163</v>
      </c>
      <c r="Q1075" s="240">
        <v>0</v>
      </c>
      <c r="R1075" s="235">
        <v>0</v>
      </c>
      <c r="S1075" s="234">
        <f t="shared" si="274"/>
        <v>0</v>
      </c>
      <c r="T1075" s="105" t="s">
        <v>12165</v>
      </c>
      <c r="U1075" s="180" t="s">
        <v>5412</v>
      </c>
      <c r="V1075" s="165" t="s">
        <v>5412</v>
      </c>
      <c r="W1075" s="165" t="s">
        <v>6150</v>
      </c>
      <c r="X1075" s="165" t="s">
        <v>6150</v>
      </c>
      <c r="Y1075" s="165" t="s">
        <v>6150</v>
      </c>
      <c r="Z1075" s="235" t="s">
        <v>6150</v>
      </c>
      <c r="AA1075" s="235" t="s">
        <v>6150</v>
      </c>
      <c r="AB1075" s="235" t="s">
        <v>6150</v>
      </c>
      <c r="AC1075" s="235" t="s">
        <v>6150</v>
      </c>
      <c r="AD1075" s="235" t="s">
        <v>6150</v>
      </c>
      <c r="AE1075" s="237" t="s">
        <v>5412</v>
      </c>
      <c r="AF1075" s="165" t="s">
        <v>5412</v>
      </c>
      <c r="AG1075" s="165" t="s">
        <v>5412</v>
      </c>
      <c r="AH1075" s="165" t="s">
        <v>5412</v>
      </c>
      <c r="AI1075" s="165" t="s">
        <v>5412</v>
      </c>
      <c r="AJ1075" s="237" t="s">
        <v>5412</v>
      </c>
      <c r="AK1075" s="165" t="s">
        <v>5412</v>
      </c>
      <c r="AL1075" s="165" t="s">
        <v>5412</v>
      </c>
      <c r="AM1075" s="165" t="s">
        <v>5412</v>
      </c>
      <c r="AN1075" s="165" t="s">
        <v>5412</v>
      </c>
      <c r="AO1075" s="237" t="s">
        <v>5412</v>
      </c>
      <c r="AP1075" s="165" t="s">
        <v>5412</v>
      </c>
      <c r="AQ1075" s="165" t="s">
        <v>5412</v>
      </c>
      <c r="AR1075" s="165" t="s">
        <v>5412</v>
      </c>
      <c r="AS1075" s="165" t="s">
        <v>5412</v>
      </c>
      <c r="AT1075" s="16"/>
    </row>
    <row r="1076" spans="2:46" ht="50" customHeight="1">
      <c r="B1076" s="34" t="s">
        <v>2127</v>
      </c>
      <c r="C1076" s="35" t="s">
        <v>5302</v>
      </c>
      <c r="D1076" s="36" t="s">
        <v>2128</v>
      </c>
      <c r="E1076" s="240">
        <v>11363.718999999999</v>
      </c>
      <c r="F1076" s="235">
        <v>10085.074000000001</v>
      </c>
      <c r="G1076" s="234">
        <f t="shared" si="269"/>
        <v>1278.6449999999986</v>
      </c>
      <c r="H1076" s="105">
        <f t="shared" si="270"/>
        <v>12.678588178926587</v>
      </c>
      <c r="I1076" s="240">
        <v>11093.388999999999</v>
      </c>
      <c r="J1076" s="235">
        <v>9822.4590000000007</v>
      </c>
      <c r="K1076" s="234">
        <f t="shared" si="271"/>
        <v>1270.9299999999985</v>
      </c>
      <c r="L1076" s="312">
        <f t="shared" si="268"/>
        <v>12.939020666820786</v>
      </c>
      <c r="M1076" s="240" t="s">
        <v>12163</v>
      </c>
      <c r="N1076" s="235" t="s">
        <v>12163</v>
      </c>
      <c r="O1076" s="234" t="s">
        <v>12163</v>
      </c>
      <c r="P1076" s="105" t="s">
        <v>12163</v>
      </c>
      <c r="Q1076" s="240">
        <v>270.33</v>
      </c>
      <c r="R1076" s="235">
        <v>262.61500000000001</v>
      </c>
      <c r="S1076" s="234">
        <f t="shared" si="274"/>
        <v>7.714999999999975</v>
      </c>
      <c r="T1076" s="105">
        <f t="shared" si="265"/>
        <v>2.9377606001180339</v>
      </c>
      <c r="U1076" s="180" t="s">
        <v>8163</v>
      </c>
      <c r="V1076" s="165">
        <v>243.69499999999999</v>
      </c>
      <c r="W1076" s="165">
        <v>236.37200000000001</v>
      </c>
      <c r="X1076" s="165">
        <f t="shared" si="275"/>
        <v>7.3229999999999791</v>
      </c>
      <c r="Y1076" s="255">
        <f t="shared" si="276"/>
        <v>3.0980826832281227</v>
      </c>
      <c r="Z1076" s="237" t="s">
        <v>8164</v>
      </c>
      <c r="AA1076" s="165">
        <v>26.635000000000002</v>
      </c>
      <c r="AB1076" s="165">
        <v>26.242999999999999</v>
      </c>
      <c r="AC1076" s="165">
        <f t="shared" si="266"/>
        <v>0.39200000000000301</v>
      </c>
      <c r="AD1076" s="165">
        <f t="shared" si="267"/>
        <v>1.4937316617764853</v>
      </c>
      <c r="AE1076" s="237" t="s">
        <v>5412</v>
      </c>
      <c r="AF1076" s="165" t="s">
        <v>5412</v>
      </c>
      <c r="AG1076" s="165" t="s">
        <v>5412</v>
      </c>
      <c r="AH1076" s="165" t="s">
        <v>5412</v>
      </c>
      <c r="AI1076" s="165" t="s">
        <v>5412</v>
      </c>
      <c r="AJ1076" s="237" t="s">
        <v>5412</v>
      </c>
      <c r="AK1076" s="165" t="s">
        <v>5412</v>
      </c>
      <c r="AL1076" s="165" t="s">
        <v>5412</v>
      </c>
      <c r="AM1076" s="165" t="s">
        <v>5412</v>
      </c>
      <c r="AN1076" s="165" t="s">
        <v>5412</v>
      </c>
      <c r="AO1076" s="237" t="s">
        <v>5412</v>
      </c>
      <c r="AP1076" s="165" t="s">
        <v>5412</v>
      </c>
      <c r="AQ1076" s="165" t="s">
        <v>5412</v>
      </c>
      <c r="AR1076" s="165" t="s">
        <v>5412</v>
      </c>
      <c r="AS1076" s="165" t="s">
        <v>5412</v>
      </c>
      <c r="AT1076" s="16"/>
    </row>
    <row r="1077" spans="2:46" ht="50" customHeight="1">
      <c r="B1077" s="34" t="s">
        <v>2129</v>
      </c>
      <c r="C1077" s="35" t="s">
        <v>5302</v>
      </c>
      <c r="D1077" s="36" t="s">
        <v>2130</v>
      </c>
      <c r="E1077" s="240">
        <v>833.61300000000006</v>
      </c>
      <c r="F1077" s="235">
        <v>835.28599999999994</v>
      </c>
      <c r="G1077" s="234">
        <f t="shared" si="269"/>
        <v>-1.6729999999998881</v>
      </c>
      <c r="H1077" s="105">
        <f t="shared" si="270"/>
        <v>-0.20029067888123211</v>
      </c>
      <c r="I1077" s="240" t="s">
        <v>6150</v>
      </c>
      <c r="J1077" s="235" t="s">
        <v>6150</v>
      </c>
      <c r="K1077" s="234" t="s">
        <v>6150</v>
      </c>
      <c r="L1077" s="312" t="s">
        <v>6150</v>
      </c>
      <c r="M1077" s="240" t="s">
        <v>12163</v>
      </c>
      <c r="N1077" s="235" t="s">
        <v>12163</v>
      </c>
      <c r="O1077" s="234" t="s">
        <v>12163</v>
      </c>
      <c r="P1077" s="105" t="s">
        <v>12163</v>
      </c>
      <c r="Q1077" s="240">
        <v>833.61300000000006</v>
      </c>
      <c r="R1077" s="235">
        <v>835.28599999999994</v>
      </c>
      <c r="S1077" s="234">
        <f t="shared" si="274"/>
        <v>-1.6729999999998881</v>
      </c>
      <c r="T1077" s="105">
        <f t="shared" si="265"/>
        <v>-0.20029067888123211</v>
      </c>
      <c r="U1077" s="180" t="s">
        <v>8165</v>
      </c>
      <c r="V1077" s="165">
        <v>833.61300000000006</v>
      </c>
      <c r="W1077" s="165">
        <v>835.28599999999994</v>
      </c>
      <c r="X1077" s="165">
        <f t="shared" si="275"/>
        <v>-1.6729999999998881</v>
      </c>
      <c r="Y1077" s="255">
        <f t="shared" si="276"/>
        <v>-0.20029067888123211</v>
      </c>
      <c r="Z1077" s="237" t="s">
        <v>5412</v>
      </c>
      <c r="AA1077" s="165" t="s">
        <v>5412</v>
      </c>
      <c r="AB1077" s="165" t="s">
        <v>5412</v>
      </c>
      <c r="AC1077" s="165" t="s">
        <v>5412</v>
      </c>
      <c r="AD1077" s="165" t="s">
        <v>5412</v>
      </c>
      <c r="AE1077" s="237" t="s">
        <v>5412</v>
      </c>
      <c r="AF1077" s="165" t="s">
        <v>5412</v>
      </c>
      <c r="AG1077" s="165" t="s">
        <v>5412</v>
      </c>
      <c r="AH1077" s="165" t="s">
        <v>5412</v>
      </c>
      <c r="AI1077" s="165" t="s">
        <v>5412</v>
      </c>
      <c r="AJ1077" s="237" t="s">
        <v>5412</v>
      </c>
      <c r="AK1077" s="165" t="s">
        <v>5412</v>
      </c>
      <c r="AL1077" s="165" t="s">
        <v>5412</v>
      </c>
      <c r="AM1077" s="165" t="s">
        <v>5412</v>
      </c>
      <c r="AN1077" s="165" t="s">
        <v>5412</v>
      </c>
      <c r="AO1077" s="237" t="s">
        <v>5412</v>
      </c>
      <c r="AP1077" s="165" t="s">
        <v>5412</v>
      </c>
      <c r="AQ1077" s="165" t="s">
        <v>5412</v>
      </c>
      <c r="AR1077" s="165" t="s">
        <v>5412</v>
      </c>
      <c r="AS1077" s="165" t="s">
        <v>5412</v>
      </c>
      <c r="AT1077" s="16"/>
    </row>
    <row r="1078" spans="2:46" ht="50" customHeight="1">
      <c r="B1078" s="34" t="s">
        <v>2131</v>
      </c>
      <c r="C1078" s="35" t="s">
        <v>5302</v>
      </c>
      <c r="D1078" s="36" t="s">
        <v>2132</v>
      </c>
      <c r="E1078" s="240">
        <v>500</v>
      </c>
      <c r="F1078" s="235">
        <v>500</v>
      </c>
      <c r="G1078" s="234">
        <f t="shared" si="269"/>
        <v>0</v>
      </c>
      <c r="H1078" s="105">
        <f t="shared" si="270"/>
        <v>0</v>
      </c>
      <c r="I1078" s="240" t="s">
        <v>6150</v>
      </c>
      <c r="J1078" s="235" t="s">
        <v>6150</v>
      </c>
      <c r="K1078" s="234" t="s">
        <v>6150</v>
      </c>
      <c r="L1078" s="312" t="s">
        <v>6150</v>
      </c>
      <c r="M1078" s="240" t="s">
        <v>12163</v>
      </c>
      <c r="N1078" s="235" t="s">
        <v>12163</v>
      </c>
      <c r="O1078" s="234" t="s">
        <v>12163</v>
      </c>
      <c r="P1078" s="105" t="s">
        <v>12163</v>
      </c>
      <c r="Q1078" s="240">
        <v>500</v>
      </c>
      <c r="R1078" s="235">
        <v>500</v>
      </c>
      <c r="S1078" s="234">
        <f t="shared" si="274"/>
        <v>0</v>
      </c>
      <c r="T1078" s="105">
        <f t="shared" ref="T1078:T1141" si="283">S1078/R1078*100</f>
        <v>0</v>
      </c>
      <c r="U1078" s="180" t="s">
        <v>6549</v>
      </c>
      <c r="V1078" s="165">
        <v>500</v>
      </c>
      <c r="W1078" s="165">
        <v>500</v>
      </c>
      <c r="X1078" s="165">
        <f t="shared" si="275"/>
        <v>0</v>
      </c>
      <c r="Y1078" s="255">
        <f t="shared" si="276"/>
        <v>0</v>
      </c>
      <c r="Z1078" s="237" t="s">
        <v>5412</v>
      </c>
      <c r="AA1078" s="165" t="s">
        <v>5412</v>
      </c>
      <c r="AB1078" s="165" t="s">
        <v>5412</v>
      </c>
      <c r="AC1078" s="165" t="s">
        <v>5412</v>
      </c>
      <c r="AD1078" s="165" t="s">
        <v>5412</v>
      </c>
      <c r="AE1078" s="237" t="s">
        <v>5412</v>
      </c>
      <c r="AF1078" s="165" t="s">
        <v>5412</v>
      </c>
      <c r="AG1078" s="165" t="s">
        <v>5412</v>
      </c>
      <c r="AH1078" s="165" t="s">
        <v>5412</v>
      </c>
      <c r="AI1078" s="165" t="s">
        <v>5412</v>
      </c>
      <c r="AJ1078" s="237" t="s">
        <v>5412</v>
      </c>
      <c r="AK1078" s="165" t="s">
        <v>5412</v>
      </c>
      <c r="AL1078" s="165" t="s">
        <v>5412</v>
      </c>
      <c r="AM1078" s="165" t="s">
        <v>5412</v>
      </c>
      <c r="AN1078" s="165" t="s">
        <v>5412</v>
      </c>
      <c r="AO1078" s="237" t="s">
        <v>5412</v>
      </c>
      <c r="AP1078" s="165" t="s">
        <v>5412</v>
      </c>
      <c r="AQ1078" s="165" t="s">
        <v>5412</v>
      </c>
      <c r="AR1078" s="165" t="s">
        <v>5412</v>
      </c>
      <c r="AS1078" s="165" t="s">
        <v>5412</v>
      </c>
      <c r="AT1078" s="16"/>
    </row>
    <row r="1079" spans="2:46" ht="50" customHeight="1">
      <c r="B1079" s="34" t="s">
        <v>2133</v>
      </c>
      <c r="C1079" s="35" t="s">
        <v>5302</v>
      </c>
      <c r="D1079" s="36" t="s">
        <v>2134</v>
      </c>
      <c r="E1079" s="240">
        <v>1275.9369999999999</v>
      </c>
      <c r="F1079" s="235">
        <v>1182.5419999999999</v>
      </c>
      <c r="G1079" s="234">
        <f t="shared" si="269"/>
        <v>93.394999999999982</v>
      </c>
      <c r="H1079" s="105">
        <f t="shared" si="270"/>
        <v>7.8978167371645149</v>
      </c>
      <c r="I1079" s="240">
        <v>56.09</v>
      </c>
      <c r="J1079" s="235">
        <v>56.076000000000001</v>
      </c>
      <c r="K1079" s="234">
        <f t="shared" si="271"/>
        <v>1.4000000000002899E-2</v>
      </c>
      <c r="L1079" s="312">
        <f t="shared" si="268"/>
        <v>2.4966117412088772E-2</v>
      </c>
      <c r="M1079" s="240" t="s">
        <v>12163</v>
      </c>
      <c r="N1079" s="235" t="s">
        <v>12163</v>
      </c>
      <c r="O1079" s="234" t="s">
        <v>12163</v>
      </c>
      <c r="P1079" s="105" t="s">
        <v>12163</v>
      </c>
      <c r="Q1079" s="240">
        <v>1219.847</v>
      </c>
      <c r="R1079" s="235">
        <v>1126.4659999999999</v>
      </c>
      <c r="S1079" s="234">
        <f t="shared" si="274"/>
        <v>93.381000000000085</v>
      </c>
      <c r="T1079" s="105">
        <f t="shared" si="283"/>
        <v>8.2897308928986853</v>
      </c>
      <c r="U1079" s="180" t="s">
        <v>8166</v>
      </c>
      <c r="V1079" s="165">
        <v>1219.847</v>
      </c>
      <c r="W1079" s="165">
        <v>1126.4659999999999</v>
      </c>
      <c r="X1079" s="165">
        <f t="shared" si="275"/>
        <v>93.381000000000085</v>
      </c>
      <c r="Y1079" s="255">
        <f t="shared" si="276"/>
        <v>8.2897308928986853</v>
      </c>
      <c r="Z1079" s="237" t="s">
        <v>5412</v>
      </c>
      <c r="AA1079" s="165" t="s">
        <v>5412</v>
      </c>
      <c r="AB1079" s="165" t="s">
        <v>5412</v>
      </c>
      <c r="AC1079" s="165" t="s">
        <v>5412</v>
      </c>
      <c r="AD1079" s="165" t="s">
        <v>5412</v>
      </c>
      <c r="AE1079" s="237" t="s">
        <v>5412</v>
      </c>
      <c r="AF1079" s="165" t="s">
        <v>5412</v>
      </c>
      <c r="AG1079" s="165" t="s">
        <v>5412</v>
      </c>
      <c r="AH1079" s="165" t="s">
        <v>5412</v>
      </c>
      <c r="AI1079" s="165" t="s">
        <v>5412</v>
      </c>
      <c r="AJ1079" s="237" t="s">
        <v>5412</v>
      </c>
      <c r="AK1079" s="165" t="s">
        <v>5412</v>
      </c>
      <c r="AL1079" s="165" t="s">
        <v>5412</v>
      </c>
      <c r="AM1079" s="165" t="s">
        <v>5412</v>
      </c>
      <c r="AN1079" s="165" t="s">
        <v>5412</v>
      </c>
      <c r="AO1079" s="237" t="s">
        <v>5412</v>
      </c>
      <c r="AP1079" s="165" t="s">
        <v>5412</v>
      </c>
      <c r="AQ1079" s="165" t="s">
        <v>5412</v>
      </c>
      <c r="AR1079" s="165" t="s">
        <v>5412</v>
      </c>
      <c r="AS1079" s="165" t="s">
        <v>5412</v>
      </c>
      <c r="AT1079" s="16"/>
    </row>
    <row r="1080" spans="2:46" ht="50" customHeight="1">
      <c r="B1080" s="34" t="s">
        <v>2135</v>
      </c>
      <c r="C1080" s="35" t="s">
        <v>5302</v>
      </c>
      <c r="D1080" s="36" t="s">
        <v>2136</v>
      </c>
      <c r="E1080" s="240">
        <v>1294.7059999999999</v>
      </c>
      <c r="F1080" s="235">
        <v>1205.9659999999999</v>
      </c>
      <c r="G1080" s="234">
        <f t="shared" si="269"/>
        <v>88.740000000000009</v>
      </c>
      <c r="H1080" s="105">
        <f t="shared" si="270"/>
        <v>7.3584164064326867</v>
      </c>
      <c r="I1080" s="240">
        <v>294.70600000000002</v>
      </c>
      <c r="J1080" s="235">
        <v>205.96600000000001</v>
      </c>
      <c r="K1080" s="234">
        <f t="shared" si="271"/>
        <v>88.740000000000009</v>
      </c>
      <c r="L1080" s="312">
        <f t="shared" si="268"/>
        <v>43.084780983269091</v>
      </c>
      <c r="M1080" s="240" t="s">
        <v>12163</v>
      </c>
      <c r="N1080" s="235" t="s">
        <v>12163</v>
      </c>
      <c r="O1080" s="234" t="s">
        <v>12163</v>
      </c>
      <c r="P1080" s="105" t="s">
        <v>12163</v>
      </c>
      <c r="Q1080" s="240">
        <v>1000</v>
      </c>
      <c r="R1080" s="235">
        <v>1000</v>
      </c>
      <c r="S1080" s="234">
        <f t="shared" si="274"/>
        <v>0</v>
      </c>
      <c r="T1080" s="105">
        <f t="shared" si="283"/>
        <v>0</v>
      </c>
      <c r="U1080" s="180" t="s">
        <v>8167</v>
      </c>
      <c r="V1080" s="165">
        <v>1000</v>
      </c>
      <c r="W1080" s="165">
        <v>1000</v>
      </c>
      <c r="X1080" s="165">
        <f t="shared" si="275"/>
        <v>0</v>
      </c>
      <c r="Y1080" s="255">
        <f t="shared" si="276"/>
        <v>0</v>
      </c>
      <c r="Z1080" s="237" t="s">
        <v>5412</v>
      </c>
      <c r="AA1080" s="165" t="s">
        <v>5412</v>
      </c>
      <c r="AB1080" s="165" t="s">
        <v>5412</v>
      </c>
      <c r="AC1080" s="165" t="s">
        <v>5412</v>
      </c>
      <c r="AD1080" s="165" t="s">
        <v>5412</v>
      </c>
      <c r="AE1080" s="237" t="s">
        <v>5412</v>
      </c>
      <c r="AF1080" s="165" t="s">
        <v>5412</v>
      </c>
      <c r="AG1080" s="165" t="s">
        <v>5412</v>
      </c>
      <c r="AH1080" s="165" t="s">
        <v>5412</v>
      </c>
      <c r="AI1080" s="165" t="s">
        <v>5412</v>
      </c>
      <c r="AJ1080" s="237" t="s">
        <v>5412</v>
      </c>
      <c r="AK1080" s="165" t="s">
        <v>5412</v>
      </c>
      <c r="AL1080" s="165" t="s">
        <v>5412</v>
      </c>
      <c r="AM1080" s="165" t="s">
        <v>5412</v>
      </c>
      <c r="AN1080" s="165" t="s">
        <v>5412</v>
      </c>
      <c r="AO1080" s="237" t="s">
        <v>5412</v>
      </c>
      <c r="AP1080" s="165" t="s">
        <v>5412</v>
      </c>
      <c r="AQ1080" s="165" t="s">
        <v>5412</v>
      </c>
      <c r="AR1080" s="165" t="s">
        <v>5412</v>
      </c>
      <c r="AS1080" s="165" t="s">
        <v>5412</v>
      </c>
      <c r="AT1080" s="5"/>
    </row>
    <row r="1081" spans="2:46" ht="50" customHeight="1">
      <c r="B1081" s="37" t="s">
        <v>2137</v>
      </c>
      <c r="C1081" s="38" t="s">
        <v>5302</v>
      </c>
      <c r="D1081" s="39" t="s">
        <v>2138</v>
      </c>
      <c r="E1081" s="240">
        <v>1252.7719999999999</v>
      </c>
      <c r="F1081" s="235">
        <v>1212.972</v>
      </c>
      <c r="G1081" s="234">
        <f t="shared" si="269"/>
        <v>39.799999999999955</v>
      </c>
      <c r="H1081" s="105">
        <f t="shared" si="270"/>
        <v>3.2811969278763198</v>
      </c>
      <c r="I1081" s="240">
        <v>1252.7719999999999</v>
      </c>
      <c r="J1081" s="235">
        <v>1212.972</v>
      </c>
      <c r="K1081" s="234">
        <f t="shared" si="271"/>
        <v>39.799999999999955</v>
      </c>
      <c r="L1081" s="312">
        <f t="shared" si="268"/>
        <v>3.2811969278763198</v>
      </c>
      <c r="M1081" s="240" t="s">
        <v>12163</v>
      </c>
      <c r="N1081" s="235" t="s">
        <v>12163</v>
      </c>
      <c r="O1081" s="234" t="s">
        <v>12163</v>
      </c>
      <c r="P1081" s="105" t="s">
        <v>12163</v>
      </c>
      <c r="Q1081" s="240" t="s">
        <v>6150</v>
      </c>
      <c r="R1081" s="235" t="s">
        <v>6150</v>
      </c>
      <c r="S1081" s="234" t="s">
        <v>6150</v>
      </c>
      <c r="T1081" s="105" t="s">
        <v>6150</v>
      </c>
      <c r="U1081" s="180" t="s">
        <v>5412</v>
      </c>
      <c r="V1081" s="165" t="s">
        <v>5412</v>
      </c>
      <c r="W1081" s="165" t="s">
        <v>5412</v>
      </c>
      <c r="X1081" s="165" t="s">
        <v>5412</v>
      </c>
      <c r="Y1081" s="165" t="s">
        <v>5412</v>
      </c>
      <c r="Z1081" s="237" t="s">
        <v>5412</v>
      </c>
      <c r="AA1081" s="165" t="s">
        <v>5412</v>
      </c>
      <c r="AB1081" s="165" t="s">
        <v>5412</v>
      </c>
      <c r="AC1081" s="165" t="s">
        <v>5412</v>
      </c>
      <c r="AD1081" s="165" t="s">
        <v>5412</v>
      </c>
      <c r="AE1081" s="237" t="s">
        <v>5412</v>
      </c>
      <c r="AF1081" s="165" t="s">
        <v>5412</v>
      </c>
      <c r="AG1081" s="165" t="s">
        <v>5412</v>
      </c>
      <c r="AH1081" s="165" t="s">
        <v>5412</v>
      </c>
      <c r="AI1081" s="165" t="s">
        <v>5412</v>
      </c>
      <c r="AJ1081" s="237" t="s">
        <v>5412</v>
      </c>
      <c r="AK1081" s="165" t="s">
        <v>5412</v>
      </c>
      <c r="AL1081" s="165" t="s">
        <v>5412</v>
      </c>
      <c r="AM1081" s="165" t="s">
        <v>5412</v>
      </c>
      <c r="AN1081" s="165" t="s">
        <v>5412</v>
      </c>
      <c r="AO1081" s="237" t="s">
        <v>5412</v>
      </c>
      <c r="AP1081" s="165" t="s">
        <v>5412</v>
      </c>
      <c r="AQ1081" s="165" t="s">
        <v>5412</v>
      </c>
      <c r="AR1081" s="165" t="s">
        <v>5412</v>
      </c>
      <c r="AS1081" s="165" t="s">
        <v>5412</v>
      </c>
      <c r="AT1081" s="10"/>
    </row>
    <row r="1082" spans="2:46" ht="50" customHeight="1">
      <c r="B1082" s="37" t="s">
        <v>2139</v>
      </c>
      <c r="C1082" s="38" t="s">
        <v>5302</v>
      </c>
      <c r="D1082" s="39" t="s">
        <v>2140</v>
      </c>
      <c r="E1082" s="240">
        <v>34.570999999999998</v>
      </c>
      <c r="F1082" s="235">
        <v>41.57</v>
      </c>
      <c r="G1082" s="234">
        <f t="shared" si="269"/>
        <v>-6.9990000000000023</v>
      </c>
      <c r="H1082" s="105">
        <f t="shared" si="270"/>
        <v>-16.836661053644463</v>
      </c>
      <c r="I1082" s="240">
        <v>34.570999999999998</v>
      </c>
      <c r="J1082" s="235">
        <v>41.57</v>
      </c>
      <c r="K1082" s="234">
        <f t="shared" si="271"/>
        <v>-6.9990000000000023</v>
      </c>
      <c r="L1082" s="312">
        <f t="shared" si="268"/>
        <v>-16.836661053644463</v>
      </c>
      <c r="M1082" s="240" t="s">
        <v>12163</v>
      </c>
      <c r="N1082" s="235" t="s">
        <v>12163</v>
      </c>
      <c r="O1082" s="234" t="s">
        <v>12163</v>
      </c>
      <c r="P1082" s="105" t="s">
        <v>12163</v>
      </c>
      <c r="Q1082" s="240" t="s">
        <v>6150</v>
      </c>
      <c r="R1082" s="235" t="s">
        <v>6150</v>
      </c>
      <c r="S1082" s="234" t="s">
        <v>6150</v>
      </c>
      <c r="T1082" s="105" t="s">
        <v>6150</v>
      </c>
      <c r="U1082" s="180" t="s">
        <v>5412</v>
      </c>
      <c r="V1082" s="165" t="s">
        <v>5412</v>
      </c>
      <c r="W1082" s="165" t="s">
        <v>5412</v>
      </c>
      <c r="X1082" s="165" t="s">
        <v>5412</v>
      </c>
      <c r="Y1082" s="165" t="s">
        <v>5412</v>
      </c>
      <c r="Z1082" s="235" t="s">
        <v>5412</v>
      </c>
      <c r="AA1082" s="165" t="s">
        <v>5412</v>
      </c>
      <c r="AB1082" s="165" t="s">
        <v>5412</v>
      </c>
      <c r="AC1082" s="165" t="s">
        <v>5412</v>
      </c>
      <c r="AD1082" s="165" t="s">
        <v>5412</v>
      </c>
      <c r="AE1082" s="235" t="s">
        <v>5412</v>
      </c>
      <c r="AF1082" s="165" t="s">
        <v>5412</v>
      </c>
      <c r="AG1082" s="165" t="s">
        <v>5412</v>
      </c>
      <c r="AH1082" s="165" t="s">
        <v>5412</v>
      </c>
      <c r="AI1082" s="165" t="s">
        <v>5412</v>
      </c>
      <c r="AJ1082" s="237" t="s">
        <v>5412</v>
      </c>
      <c r="AK1082" s="165" t="s">
        <v>5412</v>
      </c>
      <c r="AL1082" s="165" t="s">
        <v>5412</v>
      </c>
      <c r="AM1082" s="165" t="s">
        <v>5412</v>
      </c>
      <c r="AN1082" s="165" t="s">
        <v>5412</v>
      </c>
      <c r="AO1082" s="237" t="s">
        <v>5412</v>
      </c>
      <c r="AP1082" s="165" t="s">
        <v>5412</v>
      </c>
      <c r="AQ1082" s="165" t="s">
        <v>5412</v>
      </c>
      <c r="AR1082" s="165" t="s">
        <v>5412</v>
      </c>
      <c r="AS1082" s="165" t="s">
        <v>5412</v>
      </c>
      <c r="AT1082" s="10"/>
    </row>
    <row r="1083" spans="2:46" ht="50" customHeight="1">
      <c r="B1083" s="34" t="s">
        <v>2141</v>
      </c>
      <c r="C1083" s="35" t="s">
        <v>5302</v>
      </c>
      <c r="D1083" s="36" t="s">
        <v>2142</v>
      </c>
      <c r="E1083" s="240">
        <v>779.69600000000003</v>
      </c>
      <c r="F1083" s="235">
        <v>732.18700000000001</v>
      </c>
      <c r="G1083" s="234">
        <f t="shared" si="269"/>
        <v>47.509000000000015</v>
      </c>
      <c r="H1083" s="105">
        <f t="shared" si="270"/>
        <v>6.4886429286507425</v>
      </c>
      <c r="I1083" s="240" t="s">
        <v>6150</v>
      </c>
      <c r="J1083" s="235" t="s">
        <v>6150</v>
      </c>
      <c r="K1083" s="234" t="s">
        <v>6150</v>
      </c>
      <c r="L1083" s="312" t="s">
        <v>6150</v>
      </c>
      <c r="M1083" s="240" t="s">
        <v>12163</v>
      </c>
      <c r="N1083" s="235" t="s">
        <v>12163</v>
      </c>
      <c r="O1083" s="234" t="s">
        <v>12163</v>
      </c>
      <c r="P1083" s="105" t="s">
        <v>12163</v>
      </c>
      <c r="Q1083" s="240">
        <v>779.69600000000003</v>
      </c>
      <c r="R1083" s="235">
        <v>732.18700000000001</v>
      </c>
      <c r="S1083" s="234">
        <f t="shared" si="274"/>
        <v>47.509000000000015</v>
      </c>
      <c r="T1083" s="105">
        <f t="shared" si="283"/>
        <v>6.4886429286507425</v>
      </c>
      <c r="U1083" s="180" t="s">
        <v>8168</v>
      </c>
      <c r="V1083" s="165">
        <v>779.69600000000003</v>
      </c>
      <c r="W1083" s="165">
        <v>732.18700000000001</v>
      </c>
      <c r="X1083" s="165">
        <f t="shared" si="275"/>
        <v>47.509000000000015</v>
      </c>
      <c r="Y1083" s="165">
        <f t="shared" si="276"/>
        <v>6.4886429286507425</v>
      </c>
      <c r="Z1083" s="235" t="s">
        <v>5412</v>
      </c>
      <c r="AA1083" s="165" t="s">
        <v>5412</v>
      </c>
      <c r="AB1083" s="165" t="s">
        <v>5412</v>
      </c>
      <c r="AC1083" s="165" t="s">
        <v>5412</v>
      </c>
      <c r="AD1083" s="165" t="s">
        <v>5412</v>
      </c>
      <c r="AE1083" s="235" t="s">
        <v>5412</v>
      </c>
      <c r="AF1083" s="165" t="s">
        <v>5412</v>
      </c>
      <c r="AG1083" s="165" t="s">
        <v>5412</v>
      </c>
      <c r="AH1083" s="165" t="s">
        <v>5412</v>
      </c>
      <c r="AI1083" s="165" t="s">
        <v>5412</v>
      </c>
      <c r="AJ1083" s="237" t="s">
        <v>5412</v>
      </c>
      <c r="AK1083" s="165" t="s">
        <v>5412</v>
      </c>
      <c r="AL1083" s="165" t="s">
        <v>5412</v>
      </c>
      <c r="AM1083" s="165" t="s">
        <v>5412</v>
      </c>
      <c r="AN1083" s="165" t="s">
        <v>5412</v>
      </c>
      <c r="AO1083" s="237" t="s">
        <v>5412</v>
      </c>
      <c r="AP1083" s="165" t="s">
        <v>5412</v>
      </c>
      <c r="AQ1083" s="165" t="s">
        <v>5412</v>
      </c>
      <c r="AR1083" s="165" t="s">
        <v>5412</v>
      </c>
      <c r="AS1083" s="165" t="s">
        <v>5412</v>
      </c>
      <c r="AT1083" s="5"/>
    </row>
    <row r="1084" spans="2:46" ht="50" customHeight="1">
      <c r="B1084" s="34" t="s">
        <v>2143</v>
      </c>
      <c r="C1084" s="35" t="s">
        <v>5302</v>
      </c>
      <c r="D1084" s="36" t="s">
        <v>2144</v>
      </c>
      <c r="E1084" s="240">
        <v>580.9</v>
      </c>
      <c r="F1084" s="235">
        <v>580.75</v>
      </c>
      <c r="G1084" s="234">
        <f t="shared" si="269"/>
        <v>0.14999999999997726</v>
      </c>
      <c r="H1084" s="105">
        <f t="shared" si="270"/>
        <v>2.5828669823500176E-2</v>
      </c>
      <c r="I1084" s="240">
        <v>376.62599999999998</v>
      </c>
      <c r="J1084" s="235">
        <v>376.51299999999998</v>
      </c>
      <c r="K1084" s="234">
        <f t="shared" si="271"/>
        <v>0.11299999999999955</v>
      </c>
      <c r="L1084" s="312">
        <f t="shared" si="268"/>
        <v>3.0012243933144285E-2</v>
      </c>
      <c r="M1084" s="240" t="s">
        <v>12163</v>
      </c>
      <c r="N1084" s="235" t="s">
        <v>12163</v>
      </c>
      <c r="O1084" s="234" t="s">
        <v>12163</v>
      </c>
      <c r="P1084" s="105" t="s">
        <v>12163</v>
      </c>
      <c r="Q1084" s="240">
        <v>204.274</v>
      </c>
      <c r="R1084" s="235">
        <v>204.23699999999999</v>
      </c>
      <c r="S1084" s="234">
        <f t="shared" si="274"/>
        <v>3.7000000000006139E-2</v>
      </c>
      <c r="T1084" s="105">
        <f t="shared" si="283"/>
        <v>1.8116208130753066E-2</v>
      </c>
      <c r="U1084" s="180" t="s">
        <v>6074</v>
      </c>
      <c r="V1084" s="165">
        <v>204.274</v>
      </c>
      <c r="W1084" s="165">
        <v>204.23699999999999</v>
      </c>
      <c r="X1084" s="165">
        <f t="shared" si="275"/>
        <v>3.7000000000006139E-2</v>
      </c>
      <c r="Y1084" s="255">
        <f t="shared" si="276"/>
        <v>1.8116208130753066E-2</v>
      </c>
      <c r="Z1084" s="237" t="s">
        <v>5412</v>
      </c>
      <c r="AA1084" s="165" t="s">
        <v>5412</v>
      </c>
      <c r="AB1084" s="165" t="s">
        <v>5412</v>
      </c>
      <c r="AC1084" s="165" t="s">
        <v>5412</v>
      </c>
      <c r="AD1084" s="165" t="s">
        <v>5412</v>
      </c>
      <c r="AE1084" s="237" t="s">
        <v>5412</v>
      </c>
      <c r="AF1084" s="165" t="s">
        <v>5412</v>
      </c>
      <c r="AG1084" s="165" t="s">
        <v>5412</v>
      </c>
      <c r="AH1084" s="165" t="s">
        <v>5412</v>
      </c>
      <c r="AI1084" s="165" t="s">
        <v>5412</v>
      </c>
      <c r="AJ1084" s="237" t="s">
        <v>5412</v>
      </c>
      <c r="AK1084" s="165" t="s">
        <v>5412</v>
      </c>
      <c r="AL1084" s="165" t="s">
        <v>5412</v>
      </c>
      <c r="AM1084" s="165" t="s">
        <v>5412</v>
      </c>
      <c r="AN1084" s="165" t="s">
        <v>5412</v>
      </c>
      <c r="AO1084" s="237" t="s">
        <v>5412</v>
      </c>
      <c r="AP1084" s="165" t="s">
        <v>5412</v>
      </c>
      <c r="AQ1084" s="165" t="s">
        <v>5412</v>
      </c>
      <c r="AR1084" s="165" t="s">
        <v>5412</v>
      </c>
      <c r="AS1084" s="165" t="s">
        <v>5412</v>
      </c>
      <c r="AT1084" s="5"/>
    </row>
    <row r="1085" spans="2:46" ht="50" customHeight="1">
      <c r="B1085" s="34" t="s">
        <v>2145</v>
      </c>
      <c r="C1085" s="35" t="s">
        <v>5303</v>
      </c>
      <c r="D1085" s="36" t="s">
        <v>2146</v>
      </c>
      <c r="E1085" s="240">
        <v>16298</v>
      </c>
      <c r="F1085" s="235">
        <v>16845</v>
      </c>
      <c r="G1085" s="234">
        <f t="shared" si="269"/>
        <v>-547</v>
      </c>
      <c r="H1085" s="105">
        <f t="shared" si="270"/>
        <v>-3.2472543781537548</v>
      </c>
      <c r="I1085" s="240">
        <v>2592</v>
      </c>
      <c r="J1085" s="235">
        <v>3006</v>
      </c>
      <c r="K1085" s="234">
        <f t="shared" si="271"/>
        <v>-414</v>
      </c>
      <c r="L1085" s="312">
        <f t="shared" si="268"/>
        <v>-13.77245508982036</v>
      </c>
      <c r="M1085" s="240">
        <v>104</v>
      </c>
      <c r="N1085" s="235">
        <v>104</v>
      </c>
      <c r="O1085" s="234">
        <f t="shared" si="272"/>
        <v>0</v>
      </c>
      <c r="P1085" s="105">
        <f t="shared" si="273"/>
        <v>0</v>
      </c>
      <c r="Q1085" s="240">
        <v>13603</v>
      </c>
      <c r="R1085" s="235">
        <v>13735</v>
      </c>
      <c r="S1085" s="234">
        <f t="shared" si="274"/>
        <v>-132</v>
      </c>
      <c r="T1085" s="105">
        <f t="shared" si="283"/>
        <v>-0.96104841645431383</v>
      </c>
      <c r="U1085" s="180" t="s">
        <v>8169</v>
      </c>
      <c r="V1085" s="165">
        <v>2501</v>
      </c>
      <c r="W1085" s="165">
        <v>3301</v>
      </c>
      <c r="X1085" s="165">
        <f t="shared" si="275"/>
        <v>-800</v>
      </c>
      <c r="Y1085" s="255">
        <f t="shared" si="276"/>
        <v>-24.235080278703421</v>
      </c>
      <c r="Z1085" s="241" t="s">
        <v>8170</v>
      </c>
      <c r="AA1085" s="165">
        <v>2219</v>
      </c>
      <c r="AB1085" s="165">
        <v>2217</v>
      </c>
      <c r="AC1085" s="165">
        <f t="shared" ref="AC1085:AC1132" si="284">AA1085-AB1085</f>
        <v>2</v>
      </c>
      <c r="AD1085" s="165">
        <f t="shared" ref="AD1085:AD1132" si="285">AC1085/AB1085*100</f>
        <v>9.0211998195760035E-2</v>
      </c>
      <c r="AE1085" s="241" t="s">
        <v>8171</v>
      </c>
      <c r="AF1085" s="165">
        <v>1900.1489999999999</v>
      </c>
      <c r="AG1085" s="165">
        <v>1000</v>
      </c>
      <c r="AH1085" s="165">
        <f t="shared" si="277"/>
        <v>900.14899999999989</v>
      </c>
      <c r="AI1085" s="165">
        <f t="shared" si="278"/>
        <v>90.014899999999983</v>
      </c>
      <c r="AJ1085" s="241" t="s">
        <v>8172</v>
      </c>
      <c r="AK1085" s="165">
        <v>1502</v>
      </c>
      <c r="AL1085" s="165">
        <v>1501</v>
      </c>
      <c r="AM1085" s="165">
        <f t="shared" si="279"/>
        <v>1</v>
      </c>
      <c r="AN1085" s="165">
        <f t="shared" si="280"/>
        <v>6.6622251832111928E-2</v>
      </c>
      <c r="AO1085" s="241" t="s">
        <v>8173</v>
      </c>
      <c r="AP1085" s="165">
        <v>1276</v>
      </c>
      <c r="AQ1085" s="165">
        <v>1197</v>
      </c>
      <c r="AR1085" s="165">
        <f t="shared" si="281"/>
        <v>79</v>
      </c>
      <c r="AS1085" s="255">
        <f t="shared" si="282"/>
        <v>6.5998329156223887</v>
      </c>
      <c r="AT1085" s="166" t="s">
        <v>12014</v>
      </c>
    </row>
    <row r="1086" spans="2:46" ht="50" customHeight="1">
      <c r="B1086" s="34" t="s">
        <v>2147</v>
      </c>
      <c r="C1086" s="35" t="s">
        <v>5303</v>
      </c>
      <c r="D1086" s="36" t="s">
        <v>2148</v>
      </c>
      <c r="E1086" s="240">
        <v>6374</v>
      </c>
      <c r="F1086" s="235">
        <v>6616</v>
      </c>
      <c r="G1086" s="234">
        <f t="shared" si="269"/>
        <v>-242</v>
      </c>
      <c r="H1086" s="105">
        <f t="shared" si="270"/>
        <v>-3.6577992744860941</v>
      </c>
      <c r="I1086" s="240">
        <v>4065</v>
      </c>
      <c r="J1086" s="235">
        <v>3718</v>
      </c>
      <c r="K1086" s="234">
        <f t="shared" si="271"/>
        <v>347</v>
      </c>
      <c r="L1086" s="312">
        <f t="shared" si="268"/>
        <v>9.3329747175901012</v>
      </c>
      <c r="M1086" s="240" t="s">
        <v>5412</v>
      </c>
      <c r="N1086" s="235" t="s">
        <v>5412</v>
      </c>
      <c r="O1086" s="234" t="s">
        <v>5412</v>
      </c>
      <c r="P1086" s="234" t="s">
        <v>5412</v>
      </c>
      <c r="Q1086" s="240">
        <v>2309</v>
      </c>
      <c r="R1086" s="235">
        <v>2899</v>
      </c>
      <c r="S1086" s="234">
        <f t="shared" si="274"/>
        <v>-590</v>
      </c>
      <c r="T1086" s="105">
        <f t="shared" si="283"/>
        <v>-20.351845463953087</v>
      </c>
      <c r="U1086" s="180" t="s">
        <v>8174</v>
      </c>
      <c r="V1086" s="165">
        <v>1322</v>
      </c>
      <c r="W1086" s="165">
        <v>1810</v>
      </c>
      <c r="X1086" s="165">
        <f t="shared" si="275"/>
        <v>-488</v>
      </c>
      <c r="Y1086" s="165">
        <f t="shared" si="276"/>
        <v>-26.961325966850829</v>
      </c>
      <c r="Z1086" s="241" t="s">
        <v>8175</v>
      </c>
      <c r="AA1086" s="165">
        <v>242</v>
      </c>
      <c r="AB1086" s="165">
        <v>182</v>
      </c>
      <c r="AC1086" s="165">
        <f t="shared" si="284"/>
        <v>60</v>
      </c>
      <c r="AD1086" s="165">
        <f t="shared" si="285"/>
        <v>32.967032967032964</v>
      </c>
      <c r="AE1086" s="241" t="s">
        <v>8176</v>
      </c>
      <c r="AF1086" s="165">
        <v>195.00200000000001</v>
      </c>
      <c r="AG1086" s="165">
        <v>215</v>
      </c>
      <c r="AH1086" s="165">
        <f t="shared" si="277"/>
        <v>-19.99799999999999</v>
      </c>
      <c r="AI1086" s="165">
        <f t="shared" si="278"/>
        <v>-9.3013953488372039</v>
      </c>
      <c r="AJ1086" s="241" t="s">
        <v>8177</v>
      </c>
      <c r="AK1086" s="165">
        <v>147</v>
      </c>
      <c r="AL1086" s="165">
        <v>158</v>
      </c>
      <c r="AM1086" s="165">
        <f t="shared" si="279"/>
        <v>-11</v>
      </c>
      <c r="AN1086" s="165">
        <f t="shared" si="280"/>
        <v>-6.962025316455696</v>
      </c>
      <c r="AO1086" s="241" t="s">
        <v>8178</v>
      </c>
      <c r="AP1086" s="165">
        <v>141</v>
      </c>
      <c r="AQ1086" s="165">
        <v>196</v>
      </c>
      <c r="AR1086" s="165">
        <f t="shared" si="281"/>
        <v>-55</v>
      </c>
      <c r="AS1086" s="255">
        <f t="shared" si="282"/>
        <v>-28.061224489795915</v>
      </c>
      <c r="AT1086" s="166" t="s">
        <v>12013</v>
      </c>
    </row>
    <row r="1087" spans="2:46" ht="50" customHeight="1">
      <c r="B1087" s="34" t="s">
        <v>2149</v>
      </c>
      <c r="C1087" s="35" t="s">
        <v>5303</v>
      </c>
      <c r="D1087" s="36" t="s">
        <v>2150</v>
      </c>
      <c r="E1087" s="240">
        <v>3286</v>
      </c>
      <c r="F1087" s="235">
        <v>3681</v>
      </c>
      <c r="G1087" s="234">
        <f t="shared" si="269"/>
        <v>-395</v>
      </c>
      <c r="H1087" s="105">
        <f t="shared" si="270"/>
        <v>-10.730779679434937</v>
      </c>
      <c r="I1087" s="240">
        <v>1723</v>
      </c>
      <c r="J1087" s="235">
        <v>1952</v>
      </c>
      <c r="K1087" s="234">
        <f t="shared" si="271"/>
        <v>-229</v>
      </c>
      <c r="L1087" s="312">
        <f t="shared" si="268"/>
        <v>-11.73155737704918</v>
      </c>
      <c r="M1087" s="240">
        <v>112</v>
      </c>
      <c r="N1087" s="235">
        <v>112</v>
      </c>
      <c r="O1087" s="234">
        <f t="shared" si="272"/>
        <v>0</v>
      </c>
      <c r="P1087" s="105">
        <f t="shared" si="273"/>
        <v>0</v>
      </c>
      <c r="Q1087" s="240">
        <v>1451</v>
      </c>
      <c r="R1087" s="235">
        <v>1617</v>
      </c>
      <c r="S1087" s="234">
        <f t="shared" si="274"/>
        <v>-166</v>
      </c>
      <c r="T1087" s="105">
        <f t="shared" si="283"/>
        <v>-10.265924551638838</v>
      </c>
      <c r="U1087" s="180" t="s">
        <v>8179</v>
      </c>
      <c r="V1087" s="165">
        <v>443</v>
      </c>
      <c r="W1087" s="165">
        <v>447</v>
      </c>
      <c r="X1087" s="165">
        <f t="shared" si="275"/>
        <v>-4</v>
      </c>
      <c r="Y1087" s="255">
        <f t="shared" si="276"/>
        <v>-0.89485458612975388</v>
      </c>
      <c r="Z1087" s="241" t="s">
        <v>8180</v>
      </c>
      <c r="AA1087" s="165">
        <v>331</v>
      </c>
      <c r="AB1087" s="165">
        <v>421</v>
      </c>
      <c r="AC1087" s="165">
        <f t="shared" si="284"/>
        <v>-90</v>
      </c>
      <c r="AD1087" s="165">
        <f t="shared" si="285"/>
        <v>-21.377672209026127</v>
      </c>
      <c r="AE1087" s="241" t="s">
        <v>8181</v>
      </c>
      <c r="AF1087" s="165">
        <v>68.787999999999997</v>
      </c>
      <c r="AG1087" s="165">
        <v>62</v>
      </c>
      <c r="AH1087" s="165">
        <f t="shared" si="277"/>
        <v>6.7879999999999967</v>
      </c>
      <c r="AI1087" s="165">
        <f t="shared" si="278"/>
        <v>10.948387096774189</v>
      </c>
      <c r="AJ1087" s="241" t="s">
        <v>8182</v>
      </c>
      <c r="AK1087" s="165">
        <v>68</v>
      </c>
      <c r="AL1087" s="165">
        <v>67</v>
      </c>
      <c r="AM1087" s="165">
        <f t="shared" si="279"/>
        <v>1</v>
      </c>
      <c r="AN1087" s="165">
        <f t="shared" si="280"/>
        <v>1.4925373134328357</v>
      </c>
      <c r="AO1087" s="241" t="s">
        <v>8183</v>
      </c>
      <c r="AP1087" s="165">
        <v>60</v>
      </c>
      <c r="AQ1087" s="165">
        <v>57</v>
      </c>
      <c r="AR1087" s="165">
        <f t="shared" si="281"/>
        <v>3</v>
      </c>
      <c r="AS1087" s="255">
        <f t="shared" si="282"/>
        <v>5.2631578947368416</v>
      </c>
      <c r="AT1087" s="166" t="s">
        <v>12012</v>
      </c>
    </row>
    <row r="1088" spans="2:46" ht="50" customHeight="1">
      <c r="B1088" s="34" t="s">
        <v>2151</v>
      </c>
      <c r="C1088" s="35" t="s">
        <v>5303</v>
      </c>
      <c r="D1088" s="36" t="s">
        <v>2152</v>
      </c>
      <c r="E1088" s="240">
        <v>5345</v>
      </c>
      <c r="F1088" s="235">
        <v>5633</v>
      </c>
      <c r="G1088" s="234">
        <f t="shared" si="269"/>
        <v>-288</v>
      </c>
      <c r="H1088" s="105">
        <f t="shared" si="270"/>
        <v>-5.1127285638203439</v>
      </c>
      <c r="I1088" s="240">
        <v>2661</v>
      </c>
      <c r="J1088" s="235">
        <v>3008</v>
      </c>
      <c r="K1088" s="234">
        <f t="shared" si="271"/>
        <v>-347</v>
      </c>
      <c r="L1088" s="312">
        <f t="shared" si="268"/>
        <v>-11.535904255319149</v>
      </c>
      <c r="M1088" s="240">
        <v>263</v>
      </c>
      <c r="N1088" s="235">
        <v>262</v>
      </c>
      <c r="O1088" s="234">
        <f t="shared" si="272"/>
        <v>1</v>
      </c>
      <c r="P1088" s="105">
        <f t="shared" si="273"/>
        <v>0.38167938931297707</v>
      </c>
      <c r="Q1088" s="240">
        <v>2422</v>
      </c>
      <c r="R1088" s="235">
        <v>2363</v>
      </c>
      <c r="S1088" s="234">
        <f t="shared" si="274"/>
        <v>59</v>
      </c>
      <c r="T1088" s="105">
        <f t="shared" si="283"/>
        <v>2.4968260685569192</v>
      </c>
      <c r="U1088" s="180" t="s">
        <v>5477</v>
      </c>
      <c r="V1088" s="165">
        <v>1267</v>
      </c>
      <c r="W1088" s="165">
        <v>1298</v>
      </c>
      <c r="X1088" s="165">
        <f t="shared" si="275"/>
        <v>-31</v>
      </c>
      <c r="Y1088" s="255">
        <f t="shared" si="276"/>
        <v>-2.3882896764252695</v>
      </c>
      <c r="Z1088" s="237" t="s">
        <v>8184</v>
      </c>
      <c r="AA1088" s="165">
        <v>381</v>
      </c>
      <c r="AB1088" s="165">
        <v>300</v>
      </c>
      <c r="AC1088" s="165">
        <f t="shared" si="284"/>
        <v>81</v>
      </c>
      <c r="AD1088" s="165">
        <f t="shared" si="285"/>
        <v>27</v>
      </c>
      <c r="AE1088" s="241" t="s">
        <v>8185</v>
      </c>
      <c r="AF1088" s="165">
        <v>238.38499999999999</v>
      </c>
      <c r="AG1088" s="165">
        <v>242</v>
      </c>
      <c r="AH1088" s="165">
        <f t="shared" si="277"/>
        <v>-3.6150000000000091</v>
      </c>
      <c r="AI1088" s="165">
        <f t="shared" si="278"/>
        <v>-1.4938016528925657</v>
      </c>
      <c r="AJ1088" s="241" t="s">
        <v>5577</v>
      </c>
      <c r="AK1088" s="165">
        <v>176</v>
      </c>
      <c r="AL1088" s="165">
        <v>181</v>
      </c>
      <c r="AM1088" s="165">
        <f t="shared" si="279"/>
        <v>-5</v>
      </c>
      <c r="AN1088" s="165">
        <f t="shared" si="280"/>
        <v>-2.7624309392265194</v>
      </c>
      <c r="AO1088" s="241" t="s">
        <v>8186</v>
      </c>
      <c r="AP1088" s="165">
        <v>108</v>
      </c>
      <c r="AQ1088" s="165">
        <v>108</v>
      </c>
      <c r="AR1088" s="165">
        <f t="shared" si="281"/>
        <v>0</v>
      </c>
      <c r="AS1088" s="255">
        <f t="shared" si="282"/>
        <v>0</v>
      </c>
      <c r="AT1088" s="166" t="s">
        <v>12011</v>
      </c>
    </row>
    <row r="1089" spans="2:46" ht="50" customHeight="1">
      <c r="B1089" s="34" t="s">
        <v>2153</v>
      </c>
      <c r="C1089" s="35" t="s">
        <v>5303</v>
      </c>
      <c r="D1089" s="36" t="s">
        <v>2154</v>
      </c>
      <c r="E1089" s="240">
        <v>5112</v>
      </c>
      <c r="F1089" s="235">
        <v>5192</v>
      </c>
      <c r="G1089" s="234">
        <f t="shared" si="269"/>
        <v>-80</v>
      </c>
      <c r="H1089" s="105">
        <f t="shared" si="270"/>
        <v>-1.5408320493066257</v>
      </c>
      <c r="I1089" s="240">
        <v>2682</v>
      </c>
      <c r="J1089" s="235">
        <v>2628</v>
      </c>
      <c r="K1089" s="234">
        <f t="shared" si="271"/>
        <v>54</v>
      </c>
      <c r="L1089" s="312">
        <f t="shared" si="268"/>
        <v>2.054794520547945</v>
      </c>
      <c r="M1089" s="240">
        <v>49</v>
      </c>
      <c r="N1089" s="235">
        <v>49</v>
      </c>
      <c r="O1089" s="234">
        <f t="shared" si="272"/>
        <v>0</v>
      </c>
      <c r="P1089" s="105">
        <f t="shared" si="273"/>
        <v>0</v>
      </c>
      <c r="Q1089" s="240">
        <v>2381</v>
      </c>
      <c r="R1089" s="235">
        <v>2514</v>
      </c>
      <c r="S1089" s="234">
        <f t="shared" si="274"/>
        <v>-133</v>
      </c>
      <c r="T1089" s="105">
        <f t="shared" si="283"/>
        <v>-5.290373906125696</v>
      </c>
      <c r="U1089" s="180" t="s">
        <v>6479</v>
      </c>
      <c r="V1089" s="165">
        <v>1459</v>
      </c>
      <c r="W1089" s="165">
        <v>1548</v>
      </c>
      <c r="X1089" s="165">
        <f t="shared" si="275"/>
        <v>-89</v>
      </c>
      <c r="Y1089" s="255">
        <f t="shared" si="276"/>
        <v>-5.7493540051679588</v>
      </c>
      <c r="Z1089" s="241" t="s">
        <v>8187</v>
      </c>
      <c r="AA1089" s="165">
        <v>321</v>
      </c>
      <c r="AB1089" s="165">
        <v>343</v>
      </c>
      <c r="AC1089" s="165">
        <f t="shared" si="284"/>
        <v>-22</v>
      </c>
      <c r="AD1089" s="165">
        <f t="shared" si="285"/>
        <v>-6.4139941690962097</v>
      </c>
      <c r="AE1089" s="241" t="s">
        <v>8188</v>
      </c>
      <c r="AF1089" s="165">
        <v>242.39400000000001</v>
      </c>
      <c r="AG1089" s="165">
        <v>277</v>
      </c>
      <c r="AH1089" s="165">
        <f t="shared" si="277"/>
        <v>-34.605999999999995</v>
      </c>
      <c r="AI1089" s="165">
        <f t="shared" si="278"/>
        <v>-12.493140794223825</v>
      </c>
      <c r="AJ1089" s="241" t="s">
        <v>8185</v>
      </c>
      <c r="AK1089" s="165">
        <v>168</v>
      </c>
      <c r="AL1089" s="165">
        <v>168</v>
      </c>
      <c r="AM1089" s="165">
        <f t="shared" si="279"/>
        <v>0</v>
      </c>
      <c r="AN1089" s="165">
        <f t="shared" si="280"/>
        <v>0</v>
      </c>
      <c r="AO1089" s="241" t="s">
        <v>8189</v>
      </c>
      <c r="AP1089" s="165">
        <v>132</v>
      </c>
      <c r="AQ1089" s="165">
        <v>118</v>
      </c>
      <c r="AR1089" s="165">
        <f t="shared" si="281"/>
        <v>14</v>
      </c>
      <c r="AS1089" s="255">
        <f t="shared" si="282"/>
        <v>11.864406779661017</v>
      </c>
      <c r="AT1089" s="166" t="s">
        <v>12010</v>
      </c>
    </row>
    <row r="1090" spans="2:46" ht="50" customHeight="1">
      <c r="B1090" s="34" t="s">
        <v>2155</v>
      </c>
      <c r="C1090" s="35" t="s">
        <v>5303</v>
      </c>
      <c r="D1090" s="36" t="s">
        <v>2156</v>
      </c>
      <c r="E1090" s="240">
        <v>7057</v>
      </c>
      <c r="F1090" s="235">
        <v>7999</v>
      </c>
      <c r="G1090" s="234">
        <f t="shared" si="269"/>
        <v>-942</v>
      </c>
      <c r="H1090" s="105">
        <f t="shared" si="270"/>
        <v>-11.776472059007375</v>
      </c>
      <c r="I1090" s="240">
        <v>3049</v>
      </c>
      <c r="J1090" s="235">
        <v>3412</v>
      </c>
      <c r="K1090" s="234">
        <f t="shared" si="271"/>
        <v>-363</v>
      </c>
      <c r="L1090" s="312">
        <f t="shared" si="268"/>
        <v>-10.638921453692848</v>
      </c>
      <c r="M1090" s="240">
        <v>1127</v>
      </c>
      <c r="N1090" s="235">
        <v>1229</v>
      </c>
      <c r="O1090" s="234">
        <f t="shared" si="272"/>
        <v>-102</v>
      </c>
      <c r="P1090" s="105">
        <f t="shared" si="273"/>
        <v>-8.2994304312449145</v>
      </c>
      <c r="Q1090" s="240">
        <v>2881</v>
      </c>
      <c r="R1090" s="235">
        <v>3358</v>
      </c>
      <c r="S1090" s="234">
        <f t="shared" si="274"/>
        <v>-477</v>
      </c>
      <c r="T1090" s="105">
        <f t="shared" si="283"/>
        <v>-14.204883859440143</v>
      </c>
      <c r="U1090" s="180" t="s">
        <v>8190</v>
      </c>
      <c r="V1090" s="165">
        <v>1296</v>
      </c>
      <c r="W1090" s="165">
        <v>1460</v>
      </c>
      <c r="X1090" s="165">
        <f t="shared" si="275"/>
        <v>-164</v>
      </c>
      <c r="Y1090" s="165">
        <f t="shared" si="276"/>
        <v>-11.232876712328768</v>
      </c>
      <c r="Z1090" s="241" t="s">
        <v>8191</v>
      </c>
      <c r="AA1090" s="165">
        <v>698</v>
      </c>
      <c r="AB1090" s="165">
        <v>845</v>
      </c>
      <c r="AC1090" s="165">
        <f t="shared" si="284"/>
        <v>-147</v>
      </c>
      <c r="AD1090" s="165">
        <f t="shared" si="285"/>
        <v>-17.396449704142011</v>
      </c>
      <c r="AE1090" s="241" t="s">
        <v>8192</v>
      </c>
      <c r="AF1090" s="165">
        <v>309.91399999999999</v>
      </c>
      <c r="AG1090" s="165">
        <v>347</v>
      </c>
      <c r="AH1090" s="165">
        <f t="shared" si="277"/>
        <v>-37.086000000000013</v>
      </c>
      <c r="AI1090" s="165">
        <f t="shared" si="278"/>
        <v>-10.687608069164268</v>
      </c>
      <c r="AJ1090" s="241" t="s">
        <v>8193</v>
      </c>
      <c r="AK1090" s="165">
        <v>224</v>
      </c>
      <c r="AL1090" s="165">
        <v>232</v>
      </c>
      <c r="AM1090" s="165">
        <f t="shared" si="279"/>
        <v>-8</v>
      </c>
      <c r="AN1090" s="165">
        <f t="shared" si="280"/>
        <v>-3.4482758620689653</v>
      </c>
      <c r="AO1090" s="241" t="s">
        <v>8194</v>
      </c>
      <c r="AP1090" s="165">
        <v>203</v>
      </c>
      <c r="AQ1090" s="165">
        <v>282</v>
      </c>
      <c r="AR1090" s="165">
        <f t="shared" si="281"/>
        <v>-79</v>
      </c>
      <c r="AS1090" s="255">
        <f t="shared" si="282"/>
        <v>-28.01418439716312</v>
      </c>
      <c r="AT1090" s="166" t="s">
        <v>12009</v>
      </c>
    </row>
    <row r="1091" spans="2:46" ht="50" customHeight="1">
      <c r="B1091" s="34" t="s">
        <v>2157</v>
      </c>
      <c r="C1091" s="35" t="s">
        <v>5303</v>
      </c>
      <c r="D1091" s="36" t="s">
        <v>2158</v>
      </c>
      <c r="E1091" s="240">
        <v>4035</v>
      </c>
      <c r="F1091" s="235">
        <v>3494</v>
      </c>
      <c r="G1091" s="234">
        <f t="shared" si="269"/>
        <v>541</v>
      </c>
      <c r="H1091" s="105">
        <f t="shared" si="270"/>
        <v>15.483686319404693</v>
      </c>
      <c r="I1091" s="240">
        <v>997</v>
      </c>
      <c r="J1091" s="235">
        <v>819</v>
      </c>
      <c r="K1091" s="234">
        <f t="shared" si="271"/>
        <v>178</v>
      </c>
      <c r="L1091" s="312">
        <f t="shared" ref="L1091:L1154" si="286">K1091/J1091*100</f>
        <v>21.733821733821735</v>
      </c>
      <c r="M1091" s="240">
        <v>945</v>
      </c>
      <c r="N1091" s="235">
        <v>858</v>
      </c>
      <c r="O1091" s="234">
        <f t="shared" si="272"/>
        <v>87</v>
      </c>
      <c r="P1091" s="105">
        <f t="shared" si="273"/>
        <v>10.13986013986014</v>
      </c>
      <c r="Q1091" s="240">
        <v>2093</v>
      </c>
      <c r="R1091" s="235">
        <v>1817</v>
      </c>
      <c r="S1091" s="234">
        <f t="shared" si="274"/>
        <v>276</v>
      </c>
      <c r="T1091" s="105">
        <f t="shared" si="283"/>
        <v>15.18987341772152</v>
      </c>
      <c r="U1091" s="180" t="s">
        <v>8195</v>
      </c>
      <c r="V1091" s="165">
        <v>937</v>
      </c>
      <c r="W1091" s="165">
        <v>727</v>
      </c>
      <c r="X1091" s="165">
        <f t="shared" si="275"/>
        <v>210</v>
      </c>
      <c r="Y1091" s="165">
        <f t="shared" si="276"/>
        <v>28.885832187070154</v>
      </c>
      <c r="Z1091" s="241" t="s">
        <v>8194</v>
      </c>
      <c r="AA1091" s="165">
        <v>346</v>
      </c>
      <c r="AB1091" s="165">
        <v>363</v>
      </c>
      <c r="AC1091" s="165">
        <f t="shared" si="284"/>
        <v>-17</v>
      </c>
      <c r="AD1091" s="165">
        <f t="shared" si="285"/>
        <v>-4.6831955922865012</v>
      </c>
      <c r="AE1091" s="241" t="s">
        <v>8196</v>
      </c>
      <c r="AF1091" s="165">
        <v>212.886</v>
      </c>
      <c r="AG1091" s="165">
        <v>227</v>
      </c>
      <c r="AH1091" s="165">
        <f t="shared" si="277"/>
        <v>-14.114000000000004</v>
      </c>
      <c r="AI1091" s="165">
        <f t="shared" si="278"/>
        <v>-6.2176211453744505</v>
      </c>
      <c r="AJ1091" s="241" t="s">
        <v>8197</v>
      </c>
      <c r="AK1091" s="165">
        <v>207</v>
      </c>
      <c r="AL1091" s="165">
        <v>180</v>
      </c>
      <c r="AM1091" s="165">
        <f t="shared" si="279"/>
        <v>27</v>
      </c>
      <c r="AN1091" s="165">
        <f t="shared" si="280"/>
        <v>15</v>
      </c>
      <c r="AO1091" s="241" t="s">
        <v>8198</v>
      </c>
      <c r="AP1091" s="165">
        <v>100</v>
      </c>
      <c r="AQ1091" s="165">
        <v>100</v>
      </c>
      <c r="AR1091" s="165">
        <f t="shared" si="281"/>
        <v>0</v>
      </c>
      <c r="AS1091" s="255">
        <f t="shared" si="282"/>
        <v>0</v>
      </c>
      <c r="AT1091" s="166" t="s">
        <v>12008</v>
      </c>
    </row>
    <row r="1092" spans="2:46" ht="50" customHeight="1">
      <c r="B1092" s="34" t="s">
        <v>2159</v>
      </c>
      <c r="C1092" s="35" t="s">
        <v>5303</v>
      </c>
      <c r="D1092" s="36" t="s">
        <v>2160</v>
      </c>
      <c r="E1092" s="240">
        <v>8248</v>
      </c>
      <c r="F1092" s="235">
        <v>8713</v>
      </c>
      <c r="G1092" s="234">
        <f t="shared" si="269"/>
        <v>-465</v>
      </c>
      <c r="H1092" s="105">
        <f t="shared" si="270"/>
        <v>-5.3368529783082748</v>
      </c>
      <c r="I1092" s="240">
        <v>6296</v>
      </c>
      <c r="J1092" s="235">
        <v>6611</v>
      </c>
      <c r="K1092" s="234">
        <f t="shared" si="271"/>
        <v>-315</v>
      </c>
      <c r="L1092" s="312">
        <f t="shared" si="286"/>
        <v>-4.7647859627892908</v>
      </c>
      <c r="M1092" s="240">
        <v>103</v>
      </c>
      <c r="N1092" s="235">
        <v>102</v>
      </c>
      <c r="O1092" s="234">
        <f t="shared" si="272"/>
        <v>1</v>
      </c>
      <c r="P1092" s="105">
        <f t="shared" si="273"/>
        <v>0.98039215686274506</v>
      </c>
      <c r="Q1092" s="240">
        <v>1849</v>
      </c>
      <c r="R1092" s="235">
        <v>2000</v>
      </c>
      <c r="S1092" s="234">
        <f t="shared" si="274"/>
        <v>-151</v>
      </c>
      <c r="T1092" s="105">
        <f t="shared" si="283"/>
        <v>-7.55</v>
      </c>
      <c r="U1092" s="180" t="s">
        <v>8195</v>
      </c>
      <c r="V1092" s="165">
        <v>1356</v>
      </c>
      <c r="W1092" s="165">
        <v>1560</v>
      </c>
      <c r="X1092" s="165">
        <f t="shared" si="275"/>
        <v>-204</v>
      </c>
      <c r="Y1092" s="255">
        <f t="shared" si="276"/>
        <v>-13.076923076923078</v>
      </c>
      <c r="Z1092" s="237" t="s">
        <v>8199</v>
      </c>
      <c r="AA1092" s="165">
        <v>227</v>
      </c>
      <c r="AB1092" s="165">
        <v>222</v>
      </c>
      <c r="AC1092" s="165">
        <f t="shared" si="284"/>
        <v>5</v>
      </c>
      <c r="AD1092" s="165">
        <f t="shared" si="285"/>
        <v>2.2522522522522523</v>
      </c>
      <c r="AE1092" s="241" t="s">
        <v>8200</v>
      </c>
      <c r="AF1092" s="165">
        <v>65.054000000000002</v>
      </c>
      <c r="AG1092" s="165">
        <v>64</v>
      </c>
      <c r="AH1092" s="165">
        <f t="shared" si="277"/>
        <v>1.054000000000002</v>
      </c>
      <c r="AI1092" s="165">
        <f t="shared" si="278"/>
        <v>1.6468750000000032</v>
      </c>
      <c r="AJ1092" s="241" t="s">
        <v>8201</v>
      </c>
      <c r="AK1092" s="165">
        <v>59</v>
      </c>
      <c r="AL1092" s="165">
        <v>45</v>
      </c>
      <c r="AM1092" s="165">
        <f t="shared" si="279"/>
        <v>14</v>
      </c>
      <c r="AN1092" s="165">
        <f t="shared" si="280"/>
        <v>31.111111111111111</v>
      </c>
      <c r="AO1092" s="241" t="s">
        <v>8202</v>
      </c>
      <c r="AP1092" s="165">
        <v>43</v>
      </c>
      <c r="AQ1092" s="165">
        <v>3</v>
      </c>
      <c r="AR1092" s="165">
        <f t="shared" si="281"/>
        <v>40</v>
      </c>
      <c r="AS1092" s="255">
        <f t="shared" si="282"/>
        <v>1333.3333333333335</v>
      </c>
      <c r="AT1092" s="166" t="s">
        <v>12007</v>
      </c>
    </row>
    <row r="1093" spans="2:46" ht="50" customHeight="1">
      <c r="B1093" s="34" t="s">
        <v>2161</v>
      </c>
      <c r="C1093" s="35" t="s">
        <v>5303</v>
      </c>
      <c r="D1093" s="36" t="s">
        <v>2162</v>
      </c>
      <c r="E1093" s="240">
        <v>6759</v>
      </c>
      <c r="F1093" s="235">
        <v>6935</v>
      </c>
      <c r="G1093" s="234">
        <f t="shared" si="269"/>
        <v>-176</v>
      </c>
      <c r="H1093" s="105">
        <f t="shared" si="270"/>
        <v>-2.5378514780100936</v>
      </c>
      <c r="I1093" s="240">
        <v>2403</v>
      </c>
      <c r="J1093" s="235">
        <v>2342</v>
      </c>
      <c r="K1093" s="234">
        <f t="shared" si="271"/>
        <v>61</v>
      </c>
      <c r="L1093" s="312">
        <f t="shared" si="286"/>
        <v>2.6046114432109309</v>
      </c>
      <c r="M1093" s="240">
        <v>98</v>
      </c>
      <c r="N1093" s="235">
        <v>154</v>
      </c>
      <c r="O1093" s="234">
        <f t="shared" si="272"/>
        <v>-56</v>
      </c>
      <c r="P1093" s="105">
        <f t="shared" si="273"/>
        <v>-36.363636363636367</v>
      </c>
      <c r="Q1093" s="240">
        <v>4258</v>
      </c>
      <c r="R1093" s="235">
        <v>4438</v>
      </c>
      <c r="S1093" s="234">
        <f t="shared" si="274"/>
        <v>-180</v>
      </c>
      <c r="T1093" s="105">
        <f t="shared" si="283"/>
        <v>-4.0558810274898605</v>
      </c>
      <c r="U1093" s="180" t="s">
        <v>8203</v>
      </c>
      <c r="V1093" s="165">
        <v>3673</v>
      </c>
      <c r="W1093" s="165">
        <v>3910</v>
      </c>
      <c r="X1093" s="165">
        <f t="shared" si="275"/>
        <v>-237</v>
      </c>
      <c r="Y1093" s="255">
        <f t="shared" si="276"/>
        <v>-6.0613810741687981</v>
      </c>
      <c r="Z1093" s="241" t="s">
        <v>8204</v>
      </c>
      <c r="AA1093" s="165">
        <v>169</v>
      </c>
      <c r="AB1093" s="165">
        <v>149</v>
      </c>
      <c r="AC1093" s="165">
        <f t="shared" si="284"/>
        <v>20</v>
      </c>
      <c r="AD1093" s="165">
        <f t="shared" si="285"/>
        <v>13.422818791946309</v>
      </c>
      <c r="AE1093" s="241" t="s">
        <v>8205</v>
      </c>
      <c r="AF1093" s="165">
        <v>142.63999999999999</v>
      </c>
      <c r="AG1093" s="165">
        <v>149</v>
      </c>
      <c r="AH1093" s="165">
        <f t="shared" si="277"/>
        <v>-6.3600000000000136</v>
      </c>
      <c r="AI1093" s="165">
        <f t="shared" si="278"/>
        <v>-4.2684563758389356</v>
      </c>
      <c r="AJ1093" s="241" t="s">
        <v>5590</v>
      </c>
      <c r="AK1093" s="165">
        <v>126</v>
      </c>
      <c r="AL1093" s="165">
        <v>81</v>
      </c>
      <c r="AM1093" s="165">
        <f t="shared" si="279"/>
        <v>45</v>
      </c>
      <c r="AN1093" s="165">
        <f t="shared" si="280"/>
        <v>55.555555555555557</v>
      </c>
      <c r="AO1093" s="241" t="s">
        <v>8206</v>
      </c>
      <c r="AP1093" s="165">
        <v>53</v>
      </c>
      <c r="AQ1093" s="165">
        <v>55</v>
      </c>
      <c r="AR1093" s="165">
        <f t="shared" si="281"/>
        <v>-2</v>
      </c>
      <c r="AS1093" s="255">
        <f t="shared" si="282"/>
        <v>-3.6363636363636362</v>
      </c>
      <c r="AT1093" s="166" t="s">
        <v>12006</v>
      </c>
    </row>
    <row r="1094" spans="2:46" ht="50" customHeight="1">
      <c r="B1094" s="34" t="s">
        <v>2163</v>
      </c>
      <c r="C1094" s="35" t="s">
        <v>5303</v>
      </c>
      <c r="D1094" s="36" t="s">
        <v>2164</v>
      </c>
      <c r="E1094" s="240">
        <v>8614</v>
      </c>
      <c r="F1094" s="235">
        <v>8522</v>
      </c>
      <c r="G1094" s="234">
        <f t="shared" si="269"/>
        <v>92</v>
      </c>
      <c r="H1094" s="105">
        <f t="shared" si="270"/>
        <v>1.0795587890166627</v>
      </c>
      <c r="I1094" s="240">
        <v>3843</v>
      </c>
      <c r="J1094" s="235">
        <v>3894</v>
      </c>
      <c r="K1094" s="234">
        <f t="shared" si="271"/>
        <v>-51</v>
      </c>
      <c r="L1094" s="312">
        <f t="shared" si="286"/>
        <v>-1.3097072419106317</v>
      </c>
      <c r="M1094" s="240">
        <v>282</v>
      </c>
      <c r="N1094" s="235">
        <v>282</v>
      </c>
      <c r="O1094" s="234">
        <f t="shared" si="272"/>
        <v>0</v>
      </c>
      <c r="P1094" s="105">
        <f t="shared" si="273"/>
        <v>0</v>
      </c>
      <c r="Q1094" s="240">
        <v>4488</v>
      </c>
      <c r="R1094" s="235">
        <v>4345</v>
      </c>
      <c r="S1094" s="234">
        <f t="shared" si="274"/>
        <v>143</v>
      </c>
      <c r="T1094" s="105">
        <f t="shared" si="283"/>
        <v>3.2911392405063293</v>
      </c>
      <c r="U1094" s="180" t="s">
        <v>8207</v>
      </c>
      <c r="V1094" s="165">
        <v>2133</v>
      </c>
      <c r="W1094" s="165">
        <v>2133</v>
      </c>
      <c r="X1094" s="165">
        <f t="shared" si="275"/>
        <v>0</v>
      </c>
      <c r="Y1094" s="255">
        <f t="shared" si="276"/>
        <v>0</v>
      </c>
      <c r="Z1094" s="237" t="s">
        <v>8208</v>
      </c>
      <c r="AA1094" s="165">
        <v>899</v>
      </c>
      <c r="AB1094" s="165">
        <v>898</v>
      </c>
      <c r="AC1094" s="165">
        <f t="shared" si="284"/>
        <v>1</v>
      </c>
      <c r="AD1094" s="165">
        <f t="shared" si="285"/>
        <v>0.11135857461024498</v>
      </c>
      <c r="AE1094" s="241" t="s">
        <v>8209</v>
      </c>
      <c r="AF1094" s="165">
        <v>822.93399999999997</v>
      </c>
      <c r="AG1094" s="165">
        <v>821</v>
      </c>
      <c r="AH1094" s="165">
        <f t="shared" si="277"/>
        <v>1.9339999999999691</v>
      </c>
      <c r="AI1094" s="165">
        <f t="shared" si="278"/>
        <v>0.23556638246041037</v>
      </c>
      <c r="AJ1094" s="241" t="s">
        <v>8210</v>
      </c>
      <c r="AK1094" s="165">
        <v>208</v>
      </c>
      <c r="AL1094" s="165">
        <v>84</v>
      </c>
      <c r="AM1094" s="165">
        <f t="shared" si="279"/>
        <v>124</v>
      </c>
      <c r="AN1094" s="165">
        <f t="shared" si="280"/>
        <v>147.61904761904762</v>
      </c>
      <c r="AO1094" s="241" t="s">
        <v>8211</v>
      </c>
      <c r="AP1094" s="165">
        <v>81</v>
      </c>
      <c r="AQ1094" s="165">
        <v>71</v>
      </c>
      <c r="AR1094" s="165">
        <f t="shared" si="281"/>
        <v>10</v>
      </c>
      <c r="AS1094" s="255">
        <f t="shared" si="282"/>
        <v>14.084507042253522</v>
      </c>
      <c r="AT1094" s="166" t="s">
        <v>12005</v>
      </c>
    </row>
    <row r="1095" spans="2:46" ht="50" customHeight="1">
      <c r="B1095" s="37" t="s">
        <v>2165</v>
      </c>
      <c r="C1095" s="38" t="s">
        <v>5303</v>
      </c>
      <c r="D1095" s="39" t="s">
        <v>2166</v>
      </c>
      <c r="E1095" s="240">
        <v>3494</v>
      </c>
      <c r="F1095" s="235">
        <v>3684</v>
      </c>
      <c r="G1095" s="234">
        <f t="shared" si="269"/>
        <v>-190</v>
      </c>
      <c r="H1095" s="105">
        <f t="shared" si="270"/>
        <v>-5.1574375678610211</v>
      </c>
      <c r="I1095" s="240">
        <v>2302</v>
      </c>
      <c r="J1095" s="235">
        <v>2497</v>
      </c>
      <c r="K1095" s="234">
        <f t="shared" si="271"/>
        <v>-195</v>
      </c>
      <c r="L1095" s="312">
        <f t="shared" si="286"/>
        <v>-7.809371245494594</v>
      </c>
      <c r="M1095" s="240">
        <v>330</v>
      </c>
      <c r="N1095" s="235">
        <v>330</v>
      </c>
      <c r="O1095" s="234">
        <f t="shared" si="272"/>
        <v>0</v>
      </c>
      <c r="P1095" s="105">
        <f t="shared" si="273"/>
        <v>0</v>
      </c>
      <c r="Q1095" s="240">
        <v>861</v>
      </c>
      <c r="R1095" s="235">
        <v>857</v>
      </c>
      <c r="S1095" s="234">
        <f t="shared" si="274"/>
        <v>4</v>
      </c>
      <c r="T1095" s="105">
        <f t="shared" si="283"/>
        <v>0.46674445740956821</v>
      </c>
      <c r="U1095" s="180" t="s">
        <v>8212</v>
      </c>
      <c r="V1095" s="165">
        <v>276</v>
      </c>
      <c r="W1095" s="165">
        <v>274</v>
      </c>
      <c r="X1095" s="165">
        <f t="shared" si="275"/>
        <v>2</v>
      </c>
      <c r="Y1095" s="255">
        <f t="shared" si="276"/>
        <v>0.72992700729927007</v>
      </c>
      <c r="Z1095" s="241" t="s">
        <v>8213</v>
      </c>
      <c r="AA1095" s="165">
        <v>212</v>
      </c>
      <c r="AB1095" s="165">
        <v>212</v>
      </c>
      <c r="AC1095" s="165">
        <f t="shared" si="284"/>
        <v>0</v>
      </c>
      <c r="AD1095" s="165">
        <f t="shared" si="285"/>
        <v>0</v>
      </c>
      <c r="AE1095" s="241" t="s">
        <v>8214</v>
      </c>
      <c r="AF1095" s="165">
        <v>200</v>
      </c>
      <c r="AG1095" s="165">
        <v>200</v>
      </c>
      <c r="AH1095" s="165">
        <f t="shared" si="277"/>
        <v>0</v>
      </c>
      <c r="AI1095" s="165">
        <f t="shared" si="278"/>
        <v>0</v>
      </c>
      <c r="AJ1095" s="241" t="s">
        <v>7361</v>
      </c>
      <c r="AK1095" s="165">
        <v>165</v>
      </c>
      <c r="AL1095" s="165">
        <v>165</v>
      </c>
      <c r="AM1095" s="165">
        <f t="shared" si="279"/>
        <v>0</v>
      </c>
      <c r="AN1095" s="165">
        <f t="shared" si="280"/>
        <v>0</v>
      </c>
      <c r="AO1095" s="241" t="s">
        <v>6570</v>
      </c>
      <c r="AP1095" s="165">
        <v>6</v>
      </c>
      <c r="AQ1095" s="165">
        <v>6</v>
      </c>
      <c r="AR1095" s="165">
        <f t="shared" si="281"/>
        <v>0</v>
      </c>
      <c r="AS1095" s="255">
        <f t="shared" si="282"/>
        <v>0</v>
      </c>
      <c r="AT1095" s="171" t="s">
        <v>12004</v>
      </c>
    </row>
    <row r="1096" spans="2:46" ht="50" customHeight="1">
      <c r="B1096" s="37" t="s">
        <v>2167</v>
      </c>
      <c r="C1096" s="38" t="s">
        <v>5303</v>
      </c>
      <c r="D1096" s="39" t="s">
        <v>2168</v>
      </c>
      <c r="E1096" s="240">
        <v>2175</v>
      </c>
      <c r="F1096" s="235">
        <v>2174</v>
      </c>
      <c r="G1096" s="234">
        <f t="shared" ref="G1096:G1159" si="287">E1096-F1096</f>
        <v>1</v>
      </c>
      <c r="H1096" s="105">
        <f t="shared" ref="H1096:H1159" si="288">G1096/F1096*100</f>
        <v>4.5998160073597055E-2</v>
      </c>
      <c r="I1096" s="240">
        <v>1671</v>
      </c>
      <c r="J1096" s="235">
        <v>1670</v>
      </c>
      <c r="K1096" s="234">
        <f t="shared" ref="K1096:K1159" si="289">I1096-J1096</f>
        <v>1</v>
      </c>
      <c r="L1096" s="312">
        <f t="shared" si="286"/>
        <v>5.9880239520958084E-2</v>
      </c>
      <c r="M1096" s="240">
        <v>5</v>
      </c>
      <c r="N1096" s="235">
        <v>5</v>
      </c>
      <c r="O1096" s="234">
        <f t="shared" ref="O1096:O1159" si="290">M1096-N1096</f>
        <v>0</v>
      </c>
      <c r="P1096" s="105">
        <f t="shared" ref="P1096:P1159" si="291">O1096/N1096*100</f>
        <v>0</v>
      </c>
      <c r="Q1096" s="240">
        <v>499</v>
      </c>
      <c r="R1096" s="235">
        <v>498</v>
      </c>
      <c r="S1096" s="234">
        <f t="shared" ref="S1096:S1159" si="292">Q1096-R1096</f>
        <v>1</v>
      </c>
      <c r="T1096" s="105">
        <f t="shared" si="283"/>
        <v>0.20080321285140559</v>
      </c>
      <c r="U1096" s="180" t="s">
        <v>5362</v>
      </c>
      <c r="V1096" s="165">
        <v>232</v>
      </c>
      <c r="W1096" s="165">
        <v>232</v>
      </c>
      <c r="X1096" s="165">
        <f t="shared" ref="X1096:X1159" si="293">V1096-W1096</f>
        <v>0</v>
      </c>
      <c r="Y1096" s="255">
        <f t="shared" ref="Y1096:Y1159" si="294">X1096/W1096*100</f>
        <v>0</v>
      </c>
      <c r="Z1096" s="237" t="s">
        <v>8215</v>
      </c>
      <c r="AA1096" s="165">
        <v>128</v>
      </c>
      <c r="AB1096" s="165">
        <v>128</v>
      </c>
      <c r="AC1096" s="165">
        <f t="shared" si="284"/>
        <v>0</v>
      </c>
      <c r="AD1096" s="165">
        <f t="shared" si="285"/>
        <v>0</v>
      </c>
      <c r="AE1096" s="241" t="s">
        <v>5526</v>
      </c>
      <c r="AF1096" s="165">
        <v>107.05200000000001</v>
      </c>
      <c r="AG1096" s="165">
        <v>107</v>
      </c>
      <c r="AH1096" s="165">
        <f t="shared" ref="AH1096:AI1159" si="295">AF1096-AG1096</f>
        <v>5.2000000000006708E-2</v>
      </c>
      <c r="AI1096" s="165">
        <f t="shared" ref="AI1096:AI1159" si="296">AH1096/AG1096*100</f>
        <v>4.8598130841127768E-2</v>
      </c>
      <c r="AJ1096" s="241" t="s">
        <v>8216</v>
      </c>
      <c r="AK1096" s="165">
        <v>20</v>
      </c>
      <c r="AL1096" s="165">
        <v>20</v>
      </c>
      <c r="AM1096" s="165">
        <f t="shared" ref="AM1096:AM1159" si="297">AK1096-AL1096</f>
        <v>0</v>
      </c>
      <c r="AN1096" s="165">
        <f t="shared" ref="AN1096:AN1159" si="298">AM1096/AL1096*100</f>
        <v>0</v>
      </c>
      <c r="AO1096" s="241" t="s">
        <v>6286</v>
      </c>
      <c r="AP1096" s="165">
        <v>11</v>
      </c>
      <c r="AQ1096" s="165">
        <v>11</v>
      </c>
      <c r="AR1096" s="165">
        <f t="shared" ref="AR1096:AR1159" si="299">AP1096-AQ1096</f>
        <v>0</v>
      </c>
      <c r="AS1096" s="255">
        <f t="shared" ref="AS1096:AS1159" si="300">AR1096/AQ1096*100</f>
        <v>0</v>
      </c>
      <c r="AT1096" s="171" t="s">
        <v>12003</v>
      </c>
    </row>
    <row r="1097" spans="2:46" ht="50" customHeight="1">
      <c r="B1097" s="34" t="s">
        <v>2169</v>
      </c>
      <c r="C1097" s="35" t="s">
        <v>5303</v>
      </c>
      <c r="D1097" s="36" t="s">
        <v>2170</v>
      </c>
      <c r="E1097" s="240">
        <v>1199</v>
      </c>
      <c r="F1097" s="235">
        <v>1250</v>
      </c>
      <c r="G1097" s="234">
        <f t="shared" si="287"/>
        <v>-51</v>
      </c>
      <c r="H1097" s="105">
        <f t="shared" si="288"/>
        <v>-4.08</v>
      </c>
      <c r="I1097" s="240">
        <v>760</v>
      </c>
      <c r="J1097" s="235">
        <v>801</v>
      </c>
      <c r="K1097" s="234">
        <f t="shared" si="289"/>
        <v>-41</v>
      </c>
      <c r="L1097" s="312">
        <f t="shared" si="286"/>
        <v>-5.118601747815231</v>
      </c>
      <c r="M1097" s="240">
        <v>1</v>
      </c>
      <c r="N1097" s="235">
        <v>1</v>
      </c>
      <c r="O1097" s="234">
        <f t="shared" si="290"/>
        <v>0</v>
      </c>
      <c r="P1097" s="105">
        <f t="shared" si="291"/>
        <v>0</v>
      </c>
      <c r="Q1097" s="240">
        <v>438</v>
      </c>
      <c r="R1097" s="235">
        <v>448</v>
      </c>
      <c r="S1097" s="234">
        <f t="shared" si="292"/>
        <v>-10</v>
      </c>
      <c r="T1097" s="105">
        <f t="shared" si="283"/>
        <v>-2.2321428571428572</v>
      </c>
      <c r="U1097" s="180" t="s">
        <v>5427</v>
      </c>
      <c r="V1097" s="165">
        <v>285</v>
      </c>
      <c r="W1097" s="165">
        <v>288</v>
      </c>
      <c r="X1097" s="165">
        <f t="shared" si="293"/>
        <v>-3</v>
      </c>
      <c r="Y1097" s="255">
        <f t="shared" si="294"/>
        <v>-1.0416666666666665</v>
      </c>
      <c r="Z1097" s="241" t="s">
        <v>7280</v>
      </c>
      <c r="AA1097" s="165">
        <v>68</v>
      </c>
      <c r="AB1097" s="165">
        <v>59</v>
      </c>
      <c r="AC1097" s="165">
        <f t="shared" si="284"/>
        <v>9</v>
      </c>
      <c r="AD1097" s="165">
        <f t="shared" si="285"/>
        <v>15.254237288135593</v>
      </c>
      <c r="AE1097" s="241" t="s">
        <v>8217</v>
      </c>
      <c r="AF1097" s="165">
        <v>42.536000000000001</v>
      </c>
      <c r="AG1097" s="165">
        <v>60</v>
      </c>
      <c r="AH1097" s="165">
        <f t="shared" si="295"/>
        <v>-17.463999999999999</v>
      </c>
      <c r="AI1097" s="165">
        <f t="shared" si="296"/>
        <v>-29.106666666666666</v>
      </c>
      <c r="AJ1097" s="241" t="s">
        <v>8218</v>
      </c>
      <c r="AK1097" s="165">
        <v>18</v>
      </c>
      <c r="AL1097" s="165">
        <v>21</v>
      </c>
      <c r="AM1097" s="165">
        <f t="shared" si="297"/>
        <v>-3</v>
      </c>
      <c r="AN1097" s="165">
        <f t="shared" si="298"/>
        <v>-14.285714285714285</v>
      </c>
      <c r="AO1097" s="241" t="s">
        <v>5526</v>
      </c>
      <c r="AP1097" s="165">
        <v>8</v>
      </c>
      <c r="AQ1097" s="165">
        <v>9</v>
      </c>
      <c r="AR1097" s="165">
        <f t="shared" si="299"/>
        <v>-1</v>
      </c>
      <c r="AS1097" s="255">
        <f t="shared" si="300"/>
        <v>-11.111111111111111</v>
      </c>
      <c r="AT1097" s="166" t="s">
        <v>12002</v>
      </c>
    </row>
    <row r="1098" spans="2:46" ht="50" customHeight="1">
      <c r="B1098" s="34" t="s">
        <v>2171</v>
      </c>
      <c r="C1098" s="35" t="s">
        <v>5303</v>
      </c>
      <c r="D1098" s="36" t="s">
        <v>2172</v>
      </c>
      <c r="E1098" s="240">
        <v>1036</v>
      </c>
      <c r="F1098" s="235">
        <v>1023</v>
      </c>
      <c r="G1098" s="234">
        <f t="shared" si="287"/>
        <v>13</v>
      </c>
      <c r="H1098" s="105">
        <f t="shared" si="288"/>
        <v>1.270772238514174</v>
      </c>
      <c r="I1098" s="240">
        <v>632</v>
      </c>
      <c r="J1098" s="235">
        <v>622</v>
      </c>
      <c r="K1098" s="234">
        <f t="shared" si="289"/>
        <v>10</v>
      </c>
      <c r="L1098" s="312">
        <f t="shared" si="286"/>
        <v>1.607717041800643</v>
      </c>
      <c r="M1098" s="240" t="s">
        <v>12163</v>
      </c>
      <c r="N1098" s="235" t="s">
        <v>12163</v>
      </c>
      <c r="O1098" s="234" t="s">
        <v>12163</v>
      </c>
      <c r="P1098" s="105" t="s">
        <v>12163</v>
      </c>
      <c r="Q1098" s="240">
        <v>404</v>
      </c>
      <c r="R1098" s="235">
        <v>401</v>
      </c>
      <c r="S1098" s="234">
        <f t="shared" si="292"/>
        <v>3</v>
      </c>
      <c r="T1098" s="105">
        <f t="shared" si="283"/>
        <v>0.74812967581047385</v>
      </c>
      <c r="U1098" s="180" t="s">
        <v>8219</v>
      </c>
      <c r="V1098" s="165">
        <v>127</v>
      </c>
      <c r="W1098" s="165">
        <v>110</v>
      </c>
      <c r="X1098" s="165">
        <f t="shared" si="293"/>
        <v>17</v>
      </c>
      <c r="Y1098" s="255">
        <f t="shared" si="294"/>
        <v>15.454545454545453</v>
      </c>
      <c r="Z1098" s="241" t="s">
        <v>8220</v>
      </c>
      <c r="AA1098" s="165">
        <v>101</v>
      </c>
      <c r="AB1098" s="165">
        <v>101</v>
      </c>
      <c r="AC1098" s="165">
        <f t="shared" si="284"/>
        <v>0</v>
      </c>
      <c r="AD1098" s="165">
        <f t="shared" si="285"/>
        <v>0</v>
      </c>
      <c r="AE1098" s="241" t="s">
        <v>5895</v>
      </c>
      <c r="AF1098" s="165">
        <v>86.096999999999994</v>
      </c>
      <c r="AG1098" s="165">
        <v>81</v>
      </c>
      <c r="AH1098" s="165">
        <f t="shared" si="295"/>
        <v>5.0969999999999942</v>
      </c>
      <c r="AI1098" s="165">
        <f t="shared" si="296"/>
        <v>6.2925925925925856</v>
      </c>
      <c r="AJ1098" s="241" t="s">
        <v>7501</v>
      </c>
      <c r="AK1098" s="165">
        <v>56</v>
      </c>
      <c r="AL1098" s="165">
        <v>73</v>
      </c>
      <c r="AM1098" s="165">
        <f t="shared" si="297"/>
        <v>-17</v>
      </c>
      <c r="AN1098" s="165">
        <f t="shared" si="298"/>
        <v>-23.287671232876711</v>
      </c>
      <c r="AO1098" s="241" t="s">
        <v>8221</v>
      </c>
      <c r="AP1098" s="165">
        <v>19</v>
      </c>
      <c r="AQ1098" s="165">
        <v>19</v>
      </c>
      <c r="AR1098" s="165">
        <f t="shared" si="299"/>
        <v>0</v>
      </c>
      <c r="AS1098" s="255">
        <f t="shared" si="300"/>
        <v>0</v>
      </c>
      <c r="AT1098" s="166" t="s">
        <v>12001</v>
      </c>
    </row>
    <row r="1099" spans="2:46" ht="50" customHeight="1">
      <c r="B1099" s="34" t="s">
        <v>2173</v>
      </c>
      <c r="C1099" s="35" t="s">
        <v>5303</v>
      </c>
      <c r="D1099" s="36" t="s">
        <v>2174</v>
      </c>
      <c r="E1099" s="240">
        <v>8358</v>
      </c>
      <c r="F1099" s="235">
        <v>8297</v>
      </c>
      <c r="G1099" s="234">
        <f t="shared" si="287"/>
        <v>61</v>
      </c>
      <c r="H1099" s="105">
        <f t="shared" si="288"/>
        <v>0.73520549596239604</v>
      </c>
      <c r="I1099" s="240">
        <v>3231</v>
      </c>
      <c r="J1099" s="235">
        <v>3124</v>
      </c>
      <c r="K1099" s="234">
        <f t="shared" si="289"/>
        <v>107</v>
      </c>
      <c r="L1099" s="312">
        <f t="shared" si="286"/>
        <v>3.4250960307298337</v>
      </c>
      <c r="M1099" s="240">
        <v>1228</v>
      </c>
      <c r="N1099" s="235">
        <v>1228</v>
      </c>
      <c r="O1099" s="234">
        <f t="shared" si="290"/>
        <v>0</v>
      </c>
      <c r="P1099" s="105">
        <f t="shared" si="291"/>
        <v>0</v>
      </c>
      <c r="Q1099" s="240">
        <v>3899</v>
      </c>
      <c r="R1099" s="235">
        <v>3945</v>
      </c>
      <c r="S1099" s="234">
        <f t="shared" si="292"/>
        <v>-46</v>
      </c>
      <c r="T1099" s="105">
        <f t="shared" si="283"/>
        <v>-1.1660329531051965</v>
      </c>
      <c r="U1099" s="180" t="s">
        <v>8222</v>
      </c>
      <c r="V1099" s="165">
        <v>127</v>
      </c>
      <c r="W1099" s="165">
        <v>1270</v>
      </c>
      <c r="X1099" s="165">
        <f t="shared" si="293"/>
        <v>-1143</v>
      </c>
      <c r="Y1099" s="255">
        <f t="shared" si="294"/>
        <v>-90</v>
      </c>
      <c r="Z1099" s="241" t="s">
        <v>8223</v>
      </c>
      <c r="AA1099" s="165">
        <v>1294</v>
      </c>
      <c r="AB1099" s="165">
        <v>1332</v>
      </c>
      <c r="AC1099" s="165">
        <f t="shared" si="284"/>
        <v>-38</v>
      </c>
      <c r="AD1099" s="165">
        <f t="shared" si="285"/>
        <v>-2.8528528528528527</v>
      </c>
      <c r="AE1099" s="241" t="s">
        <v>8224</v>
      </c>
      <c r="AF1099" s="165">
        <v>338.81200000000001</v>
      </c>
      <c r="AG1099" s="165">
        <v>339</v>
      </c>
      <c r="AH1099" s="165">
        <f t="shared" si="295"/>
        <v>-0.18799999999998818</v>
      </c>
      <c r="AI1099" s="165">
        <f t="shared" si="296"/>
        <v>-5.5457227138639584E-2</v>
      </c>
      <c r="AJ1099" s="241" t="s">
        <v>8225</v>
      </c>
      <c r="AK1099" s="165">
        <v>186</v>
      </c>
      <c r="AL1099" s="165">
        <v>121</v>
      </c>
      <c r="AM1099" s="165">
        <f t="shared" si="297"/>
        <v>65</v>
      </c>
      <c r="AN1099" s="165">
        <f t="shared" si="298"/>
        <v>53.719008264462808</v>
      </c>
      <c r="AO1099" s="241" t="s">
        <v>8226</v>
      </c>
      <c r="AP1099" s="165">
        <v>161</v>
      </c>
      <c r="AQ1099" s="165">
        <v>177</v>
      </c>
      <c r="AR1099" s="165">
        <f t="shared" si="299"/>
        <v>-16</v>
      </c>
      <c r="AS1099" s="255">
        <f t="shared" si="300"/>
        <v>-9.0395480225988702</v>
      </c>
      <c r="AT1099" s="166" t="s">
        <v>12000</v>
      </c>
    </row>
    <row r="1100" spans="2:46" ht="50" customHeight="1">
      <c r="B1100" s="34" t="s">
        <v>2175</v>
      </c>
      <c r="C1100" s="35" t="s">
        <v>5303</v>
      </c>
      <c r="D1100" s="36" t="s">
        <v>2176</v>
      </c>
      <c r="E1100" s="240">
        <v>2420</v>
      </c>
      <c r="F1100" s="235">
        <v>2474</v>
      </c>
      <c r="G1100" s="234">
        <f t="shared" si="287"/>
        <v>-54</v>
      </c>
      <c r="H1100" s="105">
        <f t="shared" si="288"/>
        <v>-2.1827000808407435</v>
      </c>
      <c r="I1100" s="240">
        <v>635</v>
      </c>
      <c r="J1100" s="235">
        <v>635</v>
      </c>
      <c r="K1100" s="234">
        <f t="shared" si="289"/>
        <v>0</v>
      </c>
      <c r="L1100" s="312">
        <f t="shared" si="286"/>
        <v>0</v>
      </c>
      <c r="M1100" s="240">
        <v>197</v>
      </c>
      <c r="N1100" s="235">
        <v>255</v>
      </c>
      <c r="O1100" s="234">
        <f t="shared" si="290"/>
        <v>-58</v>
      </c>
      <c r="P1100" s="105">
        <f t="shared" si="291"/>
        <v>-22.745098039215687</v>
      </c>
      <c r="Q1100" s="240">
        <v>1587</v>
      </c>
      <c r="R1100" s="235">
        <v>1584</v>
      </c>
      <c r="S1100" s="234">
        <f t="shared" si="292"/>
        <v>3</v>
      </c>
      <c r="T1100" s="105">
        <f t="shared" si="283"/>
        <v>0.18939393939393939</v>
      </c>
      <c r="U1100" s="180" t="s">
        <v>6040</v>
      </c>
      <c r="V1100" s="165">
        <v>773</v>
      </c>
      <c r="W1100" s="165">
        <v>772</v>
      </c>
      <c r="X1100" s="165">
        <f t="shared" si="293"/>
        <v>1</v>
      </c>
      <c r="Y1100" s="255">
        <f t="shared" si="294"/>
        <v>0.1295336787564767</v>
      </c>
      <c r="Z1100" s="241" t="s">
        <v>5508</v>
      </c>
      <c r="AA1100" s="165">
        <v>753</v>
      </c>
      <c r="AB1100" s="165">
        <v>753</v>
      </c>
      <c r="AC1100" s="165">
        <f t="shared" si="284"/>
        <v>0</v>
      </c>
      <c r="AD1100" s="165">
        <f t="shared" si="285"/>
        <v>0</v>
      </c>
      <c r="AE1100" s="241" t="s">
        <v>5834</v>
      </c>
      <c r="AF1100" s="165">
        <v>146.31</v>
      </c>
      <c r="AG1100" s="165">
        <v>146</v>
      </c>
      <c r="AH1100" s="165">
        <f t="shared" si="295"/>
        <v>0.31000000000000227</v>
      </c>
      <c r="AI1100" s="165">
        <f t="shared" si="296"/>
        <v>0.21232876712328924</v>
      </c>
      <c r="AJ1100" s="241" t="s">
        <v>8227</v>
      </c>
      <c r="AK1100" s="165">
        <v>24</v>
      </c>
      <c r="AL1100" s="165">
        <v>24</v>
      </c>
      <c r="AM1100" s="165">
        <f t="shared" si="297"/>
        <v>0</v>
      </c>
      <c r="AN1100" s="165">
        <f t="shared" si="298"/>
        <v>0</v>
      </c>
      <c r="AO1100" s="241" t="s">
        <v>6286</v>
      </c>
      <c r="AP1100" s="165">
        <v>20</v>
      </c>
      <c r="AQ1100" s="165">
        <v>20</v>
      </c>
      <c r="AR1100" s="165">
        <f t="shared" si="299"/>
        <v>0</v>
      </c>
      <c r="AS1100" s="255">
        <f t="shared" si="300"/>
        <v>0</v>
      </c>
      <c r="AT1100" s="166" t="s">
        <v>11999</v>
      </c>
    </row>
    <row r="1101" spans="2:46" ht="50" customHeight="1">
      <c r="B1101" s="34" t="s">
        <v>2177</v>
      </c>
      <c r="C1101" s="35" t="s">
        <v>5303</v>
      </c>
      <c r="D1101" s="36" t="s">
        <v>2178</v>
      </c>
      <c r="E1101" s="240">
        <v>7171</v>
      </c>
      <c r="F1101" s="235">
        <v>7723</v>
      </c>
      <c r="G1101" s="234">
        <f t="shared" si="287"/>
        <v>-552</v>
      </c>
      <c r="H1101" s="105">
        <f t="shared" si="288"/>
        <v>-7.1474815486210028</v>
      </c>
      <c r="I1101" s="240">
        <v>5204</v>
      </c>
      <c r="J1101" s="235">
        <v>5809</v>
      </c>
      <c r="K1101" s="234">
        <f t="shared" si="289"/>
        <v>-605</v>
      </c>
      <c r="L1101" s="312">
        <f t="shared" si="286"/>
        <v>-10.414873472198312</v>
      </c>
      <c r="M1101" s="240">
        <v>11</v>
      </c>
      <c r="N1101" s="235">
        <v>11</v>
      </c>
      <c r="O1101" s="234">
        <f t="shared" si="290"/>
        <v>0</v>
      </c>
      <c r="P1101" s="105">
        <f t="shared" si="291"/>
        <v>0</v>
      </c>
      <c r="Q1101" s="240">
        <v>1956</v>
      </c>
      <c r="R1101" s="235">
        <v>1904</v>
      </c>
      <c r="S1101" s="234">
        <f t="shared" si="292"/>
        <v>52</v>
      </c>
      <c r="T1101" s="105">
        <f t="shared" si="283"/>
        <v>2.73109243697479</v>
      </c>
      <c r="U1101" s="180" t="s">
        <v>5515</v>
      </c>
      <c r="V1101" s="165">
        <v>1681</v>
      </c>
      <c r="W1101" s="165">
        <v>1681</v>
      </c>
      <c r="X1101" s="165">
        <f t="shared" si="293"/>
        <v>0</v>
      </c>
      <c r="Y1101" s="165">
        <f t="shared" si="294"/>
        <v>0</v>
      </c>
      <c r="Z1101" s="241" t="s">
        <v>8228</v>
      </c>
      <c r="AA1101" s="165">
        <v>100</v>
      </c>
      <c r="AB1101" s="165">
        <v>50</v>
      </c>
      <c r="AC1101" s="165">
        <f t="shared" si="284"/>
        <v>50</v>
      </c>
      <c r="AD1101" s="165">
        <f t="shared" si="285"/>
        <v>100</v>
      </c>
      <c r="AE1101" s="241" t="s">
        <v>5373</v>
      </c>
      <c r="AF1101" s="165">
        <v>96.028000000000006</v>
      </c>
      <c r="AG1101" s="165">
        <v>101</v>
      </c>
      <c r="AH1101" s="165">
        <f t="shared" si="295"/>
        <v>-4.9719999999999942</v>
      </c>
      <c r="AI1101" s="165">
        <f t="shared" si="296"/>
        <v>-4.9227722772277165</v>
      </c>
      <c r="AJ1101" s="241" t="s">
        <v>5460</v>
      </c>
      <c r="AK1101" s="165">
        <v>35</v>
      </c>
      <c r="AL1101" s="165">
        <v>30</v>
      </c>
      <c r="AM1101" s="165">
        <f t="shared" si="297"/>
        <v>5</v>
      </c>
      <c r="AN1101" s="165">
        <f t="shared" si="298"/>
        <v>16.666666666666664</v>
      </c>
      <c r="AO1101" s="241" t="s">
        <v>6540</v>
      </c>
      <c r="AP1101" s="165">
        <v>21</v>
      </c>
      <c r="AQ1101" s="165">
        <v>21</v>
      </c>
      <c r="AR1101" s="165">
        <f t="shared" si="299"/>
        <v>0</v>
      </c>
      <c r="AS1101" s="255">
        <f t="shared" si="300"/>
        <v>0</v>
      </c>
      <c r="AT1101" s="166" t="s">
        <v>11998</v>
      </c>
    </row>
    <row r="1102" spans="2:46" ht="50" customHeight="1">
      <c r="B1102" s="34" t="s">
        <v>2179</v>
      </c>
      <c r="C1102" s="35" t="s">
        <v>5303</v>
      </c>
      <c r="D1102" s="36" t="s">
        <v>2180</v>
      </c>
      <c r="E1102" s="240">
        <v>3413</v>
      </c>
      <c r="F1102" s="235">
        <v>3382</v>
      </c>
      <c r="G1102" s="234">
        <f t="shared" si="287"/>
        <v>31</v>
      </c>
      <c r="H1102" s="105">
        <f t="shared" si="288"/>
        <v>0.91661738616203425</v>
      </c>
      <c r="I1102" s="240">
        <v>1183</v>
      </c>
      <c r="J1102" s="235">
        <v>1153</v>
      </c>
      <c r="K1102" s="234">
        <f t="shared" si="289"/>
        <v>30</v>
      </c>
      <c r="L1102" s="312">
        <f t="shared" si="286"/>
        <v>2.6019080659150045</v>
      </c>
      <c r="M1102" s="240">
        <v>256</v>
      </c>
      <c r="N1102" s="235">
        <v>256</v>
      </c>
      <c r="O1102" s="234">
        <f t="shared" si="290"/>
        <v>0</v>
      </c>
      <c r="P1102" s="105">
        <f t="shared" si="291"/>
        <v>0</v>
      </c>
      <c r="Q1102" s="240">
        <v>1974</v>
      </c>
      <c r="R1102" s="235">
        <v>1973</v>
      </c>
      <c r="S1102" s="234">
        <f t="shared" si="292"/>
        <v>1</v>
      </c>
      <c r="T1102" s="105">
        <f t="shared" si="283"/>
        <v>5.0684237202230108E-2</v>
      </c>
      <c r="U1102" s="180" t="s">
        <v>6074</v>
      </c>
      <c r="V1102" s="165">
        <v>1581</v>
      </c>
      <c r="W1102" s="165">
        <v>1581</v>
      </c>
      <c r="X1102" s="165">
        <f t="shared" si="293"/>
        <v>0</v>
      </c>
      <c r="Y1102" s="165">
        <f t="shared" si="294"/>
        <v>0</v>
      </c>
      <c r="Z1102" s="241" t="s">
        <v>5494</v>
      </c>
      <c r="AA1102" s="165">
        <v>219</v>
      </c>
      <c r="AB1102" s="165">
        <v>219</v>
      </c>
      <c r="AC1102" s="165">
        <f t="shared" si="284"/>
        <v>0</v>
      </c>
      <c r="AD1102" s="165">
        <f t="shared" si="285"/>
        <v>0</v>
      </c>
      <c r="AE1102" s="241" t="s">
        <v>5460</v>
      </c>
      <c r="AF1102" s="165">
        <v>112.955</v>
      </c>
      <c r="AG1102" s="165">
        <v>113</v>
      </c>
      <c r="AH1102" s="165">
        <f t="shared" si="295"/>
        <v>-4.5000000000001705E-2</v>
      </c>
      <c r="AI1102" s="165">
        <f t="shared" si="296"/>
        <v>-3.9823008849559034E-2</v>
      </c>
      <c r="AJ1102" s="241" t="s">
        <v>6754</v>
      </c>
      <c r="AK1102" s="165">
        <v>32</v>
      </c>
      <c r="AL1102" s="165">
        <v>32</v>
      </c>
      <c r="AM1102" s="165">
        <f t="shared" si="297"/>
        <v>0</v>
      </c>
      <c r="AN1102" s="165">
        <f t="shared" si="298"/>
        <v>0</v>
      </c>
      <c r="AO1102" s="241" t="s">
        <v>8229</v>
      </c>
      <c r="AP1102" s="165">
        <v>16</v>
      </c>
      <c r="AQ1102" s="165">
        <v>16</v>
      </c>
      <c r="AR1102" s="165">
        <f t="shared" si="299"/>
        <v>0</v>
      </c>
      <c r="AS1102" s="255">
        <f t="shared" si="300"/>
        <v>0</v>
      </c>
      <c r="AT1102" s="166" t="s">
        <v>11997</v>
      </c>
    </row>
    <row r="1103" spans="2:46" ht="50" customHeight="1">
      <c r="B1103" s="34" t="s">
        <v>2181</v>
      </c>
      <c r="C1103" s="35" t="s">
        <v>5303</v>
      </c>
      <c r="D1103" s="36" t="s">
        <v>2182</v>
      </c>
      <c r="E1103" s="240">
        <v>3978</v>
      </c>
      <c r="F1103" s="235">
        <v>5816</v>
      </c>
      <c r="G1103" s="234">
        <f t="shared" si="287"/>
        <v>-1838</v>
      </c>
      <c r="H1103" s="105">
        <f t="shared" si="288"/>
        <v>-31.602475928473179</v>
      </c>
      <c r="I1103" s="240">
        <v>1546</v>
      </c>
      <c r="J1103" s="235">
        <v>2754</v>
      </c>
      <c r="K1103" s="234">
        <f t="shared" si="289"/>
        <v>-1208</v>
      </c>
      <c r="L1103" s="312">
        <f t="shared" si="286"/>
        <v>-43.863471314451708</v>
      </c>
      <c r="M1103" s="240">
        <v>1</v>
      </c>
      <c r="N1103" s="235">
        <v>1</v>
      </c>
      <c r="O1103" s="234">
        <f t="shared" si="290"/>
        <v>0</v>
      </c>
      <c r="P1103" s="105">
        <f t="shared" si="291"/>
        <v>0</v>
      </c>
      <c r="Q1103" s="240">
        <v>2431</v>
      </c>
      <c r="R1103" s="235">
        <v>3061</v>
      </c>
      <c r="S1103" s="234">
        <f t="shared" si="292"/>
        <v>-630</v>
      </c>
      <c r="T1103" s="105">
        <f t="shared" si="283"/>
        <v>-20.581509310682783</v>
      </c>
      <c r="U1103" s="180" t="s">
        <v>5508</v>
      </c>
      <c r="V1103" s="165">
        <v>1234</v>
      </c>
      <c r="W1103" s="165">
        <v>1563</v>
      </c>
      <c r="X1103" s="165">
        <f t="shared" si="293"/>
        <v>-329</v>
      </c>
      <c r="Y1103" s="255">
        <f t="shared" si="294"/>
        <v>-21.04926423544466</v>
      </c>
      <c r="Z1103" s="241" t="s">
        <v>5534</v>
      </c>
      <c r="AA1103" s="165">
        <v>671</v>
      </c>
      <c r="AB1103" s="165">
        <v>938</v>
      </c>
      <c r="AC1103" s="165">
        <f t="shared" si="284"/>
        <v>-267</v>
      </c>
      <c r="AD1103" s="165">
        <f t="shared" si="285"/>
        <v>-28.464818763326228</v>
      </c>
      <c r="AE1103" s="241" t="s">
        <v>8230</v>
      </c>
      <c r="AF1103" s="165">
        <v>150.35599999999999</v>
      </c>
      <c r="AG1103" s="165">
        <v>150</v>
      </c>
      <c r="AH1103" s="165">
        <f t="shared" si="295"/>
        <v>0.35599999999999454</v>
      </c>
      <c r="AI1103" s="165">
        <f t="shared" si="296"/>
        <v>0.23733333333332968</v>
      </c>
      <c r="AJ1103" s="241" t="s">
        <v>5441</v>
      </c>
      <c r="AK1103" s="165">
        <v>132</v>
      </c>
      <c r="AL1103" s="165">
        <v>170</v>
      </c>
      <c r="AM1103" s="165">
        <f t="shared" si="297"/>
        <v>-38</v>
      </c>
      <c r="AN1103" s="165">
        <f t="shared" si="298"/>
        <v>-22.352941176470591</v>
      </c>
      <c r="AO1103" s="241" t="s">
        <v>5372</v>
      </c>
      <c r="AP1103" s="165">
        <v>82</v>
      </c>
      <c r="AQ1103" s="165">
        <v>60</v>
      </c>
      <c r="AR1103" s="165">
        <f t="shared" si="299"/>
        <v>22</v>
      </c>
      <c r="AS1103" s="255">
        <f t="shared" si="300"/>
        <v>36.666666666666664</v>
      </c>
      <c r="AT1103" s="166" t="s">
        <v>11996</v>
      </c>
    </row>
    <row r="1104" spans="2:46" ht="50" customHeight="1">
      <c r="B1104" s="34" t="s">
        <v>2183</v>
      </c>
      <c r="C1104" s="35" t="s">
        <v>5303</v>
      </c>
      <c r="D1104" s="36" t="s">
        <v>2184</v>
      </c>
      <c r="E1104" s="240">
        <v>13</v>
      </c>
      <c r="F1104" s="235">
        <v>13</v>
      </c>
      <c r="G1104" s="234">
        <f t="shared" si="287"/>
        <v>0</v>
      </c>
      <c r="H1104" s="312">
        <f t="shared" si="288"/>
        <v>0</v>
      </c>
      <c r="I1104" s="65" t="s">
        <v>6150</v>
      </c>
      <c r="J1104" s="235" t="s">
        <v>6150</v>
      </c>
      <c r="K1104" s="234" t="s">
        <v>6150</v>
      </c>
      <c r="L1104" s="312" t="s">
        <v>6150</v>
      </c>
      <c r="M1104" s="240" t="s">
        <v>12163</v>
      </c>
      <c r="N1104" s="235" t="s">
        <v>12163</v>
      </c>
      <c r="O1104" s="234" t="s">
        <v>12163</v>
      </c>
      <c r="P1104" s="105" t="s">
        <v>12163</v>
      </c>
      <c r="Q1104" s="240">
        <v>13</v>
      </c>
      <c r="R1104" s="235">
        <v>13</v>
      </c>
      <c r="S1104" s="234">
        <f t="shared" si="292"/>
        <v>0</v>
      </c>
      <c r="T1104" s="105">
        <f t="shared" si="283"/>
        <v>0</v>
      </c>
      <c r="U1104" s="180" t="s">
        <v>8231</v>
      </c>
      <c r="V1104" s="165">
        <v>13</v>
      </c>
      <c r="W1104" s="165">
        <v>13</v>
      </c>
      <c r="X1104" s="165">
        <f t="shared" si="293"/>
        <v>0</v>
      </c>
      <c r="Y1104" s="165">
        <f t="shared" si="294"/>
        <v>0</v>
      </c>
      <c r="Z1104" s="235" t="s">
        <v>6150</v>
      </c>
      <c r="AA1104" s="235" t="s">
        <v>6150</v>
      </c>
      <c r="AB1104" s="235" t="s">
        <v>6150</v>
      </c>
      <c r="AC1104" s="235" t="s">
        <v>6150</v>
      </c>
      <c r="AD1104" s="235" t="s">
        <v>6150</v>
      </c>
      <c r="AE1104" s="235" t="s">
        <v>12158</v>
      </c>
      <c r="AF1104" s="235" t="s">
        <v>12158</v>
      </c>
      <c r="AG1104" s="235" t="s">
        <v>12158</v>
      </c>
      <c r="AH1104" s="235" t="s">
        <v>12158</v>
      </c>
      <c r="AI1104" s="235" t="s">
        <v>12158</v>
      </c>
      <c r="AJ1104" s="241" t="s">
        <v>12158</v>
      </c>
      <c r="AK1104" s="241" t="s">
        <v>12158</v>
      </c>
      <c r="AL1104" s="241" t="s">
        <v>12158</v>
      </c>
      <c r="AM1104" s="241" t="s">
        <v>12158</v>
      </c>
      <c r="AN1104" s="241" t="s">
        <v>12158</v>
      </c>
      <c r="AO1104" s="241" t="s">
        <v>12158</v>
      </c>
      <c r="AP1104" s="165" t="s">
        <v>12158</v>
      </c>
      <c r="AQ1104" s="241" t="s">
        <v>12158</v>
      </c>
      <c r="AR1104" s="241" t="s">
        <v>12158</v>
      </c>
      <c r="AS1104" s="241" t="s">
        <v>12158</v>
      </c>
      <c r="AT1104" s="5"/>
    </row>
    <row r="1105" spans="2:48" ht="50" customHeight="1">
      <c r="B1105" s="56" t="s">
        <v>2185</v>
      </c>
      <c r="C1105" s="57" t="s">
        <v>5303</v>
      </c>
      <c r="D1105" s="58" t="s">
        <v>2186</v>
      </c>
      <c r="E1105" s="240">
        <v>5100</v>
      </c>
      <c r="F1105" s="235">
        <v>4500</v>
      </c>
      <c r="G1105" s="234">
        <f t="shared" si="287"/>
        <v>600</v>
      </c>
      <c r="H1105" s="312">
        <f t="shared" si="288"/>
        <v>13.333333333333334</v>
      </c>
      <c r="I1105" s="65" t="s">
        <v>6150</v>
      </c>
      <c r="J1105" s="235" t="s">
        <v>6150</v>
      </c>
      <c r="K1105" s="234" t="s">
        <v>6150</v>
      </c>
      <c r="L1105" s="312" t="s">
        <v>6150</v>
      </c>
      <c r="M1105" s="240" t="s">
        <v>12163</v>
      </c>
      <c r="N1105" s="235" t="s">
        <v>12163</v>
      </c>
      <c r="O1105" s="234" t="s">
        <v>12163</v>
      </c>
      <c r="P1105" s="105" t="s">
        <v>12163</v>
      </c>
      <c r="Q1105" s="240">
        <v>5100</v>
      </c>
      <c r="R1105" s="235">
        <v>4500</v>
      </c>
      <c r="S1105" s="234">
        <f t="shared" si="292"/>
        <v>600</v>
      </c>
      <c r="T1105" s="105">
        <f t="shared" si="283"/>
        <v>13.333333333333334</v>
      </c>
      <c r="U1105" s="180" t="s">
        <v>6073</v>
      </c>
      <c r="V1105" s="165">
        <v>5100</v>
      </c>
      <c r="W1105" s="165">
        <v>4500</v>
      </c>
      <c r="X1105" s="165">
        <f t="shared" si="293"/>
        <v>600</v>
      </c>
      <c r="Y1105" s="255">
        <f t="shared" si="294"/>
        <v>13.333333333333334</v>
      </c>
      <c r="Z1105" s="235" t="s">
        <v>6150</v>
      </c>
      <c r="AA1105" s="235" t="s">
        <v>6150</v>
      </c>
      <c r="AB1105" s="235" t="s">
        <v>6150</v>
      </c>
      <c r="AC1105" s="235" t="s">
        <v>6150</v>
      </c>
      <c r="AD1105" s="235" t="s">
        <v>6150</v>
      </c>
      <c r="AE1105" s="235" t="s">
        <v>12158</v>
      </c>
      <c r="AF1105" s="235" t="s">
        <v>12158</v>
      </c>
      <c r="AG1105" s="235" t="s">
        <v>12158</v>
      </c>
      <c r="AH1105" s="235" t="s">
        <v>12158</v>
      </c>
      <c r="AI1105" s="235" t="s">
        <v>12158</v>
      </c>
      <c r="AJ1105" s="241" t="s">
        <v>12158</v>
      </c>
      <c r="AK1105" s="241" t="s">
        <v>12158</v>
      </c>
      <c r="AL1105" s="241" t="s">
        <v>12158</v>
      </c>
      <c r="AM1105" s="241" t="s">
        <v>12158</v>
      </c>
      <c r="AN1105" s="241" t="s">
        <v>12158</v>
      </c>
      <c r="AO1105" s="241" t="s">
        <v>12158</v>
      </c>
      <c r="AP1105" s="165" t="s">
        <v>12158</v>
      </c>
      <c r="AQ1105" s="241" t="s">
        <v>12158</v>
      </c>
      <c r="AR1105" s="241" t="s">
        <v>12158</v>
      </c>
      <c r="AS1105" s="241" t="s">
        <v>12158</v>
      </c>
      <c r="AT1105" s="63"/>
      <c r="AV1105"/>
    </row>
    <row r="1106" spans="2:48" ht="50" customHeight="1">
      <c r="B1106" s="56" t="s">
        <v>2187</v>
      </c>
      <c r="C1106" s="57" t="s">
        <v>5303</v>
      </c>
      <c r="D1106" s="58" t="s">
        <v>2188</v>
      </c>
      <c r="E1106" s="240">
        <v>589</v>
      </c>
      <c r="F1106" s="235">
        <v>501</v>
      </c>
      <c r="G1106" s="234">
        <f t="shared" si="287"/>
        <v>88</v>
      </c>
      <c r="H1106" s="105">
        <f t="shared" si="288"/>
        <v>17.56487025948104</v>
      </c>
      <c r="I1106" s="240">
        <v>178</v>
      </c>
      <c r="J1106" s="235">
        <v>149</v>
      </c>
      <c r="K1106" s="234">
        <f t="shared" si="289"/>
        <v>29</v>
      </c>
      <c r="L1106" s="312">
        <f t="shared" si="286"/>
        <v>19.463087248322147</v>
      </c>
      <c r="M1106" s="240" t="s">
        <v>12163</v>
      </c>
      <c r="N1106" s="235" t="s">
        <v>12163</v>
      </c>
      <c r="O1106" s="234" t="s">
        <v>12163</v>
      </c>
      <c r="P1106" s="105" t="s">
        <v>12163</v>
      </c>
      <c r="Q1106" s="240">
        <v>411</v>
      </c>
      <c r="R1106" s="235">
        <v>352</v>
      </c>
      <c r="S1106" s="234">
        <f t="shared" si="292"/>
        <v>59</v>
      </c>
      <c r="T1106" s="105">
        <f t="shared" si="283"/>
        <v>16.761363636363637</v>
      </c>
      <c r="U1106" s="180" t="s">
        <v>7741</v>
      </c>
      <c r="V1106" s="165">
        <v>411</v>
      </c>
      <c r="W1106" s="165">
        <v>352</v>
      </c>
      <c r="X1106" s="165">
        <f t="shared" si="293"/>
        <v>59</v>
      </c>
      <c r="Y1106" s="255">
        <f t="shared" si="294"/>
        <v>16.761363636363637</v>
      </c>
      <c r="Z1106" s="235" t="s">
        <v>6150</v>
      </c>
      <c r="AA1106" s="235" t="s">
        <v>6150</v>
      </c>
      <c r="AB1106" s="235" t="s">
        <v>6150</v>
      </c>
      <c r="AC1106" s="235" t="s">
        <v>6150</v>
      </c>
      <c r="AD1106" s="235" t="s">
        <v>6150</v>
      </c>
      <c r="AE1106" s="235" t="s">
        <v>12158</v>
      </c>
      <c r="AF1106" s="235" t="s">
        <v>12158</v>
      </c>
      <c r="AG1106" s="235" t="s">
        <v>12158</v>
      </c>
      <c r="AH1106" s="235" t="s">
        <v>12158</v>
      </c>
      <c r="AI1106" s="235" t="s">
        <v>12158</v>
      </c>
      <c r="AJ1106" s="241" t="s">
        <v>12158</v>
      </c>
      <c r="AK1106" s="241" t="s">
        <v>12158</v>
      </c>
      <c r="AL1106" s="241" t="s">
        <v>12158</v>
      </c>
      <c r="AM1106" s="241" t="s">
        <v>12158</v>
      </c>
      <c r="AN1106" s="241" t="s">
        <v>12158</v>
      </c>
      <c r="AO1106" s="241" t="s">
        <v>12158</v>
      </c>
      <c r="AP1106" s="165" t="s">
        <v>12158</v>
      </c>
      <c r="AQ1106" s="241" t="s">
        <v>12158</v>
      </c>
      <c r="AR1106" s="241" t="s">
        <v>12158</v>
      </c>
      <c r="AS1106" s="241" t="s">
        <v>12158</v>
      </c>
      <c r="AT1106" s="16"/>
      <c r="AV1106"/>
    </row>
    <row r="1107" spans="2:48" ht="50" customHeight="1">
      <c r="B1107" s="56" t="s">
        <v>2189</v>
      </c>
      <c r="C1107" s="57" t="s">
        <v>5303</v>
      </c>
      <c r="D1107" s="58" t="s">
        <v>2190</v>
      </c>
      <c r="E1107" s="240">
        <v>144</v>
      </c>
      <c r="F1107" s="235">
        <v>141</v>
      </c>
      <c r="G1107" s="234">
        <f t="shared" si="287"/>
        <v>3</v>
      </c>
      <c r="H1107" s="105">
        <f t="shared" si="288"/>
        <v>2.1276595744680851</v>
      </c>
      <c r="I1107" s="240">
        <v>144</v>
      </c>
      <c r="J1107" s="235">
        <v>141</v>
      </c>
      <c r="K1107" s="234">
        <f t="shared" si="289"/>
        <v>3</v>
      </c>
      <c r="L1107" s="312">
        <f t="shared" si="286"/>
        <v>2.1276595744680851</v>
      </c>
      <c r="M1107" s="240" t="s">
        <v>12163</v>
      </c>
      <c r="N1107" s="235" t="s">
        <v>12163</v>
      </c>
      <c r="O1107" s="234" t="s">
        <v>12163</v>
      </c>
      <c r="P1107" s="105" t="s">
        <v>12163</v>
      </c>
      <c r="Q1107" s="240" t="s">
        <v>6150</v>
      </c>
      <c r="R1107" s="235" t="s">
        <v>6150</v>
      </c>
      <c r="S1107" s="234" t="s">
        <v>6150</v>
      </c>
      <c r="T1107" s="138" t="s">
        <v>6150</v>
      </c>
      <c r="U1107" s="65" t="s">
        <v>6150</v>
      </c>
      <c r="V1107" s="235" t="s">
        <v>6150</v>
      </c>
      <c r="W1107" s="235" t="s">
        <v>6150</v>
      </c>
      <c r="X1107" s="235" t="s">
        <v>6150</v>
      </c>
      <c r="Y1107" s="235" t="s">
        <v>6150</v>
      </c>
      <c r="Z1107" s="235" t="s">
        <v>6150</v>
      </c>
      <c r="AA1107" s="235" t="s">
        <v>6150</v>
      </c>
      <c r="AB1107" s="235" t="s">
        <v>6150</v>
      </c>
      <c r="AC1107" s="235" t="s">
        <v>6150</v>
      </c>
      <c r="AD1107" s="235" t="s">
        <v>6150</v>
      </c>
      <c r="AE1107" s="235" t="s">
        <v>12158</v>
      </c>
      <c r="AF1107" s="235" t="s">
        <v>12158</v>
      </c>
      <c r="AG1107" s="235" t="s">
        <v>12158</v>
      </c>
      <c r="AH1107" s="235" t="s">
        <v>12158</v>
      </c>
      <c r="AI1107" s="235" t="s">
        <v>12158</v>
      </c>
      <c r="AJ1107" s="241" t="s">
        <v>12158</v>
      </c>
      <c r="AK1107" s="241" t="s">
        <v>12158</v>
      </c>
      <c r="AL1107" s="241" t="s">
        <v>12158</v>
      </c>
      <c r="AM1107" s="241" t="s">
        <v>12158</v>
      </c>
      <c r="AN1107" s="241" t="s">
        <v>12158</v>
      </c>
      <c r="AO1107" s="241" t="s">
        <v>12158</v>
      </c>
      <c r="AP1107" s="165" t="s">
        <v>12158</v>
      </c>
      <c r="AQ1107" s="241" t="s">
        <v>12158</v>
      </c>
      <c r="AR1107" s="241" t="s">
        <v>12158</v>
      </c>
      <c r="AS1107" s="241" t="s">
        <v>12158</v>
      </c>
      <c r="AT1107" s="16"/>
      <c r="AV1107"/>
    </row>
    <row r="1108" spans="2:48" ht="50" customHeight="1">
      <c r="B1108" s="34" t="s">
        <v>2191</v>
      </c>
      <c r="C1108" s="35" t="s">
        <v>5303</v>
      </c>
      <c r="D1108" s="36" t="s">
        <v>2192</v>
      </c>
      <c r="E1108" s="240">
        <v>367</v>
      </c>
      <c r="F1108" s="235">
        <v>344</v>
      </c>
      <c r="G1108" s="234">
        <f t="shared" si="287"/>
        <v>23</v>
      </c>
      <c r="H1108" s="105">
        <f t="shared" si="288"/>
        <v>6.6860465116279064</v>
      </c>
      <c r="I1108" s="240">
        <v>367</v>
      </c>
      <c r="J1108" s="235">
        <v>344</v>
      </c>
      <c r="K1108" s="234">
        <f t="shared" si="289"/>
        <v>23</v>
      </c>
      <c r="L1108" s="312">
        <f t="shared" si="286"/>
        <v>6.6860465116279064</v>
      </c>
      <c r="M1108" s="240" t="s">
        <v>12163</v>
      </c>
      <c r="N1108" s="235" t="s">
        <v>12163</v>
      </c>
      <c r="O1108" s="234" t="s">
        <v>12163</v>
      </c>
      <c r="P1108" s="105" t="s">
        <v>12163</v>
      </c>
      <c r="Q1108" s="240" t="s">
        <v>6150</v>
      </c>
      <c r="R1108" s="235" t="s">
        <v>6150</v>
      </c>
      <c r="S1108" s="234" t="s">
        <v>6150</v>
      </c>
      <c r="T1108" s="138" t="s">
        <v>6150</v>
      </c>
      <c r="U1108" s="65" t="s">
        <v>6150</v>
      </c>
      <c r="V1108" s="235" t="s">
        <v>6150</v>
      </c>
      <c r="W1108" s="235" t="s">
        <v>6150</v>
      </c>
      <c r="X1108" s="235" t="s">
        <v>6150</v>
      </c>
      <c r="Y1108" s="235" t="s">
        <v>6150</v>
      </c>
      <c r="Z1108" s="235" t="s">
        <v>6150</v>
      </c>
      <c r="AA1108" s="235" t="s">
        <v>6150</v>
      </c>
      <c r="AB1108" s="235" t="s">
        <v>6150</v>
      </c>
      <c r="AC1108" s="235" t="s">
        <v>6150</v>
      </c>
      <c r="AD1108" s="235" t="s">
        <v>6150</v>
      </c>
      <c r="AE1108" s="235" t="s">
        <v>12158</v>
      </c>
      <c r="AF1108" s="235" t="s">
        <v>12158</v>
      </c>
      <c r="AG1108" s="235" t="s">
        <v>12158</v>
      </c>
      <c r="AH1108" s="235" t="s">
        <v>12158</v>
      </c>
      <c r="AI1108" s="235" t="s">
        <v>12158</v>
      </c>
      <c r="AJ1108" s="241" t="s">
        <v>12158</v>
      </c>
      <c r="AK1108" s="241" t="s">
        <v>12158</v>
      </c>
      <c r="AL1108" s="241" t="s">
        <v>12158</v>
      </c>
      <c r="AM1108" s="241" t="s">
        <v>12158</v>
      </c>
      <c r="AN1108" s="241" t="s">
        <v>12158</v>
      </c>
      <c r="AO1108" s="241" t="s">
        <v>12158</v>
      </c>
      <c r="AP1108" s="165" t="s">
        <v>12158</v>
      </c>
      <c r="AQ1108" s="241" t="s">
        <v>12158</v>
      </c>
      <c r="AR1108" s="241" t="s">
        <v>12158</v>
      </c>
      <c r="AS1108" s="241" t="s">
        <v>12158</v>
      </c>
      <c r="AT1108" s="16"/>
    </row>
    <row r="1109" spans="2:48" ht="50" customHeight="1">
      <c r="B1109" s="34" t="s">
        <v>2193</v>
      </c>
      <c r="C1109" s="35" t="s">
        <v>5303</v>
      </c>
      <c r="D1109" s="36" t="s">
        <v>2194</v>
      </c>
      <c r="E1109" s="240">
        <v>568</v>
      </c>
      <c r="F1109" s="235">
        <v>568</v>
      </c>
      <c r="G1109" s="234">
        <f t="shared" si="287"/>
        <v>0</v>
      </c>
      <c r="H1109" s="105">
        <f t="shared" si="288"/>
        <v>0</v>
      </c>
      <c r="I1109" s="240" t="s">
        <v>6150</v>
      </c>
      <c r="J1109" s="235" t="s">
        <v>6150</v>
      </c>
      <c r="K1109" s="234" t="s">
        <v>6150</v>
      </c>
      <c r="L1109" s="312" t="s">
        <v>6150</v>
      </c>
      <c r="M1109" s="240" t="s">
        <v>12163</v>
      </c>
      <c r="N1109" s="235" t="s">
        <v>12163</v>
      </c>
      <c r="O1109" s="234" t="s">
        <v>12163</v>
      </c>
      <c r="P1109" s="105" t="s">
        <v>12163</v>
      </c>
      <c r="Q1109" s="240">
        <v>568</v>
      </c>
      <c r="R1109" s="235">
        <v>568</v>
      </c>
      <c r="S1109" s="234">
        <f t="shared" si="292"/>
        <v>0</v>
      </c>
      <c r="T1109" s="105">
        <f t="shared" si="283"/>
        <v>0</v>
      </c>
      <c r="U1109" s="180" t="s">
        <v>8232</v>
      </c>
      <c r="V1109" s="165">
        <v>568</v>
      </c>
      <c r="W1109" s="165">
        <v>568</v>
      </c>
      <c r="X1109" s="165">
        <f t="shared" si="293"/>
        <v>0</v>
      </c>
      <c r="Y1109" s="255">
        <f t="shared" si="294"/>
        <v>0</v>
      </c>
      <c r="Z1109" s="235" t="s">
        <v>6150</v>
      </c>
      <c r="AA1109" s="235" t="s">
        <v>6150</v>
      </c>
      <c r="AB1109" s="235" t="s">
        <v>6150</v>
      </c>
      <c r="AC1109" s="235" t="s">
        <v>6150</v>
      </c>
      <c r="AD1109" s="235" t="s">
        <v>6150</v>
      </c>
      <c r="AE1109" s="235" t="s">
        <v>12158</v>
      </c>
      <c r="AF1109" s="235" t="s">
        <v>12158</v>
      </c>
      <c r="AG1109" s="235" t="s">
        <v>12158</v>
      </c>
      <c r="AH1109" s="235" t="s">
        <v>12158</v>
      </c>
      <c r="AI1109" s="235" t="s">
        <v>12158</v>
      </c>
      <c r="AJ1109" s="241" t="s">
        <v>12158</v>
      </c>
      <c r="AK1109" s="241" t="s">
        <v>12158</v>
      </c>
      <c r="AL1109" s="241" t="s">
        <v>12158</v>
      </c>
      <c r="AM1109" s="241" t="s">
        <v>12158</v>
      </c>
      <c r="AN1109" s="241" t="s">
        <v>12158</v>
      </c>
      <c r="AO1109" s="241" t="s">
        <v>12158</v>
      </c>
      <c r="AP1109" s="165" t="s">
        <v>12158</v>
      </c>
      <c r="AQ1109" s="241" t="s">
        <v>12158</v>
      </c>
      <c r="AR1109" s="241" t="s">
        <v>12158</v>
      </c>
      <c r="AS1109" s="241" t="s">
        <v>12158</v>
      </c>
      <c r="AT1109" s="16"/>
    </row>
    <row r="1110" spans="2:48" ht="50" customHeight="1">
      <c r="B1110" s="34" t="s">
        <v>2195</v>
      </c>
      <c r="C1110" s="35" t="s">
        <v>5303</v>
      </c>
      <c r="D1110" s="36" t="s">
        <v>2196</v>
      </c>
      <c r="E1110" s="240">
        <v>53</v>
      </c>
      <c r="F1110" s="235">
        <v>140</v>
      </c>
      <c r="G1110" s="234">
        <f t="shared" si="287"/>
        <v>-87</v>
      </c>
      <c r="H1110" s="105">
        <f t="shared" si="288"/>
        <v>-62.142857142857146</v>
      </c>
      <c r="I1110" s="240" t="s">
        <v>6150</v>
      </c>
      <c r="J1110" s="235" t="s">
        <v>6150</v>
      </c>
      <c r="K1110" s="234" t="s">
        <v>6150</v>
      </c>
      <c r="L1110" s="312" t="s">
        <v>6150</v>
      </c>
      <c r="M1110" s="240" t="s">
        <v>12163</v>
      </c>
      <c r="N1110" s="235" t="s">
        <v>12163</v>
      </c>
      <c r="O1110" s="234" t="s">
        <v>12163</v>
      </c>
      <c r="P1110" s="105" t="s">
        <v>12163</v>
      </c>
      <c r="Q1110" s="240">
        <v>53</v>
      </c>
      <c r="R1110" s="235">
        <v>140</v>
      </c>
      <c r="S1110" s="234">
        <f t="shared" si="292"/>
        <v>-87</v>
      </c>
      <c r="T1110" s="105">
        <f t="shared" si="283"/>
        <v>-62.142857142857146</v>
      </c>
      <c r="U1110" s="180" t="s">
        <v>7741</v>
      </c>
      <c r="V1110" s="165">
        <v>50</v>
      </c>
      <c r="W1110" s="165">
        <v>50</v>
      </c>
      <c r="X1110" s="165">
        <f t="shared" si="293"/>
        <v>0</v>
      </c>
      <c r="Y1110" s="255">
        <f t="shared" si="294"/>
        <v>0</v>
      </c>
      <c r="Z1110" s="237" t="s">
        <v>6109</v>
      </c>
      <c r="AA1110" s="165">
        <v>3</v>
      </c>
      <c r="AB1110" s="165">
        <v>90</v>
      </c>
      <c r="AC1110" s="165">
        <f t="shared" si="284"/>
        <v>-87</v>
      </c>
      <c r="AD1110" s="255">
        <f t="shared" si="285"/>
        <v>-96.666666666666671</v>
      </c>
      <c r="AE1110" s="235" t="s">
        <v>12158</v>
      </c>
      <c r="AF1110" s="235" t="s">
        <v>12158</v>
      </c>
      <c r="AG1110" s="235" t="s">
        <v>12158</v>
      </c>
      <c r="AH1110" s="235" t="s">
        <v>12158</v>
      </c>
      <c r="AI1110" s="235" t="s">
        <v>12158</v>
      </c>
      <c r="AJ1110" s="241" t="s">
        <v>12158</v>
      </c>
      <c r="AK1110" s="241" t="s">
        <v>12158</v>
      </c>
      <c r="AL1110" s="241" t="s">
        <v>12158</v>
      </c>
      <c r="AM1110" s="241" t="s">
        <v>12158</v>
      </c>
      <c r="AN1110" s="241" t="s">
        <v>12158</v>
      </c>
      <c r="AO1110" s="241" t="s">
        <v>12158</v>
      </c>
      <c r="AP1110" s="165" t="s">
        <v>12158</v>
      </c>
      <c r="AQ1110" s="241" t="s">
        <v>12158</v>
      </c>
      <c r="AR1110" s="241" t="s">
        <v>12158</v>
      </c>
      <c r="AS1110" s="241" t="s">
        <v>12158</v>
      </c>
      <c r="AT1110" s="16"/>
    </row>
    <row r="1111" spans="2:48" ht="50" customHeight="1">
      <c r="B1111" s="34" t="s">
        <v>2197</v>
      </c>
      <c r="C1111" s="35" t="s">
        <v>5303</v>
      </c>
      <c r="D1111" s="36" t="s">
        <v>2198</v>
      </c>
      <c r="E1111" s="240">
        <v>7</v>
      </c>
      <c r="F1111" s="235">
        <v>17</v>
      </c>
      <c r="G1111" s="234">
        <f t="shared" si="287"/>
        <v>-10</v>
      </c>
      <c r="H1111" s="105">
        <f t="shared" si="288"/>
        <v>-58.82352941176471</v>
      </c>
      <c r="I1111" s="240" t="s">
        <v>6150</v>
      </c>
      <c r="J1111" s="235" t="s">
        <v>6150</v>
      </c>
      <c r="K1111" s="234" t="s">
        <v>6150</v>
      </c>
      <c r="L1111" s="312" t="s">
        <v>6150</v>
      </c>
      <c r="M1111" s="240" t="s">
        <v>12163</v>
      </c>
      <c r="N1111" s="235" t="s">
        <v>12163</v>
      </c>
      <c r="O1111" s="234" t="s">
        <v>12163</v>
      </c>
      <c r="P1111" s="105" t="s">
        <v>12163</v>
      </c>
      <c r="Q1111" s="240">
        <v>7</v>
      </c>
      <c r="R1111" s="235">
        <v>17</v>
      </c>
      <c r="S1111" s="234">
        <f t="shared" si="292"/>
        <v>-10</v>
      </c>
      <c r="T1111" s="105">
        <f t="shared" si="283"/>
        <v>-58.82352941176471</v>
      </c>
      <c r="U1111" s="180" t="s">
        <v>6094</v>
      </c>
      <c r="V1111" s="165">
        <v>6</v>
      </c>
      <c r="W1111" s="165">
        <v>16</v>
      </c>
      <c r="X1111" s="165">
        <f t="shared" si="293"/>
        <v>-10</v>
      </c>
      <c r="Y1111" s="255">
        <f t="shared" si="294"/>
        <v>-62.5</v>
      </c>
      <c r="Z1111" s="237" t="s">
        <v>8233</v>
      </c>
      <c r="AA1111" s="165">
        <v>2</v>
      </c>
      <c r="AB1111" s="165">
        <v>1</v>
      </c>
      <c r="AC1111" s="165">
        <f t="shared" si="284"/>
        <v>1</v>
      </c>
      <c r="AD1111" s="165">
        <f t="shared" si="285"/>
        <v>100</v>
      </c>
      <c r="AE1111" s="235" t="s">
        <v>12158</v>
      </c>
      <c r="AF1111" s="235" t="s">
        <v>12158</v>
      </c>
      <c r="AG1111" s="235" t="s">
        <v>12158</v>
      </c>
      <c r="AH1111" s="235" t="s">
        <v>12158</v>
      </c>
      <c r="AI1111" s="235" t="s">
        <v>12158</v>
      </c>
      <c r="AJ1111" s="241" t="s">
        <v>12158</v>
      </c>
      <c r="AK1111" s="241" t="s">
        <v>12158</v>
      </c>
      <c r="AL1111" s="241" t="s">
        <v>12158</v>
      </c>
      <c r="AM1111" s="241" t="s">
        <v>12158</v>
      </c>
      <c r="AN1111" s="241" t="s">
        <v>12158</v>
      </c>
      <c r="AO1111" s="241" t="s">
        <v>12158</v>
      </c>
      <c r="AP1111" s="165" t="s">
        <v>12158</v>
      </c>
      <c r="AQ1111" s="241" t="s">
        <v>12158</v>
      </c>
      <c r="AR1111" s="241" t="s">
        <v>12158</v>
      </c>
      <c r="AS1111" s="241" t="s">
        <v>12158</v>
      </c>
      <c r="AT1111" s="16"/>
    </row>
    <row r="1112" spans="2:48" ht="50" customHeight="1">
      <c r="B1112" s="37" t="s">
        <v>2199</v>
      </c>
      <c r="C1112" s="38" t="s">
        <v>5303</v>
      </c>
      <c r="D1112" s="39" t="s">
        <v>2200</v>
      </c>
      <c r="E1112" s="240">
        <v>2236</v>
      </c>
      <c r="F1112" s="235">
        <v>2224</v>
      </c>
      <c r="G1112" s="234">
        <f t="shared" si="287"/>
        <v>12</v>
      </c>
      <c r="H1112" s="105">
        <f t="shared" si="288"/>
        <v>0.53956834532374098</v>
      </c>
      <c r="I1112" s="240" t="s">
        <v>6150</v>
      </c>
      <c r="J1112" s="235" t="s">
        <v>6150</v>
      </c>
      <c r="K1112" s="234" t="s">
        <v>6150</v>
      </c>
      <c r="L1112" s="312" t="s">
        <v>6150</v>
      </c>
      <c r="M1112" s="240" t="s">
        <v>12163</v>
      </c>
      <c r="N1112" s="235" t="s">
        <v>12163</v>
      </c>
      <c r="O1112" s="234" t="s">
        <v>12163</v>
      </c>
      <c r="P1112" s="105" t="s">
        <v>12163</v>
      </c>
      <c r="Q1112" s="240">
        <v>2236</v>
      </c>
      <c r="R1112" s="235">
        <v>2224</v>
      </c>
      <c r="S1112" s="234">
        <f t="shared" si="292"/>
        <v>12</v>
      </c>
      <c r="T1112" s="105">
        <f t="shared" si="283"/>
        <v>0.53956834532374098</v>
      </c>
      <c r="U1112" s="180" t="s">
        <v>8234</v>
      </c>
      <c r="V1112" s="165">
        <v>2134</v>
      </c>
      <c r="W1112" s="165">
        <v>2119</v>
      </c>
      <c r="X1112" s="165">
        <f t="shared" si="293"/>
        <v>15</v>
      </c>
      <c r="Y1112" s="255">
        <f t="shared" si="294"/>
        <v>0.70788107597923544</v>
      </c>
      <c r="Z1112" s="237" t="s">
        <v>8235</v>
      </c>
      <c r="AA1112" s="165">
        <v>76</v>
      </c>
      <c r="AB1112" s="165">
        <v>76</v>
      </c>
      <c r="AC1112" s="165">
        <f t="shared" si="284"/>
        <v>0</v>
      </c>
      <c r="AD1112" s="165">
        <f t="shared" si="285"/>
        <v>0</v>
      </c>
      <c r="AE1112" s="237" t="s">
        <v>8236</v>
      </c>
      <c r="AF1112" s="165">
        <v>26</v>
      </c>
      <c r="AG1112" s="165">
        <v>28</v>
      </c>
      <c r="AH1112" s="165">
        <f t="shared" si="295"/>
        <v>-2</v>
      </c>
      <c r="AI1112" s="165">
        <f t="shared" si="296"/>
        <v>-7.1428571428571423</v>
      </c>
      <c r="AJ1112" s="241" t="s">
        <v>12158</v>
      </c>
      <c r="AK1112" s="241" t="s">
        <v>12158</v>
      </c>
      <c r="AL1112" s="241" t="s">
        <v>12158</v>
      </c>
      <c r="AM1112" s="241" t="s">
        <v>12158</v>
      </c>
      <c r="AN1112" s="241" t="s">
        <v>12158</v>
      </c>
      <c r="AO1112" s="241" t="s">
        <v>12158</v>
      </c>
      <c r="AP1112" s="165" t="s">
        <v>12158</v>
      </c>
      <c r="AQ1112" s="241" t="s">
        <v>12158</v>
      </c>
      <c r="AR1112" s="241" t="s">
        <v>12158</v>
      </c>
      <c r="AS1112" s="241" t="s">
        <v>12158</v>
      </c>
      <c r="AT1112" s="61"/>
    </row>
    <row r="1113" spans="2:48" ht="50" customHeight="1">
      <c r="B1113" s="37" t="s">
        <v>2201</v>
      </c>
      <c r="C1113" s="38" t="s">
        <v>5303</v>
      </c>
      <c r="D1113" s="39" t="s">
        <v>2202</v>
      </c>
      <c r="E1113" s="240">
        <v>400</v>
      </c>
      <c r="F1113" s="235">
        <v>321</v>
      </c>
      <c r="G1113" s="234">
        <f t="shared" si="287"/>
        <v>79</v>
      </c>
      <c r="H1113" s="105">
        <f t="shared" si="288"/>
        <v>24.610591900311526</v>
      </c>
      <c r="I1113" s="240" t="s">
        <v>6150</v>
      </c>
      <c r="J1113" s="235" t="s">
        <v>6150</v>
      </c>
      <c r="K1113" s="234" t="s">
        <v>6150</v>
      </c>
      <c r="L1113" s="312" t="s">
        <v>6150</v>
      </c>
      <c r="M1113" s="240" t="s">
        <v>12163</v>
      </c>
      <c r="N1113" s="235" t="s">
        <v>12163</v>
      </c>
      <c r="O1113" s="234" t="s">
        <v>12163</v>
      </c>
      <c r="P1113" s="105" t="s">
        <v>12163</v>
      </c>
      <c r="Q1113" s="240">
        <v>400</v>
      </c>
      <c r="R1113" s="235">
        <v>321</v>
      </c>
      <c r="S1113" s="234">
        <f t="shared" si="292"/>
        <v>79</v>
      </c>
      <c r="T1113" s="105">
        <f t="shared" si="283"/>
        <v>24.610591900311526</v>
      </c>
      <c r="U1113" s="180" t="s">
        <v>8237</v>
      </c>
      <c r="V1113" s="165">
        <v>352</v>
      </c>
      <c r="W1113" s="165">
        <v>273</v>
      </c>
      <c r="X1113" s="165">
        <f t="shared" si="293"/>
        <v>79</v>
      </c>
      <c r="Y1113" s="255">
        <f t="shared" si="294"/>
        <v>28.937728937728942</v>
      </c>
      <c r="Z1113" s="237" t="s">
        <v>8238</v>
      </c>
      <c r="AA1113" s="165">
        <v>49</v>
      </c>
      <c r="AB1113" s="165">
        <v>49</v>
      </c>
      <c r="AC1113" s="165">
        <f t="shared" si="284"/>
        <v>0</v>
      </c>
      <c r="AD1113" s="165">
        <f t="shared" si="285"/>
        <v>0</v>
      </c>
      <c r="AE1113" s="237" t="s">
        <v>8239</v>
      </c>
      <c r="AF1113" s="165">
        <v>0</v>
      </c>
      <c r="AG1113" s="165">
        <v>0</v>
      </c>
      <c r="AH1113" s="165">
        <f t="shared" si="295"/>
        <v>0</v>
      </c>
      <c r="AI1113" s="165">
        <f t="shared" si="295"/>
        <v>0</v>
      </c>
      <c r="AJ1113" s="241" t="s">
        <v>12158</v>
      </c>
      <c r="AK1113" s="241" t="s">
        <v>12158</v>
      </c>
      <c r="AL1113" s="241" t="s">
        <v>12158</v>
      </c>
      <c r="AM1113" s="241" t="s">
        <v>12158</v>
      </c>
      <c r="AN1113" s="241" t="s">
        <v>12158</v>
      </c>
      <c r="AO1113" s="241" t="s">
        <v>12158</v>
      </c>
      <c r="AP1113" s="165" t="s">
        <v>12158</v>
      </c>
      <c r="AQ1113" s="241" t="s">
        <v>12158</v>
      </c>
      <c r="AR1113" s="241" t="s">
        <v>12158</v>
      </c>
      <c r="AS1113" s="241" t="s">
        <v>12158</v>
      </c>
      <c r="AT1113" s="61"/>
    </row>
    <row r="1114" spans="2:48" ht="50" customHeight="1">
      <c r="B1114" s="34" t="s">
        <v>2203</v>
      </c>
      <c r="C1114" s="35" t="s">
        <v>5303</v>
      </c>
      <c r="D1114" s="36" t="s">
        <v>2204</v>
      </c>
      <c r="E1114" s="240">
        <v>852</v>
      </c>
      <c r="F1114" s="235">
        <v>800</v>
      </c>
      <c r="G1114" s="234">
        <f t="shared" si="287"/>
        <v>52</v>
      </c>
      <c r="H1114" s="105">
        <f t="shared" si="288"/>
        <v>6.5</v>
      </c>
      <c r="I1114" s="240">
        <v>53</v>
      </c>
      <c r="J1114" s="235">
        <v>31</v>
      </c>
      <c r="K1114" s="234">
        <f t="shared" si="289"/>
        <v>22</v>
      </c>
      <c r="L1114" s="312">
        <f t="shared" si="286"/>
        <v>70.967741935483872</v>
      </c>
      <c r="M1114" s="240" t="s">
        <v>12163</v>
      </c>
      <c r="N1114" s="235" t="s">
        <v>12163</v>
      </c>
      <c r="O1114" s="234" t="s">
        <v>12163</v>
      </c>
      <c r="P1114" s="105" t="s">
        <v>12163</v>
      </c>
      <c r="Q1114" s="240">
        <v>800</v>
      </c>
      <c r="R1114" s="235">
        <v>769</v>
      </c>
      <c r="S1114" s="234">
        <f t="shared" si="292"/>
        <v>31</v>
      </c>
      <c r="T1114" s="105">
        <f t="shared" si="283"/>
        <v>4.031209362808843</v>
      </c>
      <c r="U1114" s="180" t="s">
        <v>8240</v>
      </c>
      <c r="V1114" s="165">
        <v>760</v>
      </c>
      <c r="W1114" s="165">
        <v>735</v>
      </c>
      <c r="X1114" s="165">
        <f t="shared" si="293"/>
        <v>25</v>
      </c>
      <c r="Y1114" s="255">
        <f t="shared" si="294"/>
        <v>3.4013605442176873</v>
      </c>
      <c r="Z1114" s="237" t="s">
        <v>8241</v>
      </c>
      <c r="AA1114" s="165">
        <v>40</v>
      </c>
      <c r="AB1114" s="165">
        <v>34</v>
      </c>
      <c r="AC1114" s="165">
        <f t="shared" si="284"/>
        <v>6</v>
      </c>
      <c r="AD1114" s="165">
        <f t="shared" si="285"/>
        <v>17.647058823529413</v>
      </c>
      <c r="AE1114" s="235" t="s">
        <v>12158</v>
      </c>
      <c r="AF1114" s="235" t="s">
        <v>12158</v>
      </c>
      <c r="AG1114" s="235" t="s">
        <v>12158</v>
      </c>
      <c r="AH1114" s="235" t="s">
        <v>12158</v>
      </c>
      <c r="AI1114" s="235" t="s">
        <v>12158</v>
      </c>
      <c r="AJ1114" s="241" t="s">
        <v>12158</v>
      </c>
      <c r="AK1114" s="241" t="s">
        <v>12158</v>
      </c>
      <c r="AL1114" s="241" t="s">
        <v>12158</v>
      </c>
      <c r="AM1114" s="241" t="s">
        <v>12158</v>
      </c>
      <c r="AN1114" s="241" t="s">
        <v>12158</v>
      </c>
      <c r="AO1114" s="241" t="s">
        <v>12158</v>
      </c>
      <c r="AP1114" s="165" t="s">
        <v>12158</v>
      </c>
      <c r="AQ1114" s="241" t="s">
        <v>12158</v>
      </c>
      <c r="AR1114" s="241" t="s">
        <v>12158</v>
      </c>
      <c r="AS1114" s="241" t="s">
        <v>12158</v>
      </c>
      <c r="AT1114" s="16"/>
    </row>
    <row r="1115" spans="2:48" ht="50" customHeight="1">
      <c r="B1115" s="34" t="s">
        <v>2205</v>
      </c>
      <c r="C1115" s="35" t="s">
        <v>5303</v>
      </c>
      <c r="D1115" s="36" t="s">
        <v>2206</v>
      </c>
      <c r="E1115" s="240">
        <v>10</v>
      </c>
      <c r="F1115" s="235">
        <v>2</v>
      </c>
      <c r="G1115" s="234">
        <f t="shared" si="287"/>
        <v>8</v>
      </c>
      <c r="H1115" s="105">
        <f t="shared" si="288"/>
        <v>400</v>
      </c>
      <c r="I1115" s="240">
        <v>10</v>
      </c>
      <c r="J1115" s="235">
        <v>2</v>
      </c>
      <c r="K1115" s="234">
        <f t="shared" si="289"/>
        <v>8</v>
      </c>
      <c r="L1115" s="312">
        <f t="shared" si="286"/>
        <v>400</v>
      </c>
      <c r="M1115" s="240" t="s">
        <v>12163</v>
      </c>
      <c r="N1115" s="235" t="s">
        <v>12163</v>
      </c>
      <c r="O1115" s="234" t="s">
        <v>12163</v>
      </c>
      <c r="P1115" s="105" t="s">
        <v>12163</v>
      </c>
      <c r="Q1115" s="240" t="s">
        <v>12163</v>
      </c>
      <c r="R1115" s="235" t="s">
        <v>12163</v>
      </c>
      <c r="S1115" s="234" t="s">
        <v>12163</v>
      </c>
      <c r="T1115" s="138" t="s">
        <v>12163</v>
      </c>
      <c r="U1115" s="65" t="s">
        <v>6150</v>
      </c>
      <c r="V1115" s="235" t="s">
        <v>6150</v>
      </c>
      <c r="W1115" s="235" t="s">
        <v>6150</v>
      </c>
      <c r="X1115" s="235" t="s">
        <v>6150</v>
      </c>
      <c r="Y1115" s="235" t="s">
        <v>6150</v>
      </c>
      <c r="Z1115" s="235" t="s">
        <v>6150</v>
      </c>
      <c r="AA1115" s="235" t="s">
        <v>6150</v>
      </c>
      <c r="AB1115" s="235" t="s">
        <v>6150</v>
      </c>
      <c r="AC1115" s="235" t="s">
        <v>6150</v>
      </c>
      <c r="AD1115" s="235" t="s">
        <v>6150</v>
      </c>
      <c r="AE1115" s="235" t="s">
        <v>12158</v>
      </c>
      <c r="AF1115" s="235" t="s">
        <v>12158</v>
      </c>
      <c r="AG1115" s="235" t="s">
        <v>12158</v>
      </c>
      <c r="AH1115" s="235" t="s">
        <v>12158</v>
      </c>
      <c r="AI1115" s="235" t="s">
        <v>12158</v>
      </c>
      <c r="AJ1115" s="241" t="s">
        <v>12158</v>
      </c>
      <c r="AK1115" s="241" t="s">
        <v>12158</v>
      </c>
      <c r="AL1115" s="241" t="s">
        <v>12158</v>
      </c>
      <c r="AM1115" s="241" t="s">
        <v>12158</v>
      </c>
      <c r="AN1115" s="241" t="s">
        <v>12158</v>
      </c>
      <c r="AO1115" s="241" t="s">
        <v>12158</v>
      </c>
      <c r="AP1115" s="165" t="s">
        <v>12158</v>
      </c>
      <c r="AQ1115" s="241" t="s">
        <v>12158</v>
      </c>
      <c r="AR1115" s="241" t="s">
        <v>12158</v>
      </c>
      <c r="AS1115" s="241" t="s">
        <v>12158</v>
      </c>
      <c r="AT1115" s="16"/>
    </row>
    <row r="1116" spans="2:48" ht="50" customHeight="1">
      <c r="B1116" s="34" t="s">
        <v>2207</v>
      </c>
      <c r="C1116" s="35" t="s">
        <v>5304</v>
      </c>
      <c r="D1116" s="36" t="s">
        <v>2208</v>
      </c>
      <c r="E1116" s="240">
        <v>3661.6210000000001</v>
      </c>
      <c r="F1116" s="235">
        <v>2593.4090000000001</v>
      </c>
      <c r="G1116" s="234">
        <f t="shared" si="287"/>
        <v>1068.212</v>
      </c>
      <c r="H1116" s="105">
        <f t="shared" si="288"/>
        <v>41.189492286021988</v>
      </c>
      <c r="I1116" s="240">
        <v>334.11</v>
      </c>
      <c r="J1116" s="235">
        <v>34.1</v>
      </c>
      <c r="K1116" s="234">
        <f t="shared" si="289"/>
        <v>300.01</v>
      </c>
      <c r="L1116" s="312">
        <f t="shared" si="286"/>
        <v>879.79472140762459</v>
      </c>
      <c r="M1116" s="240">
        <v>202.696</v>
      </c>
      <c r="N1116" s="235">
        <v>202.65899999999999</v>
      </c>
      <c r="O1116" s="234">
        <f t="shared" si="290"/>
        <v>3.7000000000006139E-2</v>
      </c>
      <c r="P1116" s="105">
        <f t="shared" si="291"/>
        <v>1.8257269600662266E-2</v>
      </c>
      <c r="Q1116" s="240">
        <v>3124.8150000000001</v>
      </c>
      <c r="R1116" s="235">
        <v>2356.65</v>
      </c>
      <c r="S1116" s="234">
        <f t="shared" si="292"/>
        <v>768.16499999999996</v>
      </c>
      <c r="T1116" s="105">
        <f t="shared" si="283"/>
        <v>32.595633632486795</v>
      </c>
      <c r="U1116" s="180" t="s">
        <v>6754</v>
      </c>
      <c r="V1116" s="165">
        <v>813</v>
      </c>
      <c r="W1116" s="165">
        <v>8</v>
      </c>
      <c r="X1116" s="165">
        <f t="shared" si="293"/>
        <v>805</v>
      </c>
      <c r="Y1116" s="255">
        <f t="shared" si="294"/>
        <v>10062.5</v>
      </c>
      <c r="Z1116" s="237" t="s">
        <v>5338</v>
      </c>
      <c r="AA1116" s="165">
        <v>750</v>
      </c>
      <c r="AB1116" s="165">
        <v>750</v>
      </c>
      <c r="AC1116" s="165">
        <f t="shared" si="284"/>
        <v>0</v>
      </c>
      <c r="AD1116" s="165">
        <f t="shared" si="285"/>
        <v>0</v>
      </c>
      <c r="AE1116" s="237" t="s">
        <v>5399</v>
      </c>
      <c r="AF1116" s="165">
        <v>301</v>
      </c>
      <c r="AG1116" s="165">
        <v>301</v>
      </c>
      <c r="AH1116" s="165">
        <f t="shared" si="295"/>
        <v>0</v>
      </c>
      <c r="AI1116" s="165">
        <f t="shared" si="296"/>
        <v>0</v>
      </c>
      <c r="AJ1116" s="237" t="s">
        <v>8242</v>
      </c>
      <c r="AK1116" s="165">
        <v>294</v>
      </c>
      <c r="AL1116" s="165">
        <v>294</v>
      </c>
      <c r="AM1116" s="165">
        <f t="shared" si="297"/>
        <v>0</v>
      </c>
      <c r="AN1116" s="165">
        <f t="shared" si="298"/>
        <v>0</v>
      </c>
      <c r="AO1116" s="237" t="s">
        <v>5580</v>
      </c>
      <c r="AP1116" s="165">
        <v>275</v>
      </c>
      <c r="AQ1116" s="165">
        <v>287</v>
      </c>
      <c r="AR1116" s="165">
        <f t="shared" si="299"/>
        <v>-12</v>
      </c>
      <c r="AS1116" s="255">
        <f t="shared" si="300"/>
        <v>-4.1811846689895473</v>
      </c>
      <c r="AT1116" s="106" t="s">
        <v>11995</v>
      </c>
    </row>
    <row r="1117" spans="2:48" ht="50" customHeight="1">
      <c r="B1117" s="34" t="s">
        <v>2209</v>
      </c>
      <c r="C1117" s="35" t="s">
        <v>5304</v>
      </c>
      <c r="D1117" s="36" t="s">
        <v>2210</v>
      </c>
      <c r="E1117" s="240">
        <v>12305.266</v>
      </c>
      <c r="F1117" s="235">
        <v>10287.509</v>
      </c>
      <c r="G1117" s="234">
        <f t="shared" si="287"/>
        <v>2017.7569999999996</v>
      </c>
      <c r="H1117" s="105">
        <f t="shared" si="288"/>
        <v>19.613659633250379</v>
      </c>
      <c r="I1117" s="240">
        <v>3287.4740000000002</v>
      </c>
      <c r="J1117" s="235">
        <v>3285.7539999999999</v>
      </c>
      <c r="K1117" s="234">
        <f t="shared" si="289"/>
        <v>1.7200000000002547</v>
      </c>
      <c r="L1117" s="312">
        <f t="shared" si="286"/>
        <v>5.234719336871399E-2</v>
      </c>
      <c r="M1117" s="240">
        <v>1979.952</v>
      </c>
      <c r="N1117" s="235">
        <v>1578.1110000000001</v>
      </c>
      <c r="O1117" s="234">
        <f t="shared" si="290"/>
        <v>401.84099999999989</v>
      </c>
      <c r="P1117" s="105">
        <f t="shared" si="291"/>
        <v>25.463417972500025</v>
      </c>
      <c r="Q1117" s="240">
        <v>7037.84</v>
      </c>
      <c r="R1117" s="235">
        <v>5423.6440000000002</v>
      </c>
      <c r="S1117" s="234">
        <f t="shared" si="292"/>
        <v>1614.1959999999999</v>
      </c>
      <c r="T1117" s="105">
        <f t="shared" si="283"/>
        <v>29.762204156467494</v>
      </c>
      <c r="U1117" s="180" t="s">
        <v>6256</v>
      </c>
      <c r="V1117" s="165">
        <v>3995</v>
      </c>
      <c r="W1117" s="165">
        <v>3077</v>
      </c>
      <c r="X1117" s="165">
        <f t="shared" si="293"/>
        <v>918</v>
      </c>
      <c r="Y1117" s="255">
        <f t="shared" si="294"/>
        <v>29.834254143646412</v>
      </c>
      <c r="Z1117" s="237" t="s">
        <v>8243</v>
      </c>
      <c r="AA1117" s="165">
        <v>981</v>
      </c>
      <c r="AB1117" s="165">
        <v>871</v>
      </c>
      <c r="AC1117" s="165">
        <f t="shared" si="284"/>
        <v>110</v>
      </c>
      <c r="AD1117" s="165">
        <f t="shared" si="285"/>
        <v>12.629161882893225</v>
      </c>
      <c r="AE1117" s="237" t="s">
        <v>8244</v>
      </c>
      <c r="AF1117" s="165">
        <v>519</v>
      </c>
      <c r="AG1117" s="165">
        <v>246</v>
      </c>
      <c r="AH1117" s="165">
        <f t="shared" si="295"/>
        <v>273</v>
      </c>
      <c r="AI1117" s="165">
        <f t="shared" si="296"/>
        <v>110.97560975609757</v>
      </c>
      <c r="AJ1117" s="237" t="s">
        <v>6575</v>
      </c>
      <c r="AK1117" s="165">
        <v>396</v>
      </c>
      <c r="AL1117" s="165">
        <v>222</v>
      </c>
      <c r="AM1117" s="165">
        <f t="shared" si="297"/>
        <v>174</v>
      </c>
      <c r="AN1117" s="165">
        <f t="shared" si="298"/>
        <v>78.378378378378372</v>
      </c>
      <c r="AO1117" s="237" t="s">
        <v>8245</v>
      </c>
      <c r="AP1117" s="165">
        <v>349</v>
      </c>
      <c r="AQ1117" s="165">
        <v>243</v>
      </c>
      <c r="AR1117" s="165">
        <f t="shared" si="299"/>
        <v>106</v>
      </c>
      <c r="AS1117" s="255">
        <f t="shared" si="300"/>
        <v>43.621399176954732</v>
      </c>
      <c r="AT1117" s="106" t="s">
        <v>11994</v>
      </c>
    </row>
    <row r="1118" spans="2:48" ht="50" customHeight="1">
      <c r="B1118" s="34" t="s">
        <v>2211</v>
      </c>
      <c r="C1118" s="35" t="s">
        <v>5304</v>
      </c>
      <c r="D1118" s="36" t="s">
        <v>2212</v>
      </c>
      <c r="E1118" s="240">
        <v>2102.3710000000001</v>
      </c>
      <c r="F1118" s="235">
        <v>1856.5239999999999</v>
      </c>
      <c r="G1118" s="234">
        <f t="shared" si="287"/>
        <v>245.84700000000021</v>
      </c>
      <c r="H1118" s="105">
        <f t="shared" si="288"/>
        <v>13.242328135806497</v>
      </c>
      <c r="I1118" s="240">
        <v>1777.3820000000001</v>
      </c>
      <c r="J1118" s="235">
        <v>1550.213</v>
      </c>
      <c r="K1118" s="234">
        <f t="shared" si="289"/>
        <v>227.1690000000001</v>
      </c>
      <c r="L1118" s="312">
        <f t="shared" si="286"/>
        <v>14.654050765927012</v>
      </c>
      <c r="M1118" s="240">
        <v>66.453000000000003</v>
      </c>
      <c r="N1118" s="235">
        <v>66.430999999999997</v>
      </c>
      <c r="O1118" s="234">
        <f t="shared" si="290"/>
        <v>2.2000000000005571E-2</v>
      </c>
      <c r="P1118" s="105">
        <f t="shared" si="291"/>
        <v>3.3117068838351936E-2</v>
      </c>
      <c r="Q1118" s="240">
        <v>258.536</v>
      </c>
      <c r="R1118" s="235">
        <v>239.88</v>
      </c>
      <c r="S1118" s="234">
        <f t="shared" si="292"/>
        <v>18.656000000000006</v>
      </c>
      <c r="T1118" s="105">
        <f t="shared" si="283"/>
        <v>7.7772219443054889</v>
      </c>
      <c r="U1118" s="180" t="s">
        <v>8246</v>
      </c>
      <c r="V1118" s="165">
        <v>51</v>
      </c>
      <c r="W1118" s="165">
        <v>48</v>
      </c>
      <c r="X1118" s="165">
        <f t="shared" si="293"/>
        <v>3</v>
      </c>
      <c r="Y1118" s="255">
        <f t="shared" si="294"/>
        <v>6.25</v>
      </c>
      <c r="Z1118" s="237" t="s">
        <v>8247</v>
      </c>
      <c r="AA1118" s="165">
        <v>42</v>
      </c>
      <c r="AB1118" s="165">
        <v>44</v>
      </c>
      <c r="AC1118" s="165">
        <f t="shared" si="284"/>
        <v>-2</v>
      </c>
      <c r="AD1118" s="165">
        <f t="shared" si="285"/>
        <v>-4.5454545454545459</v>
      </c>
      <c r="AE1118" s="237" t="s">
        <v>7918</v>
      </c>
      <c r="AF1118" s="165">
        <v>39</v>
      </c>
      <c r="AG1118" s="165">
        <v>33</v>
      </c>
      <c r="AH1118" s="165">
        <f t="shared" si="295"/>
        <v>6</v>
      </c>
      <c r="AI1118" s="165">
        <f t="shared" si="296"/>
        <v>18.181818181818183</v>
      </c>
      <c r="AJ1118" s="237" t="s">
        <v>5399</v>
      </c>
      <c r="AK1118" s="165">
        <v>20</v>
      </c>
      <c r="AL1118" s="165">
        <v>17</v>
      </c>
      <c r="AM1118" s="165">
        <f t="shared" si="297"/>
        <v>3</v>
      </c>
      <c r="AN1118" s="165">
        <f t="shared" si="298"/>
        <v>17.647058823529413</v>
      </c>
      <c r="AO1118" s="237" t="s">
        <v>6754</v>
      </c>
      <c r="AP1118" s="165">
        <v>20</v>
      </c>
      <c r="AQ1118" s="165">
        <v>20</v>
      </c>
      <c r="AR1118" s="165">
        <f t="shared" si="299"/>
        <v>0</v>
      </c>
      <c r="AS1118" s="255">
        <f t="shared" si="300"/>
        <v>0</v>
      </c>
      <c r="AT1118" s="106" t="s">
        <v>11993</v>
      </c>
    </row>
    <row r="1119" spans="2:48" ht="50" customHeight="1">
      <c r="B1119" s="34" t="s">
        <v>2213</v>
      </c>
      <c r="C1119" s="35" t="s">
        <v>5304</v>
      </c>
      <c r="D1119" s="36" t="s">
        <v>2214</v>
      </c>
      <c r="E1119" s="240">
        <v>4209.732</v>
      </c>
      <c r="F1119" s="235">
        <v>4316.59</v>
      </c>
      <c r="G1119" s="234">
        <f t="shared" si="287"/>
        <v>-106.85800000000017</v>
      </c>
      <c r="H1119" s="105">
        <f t="shared" si="288"/>
        <v>-2.4755188702193207</v>
      </c>
      <c r="I1119" s="240">
        <v>1641.8340000000001</v>
      </c>
      <c r="J1119" s="235">
        <v>1541.5940000000001</v>
      </c>
      <c r="K1119" s="234">
        <f t="shared" si="289"/>
        <v>100.24000000000001</v>
      </c>
      <c r="L1119" s="312">
        <f t="shared" si="286"/>
        <v>6.5023605436969794</v>
      </c>
      <c r="M1119" s="240">
        <v>428.89699999999999</v>
      </c>
      <c r="N1119" s="235">
        <v>428.67200000000003</v>
      </c>
      <c r="O1119" s="234">
        <f t="shared" si="290"/>
        <v>0.22499999999996589</v>
      </c>
      <c r="P1119" s="105">
        <f t="shared" si="291"/>
        <v>5.2487682890407089E-2</v>
      </c>
      <c r="Q1119" s="240">
        <v>2139.0010000000002</v>
      </c>
      <c r="R1119" s="235">
        <v>2346.3240000000001</v>
      </c>
      <c r="S1119" s="234">
        <f t="shared" si="292"/>
        <v>-207.32299999999987</v>
      </c>
      <c r="T1119" s="105">
        <f t="shared" si="283"/>
        <v>-8.8360771999092993</v>
      </c>
      <c r="U1119" s="180" t="s">
        <v>5508</v>
      </c>
      <c r="V1119" s="165">
        <v>595</v>
      </c>
      <c r="W1119" s="165">
        <v>595</v>
      </c>
      <c r="X1119" s="165">
        <f t="shared" si="293"/>
        <v>0</v>
      </c>
      <c r="Y1119" s="255">
        <f t="shared" si="294"/>
        <v>0</v>
      </c>
      <c r="Z1119" s="237" t="s">
        <v>5338</v>
      </c>
      <c r="AA1119" s="165">
        <v>488</v>
      </c>
      <c r="AB1119" s="165">
        <v>689</v>
      </c>
      <c r="AC1119" s="165">
        <f t="shared" si="284"/>
        <v>-201</v>
      </c>
      <c r="AD1119" s="165">
        <f t="shared" si="285"/>
        <v>-29.172714078374458</v>
      </c>
      <c r="AE1119" s="237" t="s">
        <v>8248</v>
      </c>
      <c r="AF1119" s="165">
        <v>245</v>
      </c>
      <c r="AG1119" s="165">
        <v>251</v>
      </c>
      <c r="AH1119" s="165">
        <f t="shared" si="295"/>
        <v>-6</v>
      </c>
      <c r="AI1119" s="165">
        <f t="shared" si="296"/>
        <v>-2.3904382470119523</v>
      </c>
      <c r="AJ1119" s="237" t="s">
        <v>8249</v>
      </c>
      <c r="AK1119" s="165">
        <v>232</v>
      </c>
      <c r="AL1119" s="165">
        <v>232</v>
      </c>
      <c r="AM1119" s="165">
        <f t="shared" si="297"/>
        <v>0</v>
      </c>
      <c r="AN1119" s="165">
        <f t="shared" si="298"/>
        <v>0</v>
      </c>
      <c r="AO1119" s="237" t="s">
        <v>8250</v>
      </c>
      <c r="AP1119" s="165">
        <v>136</v>
      </c>
      <c r="AQ1119" s="165">
        <v>147</v>
      </c>
      <c r="AR1119" s="165">
        <f t="shared" si="299"/>
        <v>-11</v>
      </c>
      <c r="AS1119" s="255">
        <f t="shared" si="300"/>
        <v>-7.4829931972789119</v>
      </c>
      <c r="AT1119" s="106" t="s">
        <v>11992</v>
      </c>
    </row>
    <row r="1120" spans="2:48" ht="50" customHeight="1">
      <c r="B1120" s="34" t="s">
        <v>2215</v>
      </c>
      <c r="C1120" s="35" t="s">
        <v>5304</v>
      </c>
      <c r="D1120" s="36" t="s">
        <v>2216</v>
      </c>
      <c r="E1120" s="240">
        <v>2115.848</v>
      </c>
      <c r="F1120" s="235">
        <v>1718.16</v>
      </c>
      <c r="G1120" s="234">
        <f t="shared" si="287"/>
        <v>397.68799999999987</v>
      </c>
      <c r="H1120" s="105">
        <f t="shared" si="288"/>
        <v>23.146156353308182</v>
      </c>
      <c r="I1120" s="240">
        <v>1421.6679999999999</v>
      </c>
      <c r="J1120" s="235">
        <v>1116.7180000000001</v>
      </c>
      <c r="K1120" s="234">
        <f t="shared" si="289"/>
        <v>304.94999999999982</v>
      </c>
      <c r="L1120" s="312">
        <f t="shared" si="286"/>
        <v>27.307699884841096</v>
      </c>
      <c r="M1120" s="240">
        <v>253.935</v>
      </c>
      <c r="N1120" s="235">
        <v>153.86500000000001</v>
      </c>
      <c r="O1120" s="234">
        <f t="shared" si="290"/>
        <v>100.07</v>
      </c>
      <c r="P1120" s="105">
        <f t="shared" si="291"/>
        <v>65.037532902219482</v>
      </c>
      <c r="Q1120" s="240">
        <v>440.245</v>
      </c>
      <c r="R1120" s="235">
        <v>447.577</v>
      </c>
      <c r="S1120" s="234">
        <f t="shared" si="292"/>
        <v>-7.3319999999999936</v>
      </c>
      <c r="T1120" s="105">
        <f t="shared" si="283"/>
        <v>-1.6381538819018837</v>
      </c>
      <c r="U1120" s="180" t="s">
        <v>8251</v>
      </c>
      <c r="V1120" s="165">
        <v>235</v>
      </c>
      <c r="W1120" s="165">
        <v>233</v>
      </c>
      <c r="X1120" s="165">
        <f t="shared" si="293"/>
        <v>2</v>
      </c>
      <c r="Y1120" s="255">
        <f t="shared" si="294"/>
        <v>0.85836909871244638</v>
      </c>
      <c r="Z1120" s="237" t="s">
        <v>8252</v>
      </c>
      <c r="AA1120" s="165">
        <v>114</v>
      </c>
      <c r="AB1120" s="165">
        <v>113</v>
      </c>
      <c r="AC1120" s="165">
        <f t="shared" si="284"/>
        <v>1</v>
      </c>
      <c r="AD1120" s="165">
        <f t="shared" si="285"/>
        <v>0.88495575221238942</v>
      </c>
      <c r="AE1120" s="237" t="s">
        <v>8253</v>
      </c>
      <c r="AF1120" s="165">
        <v>35</v>
      </c>
      <c r="AG1120" s="165">
        <v>35</v>
      </c>
      <c r="AH1120" s="165">
        <f t="shared" si="295"/>
        <v>0</v>
      </c>
      <c r="AI1120" s="165">
        <f t="shared" si="296"/>
        <v>0</v>
      </c>
      <c r="AJ1120" s="241" t="s">
        <v>8254</v>
      </c>
      <c r="AK1120" s="165">
        <v>14</v>
      </c>
      <c r="AL1120" s="165">
        <v>23</v>
      </c>
      <c r="AM1120" s="165">
        <f t="shared" si="297"/>
        <v>-9</v>
      </c>
      <c r="AN1120" s="165">
        <f t="shared" si="298"/>
        <v>-39.130434782608695</v>
      </c>
      <c r="AO1120" s="241" t="s">
        <v>8255</v>
      </c>
      <c r="AP1120" s="165">
        <v>13</v>
      </c>
      <c r="AQ1120" s="165">
        <v>14</v>
      </c>
      <c r="AR1120" s="165">
        <f t="shared" si="299"/>
        <v>-1</v>
      </c>
      <c r="AS1120" s="255">
        <f t="shared" si="300"/>
        <v>-7.1428571428571423</v>
      </c>
      <c r="AT1120" s="106" t="s">
        <v>11991</v>
      </c>
    </row>
    <row r="1121" spans="2:46" ht="50" customHeight="1">
      <c r="B1121" s="37" t="s">
        <v>2217</v>
      </c>
      <c r="C1121" s="38" t="s">
        <v>5304</v>
      </c>
      <c r="D1121" s="39" t="s">
        <v>2218</v>
      </c>
      <c r="E1121" s="240">
        <v>4880.2</v>
      </c>
      <c r="F1121" s="235">
        <v>5013.5</v>
      </c>
      <c r="G1121" s="234">
        <f t="shared" si="287"/>
        <v>-133.30000000000018</v>
      </c>
      <c r="H1121" s="105">
        <f t="shared" si="288"/>
        <v>-2.6588211828064265</v>
      </c>
      <c r="I1121" s="240">
        <v>3383.2</v>
      </c>
      <c r="J1121" s="235">
        <v>3175.2</v>
      </c>
      <c r="K1121" s="234">
        <f t="shared" si="289"/>
        <v>208</v>
      </c>
      <c r="L1121" s="312">
        <f t="shared" si="286"/>
        <v>6.5507684555303607</v>
      </c>
      <c r="M1121" s="240">
        <v>626.6</v>
      </c>
      <c r="N1121" s="235">
        <v>975.1</v>
      </c>
      <c r="O1121" s="234">
        <f t="shared" si="290"/>
        <v>-348.5</v>
      </c>
      <c r="P1121" s="105">
        <f t="shared" si="291"/>
        <v>-35.739924110347651</v>
      </c>
      <c r="Q1121" s="240">
        <v>870.4</v>
      </c>
      <c r="R1121" s="235">
        <v>863.2</v>
      </c>
      <c r="S1121" s="234">
        <f t="shared" si="292"/>
        <v>7.1999999999999318</v>
      </c>
      <c r="T1121" s="105">
        <f t="shared" si="283"/>
        <v>0.83410565338275389</v>
      </c>
      <c r="U1121" s="180" t="s">
        <v>8256</v>
      </c>
      <c r="V1121" s="165">
        <v>327</v>
      </c>
      <c r="W1121" s="165">
        <v>327</v>
      </c>
      <c r="X1121" s="165">
        <f t="shared" si="293"/>
        <v>0</v>
      </c>
      <c r="Y1121" s="255">
        <f t="shared" si="294"/>
        <v>0</v>
      </c>
      <c r="Z1121" s="237" t="s">
        <v>5362</v>
      </c>
      <c r="AA1121" s="165">
        <v>306</v>
      </c>
      <c r="AB1121" s="165">
        <v>305</v>
      </c>
      <c r="AC1121" s="165">
        <f t="shared" si="284"/>
        <v>1</v>
      </c>
      <c r="AD1121" s="165">
        <f t="shared" si="285"/>
        <v>0.32786885245901637</v>
      </c>
      <c r="AE1121" s="237" t="s">
        <v>6624</v>
      </c>
      <c r="AF1121" s="165">
        <v>110</v>
      </c>
      <c r="AG1121" s="165">
        <v>110</v>
      </c>
      <c r="AH1121" s="165">
        <f t="shared" si="295"/>
        <v>0</v>
      </c>
      <c r="AI1121" s="165">
        <f t="shared" si="296"/>
        <v>0</v>
      </c>
      <c r="AJ1121" s="237" t="s">
        <v>5391</v>
      </c>
      <c r="AK1121" s="165">
        <v>110</v>
      </c>
      <c r="AL1121" s="165">
        <v>109</v>
      </c>
      <c r="AM1121" s="165">
        <f t="shared" si="297"/>
        <v>1</v>
      </c>
      <c r="AN1121" s="165">
        <f t="shared" si="298"/>
        <v>0.91743119266055051</v>
      </c>
      <c r="AO1121" s="237" t="s">
        <v>8257</v>
      </c>
      <c r="AP1121" s="165">
        <v>11</v>
      </c>
      <c r="AQ1121" s="165">
        <v>11</v>
      </c>
      <c r="AR1121" s="165">
        <f t="shared" si="299"/>
        <v>0</v>
      </c>
      <c r="AS1121" s="255">
        <f t="shared" si="300"/>
        <v>0</v>
      </c>
      <c r="AT1121" s="106" t="s">
        <v>11990</v>
      </c>
    </row>
    <row r="1122" spans="2:46" ht="50" customHeight="1">
      <c r="B1122" s="34" t="s">
        <v>2219</v>
      </c>
      <c r="C1122" s="35" t="s">
        <v>5304</v>
      </c>
      <c r="D1122" s="36" t="s">
        <v>2220</v>
      </c>
      <c r="E1122" s="240">
        <v>5027.0320000000002</v>
      </c>
      <c r="F1122" s="235">
        <v>5086.241</v>
      </c>
      <c r="G1122" s="234">
        <f t="shared" si="287"/>
        <v>-59.208999999999833</v>
      </c>
      <c r="H1122" s="105">
        <f t="shared" si="288"/>
        <v>-1.1641013471441843</v>
      </c>
      <c r="I1122" s="240">
        <v>2813</v>
      </c>
      <c r="J1122" s="235">
        <v>2891</v>
      </c>
      <c r="K1122" s="234">
        <f t="shared" si="289"/>
        <v>-78</v>
      </c>
      <c r="L1122" s="312">
        <f t="shared" si="286"/>
        <v>-2.6980283638879281</v>
      </c>
      <c r="M1122" s="240">
        <v>148.37299999999999</v>
      </c>
      <c r="N1122" s="235">
        <v>148.209</v>
      </c>
      <c r="O1122" s="234">
        <f t="shared" si="290"/>
        <v>0.16399999999998727</v>
      </c>
      <c r="P1122" s="105">
        <f t="shared" si="291"/>
        <v>0.11065454864413583</v>
      </c>
      <c r="Q1122" s="240">
        <v>2065.6590000000001</v>
      </c>
      <c r="R1122" s="235">
        <v>2047.0319999999999</v>
      </c>
      <c r="S1122" s="234">
        <f t="shared" si="292"/>
        <v>18.62700000000018</v>
      </c>
      <c r="T1122" s="105">
        <f t="shared" si="283"/>
        <v>0.90995157867586729</v>
      </c>
      <c r="U1122" s="180" t="s">
        <v>5338</v>
      </c>
      <c r="V1122" s="165">
        <v>1300</v>
      </c>
      <c r="W1122" s="165">
        <v>1300</v>
      </c>
      <c r="X1122" s="165">
        <f t="shared" si="293"/>
        <v>0</v>
      </c>
      <c r="Y1122" s="255">
        <f t="shared" si="294"/>
        <v>0</v>
      </c>
      <c r="Z1122" s="237" t="s">
        <v>5362</v>
      </c>
      <c r="AA1122" s="165">
        <v>226</v>
      </c>
      <c r="AB1122" s="165">
        <v>226</v>
      </c>
      <c r="AC1122" s="165">
        <f t="shared" si="284"/>
        <v>0</v>
      </c>
      <c r="AD1122" s="165">
        <f t="shared" si="285"/>
        <v>0</v>
      </c>
      <c r="AE1122" s="237" t="s">
        <v>8258</v>
      </c>
      <c r="AF1122" s="165">
        <v>204</v>
      </c>
      <c r="AG1122" s="165">
        <v>190</v>
      </c>
      <c r="AH1122" s="165">
        <f t="shared" si="295"/>
        <v>14</v>
      </c>
      <c r="AI1122" s="165">
        <f t="shared" si="296"/>
        <v>7.3684210526315779</v>
      </c>
      <c r="AJ1122" s="237" t="s">
        <v>5445</v>
      </c>
      <c r="AK1122" s="165">
        <v>161</v>
      </c>
      <c r="AL1122" s="165">
        <v>165</v>
      </c>
      <c r="AM1122" s="165">
        <f t="shared" si="297"/>
        <v>-4</v>
      </c>
      <c r="AN1122" s="165">
        <f t="shared" si="298"/>
        <v>-2.4242424242424243</v>
      </c>
      <c r="AO1122" s="237" t="s">
        <v>6500</v>
      </c>
      <c r="AP1122" s="165">
        <v>50</v>
      </c>
      <c r="AQ1122" s="165">
        <v>40</v>
      </c>
      <c r="AR1122" s="165">
        <f t="shared" si="299"/>
        <v>10</v>
      </c>
      <c r="AS1122" s="255">
        <f t="shared" si="300"/>
        <v>25</v>
      </c>
      <c r="AT1122" s="106" t="s">
        <v>11989</v>
      </c>
    </row>
    <row r="1123" spans="2:46" ht="50" customHeight="1">
      <c r="B1123" s="34" t="s">
        <v>2221</v>
      </c>
      <c r="C1123" s="35" t="s">
        <v>5304</v>
      </c>
      <c r="D1123" s="36" t="s">
        <v>2222</v>
      </c>
      <c r="E1123" s="240">
        <v>4212.3590000000004</v>
      </c>
      <c r="F1123" s="235">
        <v>5587.7659999999996</v>
      </c>
      <c r="G1123" s="234">
        <f t="shared" si="287"/>
        <v>-1375.4069999999992</v>
      </c>
      <c r="H1123" s="105">
        <f t="shared" si="288"/>
        <v>-24.614613425114783</v>
      </c>
      <c r="I1123" s="240">
        <v>2463.1210000000001</v>
      </c>
      <c r="J1123" s="235">
        <v>2656.261</v>
      </c>
      <c r="K1123" s="234">
        <f t="shared" si="289"/>
        <v>-193.13999999999987</v>
      </c>
      <c r="L1123" s="312">
        <f t="shared" si="286"/>
        <v>-7.2711228301736872</v>
      </c>
      <c r="M1123" s="240">
        <v>14.492000000000001</v>
      </c>
      <c r="N1123" s="235">
        <v>14.475</v>
      </c>
      <c r="O1123" s="234">
        <f t="shared" si="290"/>
        <v>1.7000000000001236E-2</v>
      </c>
      <c r="P1123" s="105">
        <f t="shared" si="291"/>
        <v>0.11744386873921407</v>
      </c>
      <c r="Q1123" s="240">
        <v>1734.7460000000001</v>
      </c>
      <c r="R1123" s="235">
        <v>2917.03</v>
      </c>
      <c r="S1123" s="234">
        <f t="shared" si="292"/>
        <v>-1182.2840000000001</v>
      </c>
      <c r="T1123" s="105">
        <f t="shared" si="283"/>
        <v>-40.53040249843162</v>
      </c>
      <c r="U1123" s="180" t="s">
        <v>5794</v>
      </c>
      <c r="V1123" s="165">
        <v>586</v>
      </c>
      <c r="W1123" s="165">
        <v>853</v>
      </c>
      <c r="X1123" s="165">
        <f t="shared" si="293"/>
        <v>-267</v>
      </c>
      <c r="Y1123" s="255">
        <f t="shared" si="294"/>
        <v>-31.301289566236811</v>
      </c>
      <c r="Z1123" s="237" t="s">
        <v>5534</v>
      </c>
      <c r="AA1123" s="165">
        <v>353</v>
      </c>
      <c r="AB1123" s="165">
        <v>1141</v>
      </c>
      <c r="AC1123" s="165">
        <f t="shared" si="284"/>
        <v>-788</v>
      </c>
      <c r="AD1123" s="165">
        <f t="shared" si="285"/>
        <v>-69.062226117440844</v>
      </c>
      <c r="AE1123" s="237" t="s">
        <v>8259</v>
      </c>
      <c r="AF1123" s="165">
        <v>332</v>
      </c>
      <c r="AG1123" s="165">
        <v>521</v>
      </c>
      <c r="AH1123" s="165">
        <f t="shared" si="295"/>
        <v>-189</v>
      </c>
      <c r="AI1123" s="165">
        <f t="shared" si="296"/>
        <v>-36.276391554702499</v>
      </c>
      <c r="AJ1123" s="237" t="s">
        <v>5362</v>
      </c>
      <c r="AK1123" s="165">
        <v>328</v>
      </c>
      <c r="AL1123" s="165">
        <v>298</v>
      </c>
      <c r="AM1123" s="165">
        <f t="shared" si="297"/>
        <v>30</v>
      </c>
      <c r="AN1123" s="165">
        <f t="shared" si="298"/>
        <v>10.067114093959731</v>
      </c>
      <c r="AO1123" s="237" t="s">
        <v>5492</v>
      </c>
      <c r="AP1123" s="165">
        <v>73</v>
      </c>
      <c r="AQ1123" s="165">
        <v>73</v>
      </c>
      <c r="AR1123" s="165">
        <f t="shared" si="299"/>
        <v>0</v>
      </c>
      <c r="AS1123" s="255">
        <f t="shared" si="300"/>
        <v>0</v>
      </c>
      <c r="AT1123" s="106" t="s">
        <v>11988</v>
      </c>
    </row>
    <row r="1124" spans="2:46" ht="50" customHeight="1">
      <c r="B1124" s="34" t="s">
        <v>2223</v>
      </c>
      <c r="C1124" s="35" t="s">
        <v>5304</v>
      </c>
      <c r="D1124" s="36" t="s">
        <v>2224</v>
      </c>
      <c r="E1124" s="240">
        <v>6811.4579999999996</v>
      </c>
      <c r="F1124" s="235">
        <v>6591.442</v>
      </c>
      <c r="G1124" s="234">
        <f t="shared" si="287"/>
        <v>220.01599999999962</v>
      </c>
      <c r="H1124" s="105">
        <f t="shared" si="288"/>
        <v>3.3379039063075973</v>
      </c>
      <c r="I1124" s="240">
        <v>3163.8670000000002</v>
      </c>
      <c r="J1124" s="235">
        <v>3038.5169999999998</v>
      </c>
      <c r="K1124" s="234">
        <f t="shared" si="289"/>
        <v>125.35000000000036</v>
      </c>
      <c r="L1124" s="312">
        <f t="shared" si="286"/>
        <v>4.1253677369585349</v>
      </c>
      <c r="M1124" s="240">
        <v>35.866999999999997</v>
      </c>
      <c r="N1124" s="235">
        <v>35.863</v>
      </c>
      <c r="O1124" s="234">
        <f t="shared" si="290"/>
        <v>3.9999999999977831E-3</v>
      </c>
      <c r="P1124" s="105">
        <f t="shared" si="291"/>
        <v>1.115355659035157E-2</v>
      </c>
      <c r="Q1124" s="240">
        <v>3611.7240000000002</v>
      </c>
      <c r="R1124" s="235">
        <v>3517.0619999999999</v>
      </c>
      <c r="S1124" s="234">
        <f t="shared" si="292"/>
        <v>94.662000000000262</v>
      </c>
      <c r="T1124" s="105">
        <f t="shared" si="283"/>
        <v>2.6915078551359137</v>
      </c>
      <c r="U1124" s="180" t="s">
        <v>5338</v>
      </c>
      <c r="V1124" s="165">
        <v>1143</v>
      </c>
      <c r="W1124" s="165">
        <v>1876</v>
      </c>
      <c r="X1124" s="165">
        <v>1876</v>
      </c>
      <c r="Y1124" s="255">
        <f t="shared" si="294"/>
        <v>100</v>
      </c>
      <c r="Z1124" s="237" t="s">
        <v>8260</v>
      </c>
      <c r="AA1124" s="165">
        <v>1046</v>
      </c>
      <c r="AB1124" s="165">
        <v>674</v>
      </c>
      <c r="AC1124" s="165">
        <f t="shared" si="284"/>
        <v>372</v>
      </c>
      <c r="AD1124" s="165">
        <f t="shared" si="285"/>
        <v>55.192878338278931</v>
      </c>
      <c r="AE1124" s="237" t="s">
        <v>8261</v>
      </c>
      <c r="AF1124" s="165">
        <v>966</v>
      </c>
      <c r="AG1124" s="165">
        <v>535</v>
      </c>
      <c r="AH1124" s="165">
        <f t="shared" si="295"/>
        <v>431</v>
      </c>
      <c r="AI1124" s="165">
        <f t="shared" si="296"/>
        <v>80.560747663551396</v>
      </c>
      <c r="AJ1124" s="235" t="s">
        <v>8262</v>
      </c>
      <c r="AK1124" s="165">
        <v>184</v>
      </c>
      <c r="AL1124" s="165">
        <v>184</v>
      </c>
      <c r="AM1124" s="165">
        <f t="shared" si="297"/>
        <v>0</v>
      </c>
      <c r="AN1124" s="165">
        <f t="shared" si="298"/>
        <v>0</v>
      </c>
      <c r="AO1124" s="235" t="s">
        <v>5362</v>
      </c>
      <c r="AP1124" s="165">
        <v>73</v>
      </c>
      <c r="AQ1124" s="165">
        <v>73</v>
      </c>
      <c r="AR1124" s="165">
        <f t="shared" si="299"/>
        <v>0</v>
      </c>
      <c r="AS1124" s="255">
        <f t="shared" si="300"/>
        <v>0</v>
      </c>
      <c r="AT1124" s="106" t="s">
        <v>11527</v>
      </c>
    </row>
    <row r="1125" spans="2:46" ht="50" customHeight="1">
      <c r="B1125" s="34" t="s">
        <v>2225</v>
      </c>
      <c r="C1125" s="35" t="s">
        <v>5304</v>
      </c>
      <c r="D1125" s="36" t="s">
        <v>2226</v>
      </c>
      <c r="E1125" s="240">
        <v>3884.7719999999999</v>
      </c>
      <c r="F1125" s="235">
        <v>3897.35</v>
      </c>
      <c r="G1125" s="234">
        <f t="shared" si="287"/>
        <v>-12.577999999999975</v>
      </c>
      <c r="H1125" s="105">
        <f t="shared" si="288"/>
        <v>-0.32273211284590747</v>
      </c>
      <c r="I1125" s="240">
        <v>1733.5930000000001</v>
      </c>
      <c r="J1125" s="235">
        <v>1657.1759999999999</v>
      </c>
      <c r="K1125" s="234">
        <f t="shared" si="289"/>
        <v>76.417000000000144</v>
      </c>
      <c r="L1125" s="312">
        <f t="shared" si="286"/>
        <v>4.611278464085899</v>
      </c>
      <c r="M1125" s="240">
        <v>17.004000000000001</v>
      </c>
      <c r="N1125" s="235">
        <v>16.995000000000001</v>
      </c>
      <c r="O1125" s="234">
        <f t="shared" si="290"/>
        <v>9.0000000000003411E-3</v>
      </c>
      <c r="P1125" s="105">
        <f t="shared" si="291"/>
        <v>5.2956751985880207E-2</v>
      </c>
      <c r="Q1125" s="240">
        <v>2134.1750000000002</v>
      </c>
      <c r="R1125" s="235">
        <v>2223.1790000000001</v>
      </c>
      <c r="S1125" s="234">
        <f t="shared" si="292"/>
        <v>-89.003999999999905</v>
      </c>
      <c r="T1125" s="105">
        <f t="shared" si="283"/>
        <v>-4.0034563118849134</v>
      </c>
      <c r="U1125" s="180" t="s">
        <v>5536</v>
      </c>
      <c r="V1125" s="165">
        <v>1068</v>
      </c>
      <c r="W1125" s="165">
        <v>1067</v>
      </c>
      <c r="X1125" s="165">
        <f t="shared" si="293"/>
        <v>1</v>
      </c>
      <c r="Y1125" s="255">
        <f t="shared" si="294"/>
        <v>9.3720712277413312E-2</v>
      </c>
      <c r="Z1125" s="237" t="s">
        <v>5524</v>
      </c>
      <c r="AA1125" s="165">
        <v>634</v>
      </c>
      <c r="AB1125" s="165">
        <v>633</v>
      </c>
      <c r="AC1125" s="165">
        <f t="shared" si="284"/>
        <v>1</v>
      </c>
      <c r="AD1125" s="165">
        <f t="shared" si="285"/>
        <v>0.15797788309636651</v>
      </c>
      <c r="AE1125" s="237" t="s">
        <v>5373</v>
      </c>
      <c r="AF1125" s="165">
        <v>226</v>
      </c>
      <c r="AG1125" s="165">
        <v>319</v>
      </c>
      <c r="AH1125" s="165">
        <f t="shared" si="295"/>
        <v>-93</v>
      </c>
      <c r="AI1125" s="165">
        <f t="shared" si="296"/>
        <v>-29.153605015673982</v>
      </c>
      <c r="AJ1125" s="237" t="s">
        <v>8263</v>
      </c>
      <c r="AK1125" s="165">
        <v>205</v>
      </c>
      <c r="AL1125" s="165">
        <v>204</v>
      </c>
      <c r="AM1125" s="165">
        <f t="shared" si="297"/>
        <v>1</v>
      </c>
      <c r="AN1125" s="165">
        <f t="shared" si="298"/>
        <v>0.49019607843137253</v>
      </c>
      <c r="AO1125" s="237" t="s">
        <v>5558</v>
      </c>
      <c r="AP1125" s="165">
        <v>1</v>
      </c>
      <c r="AQ1125" s="165">
        <v>0</v>
      </c>
      <c r="AR1125" s="165">
        <f t="shared" si="299"/>
        <v>1</v>
      </c>
      <c r="AS1125" s="255" t="s">
        <v>12165</v>
      </c>
      <c r="AT1125" s="106" t="s">
        <v>11528</v>
      </c>
    </row>
    <row r="1126" spans="2:46" ht="50" customHeight="1">
      <c r="B1126" s="34" t="s">
        <v>2227</v>
      </c>
      <c r="C1126" s="35" t="s">
        <v>5304</v>
      </c>
      <c r="D1126" s="36" t="s">
        <v>339</v>
      </c>
      <c r="E1126" s="240">
        <v>3097.7570000000001</v>
      </c>
      <c r="F1126" s="235">
        <v>3066.5239999999999</v>
      </c>
      <c r="G1126" s="234">
        <f t="shared" si="287"/>
        <v>31.233000000000175</v>
      </c>
      <c r="H1126" s="105">
        <f t="shared" si="288"/>
        <v>1.0185147743829879</v>
      </c>
      <c r="I1126" s="240">
        <v>1333.7190000000001</v>
      </c>
      <c r="J1126" s="235">
        <v>1319.623</v>
      </c>
      <c r="K1126" s="234">
        <f t="shared" si="289"/>
        <v>14.096000000000004</v>
      </c>
      <c r="L1126" s="312">
        <f t="shared" si="286"/>
        <v>1.0681838676652349</v>
      </c>
      <c r="M1126" s="240">
        <v>265.74099999999999</v>
      </c>
      <c r="N1126" s="235">
        <v>259.49200000000002</v>
      </c>
      <c r="O1126" s="234">
        <f t="shared" si="290"/>
        <v>6.2489999999999668</v>
      </c>
      <c r="P1126" s="105">
        <f t="shared" si="291"/>
        <v>2.4081667257564652</v>
      </c>
      <c r="Q1126" s="240">
        <v>1498.297</v>
      </c>
      <c r="R1126" s="235">
        <v>1487.4090000000001</v>
      </c>
      <c r="S1126" s="234">
        <f t="shared" si="292"/>
        <v>10.88799999999992</v>
      </c>
      <c r="T1126" s="105">
        <f t="shared" si="283"/>
        <v>0.73201116841433123</v>
      </c>
      <c r="U1126" s="180" t="s">
        <v>5534</v>
      </c>
      <c r="V1126" s="165">
        <v>642</v>
      </c>
      <c r="W1126" s="165">
        <v>642</v>
      </c>
      <c r="X1126" s="165">
        <f t="shared" si="293"/>
        <v>0</v>
      </c>
      <c r="Y1126" s="255">
        <f t="shared" si="294"/>
        <v>0</v>
      </c>
      <c r="Z1126" s="237" t="s">
        <v>6676</v>
      </c>
      <c r="AA1126" s="165">
        <v>400</v>
      </c>
      <c r="AB1126" s="165">
        <v>400</v>
      </c>
      <c r="AC1126" s="165">
        <f t="shared" si="284"/>
        <v>0</v>
      </c>
      <c r="AD1126" s="165">
        <f t="shared" si="285"/>
        <v>0</v>
      </c>
      <c r="AE1126" s="237" t="s">
        <v>8264</v>
      </c>
      <c r="AF1126" s="165">
        <v>200</v>
      </c>
      <c r="AG1126" s="165">
        <v>200</v>
      </c>
      <c r="AH1126" s="165">
        <f t="shared" si="295"/>
        <v>0</v>
      </c>
      <c r="AI1126" s="165">
        <f t="shared" si="296"/>
        <v>0</v>
      </c>
      <c r="AJ1126" s="237" t="s">
        <v>5362</v>
      </c>
      <c r="AK1126" s="165">
        <v>198</v>
      </c>
      <c r="AL1126" s="165">
        <v>198</v>
      </c>
      <c r="AM1126" s="165">
        <f t="shared" si="297"/>
        <v>0</v>
      </c>
      <c r="AN1126" s="165">
        <f t="shared" si="298"/>
        <v>0</v>
      </c>
      <c r="AO1126" s="237" t="s">
        <v>8265</v>
      </c>
      <c r="AP1126" s="165">
        <v>13</v>
      </c>
      <c r="AQ1126" s="165">
        <v>13</v>
      </c>
      <c r="AR1126" s="165">
        <f t="shared" si="299"/>
        <v>0</v>
      </c>
      <c r="AS1126" s="255">
        <f t="shared" si="300"/>
        <v>0</v>
      </c>
      <c r="AT1126" s="106" t="s">
        <v>11987</v>
      </c>
    </row>
    <row r="1127" spans="2:46" ht="50" customHeight="1">
      <c r="B1127" s="34" t="s">
        <v>2228</v>
      </c>
      <c r="C1127" s="35" t="s">
        <v>5304</v>
      </c>
      <c r="D1127" s="36" t="s">
        <v>2229</v>
      </c>
      <c r="E1127" s="240">
        <v>4587.2129999999997</v>
      </c>
      <c r="F1127" s="235">
        <v>4604.7700000000004</v>
      </c>
      <c r="G1127" s="234">
        <f t="shared" si="287"/>
        <v>-17.557000000000698</v>
      </c>
      <c r="H1127" s="105">
        <f t="shared" si="288"/>
        <v>-0.38127854377093096</v>
      </c>
      <c r="I1127" s="240">
        <v>2200.19</v>
      </c>
      <c r="J1127" s="235">
        <v>2120.2660000000001</v>
      </c>
      <c r="K1127" s="234">
        <f t="shared" si="289"/>
        <v>79.923999999999978</v>
      </c>
      <c r="L1127" s="312">
        <f t="shared" si="286"/>
        <v>3.7695270310423301</v>
      </c>
      <c r="M1127" s="240">
        <v>576.80700000000002</v>
      </c>
      <c r="N1127" s="235">
        <v>575.39099999999996</v>
      </c>
      <c r="O1127" s="234">
        <f t="shared" si="290"/>
        <v>1.4160000000000537</v>
      </c>
      <c r="P1127" s="105">
        <f t="shared" si="291"/>
        <v>0.24609352596756881</v>
      </c>
      <c r="Q1127" s="240">
        <v>1810.2159999999999</v>
      </c>
      <c r="R1127" s="235">
        <v>1909.1130000000001</v>
      </c>
      <c r="S1127" s="234">
        <f t="shared" si="292"/>
        <v>-98.897000000000162</v>
      </c>
      <c r="T1127" s="105">
        <f t="shared" si="283"/>
        <v>-5.1802591046208457</v>
      </c>
      <c r="U1127" s="180" t="s">
        <v>5338</v>
      </c>
      <c r="V1127" s="165">
        <v>1339</v>
      </c>
      <c r="W1127" s="165">
        <v>1437</v>
      </c>
      <c r="X1127" s="165">
        <f t="shared" si="293"/>
        <v>-98</v>
      </c>
      <c r="Y1127" s="255">
        <f t="shared" si="294"/>
        <v>-6.8197633959638138</v>
      </c>
      <c r="Z1127" s="237" t="s">
        <v>8266</v>
      </c>
      <c r="AA1127" s="165">
        <v>100</v>
      </c>
      <c r="AB1127" s="165">
        <v>100</v>
      </c>
      <c r="AC1127" s="165">
        <f t="shared" si="284"/>
        <v>0</v>
      </c>
      <c r="AD1127" s="165">
        <f t="shared" si="285"/>
        <v>0</v>
      </c>
      <c r="AE1127" s="237" t="s">
        <v>8267</v>
      </c>
      <c r="AF1127" s="165">
        <v>77</v>
      </c>
      <c r="AG1127" s="165">
        <v>83</v>
      </c>
      <c r="AH1127" s="165">
        <f t="shared" si="295"/>
        <v>-6</v>
      </c>
      <c r="AI1127" s="165">
        <f t="shared" si="296"/>
        <v>-7.2289156626506017</v>
      </c>
      <c r="AJ1127" s="237" t="s">
        <v>7220</v>
      </c>
      <c r="AK1127" s="165">
        <v>73</v>
      </c>
      <c r="AL1127" s="165">
        <v>102</v>
      </c>
      <c r="AM1127" s="165">
        <f t="shared" si="297"/>
        <v>-29</v>
      </c>
      <c r="AN1127" s="165">
        <f t="shared" si="298"/>
        <v>-28.431372549019606</v>
      </c>
      <c r="AO1127" s="237" t="s">
        <v>8268</v>
      </c>
      <c r="AP1127" s="165">
        <v>65</v>
      </c>
      <c r="AQ1127" s="165">
        <v>69</v>
      </c>
      <c r="AR1127" s="165">
        <f t="shared" si="299"/>
        <v>-4</v>
      </c>
      <c r="AS1127" s="255">
        <f t="shared" si="300"/>
        <v>-5.7971014492753623</v>
      </c>
      <c r="AT1127" s="106" t="s">
        <v>11986</v>
      </c>
    </row>
    <row r="1128" spans="2:46" ht="50" customHeight="1">
      <c r="B1128" s="34" t="s">
        <v>2230</v>
      </c>
      <c r="C1128" s="35" t="s">
        <v>5304</v>
      </c>
      <c r="D1128" s="36" t="s">
        <v>2231</v>
      </c>
      <c r="E1128" s="240">
        <v>6575.1329999999998</v>
      </c>
      <c r="F1128" s="235">
        <v>6395.9309999999996</v>
      </c>
      <c r="G1128" s="234">
        <f t="shared" si="287"/>
        <v>179.20200000000023</v>
      </c>
      <c r="H1128" s="105">
        <f t="shared" si="288"/>
        <v>2.8018125899106829</v>
      </c>
      <c r="I1128" s="240">
        <v>3056.7139999999999</v>
      </c>
      <c r="J1128" s="235">
        <v>3209.66</v>
      </c>
      <c r="K1128" s="234">
        <f t="shared" si="289"/>
        <v>-152.94599999999991</v>
      </c>
      <c r="L1128" s="312">
        <f t="shared" si="286"/>
        <v>-4.7651776200594433</v>
      </c>
      <c r="M1128" s="240">
        <v>299.709</v>
      </c>
      <c r="N1128" s="235">
        <v>299.68</v>
      </c>
      <c r="O1128" s="234">
        <f t="shared" si="290"/>
        <v>2.8999999999996362E-2</v>
      </c>
      <c r="P1128" s="105">
        <f t="shared" si="291"/>
        <v>9.6769887880393621E-3</v>
      </c>
      <c r="Q1128" s="240">
        <v>3218.71</v>
      </c>
      <c r="R1128" s="235">
        <v>2886.5909999999999</v>
      </c>
      <c r="S1128" s="234">
        <f t="shared" si="292"/>
        <v>332.11900000000014</v>
      </c>
      <c r="T1128" s="105">
        <f t="shared" si="283"/>
        <v>11.505578725908872</v>
      </c>
      <c r="U1128" s="180" t="s">
        <v>5901</v>
      </c>
      <c r="V1128" s="165">
        <v>2530</v>
      </c>
      <c r="W1128" s="165">
        <v>2302</v>
      </c>
      <c r="X1128" s="165">
        <f t="shared" si="293"/>
        <v>228</v>
      </c>
      <c r="Y1128" s="255">
        <f t="shared" si="294"/>
        <v>9.9044309296264128</v>
      </c>
      <c r="Z1128" s="237" t="s">
        <v>5373</v>
      </c>
      <c r="AA1128" s="165">
        <v>291</v>
      </c>
      <c r="AB1128" s="165">
        <v>245</v>
      </c>
      <c r="AC1128" s="165">
        <f t="shared" si="284"/>
        <v>46</v>
      </c>
      <c r="AD1128" s="165">
        <f t="shared" si="285"/>
        <v>18.775510204081634</v>
      </c>
      <c r="AE1128" s="237" t="s">
        <v>6317</v>
      </c>
      <c r="AF1128" s="165">
        <v>227</v>
      </c>
      <c r="AG1128" s="165">
        <v>233</v>
      </c>
      <c r="AH1128" s="165">
        <f t="shared" si="295"/>
        <v>-6</v>
      </c>
      <c r="AI1128" s="165">
        <f t="shared" si="296"/>
        <v>-2.5751072961373391</v>
      </c>
      <c r="AJ1128" s="237" t="s">
        <v>8269</v>
      </c>
      <c r="AK1128" s="165">
        <v>75</v>
      </c>
      <c r="AL1128" s="165">
        <v>27</v>
      </c>
      <c r="AM1128" s="165">
        <f t="shared" si="297"/>
        <v>48</v>
      </c>
      <c r="AN1128" s="165">
        <f t="shared" si="298"/>
        <v>177.77777777777777</v>
      </c>
      <c r="AO1128" s="235" t="s">
        <v>6286</v>
      </c>
      <c r="AP1128" s="165">
        <v>52</v>
      </c>
      <c r="AQ1128" s="165">
        <v>44</v>
      </c>
      <c r="AR1128" s="165">
        <f t="shared" si="299"/>
        <v>8</v>
      </c>
      <c r="AS1128" s="255">
        <f t="shared" si="300"/>
        <v>18.181818181818183</v>
      </c>
      <c r="AT1128" s="106" t="s">
        <v>11985</v>
      </c>
    </row>
    <row r="1129" spans="2:46" ht="50" customHeight="1">
      <c r="B1129" s="34" t="s">
        <v>2232</v>
      </c>
      <c r="C1129" s="35" t="s">
        <v>5304</v>
      </c>
      <c r="D1129" s="36" t="s">
        <v>2233</v>
      </c>
      <c r="E1129" s="240">
        <v>3920.6179999999999</v>
      </c>
      <c r="F1129" s="235">
        <v>3837.2170000000001</v>
      </c>
      <c r="G1129" s="234">
        <f t="shared" si="287"/>
        <v>83.40099999999984</v>
      </c>
      <c r="H1129" s="105">
        <f t="shared" si="288"/>
        <v>2.1734762459355266</v>
      </c>
      <c r="I1129" s="240">
        <v>1160.152</v>
      </c>
      <c r="J1129" s="235">
        <v>1160.152</v>
      </c>
      <c r="K1129" s="234">
        <f t="shared" si="289"/>
        <v>0</v>
      </c>
      <c r="L1129" s="312">
        <f t="shared" si="286"/>
        <v>0</v>
      </c>
      <c r="M1129" s="240">
        <v>54.421999999999997</v>
      </c>
      <c r="N1129" s="235">
        <v>54.411999999999999</v>
      </c>
      <c r="O1129" s="234">
        <f t="shared" si="290"/>
        <v>9.9999999999980105E-3</v>
      </c>
      <c r="P1129" s="105">
        <f t="shared" si="291"/>
        <v>1.8378298904649731E-2</v>
      </c>
      <c r="Q1129" s="240">
        <v>2706.0439999999999</v>
      </c>
      <c r="R1129" s="235">
        <v>2622.6529999999998</v>
      </c>
      <c r="S1129" s="234">
        <f t="shared" si="292"/>
        <v>83.391000000000076</v>
      </c>
      <c r="T1129" s="105">
        <f t="shared" si="283"/>
        <v>3.1796429035789364</v>
      </c>
      <c r="U1129" s="180" t="s">
        <v>5524</v>
      </c>
      <c r="V1129" s="165">
        <v>731</v>
      </c>
      <c r="W1129" s="165">
        <v>350</v>
      </c>
      <c r="X1129" s="165">
        <f t="shared" si="293"/>
        <v>381</v>
      </c>
      <c r="Y1129" s="255">
        <f t="shared" si="294"/>
        <v>108.85714285714285</v>
      </c>
      <c r="Z1129" s="241" t="s">
        <v>8270</v>
      </c>
      <c r="AA1129" s="243">
        <v>432</v>
      </c>
      <c r="AB1129" s="243">
        <v>480</v>
      </c>
      <c r="AC1129" s="165">
        <f t="shared" si="284"/>
        <v>-48</v>
      </c>
      <c r="AD1129" s="165">
        <f t="shared" si="285"/>
        <v>-10</v>
      </c>
      <c r="AE1129" s="235" t="s">
        <v>8271</v>
      </c>
      <c r="AF1129" s="165">
        <v>353</v>
      </c>
      <c r="AG1129" s="165">
        <v>373</v>
      </c>
      <c r="AH1129" s="165">
        <f t="shared" si="295"/>
        <v>-20</v>
      </c>
      <c r="AI1129" s="165">
        <f t="shared" si="296"/>
        <v>-5.3619302949061662</v>
      </c>
      <c r="AJ1129" s="235" t="s">
        <v>5460</v>
      </c>
      <c r="AK1129" s="165">
        <v>227</v>
      </c>
      <c r="AL1129" s="165">
        <v>183</v>
      </c>
      <c r="AM1129" s="165">
        <f t="shared" si="297"/>
        <v>44</v>
      </c>
      <c r="AN1129" s="165">
        <f t="shared" si="298"/>
        <v>24.043715846994534</v>
      </c>
      <c r="AO1129" s="235" t="s">
        <v>7220</v>
      </c>
      <c r="AP1129" s="165">
        <v>198</v>
      </c>
      <c r="AQ1129" s="165">
        <v>198</v>
      </c>
      <c r="AR1129" s="165">
        <f t="shared" si="299"/>
        <v>0</v>
      </c>
      <c r="AS1129" s="255">
        <f t="shared" si="300"/>
        <v>0</v>
      </c>
      <c r="AT1129" s="106" t="s">
        <v>11984</v>
      </c>
    </row>
    <row r="1130" spans="2:46" ht="50" customHeight="1">
      <c r="B1130" s="37" t="s">
        <v>2234</v>
      </c>
      <c r="C1130" s="38" t="s">
        <v>5304</v>
      </c>
      <c r="D1130" s="39" t="s">
        <v>2235</v>
      </c>
      <c r="E1130" s="240">
        <v>5539.7470000000003</v>
      </c>
      <c r="F1130" s="235">
        <v>4905.3950000000004</v>
      </c>
      <c r="G1130" s="234">
        <f t="shared" si="287"/>
        <v>634.35199999999986</v>
      </c>
      <c r="H1130" s="105">
        <f t="shared" si="288"/>
        <v>12.931721094835376</v>
      </c>
      <c r="I1130" s="240">
        <v>2608.3910000000001</v>
      </c>
      <c r="J1130" s="235">
        <v>2322.6999999999998</v>
      </c>
      <c r="K1130" s="234">
        <f t="shared" si="289"/>
        <v>285.69100000000026</v>
      </c>
      <c r="L1130" s="312">
        <f t="shared" si="286"/>
        <v>12.29995264132261</v>
      </c>
      <c r="M1130" s="240">
        <v>157.13900000000001</v>
      </c>
      <c r="N1130" s="235">
        <v>157.11500000000001</v>
      </c>
      <c r="O1130" s="234">
        <f t="shared" si="290"/>
        <v>2.4000000000000909E-2</v>
      </c>
      <c r="P1130" s="105">
        <f t="shared" si="291"/>
        <v>1.5275435190784399E-2</v>
      </c>
      <c r="Q1130" s="240">
        <v>2774.2170000000001</v>
      </c>
      <c r="R1130" s="235">
        <v>2425.58</v>
      </c>
      <c r="S1130" s="234">
        <f t="shared" si="292"/>
        <v>348.63700000000017</v>
      </c>
      <c r="T1130" s="105">
        <f t="shared" si="283"/>
        <v>14.373345756478869</v>
      </c>
      <c r="U1130" s="180" t="s">
        <v>7651</v>
      </c>
      <c r="V1130" s="165">
        <v>1121</v>
      </c>
      <c r="W1130" s="165">
        <v>789</v>
      </c>
      <c r="X1130" s="165">
        <f t="shared" si="293"/>
        <v>332</v>
      </c>
      <c r="Y1130" s="255">
        <f t="shared" si="294"/>
        <v>42.078580481622311</v>
      </c>
      <c r="Z1130" s="237" t="s">
        <v>5440</v>
      </c>
      <c r="AA1130" s="165">
        <v>652</v>
      </c>
      <c r="AB1130" s="165">
        <v>0</v>
      </c>
      <c r="AC1130" s="165">
        <f t="shared" si="284"/>
        <v>652</v>
      </c>
      <c r="AD1130" s="165" t="s">
        <v>12165</v>
      </c>
      <c r="AE1130" s="237" t="s">
        <v>8272</v>
      </c>
      <c r="AF1130" s="165">
        <v>412</v>
      </c>
      <c r="AG1130" s="165">
        <v>450</v>
      </c>
      <c r="AH1130" s="165">
        <f t="shared" si="295"/>
        <v>-38</v>
      </c>
      <c r="AI1130" s="165">
        <f t="shared" si="296"/>
        <v>-8.4444444444444446</v>
      </c>
      <c r="AJ1130" s="241" t="s">
        <v>8273</v>
      </c>
      <c r="AK1130" s="165">
        <v>285</v>
      </c>
      <c r="AL1130" s="165">
        <v>285</v>
      </c>
      <c r="AM1130" s="165">
        <f t="shared" si="297"/>
        <v>0</v>
      </c>
      <c r="AN1130" s="165">
        <f t="shared" si="298"/>
        <v>0</v>
      </c>
      <c r="AO1130" s="235" t="s">
        <v>8274</v>
      </c>
      <c r="AP1130" s="165">
        <v>50</v>
      </c>
      <c r="AQ1130" s="165">
        <v>0</v>
      </c>
      <c r="AR1130" s="165">
        <f t="shared" si="299"/>
        <v>50</v>
      </c>
      <c r="AS1130" s="255" t="s">
        <v>12165</v>
      </c>
      <c r="AT1130" s="106" t="s">
        <v>11983</v>
      </c>
    </row>
    <row r="1131" spans="2:46" ht="50" customHeight="1">
      <c r="B1131" s="37" t="s">
        <v>2236</v>
      </c>
      <c r="C1131" s="38" t="s">
        <v>5304</v>
      </c>
      <c r="D1131" s="39" t="s">
        <v>2237</v>
      </c>
      <c r="E1131" s="240">
        <v>14455.834999999999</v>
      </c>
      <c r="F1131" s="235">
        <v>14549.654</v>
      </c>
      <c r="G1131" s="234">
        <f t="shared" si="287"/>
        <v>-93.819000000001324</v>
      </c>
      <c r="H1131" s="105">
        <f t="shared" si="288"/>
        <v>-0.64481945756236758</v>
      </c>
      <c r="I1131" s="240">
        <v>6540.8339999999998</v>
      </c>
      <c r="J1131" s="235">
        <v>6372.2610000000004</v>
      </c>
      <c r="K1131" s="234">
        <f t="shared" si="289"/>
        <v>168.57299999999941</v>
      </c>
      <c r="L1131" s="312">
        <f t="shared" si="286"/>
        <v>2.6454189494121381</v>
      </c>
      <c r="M1131" s="240">
        <v>2427.6480000000001</v>
      </c>
      <c r="N1131" s="235">
        <v>2426.473</v>
      </c>
      <c r="O1131" s="234">
        <f t="shared" si="290"/>
        <v>1.1750000000001819</v>
      </c>
      <c r="P1131" s="105">
        <f t="shared" si="291"/>
        <v>4.8424194293535595E-2</v>
      </c>
      <c r="Q1131" s="240">
        <v>5487.3530000000001</v>
      </c>
      <c r="R1131" s="235">
        <v>5750.92</v>
      </c>
      <c r="S1131" s="234">
        <f t="shared" si="292"/>
        <v>-263.56700000000001</v>
      </c>
      <c r="T1131" s="105">
        <f t="shared" si="283"/>
        <v>-4.5830406265432311</v>
      </c>
      <c r="U1131" s="180" t="s">
        <v>8275</v>
      </c>
      <c r="V1131" s="165">
        <v>3116</v>
      </c>
      <c r="W1131" s="165">
        <v>3164</v>
      </c>
      <c r="X1131" s="165">
        <f t="shared" si="293"/>
        <v>-48</v>
      </c>
      <c r="Y1131" s="255">
        <f t="shared" si="294"/>
        <v>-1.5170670037926675</v>
      </c>
      <c r="Z1131" s="237" t="s">
        <v>8276</v>
      </c>
      <c r="AA1131" s="165">
        <v>604</v>
      </c>
      <c r="AB1131" s="165">
        <v>603</v>
      </c>
      <c r="AC1131" s="165">
        <f t="shared" si="284"/>
        <v>1</v>
      </c>
      <c r="AD1131" s="165">
        <f t="shared" si="285"/>
        <v>0.16583747927031509</v>
      </c>
      <c r="AE1131" s="237" t="s">
        <v>8277</v>
      </c>
      <c r="AF1131" s="165">
        <v>561</v>
      </c>
      <c r="AG1131" s="165">
        <v>713</v>
      </c>
      <c r="AH1131" s="165">
        <f t="shared" si="295"/>
        <v>-152</v>
      </c>
      <c r="AI1131" s="165">
        <f t="shared" si="296"/>
        <v>-21.31837307152875</v>
      </c>
      <c r="AJ1131" s="237" t="s">
        <v>8278</v>
      </c>
      <c r="AK1131" s="165">
        <v>494</v>
      </c>
      <c r="AL1131" s="165">
        <v>506</v>
      </c>
      <c r="AM1131" s="165">
        <f t="shared" si="297"/>
        <v>-12</v>
      </c>
      <c r="AN1131" s="165">
        <f t="shared" si="298"/>
        <v>-2.3715415019762842</v>
      </c>
      <c r="AO1131" s="237" t="s">
        <v>8279</v>
      </c>
      <c r="AP1131" s="165">
        <v>472</v>
      </c>
      <c r="AQ1131" s="165">
        <v>535</v>
      </c>
      <c r="AR1131" s="165">
        <f t="shared" si="299"/>
        <v>-63</v>
      </c>
      <c r="AS1131" s="255">
        <f t="shared" si="300"/>
        <v>-11.775700934579438</v>
      </c>
      <c r="AT1131" s="106" t="s">
        <v>11982</v>
      </c>
    </row>
    <row r="1132" spans="2:46" ht="50" customHeight="1">
      <c r="B1132" s="34" t="s">
        <v>2238</v>
      </c>
      <c r="C1132" s="35" t="s">
        <v>5304</v>
      </c>
      <c r="D1132" s="36" t="s">
        <v>2239</v>
      </c>
      <c r="E1132" s="240">
        <v>1858.4649999999999</v>
      </c>
      <c r="F1132" s="235">
        <v>1748.675</v>
      </c>
      <c r="G1132" s="234">
        <f t="shared" si="287"/>
        <v>109.78999999999996</v>
      </c>
      <c r="H1132" s="105">
        <f t="shared" si="288"/>
        <v>6.2784679829013381</v>
      </c>
      <c r="I1132" s="240">
        <v>930.31899999999996</v>
      </c>
      <c r="J1132" s="235">
        <v>944.11900000000003</v>
      </c>
      <c r="K1132" s="234">
        <f t="shared" si="289"/>
        <v>-13.800000000000068</v>
      </c>
      <c r="L1132" s="312">
        <f t="shared" si="286"/>
        <v>-1.4616801483711341</v>
      </c>
      <c r="M1132" s="240">
        <v>51.558999999999997</v>
      </c>
      <c r="N1132" s="235">
        <v>51.554000000000002</v>
      </c>
      <c r="O1132" s="234">
        <f t="shared" si="290"/>
        <v>4.9999999999954525E-3</v>
      </c>
      <c r="P1132" s="105">
        <v>0</v>
      </c>
      <c r="Q1132" s="240">
        <v>876.58699999999999</v>
      </c>
      <c r="R1132" s="235">
        <v>753.00199999999995</v>
      </c>
      <c r="S1132" s="234">
        <f t="shared" si="292"/>
        <v>123.58500000000004</v>
      </c>
      <c r="T1132" s="105">
        <f t="shared" si="283"/>
        <v>16.41230700582469</v>
      </c>
      <c r="U1132" s="180" t="s">
        <v>8280</v>
      </c>
      <c r="V1132" s="165">
        <v>194</v>
      </c>
      <c r="W1132" s="165">
        <v>50</v>
      </c>
      <c r="X1132" s="165">
        <f t="shared" si="293"/>
        <v>144</v>
      </c>
      <c r="Y1132" s="255">
        <f t="shared" si="294"/>
        <v>288</v>
      </c>
      <c r="Z1132" s="237" t="s">
        <v>5460</v>
      </c>
      <c r="AA1132" s="165">
        <v>180</v>
      </c>
      <c r="AB1132" s="165">
        <v>113</v>
      </c>
      <c r="AC1132" s="165">
        <f t="shared" si="284"/>
        <v>67</v>
      </c>
      <c r="AD1132" s="165">
        <f t="shared" si="285"/>
        <v>59.292035398230091</v>
      </c>
      <c r="AE1132" s="237" t="s">
        <v>5921</v>
      </c>
      <c r="AF1132" s="165">
        <v>110</v>
      </c>
      <c r="AG1132" s="165">
        <v>224</v>
      </c>
      <c r="AH1132" s="165">
        <f t="shared" si="295"/>
        <v>-114</v>
      </c>
      <c r="AI1132" s="165">
        <f t="shared" si="296"/>
        <v>-50.892857142857139</v>
      </c>
      <c r="AJ1132" s="237" t="s">
        <v>8281</v>
      </c>
      <c r="AK1132" s="165">
        <v>61</v>
      </c>
      <c r="AL1132" s="165">
        <v>60</v>
      </c>
      <c r="AM1132" s="165">
        <f t="shared" si="297"/>
        <v>1</v>
      </c>
      <c r="AN1132" s="165">
        <f t="shared" si="298"/>
        <v>1.6666666666666667</v>
      </c>
      <c r="AO1132" s="237" t="s">
        <v>5492</v>
      </c>
      <c r="AP1132" s="165">
        <v>60</v>
      </c>
      <c r="AQ1132" s="165">
        <v>60</v>
      </c>
      <c r="AR1132" s="165">
        <f t="shared" si="299"/>
        <v>0</v>
      </c>
      <c r="AS1132" s="255">
        <f t="shared" si="300"/>
        <v>0</v>
      </c>
      <c r="AT1132" s="106" t="s">
        <v>11981</v>
      </c>
    </row>
    <row r="1133" spans="2:46" ht="50" customHeight="1">
      <c r="B1133" s="34" t="s">
        <v>2240</v>
      </c>
      <c r="C1133" s="35" t="s">
        <v>5304</v>
      </c>
      <c r="D1133" s="36" t="s">
        <v>2241</v>
      </c>
      <c r="E1133" s="240">
        <v>4992.79</v>
      </c>
      <c r="F1133" s="235">
        <v>4282.79</v>
      </c>
      <c r="G1133" s="234">
        <f t="shared" si="287"/>
        <v>710</v>
      </c>
      <c r="H1133" s="105">
        <f t="shared" si="288"/>
        <v>16.577978373910465</v>
      </c>
      <c r="I1133" s="240">
        <v>595.46</v>
      </c>
      <c r="J1133" s="235">
        <v>595.46</v>
      </c>
      <c r="K1133" s="234">
        <f t="shared" si="289"/>
        <v>0</v>
      </c>
      <c r="L1133" s="312">
        <f t="shared" si="286"/>
        <v>0</v>
      </c>
      <c r="M1133" s="240" t="s">
        <v>12163</v>
      </c>
      <c r="N1133" s="235" t="s">
        <v>12163</v>
      </c>
      <c r="O1133" s="234" t="s">
        <v>12163</v>
      </c>
      <c r="P1133" s="105" t="s">
        <v>12163</v>
      </c>
      <c r="Q1133" s="240">
        <v>4397.33</v>
      </c>
      <c r="R1133" s="235">
        <v>3687.33</v>
      </c>
      <c r="S1133" s="234">
        <f t="shared" si="292"/>
        <v>710</v>
      </c>
      <c r="T1133" s="105">
        <f t="shared" si="283"/>
        <v>19.25512498203307</v>
      </c>
      <c r="U1133" s="346" t="s">
        <v>8282</v>
      </c>
      <c r="V1133" s="251">
        <v>4397</v>
      </c>
      <c r="W1133" s="251">
        <v>3687</v>
      </c>
      <c r="X1133" s="165">
        <f t="shared" si="293"/>
        <v>710</v>
      </c>
      <c r="Y1133" s="255">
        <f t="shared" si="294"/>
        <v>19.256848386221861</v>
      </c>
      <c r="Z1133" s="235" t="s">
        <v>6150</v>
      </c>
      <c r="AA1133" s="235" t="s">
        <v>6150</v>
      </c>
      <c r="AB1133" s="235" t="s">
        <v>6150</v>
      </c>
      <c r="AC1133" s="235" t="s">
        <v>6150</v>
      </c>
      <c r="AD1133" s="235" t="s">
        <v>6150</v>
      </c>
      <c r="AE1133" s="235" t="s">
        <v>12158</v>
      </c>
      <c r="AF1133" s="235" t="s">
        <v>12158</v>
      </c>
      <c r="AG1133" s="235" t="s">
        <v>12158</v>
      </c>
      <c r="AH1133" s="235" t="s">
        <v>12158</v>
      </c>
      <c r="AI1133" s="235" t="s">
        <v>12158</v>
      </c>
      <c r="AJ1133" s="241" t="s">
        <v>12158</v>
      </c>
      <c r="AK1133" s="241" t="s">
        <v>12158</v>
      </c>
      <c r="AL1133" s="241" t="s">
        <v>12158</v>
      </c>
      <c r="AM1133" s="241" t="s">
        <v>12158</v>
      </c>
      <c r="AN1133" s="241" t="s">
        <v>12158</v>
      </c>
      <c r="AO1133" s="241" t="s">
        <v>12158</v>
      </c>
      <c r="AP1133" s="165" t="s">
        <v>12158</v>
      </c>
      <c r="AQ1133" s="241" t="s">
        <v>12158</v>
      </c>
      <c r="AR1133" s="241" t="s">
        <v>12158</v>
      </c>
      <c r="AS1133" s="241" t="s">
        <v>12158</v>
      </c>
      <c r="AT1133" s="122"/>
    </row>
    <row r="1134" spans="2:46" ht="50" customHeight="1">
      <c r="B1134" s="34" t="s">
        <v>2242</v>
      </c>
      <c r="C1134" s="35" t="s">
        <v>5304</v>
      </c>
      <c r="D1134" s="36" t="s">
        <v>2243</v>
      </c>
      <c r="E1134" s="240">
        <v>150.876</v>
      </c>
      <c r="F1134" s="235">
        <v>143.86199999999999</v>
      </c>
      <c r="G1134" s="234">
        <f t="shared" si="287"/>
        <v>7.01400000000001</v>
      </c>
      <c r="H1134" s="105">
        <f t="shared" si="288"/>
        <v>4.8755056929557563</v>
      </c>
      <c r="I1134" s="240" t="s">
        <v>12163</v>
      </c>
      <c r="J1134" s="235" t="s">
        <v>12163</v>
      </c>
      <c r="K1134" s="234" t="s">
        <v>12163</v>
      </c>
      <c r="L1134" s="312" t="s">
        <v>12163</v>
      </c>
      <c r="M1134" s="240" t="s">
        <v>12163</v>
      </c>
      <c r="N1134" s="235" t="s">
        <v>12163</v>
      </c>
      <c r="O1134" s="234" t="s">
        <v>12163</v>
      </c>
      <c r="P1134" s="105" t="s">
        <v>12163</v>
      </c>
      <c r="Q1134" s="240">
        <v>150.876</v>
      </c>
      <c r="R1134" s="235">
        <v>143.86199999999999</v>
      </c>
      <c r="S1134" s="234">
        <f t="shared" si="292"/>
        <v>7.01400000000001</v>
      </c>
      <c r="T1134" s="105">
        <f t="shared" si="283"/>
        <v>4.8755056929557563</v>
      </c>
      <c r="U1134" s="346" t="s">
        <v>8283</v>
      </c>
      <c r="V1134" s="251">
        <v>150.876</v>
      </c>
      <c r="W1134" s="251">
        <v>143.86199999999999</v>
      </c>
      <c r="X1134" s="165">
        <f t="shared" si="293"/>
        <v>7.01400000000001</v>
      </c>
      <c r="Y1134" s="255">
        <f t="shared" si="294"/>
        <v>4.8755056929557563</v>
      </c>
      <c r="Z1134" s="235" t="s">
        <v>6150</v>
      </c>
      <c r="AA1134" s="235" t="s">
        <v>6150</v>
      </c>
      <c r="AB1134" s="235" t="s">
        <v>6150</v>
      </c>
      <c r="AC1134" s="235" t="s">
        <v>6150</v>
      </c>
      <c r="AD1134" s="235" t="s">
        <v>6150</v>
      </c>
      <c r="AE1134" s="235" t="s">
        <v>12158</v>
      </c>
      <c r="AF1134" s="235" t="s">
        <v>12158</v>
      </c>
      <c r="AG1134" s="235" t="s">
        <v>12158</v>
      </c>
      <c r="AH1134" s="235" t="s">
        <v>12158</v>
      </c>
      <c r="AI1134" s="235" t="s">
        <v>12158</v>
      </c>
      <c r="AJ1134" s="241" t="s">
        <v>12158</v>
      </c>
      <c r="AK1134" s="241" t="s">
        <v>12158</v>
      </c>
      <c r="AL1134" s="241" t="s">
        <v>12158</v>
      </c>
      <c r="AM1134" s="241" t="s">
        <v>12158</v>
      </c>
      <c r="AN1134" s="241" t="s">
        <v>12158</v>
      </c>
      <c r="AO1134" s="241" t="s">
        <v>12158</v>
      </c>
      <c r="AP1134" s="165" t="s">
        <v>12158</v>
      </c>
      <c r="AQ1134" s="241" t="s">
        <v>12158</v>
      </c>
      <c r="AR1134" s="241" t="s">
        <v>12158</v>
      </c>
      <c r="AS1134" s="241" t="s">
        <v>12158</v>
      </c>
      <c r="AT1134" s="122"/>
    </row>
    <row r="1135" spans="2:46" ht="50" customHeight="1">
      <c r="B1135" s="34" t="s">
        <v>2244</v>
      </c>
      <c r="C1135" s="35" t="s">
        <v>5304</v>
      </c>
      <c r="D1135" s="36" t="s">
        <v>2245</v>
      </c>
      <c r="E1135" s="240">
        <v>141.565</v>
      </c>
      <c r="F1135" s="235">
        <v>137.80500000000001</v>
      </c>
      <c r="G1135" s="234">
        <f t="shared" si="287"/>
        <v>3.7599999999999909</v>
      </c>
      <c r="H1135" s="105">
        <f t="shared" si="288"/>
        <v>2.7284931606255149</v>
      </c>
      <c r="I1135" s="240">
        <v>95.462000000000003</v>
      </c>
      <c r="J1135" s="235">
        <v>95.421000000000006</v>
      </c>
      <c r="K1135" s="234">
        <f t="shared" si="289"/>
        <v>4.0999999999996817E-2</v>
      </c>
      <c r="L1135" s="312">
        <f t="shared" si="286"/>
        <v>4.296748095282675E-2</v>
      </c>
      <c r="M1135" s="240" t="s">
        <v>12163</v>
      </c>
      <c r="N1135" s="235" t="s">
        <v>12163</v>
      </c>
      <c r="O1135" s="234" t="s">
        <v>12163</v>
      </c>
      <c r="P1135" s="105" t="s">
        <v>12163</v>
      </c>
      <c r="Q1135" s="240">
        <v>46.103000000000002</v>
      </c>
      <c r="R1135" s="235">
        <v>42.384</v>
      </c>
      <c r="S1135" s="234">
        <f t="shared" si="292"/>
        <v>3.7190000000000012</v>
      </c>
      <c r="T1135" s="105">
        <f t="shared" si="283"/>
        <v>8.7745375613439069</v>
      </c>
      <c r="U1135" s="346" t="s">
        <v>8284</v>
      </c>
      <c r="V1135" s="251">
        <v>46.103000000000002</v>
      </c>
      <c r="W1135" s="251">
        <v>42.384</v>
      </c>
      <c r="X1135" s="165">
        <f t="shared" si="293"/>
        <v>3.7190000000000012</v>
      </c>
      <c r="Y1135" s="255">
        <f t="shared" si="294"/>
        <v>8.7745375613439069</v>
      </c>
      <c r="Z1135" s="235" t="s">
        <v>6150</v>
      </c>
      <c r="AA1135" s="235" t="s">
        <v>6150</v>
      </c>
      <c r="AB1135" s="235" t="s">
        <v>6150</v>
      </c>
      <c r="AC1135" s="235" t="s">
        <v>6150</v>
      </c>
      <c r="AD1135" s="235" t="s">
        <v>6150</v>
      </c>
      <c r="AE1135" s="235" t="s">
        <v>12158</v>
      </c>
      <c r="AF1135" s="235" t="s">
        <v>12158</v>
      </c>
      <c r="AG1135" s="235" t="s">
        <v>12158</v>
      </c>
      <c r="AH1135" s="235" t="s">
        <v>12158</v>
      </c>
      <c r="AI1135" s="235" t="s">
        <v>12158</v>
      </c>
      <c r="AJ1135" s="241" t="s">
        <v>12158</v>
      </c>
      <c r="AK1135" s="241" t="s">
        <v>12158</v>
      </c>
      <c r="AL1135" s="241" t="s">
        <v>12158</v>
      </c>
      <c r="AM1135" s="241" t="s">
        <v>12158</v>
      </c>
      <c r="AN1135" s="241" t="s">
        <v>12158</v>
      </c>
      <c r="AO1135" s="241" t="s">
        <v>12158</v>
      </c>
      <c r="AP1135" s="165" t="s">
        <v>12158</v>
      </c>
      <c r="AQ1135" s="241" t="s">
        <v>12158</v>
      </c>
      <c r="AR1135" s="241" t="s">
        <v>12158</v>
      </c>
      <c r="AS1135" s="241" t="s">
        <v>12158</v>
      </c>
      <c r="AT1135" s="122"/>
    </row>
    <row r="1136" spans="2:46" ht="50" customHeight="1">
      <c r="B1136" s="34" t="s">
        <v>2246</v>
      </c>
      <c r="C1136" s="35" t="s">
        <v>5304</v>
      </c>
      <c r="D1136" s="36" t="s">
        <v>2247</v>
      </c>
      <c r="E1136" s="240">
        <v>200</v>
      </c>
      <c r="F1136" s="235">
        <v>200</v>
      </c>
      <c r="G1136" s="234">
        <f t="shared" si="287"/>
        <v>0</v>
      </c>
      <c r="H1136" s="105">
        <f t="shared" si="288"/>
        <v>0</v>
      </c>
      <c r="I1136" s="240" t="s">
        <v>12163</v>
      </c>
      <c r="J1136" s="235" t="s">
        <v>12163</v>
      </c>
      <c r="K1136" s="234" t="s">
        <v>12163</v>
      </c>
      <c r="L1136" s="312" t="s">
        <v>12163</v>
      </c>
      <c r="M1136" s="240" t="s">
        <v>12163</v>
      </c>
      <c r="N1136" s="235" t="s">
        <v>12163</v>
      </c>
      <c r="O1136" s="234" t="s">
        <v>12163</v>
      </c>
      <c r="P1136" s="105" t="s">
        <v>12163</v>
      </c>
      <c r="Q1136" s="240">
        <v>200</v>
      </c>
      <c r="R1136" s="235">
        <v>200</v>
      </c>
      <c r="S1136" s="234">
        <f t="shared" si="292"/>
        <v>0</v>
      </c>
      <c r="T1136" s="105">
        <f t="shared" si="283"/>
        <v>0</v>
      </c>
      <c r="U1136" s="346" t="s">
        <v>8285</v>
      </c>
      <c r="V1136" s="251">
        <v>200</v>
      </c>
      <c r="W1136" s="251">
        <v>200</v>
      </c>
      <c r="X1136" s="165">
        <f t="shared" si="293"/>
        <v>0</v>
      </c>
      <c r="Y1136" s="255">
        <f t="shared" si="294"/>
        <v>0</v>
      </c>
      <c r="Z1136" s="235" t="s">
        <v>6150</v>
      </c>
      <c r="AA1136" s="235" t="s">
        <v>6150</v>
      </c>
      <c r="AB1136" s="235" t="s">
        <v>6150</v>
      </c>
      <c r="AC1136" s="235" t="s">
        <v>6150</v>
      </c>
      <c r="AD1136" s="235" t="s">
        <v>6150</v>
      </c>
      <c r="AE1136" s="235" t="s">
        <v>12158</v>
      </c>
      <c r="AF1136" s="235" t="s">
        <v>12158</v>
      </c>
      <c r="AG1136" s="235" t="s">
        <v>12158</v>
      </c>
      <c r="AH1136" s="235" t="s">
        <v>12158</v>
      </c>
      <c r="AI1136" s="235" t="s">
        <v>12158</v>
      </c>
      <c r="AJ1136" s="241" t="s">
        <v>12158</v>
      </c>
      <c r="AK1136" s="241" t="s">
        <v>12158</v>
      </c>
      <c r="AL1136" s="241" t="s">
        <v>12158</v>
      </c>
      <c r="AM1136" s="241" t="s">
        <v>12158</v>
      </c>
      <c r="AN1136" s="241" t="s">
        <v>12158</v>
      </c>
      <c r="AO1136" s="241" t="s">
        <v>12158</v>
      </c>
      <c r="AP1136" s="165" t="s">
        <v>12158</v>
      </c>
      <c r="AQ1136" s="241" t="s">
        <v>12158</v>
      </c>
      <c r="AR1136" s="241" t="s">
        <v>12158</v>
      </c>
      <c r="AS1136" s="241" t="s">
        <v>12158</v>
      </c>
      <c r="AT1136" s="122"/>
    </row>
    <row r="1137" spans="2:46" ht="50" customHeight="1">
      <c r="B1137" s="34" t="s">
        <v>2248</v>
      </c>
      <c r="C1137" s="35" t="s">
        <v>5304</v>
      </c>
      <c r="D1137" s="36" t="s">
        <v>2249</v>
      </c>
      <c r="E1137" s="240">
        <v>30.613</v>
      </c>
      <c r="F1137" s="235">
        <v>30.45</v>
      </c>
      <c r="G1137" s="234">
        <f t="shared" si="287"/>
        <v>0.16300000000000026</v>
      </c>
      <c r="H1137" s="105">
        <f t="shared" si="288"/>
        <v>0.53530377668308793</v>
      </c>
      <c r="I1137" s="240" t="s">
        <v>12163</v>
      </c>
      <c r="J1137" s="235" t="s">
        <v>12163</v>
      </c>
      <c r="K1137" s="234" t="s">
        <v>12163</v>
      </c>
      <c r="L1137" s="312" t="s">
        <v>12163</v>
      </c>
      <c r="M1137" s="240" t="s">
        <v>12163</v>
      </c>
      <c r="N1137" s="235" t="s">
        <v>12163</v>
      </c>
      <c r="O1137" s="234" t="s">
        <v>12163</v>
      </c>
      <c r="P1137" s="105" t="s">
        <v>12163</v>
      </c>
      <c r="Q1137" s="240">
        <v>30.613</v>
      </c>
      <c r="R1137" s="235">
        <v>30.45</v>
      </c>
      <c r="S1137" s="234">
        <f t="shared" si="292"/>
        <v>0.16300000000000026</v>
      </c>
      <c r="T1137" s="105">
        <f t="shared" si="283"/>
        <v>0.53530377668308793</v>
      </c>
      <c r="U1137" s="346" t="s">
        <v>8286</v>
      </c>
      <c r="V1137" s="251">
        <v>31</v>
      </c>
      <c r="W1137" s="251">
        <v>30</v>
      </c>
      <c r="X1137" s="165">
        <f t="shared" si="293"/>
        <v>1</v>
      </c>
      <c r="Y1137" s="255">
        <f t="shared" si="294"/>
        <v>3.3333333333333335</v>
      </c>
      <c r="Z1137" s="235" t="s">
        <v>6150</v>
      </c>
      <c r="AA1137" s="235" t="s">
        <v>6150</v>
      </c>
      <c r="AB1137" s="235" t="s">
        <v>6150</v>
      </c>
      <c r="AC1137" s="235" t="s">
        <v>6150</v>
      </c>
      <c r="AD1137" s="235" t="s">
        <v>6150</v>
      </c>
      <c r="AE1137" s="235" t="s">
        <v>12158</v>
      </c>
      <c r="AF1137" s="235" t="s">
        <v>12158</v>
      </c>
      <c r="AG1137" s="235" t="s">
        <v>12158</v>
      </c>
      <c r="AH1137" s="235" t="s">
        <v>12158</v>
      </c>
      <c r="AI1137" s="235" t="s">
        <v>12158</v>
      </c>
      <c r="AJ1137" s="241" t="s">
        <v>12158</v>
      </c>
      <c r="AK1137" s="241" t="s">
        <v>12158</v>
      </c>
      <c r="AL1137" s="241" t="s">
        <v>12158</v>
      </c>
      <c r="AM1137" s="241" t="s">
        <v>12158</v>
      </c>
      <c r="AN1137" s="241" t="s">
        <v>12158</v>
      </c>
      <c r="AO1137" s="241" t="s">
        <v>12158</v>
      </c>
      <c r="AP1137" s="165" t="s">
        <v>12158</v>
      </c>
      <c r="AQ1137" s="241" t="s">
        <v>12158</v>
      </c>
      <c r="AR1137" s="241" t="s">
        <v>12158</v>
      </c>
      <c r="AS1137" s="241" t="s">
        <v>12158</v>
      </c>
      <c r="AT1137" s="122"/>
    </row>
    <row r="1138" spans="2:46" ht="50" customHeight="1">
      <c r="B1138" s="34" t="s">
        <v>2250</v>
      </c>
      <c r="C1138" s="35" t="s">
        <v>5304</v>
      </c>
      <c r="D1138" s="36" t="s">
        <v>2251</v>
      </c>
      <c r="E1138" s="240">
        <v>565.44899999999996</v>
      </c>
      <c r="F1138" s="235">
        <v>592.43600000000004</v>
      </c>
      <c r="G1138" s="234">
        <f t="shared" si="287"/>
        <v>-26.98700000000008</v>
      </c>
      <c r="H1138" s="105">
        <f t="shared" si="288"/>
        <v>-4.5552599774490536</v>
      </c>
      <c r="I1138" s="240" t="s">
        <v>12163</v>
      </c>
      <c r="J1138" s="235" t="s">
        <v>12163</v>
      </c>
      <c r="K1138" s="234" t="s">
        <v>12163</v>
      </c>
      <c r="L1138" s="312" t="s">
        <v>12163</v>
      </c>
      <c r="M1138" s="240">
        <v>15.449</v>
      </c>
      <c r="N1138" s="235">
        <v>42.436</v>
      </c>
      <c r="O1138" s="234">
        <f t="shared" si="290"/>
        <v>-26.987000000000002</v>
      </c>
      <c r="P1138" s="105">
        <f t="shared" si="291"/>
        <v>-63.594589499481579</v>
      </c>
      <c r="Q1138" s="240">
        <v>550</v>
      </c>
      <c r="R1138" s="235">
        <v>550</v>
      </c>
      <c r="S1138" s="234">
        <f t="shared" si="292"/>
        <v>0</v>
      </c>
      <c r="T1138" s="105">
        <f t="shared" si="283"/>
        <v>0</v>
      </c>
      <c r="U1138" s="346" t="s">
        <v>8287</v>
      </c>
      <c r="V1138" s="251">
        <v>550</v>
      </c>
      <c r="W1138" s="251">
        <v>550</v>
      </c>
      <c r="X1138" s="165">
        <f t="shared" si="293"/>
        <v>0</v>
      </c>
      <c r="Y1138" s="255">
        <f t="shared" si="294"/>
        <v>0</v>
      </c>
      <c r="Z1138" s="235" t="s">
        <v>6150</v>
      </c>
      <c r="AA1138" s="235" t="s">
        <v>6150</v>
      </c>
      <c r="AB1138" s="235" t="s">
        <v>6150</v>
      </c>
      <c r="AC1138" s="235" t="s">
        <v>6150</v>
      </c>
      <c r="AD1138" s="235" t="s">
        <v>6150</v>
      </c>
      <c r="AE1138" s="235" t="s">
        <v>12158</v>
      </c>
      <c r="AF1138" s="235" t="s">
        <v>12158</v>
      </c>
      <c r="AG1138" s="235" t="s">
        <v>12158</v>
      </c>
      <c r="AH1138" s="235" t="s">
        <v>12158</v>
      </c>
      <c r="AI1138" s="235" t="s">
        <v>12158</v>
      </c>
      <c r="AJ1138" s="241" t="s">
        <v>12158</v>
      </c>
      <c r="AK1138" s="241" t="s">
        <v>12158</v>
      </c>
      <c r="AL1138" s="241" t="s">
        <v>12158</v>
      </c>
      <c r="AM1138" s="241" t="s">
        <v>12158</v>
      </c>
      <c r="AN1138" s="241" t="s">
        <v>12158</v>
      </c>
      <c r="AO1138" s="241" t="s">
        <v>12158</v>
      </c>
      <c r="AP1138" s="165" t="s">
        <v>12158</v>
      </c>
      <c r="AQ1138" s="241" t="s">
        <v>12158</v>
      </c>
      <c r="AR1138" s="241" t="s">
        <v>12158</v>
      </c>
      <c r="AS1138" s="241" t="s">
        <v>12158</v>
      </c>
      <c r="AT1138" s="119"/>
    </row>
    <row r="1139" spans="2:46" ht="50" customHeight="1">
      <c r="B1139" s="34" t="s">
        <v>2252</v>
      </c>
      <c r="C1139" s="35" t="s">
        <v>5304</v>
      </c>
      <c r="D1139" s="36" t="s">
        <v>2253</v>
      </c>
      <c r="E1139" s="240">
        <v>36.783999999999999</v>
      </c>
      <c r="F1139" s="235">
        <v>44.881999999999998</v>
      </c>
      <c r="G1139" s="234">
        <f t="shared" si="287"/>
        <v>-8.097999999999999</v>
      </c>
      <c r="H1139" s="105">
        <f t="shared" si="288"/>
        <v>-18.042867964885698</v>
      </c>
      <c r="I1139" s="240" t="s">
        <v>12163</v>
      </c>
      <c r="J1139" s="235" t="s">
        <v>12163</v>
      </c>
      <c r="K1139" s="234" t="s">
        <v>12163</v>
      </c>
      <c r="L1139" s="312" t="s">
        <v>12163</v>
      </c>
      <c r="M1139" s="240">
        <v>0</v>
      </c>
      <c r="N1139" s="235">
        <v>17.155000000000001</v>
      </c>
      <c r="O1139" s="234">
        <f t="shared" si="290"/>
        <v>-17.155000000000001</v>
      </c>
      <c r="P1139" s="105">
        <f t="shared" si="291"/>
        <v>-100</v>
      </c>
      <c r="Q1139" s="240">
        <v>36.783999999999999</v>
      </c>
      <c r="R1139" s="235">
        <v>27.727</v>
      </c>
      <c r="S1139" s="234">
        <f t="shared" si="292"/>
        <v>9.0569999999999986</v>
      </c>
      <c r="T1139" s="105">
        <f t="shared" si="283"/>
        <v>32.664911458145482</v>
      </c>
      <c r="U1139" s="346" t="s">
        <v>8288</v>
      </c>
      <c r="V1139" s="251">
        <v>36.783999999999999</v>
      </c>
      <c r="W1139" s="251">
        <v>27.727</v>
      </c>
      <c r="X1139" s="165">
        <f t="shared" si="293"/>
        <v>9.0569999999999986</v>
      </c>
      <c r="Y1139" s="165">
        <f t="shared" si="294"/>
        <v>32.664911458145482</v>
      </c>
      <c r="Z1139" s="235" t="s">
        <v>6150</v>
      </c>
      <c r="AA1139" s="235" t="s">
        <v>6150</v>
      </c>
      <c r="AB1139" s="235" t="s">
        <v>6150</v>
      </c>
      <c r="AC1139" s="235" t="s">
        <v>6150</v>
      </c>
      <c r="AD1139" s="235" t="s">
        <v>6150</v>
      </c>
      <c r="AE1139" s="235" t="s">
        <v>12158</v>
      </c>
      <c r="AF1139" s="235" t="s">
        <v>12158</v>
      </c>
      <c r="AG1139" s="235" t="s">
        <v>12158</v>
      </c>
      <c r="AH1139" s="235" t="s">
        <v>12158</v>
      </c>
      <c r="AI1139" s="235" t="s">
        <v>12158</v>
      </c>
      <c r="AJ1139" s="241" t="s">
        <v>12158</v>
      </c>
      <c r="AK1139" s="241" t="s">
        <v>12158</v>
      </c>
      <c r="AL1139" s="241" t="s">
        <v>12158</v>
      </c>
      <c r="AM1139" s="241" t="s">
        <v>12158</v>
      </c>
      <c r="AN1139" s="241" t="s">
        <v>12158</v>
      </c>
      <c r="AO1139" s="241" t="s">
        <v>12158</v>
      </c>
      <c r="AP1139" s="165" t="s">
        <v>12158</v>
      </c>
      <c r="AQ1139" s="241" t="s">
        <v>12158</v>
      </c>
      <c r="AR1139" s="241" t="s">
        <v>12158</v>
      </c>
      <c r="AS1139" s="241" t="s">
        <v>12158</v>
      </c>
      <c r="AT1139" s="119"/>
    </row>
    <row r="1140" spans="2:46" ht="50" customHeight="1">
      <c r="B1140" s="34" t="s">
        <v>2254</v>
      </c>
      <c r="C1140" s="35" t="s">
        <v>5304</v>
      </c>
      <c r="D1140" s="36" t="s">
        <v>2255</v>
      </c>
      <c r="E1140" s="240">
        <v>705.80100000000004</v>
      </c>
      <c r="F1140" s="235">
        <v>604.029</v>
      </c>
      <c r="G1140" s="234">
        <f t="shared" si="287"/>
        <v>101.77200000000005</v>
      </c>
      <c r="H1140" s="105">
        <f t="shared" si="288"/>
        <v>16.848859905733011</v>
      </c>
      <c r="I1140" s="240">
        <v>195.596</v>
      </c>
      <c r="J1140" s="235">
        <v>195.148</v>
      </c>
      <c r="K1140" s="234">
        <f t="shared" si="289"/>
        <v>0.4480000000000075</v>
      </c>
      <c r="L1140" s="312">
        <f t="shared" si="286"/>
        <v>0.22956935249144622</v>
      </c>
      <c r="M1140" s="240" t="s">
        <v>12163</v>
      </c>
      <c r="N1140" s="235" t="s">
        <v>12163</v>
      </c>
      <c r="O1140" s="234" t="s">
        <v>12163</v>
      </c>
      <c r="P1140" s="105" t="s">
        <v>12163</v>
      </c>
      <c r="Q1140" s="240">
        <v>510.20499999999998</v>
      </c>
      <c r="R1140" s="235">
        <v>408.88099999999997</v>
      </c>
      <c r="S1140" s="234">
        <f t="shared" si="292"/>
        <v>101.32400000000001</v>
      </c>
      <c r="T1140" s="105">
        <f t="shared" si="283"/>
        <v>24.780804194863549</v>
      </c>
      <c r="U1140" s="185" t="s">
        <v>8289</v>
      </c>
      <c r="V1140" s="165">
        <v>510</v>
      </c>
      <c r="W1140" s="165">
        <v>409</v>
      </c>
      <c r="X1140" s="165">
        <f t="shared" si="293"/>
        <v>101</v>
      </c>
      <c r="Y1140" s="165">
        <f t="shared" si="294"/>
        <v>24.69437652811736</v>
      </c>
      <c r="Z1140" s="235" t="s">
        <v>6150</v>
      </c>
      <c r="AA1140" s="235" t="s">
        <v>6150</v>
      </c>
      <c r="AB1140" s="235" t="s">
        <v>6150</v>
      </c>
      <c r="AC1140" s="235" t="s">
        <v>6150</v>
      </c>
      <c r="AD1140" s="235" t="s">
        <v>6150</v>
      </c>
      <c r="AE1140" s="235" t="s">
        <v>12158</v>
      </c>
      <c r="AF1140" s="235" t="s">
        <v>12158</v>
      </c>
      <c r="AG1140" s="235" t="s">
        <v>12158</v>
      </c>
      <c r="AH1140" s="235" t="s">
        <v>12158</v>
      </c>
      <c r="AI1140" s="235" t="s">
        <v>12158</v>
      </c>
      <c r="AJ1140" s="241" t="s">
        <v>12158</v>
      </c>
      <c r="AK1140" s="241" t="s">
        <v>12158</v>
      </c>
      <c r="AL1140" s="241" t="s">
        <v>12158</v>
      </c>
      <c r="AM1140" s="241" t="s">
        <v>12158</v>
      </c>
      <c r="AN1140" s="241" t="s">
        <v>12158</v>
      </c>
      <c r="AO1140" s="241" t="s">
        <v>12158</v>
      </c>
      <c r="AP1140" s="165" t="s">
        <v>12158</v>
      </c>
      <c r="AQ1140" s="241" t="s">
        <v>12158</v>
      </c>
      <c r="AR1140" s="241" t="s">
        <v>12158</v>
      </c>
      <c r="AS1140" s="241" t="s">
        <v>12158</v>
      </c>
      <c r="AT1140" s="119"/>
    </row>
    <row r="1141" spans="2:46" ht="50" customHeight="1">
      <c r="B1141" s="34" t="s">
        <v>2256</v>
      </c>
      <c r="C1141" s="35" t="s">
        <v>5304</v>
      </c>
      <c r="D1141" s="36" t="s">
        <v>2257</v>
      </c>
      <c r="E1141" s="240">
        <v>404.29899999999998</v>
      </c>
      <c r="F1141" s="235">
        <v>406.709</v>
      </c>
      <c r="G1141" s="234">
        <f t="shared" si="287"/>
        <v>-2.410000000000025</v>
      </c>
      <c r="H1141" s="105">
        <f t="shared" si="288"/>
        <v>-0.59256126616328264</v>
      </c>
      <c r="I1141" s="240" t="s">
        <v>12163</v>
      </c>
      <c r="J1141" s="235" t="s">
        <v>12163</v>
      </c>
      <c r="K1141" s="234" t="s">
        <v>12163</v>
      </c>
      <c r="L1141" s="312" t="s">
        <v>12163</v>
      </c>
      <c r="M1141" s="240" t="s">
        <v>12163</v>
      </c>
      <c r="N1141" s="235" t="s">
        <v>12163</v>
      </c>
      <c r="O1141" s="234" t="s">
        <v>12163</v>
      </c>
      <c r="P1141" s="105" t="s">
        <v>12163</v>
      </c>
      <c r="Q1141" s="240">
        <v>404.29899999999998</v>
      </c>
      <c r="R1141" s="235">
        <v>406.709</v>
      </c>
      <c r="S1141" s="234">
        <f t="shared" si="292"/>
        <v>-2.410000000000025</v>
      </c>
      <c r="T1141" s="105">
        <f t="shared" si="283"/>
        <v>-0.59256126616328264</v>
      </c>
      <c r="U1141" s="180" t="s">
        <v>8285</v>
      </c>
      <c r="V1141" s="165">
        <v>404.29899999999998</v>
      </c>
      <c r="W1141" s="165">
        <v>406.709</v>
      </c>
      <c r="X1141" s="165">
        <f t="shared" si="293"/>
        <v>-2.410000000000025</v>
      </c>
      <c r="Y1141" s="165">
        <f t="shared" si="294"/>
        <v>-0.59256126616328264</v>
      </c>
      <c r="Z1141" s="235" t="s">
        <v>6150</v>
      </c>
      <c r="AA1141" s="235" t="s">
        <v>6150</v>
      </c>
      <c r="AB1141" s="235" t="s">
        <v>6150</v>
      </c>
      <c r="AC1141" s="235" t="s">
        <v>6150</v>
      </c>
      <c r="AD1141" s="235" t="s">
        <v>6150</v>
      </c>
      <c r="AE1141" s="235" t="s">
        <v>12158</v>
      </c>
      <c r="AF1141" s="235" t="s">
        <v>12158</v>
      </c>
      <c r="AG1141" s="235" t="s">
        <v>12158</v>
      </c>
      <c r="AH1141" s="235" t="s">
        <v>12158</v>
      </c>
      <c r="AI1141" s="235" t="s">
        <v>12158</v>
      </c>
      <c r="AJ1141" s="241" t="s">
        <v>12158</v>
      </c>
      <c r="AK1141" s="241" t="s">
        <v>12158</v>
      </c>
      <c r="AL1141" s="241" t="s">
        <v>12158</v>
      </c>
      <c r="AM1141" s="241" t="s">
        <v>12158</v>
      </c>
      <c r="AN1141" s="241" t="s">
        <v>12158</v>
      </c>
      <c r="AO1141" s="241" t="s">
        <v>12158</v>
      </c>
      <c r="AP1141" s="165" t="s">
        <v>12158</v>
      </c>
      <c r="AQ1141" s="241" t="s">
        <v>12158</v>
      </c>
      <c r="AR1141" s="241" t="s">
        <v>12158</v>
      </c>
      <c r="AS1141" s="241" t="s">
        <v>12158</v>
      </c>
      <c r="AT1141" s="119"/>
    </row>
    <row r="1142" spans="2:46" ht="50" customHeight="1">
      <c r="B1142" s="34" t="s">
        <v>2258</v>
      </c>
      <c r="C1142" s="35" t="s">
        <v>5304</v>
      </c>
      <c r="D1142" s="36" t="s">
        <v>2259</v>
      </c>
      <c r="E1142" s="240">
        <v>130.65700000000001</v>
      </c>
      <c r="F1142" s="235">
        <v>160.93899999999999</v>
      </c>
      <c r="G1142" s="234">
        <f t="shared" si="287"/>
        <v>-30.281999999999982</v>
      </c>
      <c r="H1142" s="105">
        <f t="shared" si="288"/>
        <v>-18.815824629207327</v>
      </c>
      <c r="I1142" s="240">
        <v>130.65700000000001</v>
      </c>
      <c r="J1142" s="235">
        <v>160.93899999999999</v>
      </c>
      <c r="K1142" s="234">
        <f t="shared" si="289"/>
        <v>-30.281999999999982</v>
      </c>
      <c r="L1142" s="312">
        <f t="shared" si="286"/>
        <v>-18.815824629207327</v>
      </c>
      <c r="M1142" s="240" t="s">
        <v>12163</v>
      </c>
      <c r="N1142" s="235" t="s">
        <v>12163</v>
      </c>
      <c r="O1142" s="234" t="s">
        <v>12163</v>
      </c>
      <c r="P1142" s="105" t="s">
        <v>12163</v>
      </c>
      <c r="Q1142" s="240" t="s">
        <v>5412</v>
      </c>
      <c r="R1142" s="235" t="s">
        <v>5412</v>
      </c>
      <c r="S1142" s="234" t="s">
        <v>5412</v>
      </c>
      <c r="T1142" s="138" t="s">
        <v>5412</v>
      </c>
      <c r="U1142" s="65" t="s">
        <v>6150</v>
      </c>
      <c r="V1142" s="235" t="s">
        <v>6150</v>
      </c>
      <c r="W1142" s="235" t="s">
        <v>6150</v>
      </c>
      <c r="X1142" s="235" t="s">
        <v>6150</v>
      </c>
      <c r="Y1142" s="235" t="s">
        <v>6150</v>
      </c>
      <c r="Z1142" s="235" t="s">
        <v>6150</v>
      </c>
      <c r="AA1142" s="235" t="s">
        <v>6150</v>
      </c>
      <c r="AB1142" s="235" t="s">
        <v>6150</v>
      </c>
      <c r="AC1142" s="235" t="s">
        <v>6150</v>
      </c>
      <c r="AD1142" s="235" t="s">
        <v>6150</v>
      </c>
      <c r="AE1142" s="235" t="s">
        <v>12158</v>
      </c>
      <c r="AF1142" s="235" t="s">
        <v>12158</v>
      </c>
      <c r="AG1142" s="235" t="s">
        <v>12158</v>
      </c>
      <c r="AH1142" s="235" t="s">
        <v>12158</v>
      </c>
      <c r="AI1142" s="235" t="s">
        <v>12158</v>
      </c>
      <c r="AJ1142" s="241" t="s">
        <v>12158</v>
      </c>
      <c r="AK1142" s="241" t="s">
        <v>12158</v>
      </c>
      <c r="AL1142" s="241" t="s">
        <v>12158</v>
      </c>
      <c r="AM1142" s="241" t="s">
        <v>12158</v>
      </c>
      <c r="AN1142" s="241" t="s">
        <v>12158</v>
      </c>
      <c r="AO1142" s="241" t="s">
        <v>12158</v>
      </c>
      <c r="AP1142" s="165" t="s">
        <v>12158</v>
      </c>
      <c r="AQ1142" s="241" t="s">
        <v>12158</v>
      </c>
      <c r="AR1142" s="241" t="s">
        <v>12158</v>
      </c>
      <c r="AS1142" s="241" t="s">
        <v>12158</v>
      </c>
      <c r="AT1142" s="119"/>
    </row>
    <row r="1143" spans="2:46" ht="50" customHeight="1">
      <c r="B1143" s="34" t="s">
        <v>2260</v>
      </c>
      <c r="C1143" s="35" t="s">
        <v>5304</v>
      </c>
      <c r="D1143" s="36" t="s">
        <v>2261</v>
      </c>
      <c r="E1143" s="240">
        <v>3830.6289999999999</v>
      </c>
      <c r="F1143" s="235">
        <v>3746.4940000000001</v>
      </c>
      <c r="G1143" s="234">
        <f t="shared" si="287"/>
        <v>84.134999999999764</v>
      </c>
      <c r="H1143" s="105">
        <f t="shared" si="288"/>
        <v>2.2456995793934209</v>
      </c>
      <c r="I1143" s="240" t="s">
        <v>12163</v>
      </c>
      <c r="J1143" s="235" t="s">
        <v>12163</v>
      </c>
      <c r="K1143" s="234" t="s">
        <v>12163</v>
      </c>
      <c r="L1143" s="312" t="s">
        <v>12163</v>
      </c>
      <c r="M1143" s="240" t="s">
        <v>12163</v>
      </c>
      <c r="N1143" s="235" t="s">
        <v>12163</v>
      </c>
      <c r="O1143" s="234" t="s">
        <v>12163</v>
      </c>
      <c r="P1143" s="105" t="s">
        <v>12163</v>
      </c>
      <c r="Q1143" s="240">
        <v>3830.6289999999999</v>
      </c>
      <c r="R1143" s="235">
        <v>3746.4940000000001</v>
      </c>
      <c r="S1143" s="234">
        <f t="shared" si="292"/>
        <v>84.134999999999764</v>
      </c>
      <c r="T1143" s="105">
        <f t="shared" ref="T1143:T1144" si="301">S1143/R1143*100</f>
        <v>2.2456995793934209</v>
      </c>
      <c r="U1143" s="346" t="s">
        <v>8290</v>
      </c>
      <c r="V1143" s="251">
        <v>3143</v>
      </c>
      <c r="W1143" s="251">
        <v>3159</v>
      </c>
      <c r="X1143" s="251">
        <f t="shared" si="293"/>
        <v>-16</v>
      </c>
      <c r="Y1143" s="251">
        <f t="shared" si="294"/>
        <v>-0.5064893953782843</v>
      </c>
      <c r="Z1143" s="189" t="s">
        <v>8291</v>
      </c>
      <c r="AA1143" s="251">
        <v>687</v>
      </c>
      <c r="AB1143" s="251">
        <v>588</v>
      </c>
      <c r="AC1143" s="251">
        <f t="shared" ref="AC1143:AC1144" si="302">AA1143-AB1143</f>
        <v>99</v>
      </c>
      <c r="AD1143" s="251">
        <f t="shared" ref="AD1143:AD1144" si="303">AC1143/AB1143*100</f>
        <v>16.836734693877549</v>
      </c>
      <c r="AE1143" s="235" t="s">
        <v>12158</v>
      </c>
      <c r="AF1143" s="235" t="s">
        <v>12158</v>
      </c>
      <c r="AG1143" s="235" t="s">
        <v>12158</v>
      </c>
      <c r="AH1143" s="235" t="s">
        <v>12158</v>
      </c>
      <c r="AI1143" s="235" t="s">
        <v>12158</v>
      </c>
      <c r="AJ1143" s="241" t="s">
        <v>12158</v>
      </c>
      <c r="AK1143" s="241" t="s">
        <v>12158</v>
      </c>
      <c r="AL1143" s="241" t="s">
        <v>12158</v>
      </c>
      <c r="AM1143" s="241" t="s">
        <v>12158</v>
      </c>
      <c r="AN1143" s="241" t="s">
        <v>12158</v>
      </c>
      <c r="AO1143" s="241" t="s">
        <v>12158</v>
      </c>
      <c r="AP1143" s="165" t="s">
        <v>12158</v>
      </c>
      <c r="AQ1143" s="241" t="s">
        <v>12158</v>
      </c>
      <c r="AR1143" s="241" t="s">
        <v>12158</v>
      </c>
      <c r="AS1143" s="241" t="s">
        <v>12158</v>
      </c>
      <c r="AT1143" s="119"/>
    </row>
    <row r="1144" spans="2:46" ht="50" customHeight="1">
      <c r="B1144" s="34" t="s">
        <v>2262</v>
      </c>
      <c r="C1144" s="35" t="s">
        <v>5304</v>
      </c>
      <c r="D1144" s="36" t="s">
        <v>2263</v>
      </c>
      <c r="E1144" s="240">
        <v>43.011000000000003</v>
      </c>
      <c r="F1144" s="235">
        <v>44.026000000000003</v>
      </c>
      <c r="G1144" s="234">
        <f t="shared" si="287"/>
        <v>-1.0150000000000006</v>
      </c>
      <c r="H1144" s="105">
        <f t="shared" si="288"/>
        <v>-2.3054558669876903</v>
      </c>
      <c r="I1144" s="240" t="s">
        <v>12163</v>
      </c>
      <c r="J1144" s="235" t="s">
        <v>12163</v>
      </c>
      <c r="K1144" s="234" t="s">
        <v>12163</v>
      </c>
      <c r="L1144" s="312" t="s">
        <v>12163</v>
      </c>
      <c r="M1144" s="240" t="s">
        <v>12163</v>
      </c>
      <c r="N1144" s="235" t="s">
        <v>12163</v>
      </c>
      <c r="O1144" s="234" t="s">
        <v>12163</v>
      </c>
      <c r="P1144" s="105" t="s">
        <v>12163</v>
      </c>
      <c r="Q1144" s="240">
        <v>43.011000000000003</v>
      </c>
      <c r="R1144" s="235">
        <v>44.026000000000003</v>
      </c>
      <c r="S1144" s="234">
        <f t="shared" si="292"/>
        <v>-1.0150000000000006</v>
      </c>
      <c r="T1144" s="105">
        <f t="shared" si="301"/>
        <v>-2.3054558669876903</v>
      </c>
      <c r="U1144" s="346" t="s">
        <v>8292</v>
      </c>
      <c r="V1144" s="251">
        <v>18.681000000000001</v>
      </c>
      <c r="W1144" s="251">
        <v>16.919</v>
      </c>
      <c r="X1144" s="251">
        <f t="shared" si="293"/>
        <v>1.7620000000000005</v>
      </c>
      <c r="Y1144" s="251">
        <f t="shared" si="294"/>
        <v>10.414327087889358</v>
      </c>
      <c r="Z1144" s="189" t="s">
        <v>8293</v>
      </c>
      <c r="AA1144" s="251">
        <v>14.448</v>
      </c>
      <c r="AB1144" s="251">
        <v>17.225999999999999</v>
      </c>
      <c r="AC1144" s="251">
        <f t="shared" si="302"/>
        <v>-2.7779999999999987</v>
      </c>
      <c r="AD1144" s="251">
        <f t="shared" si="303"/>
        <v>-16.126785092302327</v>
      </c>
      <c r="AE1144" s="72" t="s">
        <v>5428</v>
      </c>
      <c r="AF1144" s="251">
        <v>9.8819999999999997</v>
      </c>
      <c r="AG1144" s="251">
        <v>9.8810000000000002</v>
      </c>
      <c r="AH1144" s="251">
        <f t="shared" si="295"/>
        <v>9.9999999999944578E-4</v>
      </c>
      <c r="AI1144" s="251">
        <f t="shared" si="296"/>
        <v>1.0120433154533405E-2</v>
      </c>
      <c r="AJ1144" s="241" t="s">
        <v>12158</v>
      </c>
      <c r="AK1144" s="241" t="s">
        <v>12158</v>
      </c>
      <c r="AL1144" s="241" t="s">
        <v>12158</v>
      </c>
      <c r="AM1144" s="241" t="s">
        <v>12158</v>
      </c>
      <c r="AN1144" s="241" t="s">
        <v>12158</v>
      </c>
      <c r="AO1144" s="241" t="s">
        <v>12158</v>
      </c>
      <c r="AP1144" s="165" t="s">
        <v>12158</v>
      </c>
      <c r="AQ1144" s="241" t="s">
        <v>12158</v>
      </c>
      <c r="AR1144" s="241" t="s">
        <v>12158</v>
      </c>
      <c r="AS1144" s="241" t="s">
        <v>12158</v>
      </c>
      <c r="AT1144" s="119"/>
    </row>
    <row r="1145" spans="2:46" ht="50" customHeight="1">
      <c r="B1145" s="34" t="s">
        <v>2264</v>
      </c>
      <c r="C1145" s="35" t="s">
        <v>5305</v>
      </c>
      <c r="D1145" s="36" t="s">
        <v>2265</v>
      </c>
      <c r="E1145" s="240">
        <v>7608.5119999999997</v>
      </c>
      <c r="F1145" s="235">
        <v>6715.7520000000004</v>
      </c>
      <c r="G1145" s="234">
        <f t="shared" si="287"/>
        <v>892.75999999999931</v>
      </c>
      <c r="H1145" s="105">
        <f t="shared" si="288"/>
        <v>13.293522452883897</v>
      </c>
      <c r="I1145" s="240">
        <v>2495.8789999999999</v>
      </c>
      <c r="J1145" s="235">
        <v>2448.7330000000002</v>
      </c>
      <c r="K1145" s="234">
        <f t="shared" si="289"/>
        <v>47.145999999999731</v>
      </c>
      <c r="L1145" s="312">
        <f t="shared" si="286"/>
        <v>1.9253221972342323</v>
      </c>
      <c r="M1145" s="240">
        <v>34.472999999999999</v>
      </c>
      <c r="N1145" s="235">
        <v>34.47</v>
      </c>
      <c r="O1145" s="234">
        <f t="shared" si="290"/>
        <v>3.0000000000001137E-3</v>
      </c>
      <c r="P1145" s="105">
        <f t="shared" si="291"/>
        <v>8.7032201914711751E-3</v>
      </c>
      <c r="Q1145" s="240">
        <v>5078.16</v>
      </c>
      <c r="R1145" s="235">
        <v>4232.549</v>
      </c>
      <c r="S1145" s="234">
        <f t="shared" si="292"/>
        <v>845.61099999999988</v>
      </c>
      <c r="T1145" s="105">
        <f t="shared" ref="T1145:T1205" si="304">S1145/R1145*100</f>
        <v>19.978764569530082</v>
      </c>
      <c r="U1145" s="347" t="s">
        <v>8294</v>
      </c>
      <c r="V1145" s="165">
        <v>1675.8720000000001</v>
      </c>
      <c r="W1145" s="165">
        <v>1855.922</v>
      </c>
      <c r="X1145" s="165">
        <f t="shared" si="293"/>
        <v>-180.04999999999995</v>
      </c>
      <c r="Y1145" s="165">
        <f t="shared" si="294"/>
        <v>-9.7013775363404253</v>
      </c>
      <c r="Z1145" s="73" t="s">
        <v>8295</v>
      </c>
      <c r="AA1145" s="165">
        <v>1501.8109999999999</v>
      </c>
      <c r="AB1145" s="165">
        <v>504.97700000000003</v>
      </c>
      <c r="AC1145" s="165">
        <f t="shared" ref="AC1145:AC1205" si="305">AA1145-AB1145</f>
        <v>996.83399999999983</v>
      </c>
      <c r="AD1145" s="165">
        <f t="shared" ref="AD1145:AD1205" si="306">AC1145/AB1145*100</f>
        <v>197.40186186697608</v>
      </c>
      <c r="AE1145" s="73" t="s">
        <v>8296</v>
      </c>
      <c r="AF1145" s="165">
        <v>997.29100000000005</v>
      </c>
      <c r="AG1145" s="165">
        <v>997.197</v>
      </c>
      <c r="AH1145" s="165">
        <f t="shared" si="295"/>
        <v>9.4000000000050932E-2</v>
      </c>
      <c r="AI1145" s="165">
        <f t="shared" si="296"/>
        <v>9.4264222616043704E-3</v>
      </c>
      <c r="AJ1145" s="73" t="s">
        <v>8297</v>
      </c>
      <c r="AK1145" s="165">
        <v>300.39499999999998</v>
      </c>
      <c r="AL1145" s="165">
        <v>250.35400000000001</v>
      </c>
      <c r="AM1145" s="165">
        <f t="shared" si="297"/>
        <v>50.040999999999968</v>
      </c>
      <c r="AN1145" s="165">
        <f t="shared" si="298"/>
        <v>19.988096854853513</v>
      </c>
      <c r="AO1145" s="73" t="s">
        <v>8298</v>
      </c>
      <c r="AP1145" s="165">
        <v>194.13300000000001</v>
      </c>
      <c r="AQ1145" s="165">
        <v>202.755</v>
      </c>
      <c r="AR1145" s="165">
        <f t="shared" si="299"/>
        <v>-8.6219999999999857</v>
      </c>
      <c r="AS1145" s="255">
        <f t="shared" si="300"/>
        <v>-4.2524228748982695</v>
      </c>
      <c r="AT1145" s="9" t="s">
        <v>8299</v>
      </c>
    </row>
    <row r="1146" spans="2:46" ht="50" customHeight="1">
      <c r="B1146" s="34" t="s">
        <v>2266</v>
      </c>
      <c r="C1146" s="35" t="s">
        <v>5305</v>
      </c>
      <c r="D1146" s="36" t="s">
        <v>2267</v>
      </c>
      <c r="E1146" s="240">
        <v>8068.4269999999997</v>
      </c>
      <c r="F1146" s="235">
        <v>6875.277</v>
      </c>
      <c r="G1146" s="234">
        <f t="shared" si="287"/>
        <v>1193.1499999999996</v>
      </c>
      <c r="H1146" s="105">
        <f t="shared" si="288"/>
        <v>17.354209874016707</v>
      </c>
      <c r="I1146" s="240">
        <v>4711.125</v>
      </c>
      <c r="J1146" s="235">
        <v>4222.8739999999998</v>
      </c>
      <c r="K1146" s="234">
        <f t="shared" si="289"/>
        <v>488.2510000000002</v>
      </c>
      <c r="L1146" s="312">
        <f t="shared" si="286"/>
        <v>11.562054657562603</v>
      </c>
      <c r="M1146" s="240">
        <v>2.6859999999999999</v>
      </c>
      <c r="N1146" s="235">
        <v>2.6859999999999999</v>
      </c>
      <c r="O1146" s="234">
        <f t="shared" si="290"/>
        <v>0</v>
      </c>
      <c r="P1146" s="105">
        <f t="shared" si="291"/>
        <v>0</v>
      </c>
      <c r="Q1146" s="240">
        <v>3354.616</v>
      </c>
      <c r="R1146" s="235">
        <v>2649.7170000000001</v>
      </c>
      <c r="S1146" s="234">
        <f t="shared" si="292"/>
        <v>704.89899999999989</v>
      </c>
      <c r="T1146" s="105">
        <f t="shared" si="304"/>
        <v>26.602803242761393</v>
      </c>
      <c r="U1146" s="347" t="s">
        <v>8300</v>
      </c>
      <c r="V1146" s="165">
        <v>1236.2180000000001</v>
      </c>
      <c r="W1146" s="165">
        <v>789.80000000000007</v>
      </c>
      <c r="X1146" s="165">
        <f t="shared" si="293"/>
        <v>446.41800000000001</v>
      </c>
      <c r="Y1146" s="255">
        <f t="shared" si="294"/>
        <v>56.522917194226387</v>
      </c>
      <c r="Z1146" s="74" t="s">
        <v>8301</v>
      </c>
      <c r="AA1146" s="165">
        <v>528.37900000000002</v>
      </c>
      <c r="AB1146" s="165">
        <v>332.56099999999998</v>
      </c>
      <c r="AC1146" s="165">
        <f t="shared" si="305"/>
        <v>195.81800000000004</v>
      </c>
      <c r="AD1146" s="165">
        <f t="shared" si="306"/>
        <v>58.881829198252369</v>
      </c>
      <c r="AE1146" s="73" t="s">
        <v>5401</v>
      </c>
      <c r="AF1146" s="165">
        <v>408.66700000000003</v>
      </c>
      <c r="AG1146" s="165">
        <v>398.56400000000002</v>
      </c>
      <c r="AH1146" s="165">
        <f t="shared" si="295"/>
        <v>10.103000000000009</v>
      </c>
      <c r="AI1146" s="165">
        <f t="shared" si="296"/>
        <v>2.5348501119017293</v>
      </c>
      <c r="AJ1146" s="73" t="s">
        <v>8036</v>
      </c>
      <c r="AK1146" s="165">
        <v>370.00100000000003</v>
      </c>
      <c r="AL1146" s="165">
        <v>388.245</v>
      </c>
      <c r="AM1146" s="165">
        <f t="shared" si="297"/>
        <v>-18.243999999999971</v>
      </c>
      <c r="AN1146" s="165">
        <f t="shared" si="298"/>
        <v>-4.6990946438460179</v>
      </c>
      <c r="AO1146" s="73" t="s">
        <v>5386</v>
      </c>
      <c r="AP1146" s="165">
        <v>318.44299999999998</v>
      </c>
      <c r="AQ1146" s="165">
        <v>320.63100000000003</v>
      </c>
      <c r="AR1146" s="165">
        <f t="shared" si="299"/>
        <v>-2.188000000000045</v>
      </c>
      <c r="AS1146" s="255">
        <f t="shared" si="300"/>
        <v>-0.68240438385559876</v>
      </c>
      <c r="AT1146" s="9" t="s">
        <v>8302</v>
      </c>
    </row>
    <row r="1147" spans="2:46" ht="50" customHeight="1">
      <c r="B1147" s="37" t="s">
        <v>2268</v>
      </c>
      <c r="C1147" s="38" t="s">
        <v>5305</v>
      </c>
      <c r="D1147" s="39" t="s">
        <v>2269</v>
      </c>
      <c r="E1147" s="240">
        <v>7369.4930000000004</v>
      </c>
      <c r="F1147" s="235">
        <v>7582.37</v>
      </c>
      <c r="G1147" s="234">
        <f t="shared" si="287"/>
        <v>-212.8769999999995</v>
      </c>
      <c r="H1147" s="105">
        <f t="shared" si="288"/>
        <v>-2.8075258791116697</v>
      </c>
      <c r="I1147" s="240">
        <v>2737.123</v>
      </c>
      <c r="J1147" s="235">
        <v>2837.2539999999999</v>
      </c>
      <c r="K1147" s="234">
        <f t="shared" si="289"/>
        <v>-100.13099999999986</v>
      </c>
      <c r="L1147" s="312">
        <f t="shared" si="286"/>
        <v>-3.5291517784449287</v>
      </c>
      <c r="M1147" s="240">
        <v>7.0549999999999997</v>
      </c>
      <c r="N1147" s="235">
        <v>7.0549999999999997</v>
      </c>
      <c r="O1147" s="234">
        <f t="shared" si="290"/>
        <v>0</v>
      </c>
      <c r="P1147" s="105">
        <f t="shared" si="291"/>
        <v>0</v>
      </c>
      <c r="Q1147" s="240">
        <v>4625.3149999999996</v>
      </c>
      <c r="R1147" s="235">
        <v>4738.0609999999997</v>
      </c>
      <c r="S1147" s="234">
        <f t="shared" si="292"/>
        <v>-112.74600000000009</v>
      </c>
      <c r="T1147" s="105">
        <f t="shared" si="304"/>
        <v>-2.3795810142587888</v>
      </c>
      <c r="U1147" s="347" t="s">
        <v>8303</v>
      </c>
      <c r="V1147" s="165">
        <v>2372.4050000000002</v>
      </c>
      <c r="W1147" s="165">
        <v>2266.7910000000002</v>
      </c>
      <c r="X1147" s="165">
        <f t="shared" si="293"/>
        <v>105.61400000000003</v>
      </c>
      <c r="Y1147" s="165">
        <f t="shared" si="294"/>
        <v>4.6591856064365897</v>
      </c>
      <c r="Z1147" s="73" t="s">
        <v>8304</v>
      </c>
      <c r="AA1147" s="165">
        <v>841.048</v>
      </c>
      <c r="AB1147" s="165">
        <v>840.56900000000007</v>
      </c>
      <c r="AC1147" s="165">
        <f t="shared" si="305"/>
        <v>0.47899999999992815</v>
      </c>
      <c r="AD1147" s="165">
        <f t="shared" si="306"/>
        <v>5.6985208828772907E-2</v>
      </c>
      <c r="AE1147" s="73" t="s">
        <v>5401</v>
      </c>
      <c r="AF1147" s="165">
        <v>759.17500000000007</v>
      </c>
      <c r="AG1147" s="165">
        <v>807.58199999999999</v>
      </c>
      <c r="AH1147" s="165">
        <f t="shared" si="295"/>
        <v>-48.406999999999925</v>
      </c>
      <c r="AI1147" s="165">
        <f t="shared" si="296"/>
        <v>-5.9940662372365807</v>
      </c>
      <c r="AJ1147" s="73" t="s">
        <v>5478</v>
      </c>
      <c r="AK1147" s="165">
        <v>231.43800000000002</v>
      </c>
      <c r="AL1147" s="165">
        <v>231.43800000000002</v>
      </c>
      <c r="AM1147" s="165">
        <f t="shared" si="297"/>
        <v>0</v>
      </c>
      <c r="AN1147" s="165">
        <f t="shared" si="298"/>
        <v>0</v>
      </c>
      <c r="AO1147" s="73" t="s">
        <v>5347</v>
      </c>
      <c r="AP1147" s="165">
        <v>217.03</v>
      </c>
      <c r="AQ1147" s="165">
        <v>13.186999999999999</v>
      </c>
      <c r="AR1147" s="165">
        <f t="shared" si="299"/>
        <v>203.84299999999999</v>
      </c>
      <c r="AS1147" s="255">
        <f t="shared" si="300"/>
        <v>1545.7875180101614</v>
      </c>
      <c r="AT1147" s="9" t="s">
        <v>8305</v>
      </c>
    </row>
    <row r="1148" spans="2:46" ht="50" customHeight="1">
      <c r="B1148" s="34" t="s">
        <v>2270</v>
      </c>
      <c r="C1148" s="35" t="s">
        <v>5305</v>
      </c>
      <c r="D1148" s="36" t="s">
        <v>2271</v>
      </c>
      <c r="E1148" s="240">
        <v>6054.3829999999998</v>
      </c>
      <c r="F1148" s="235">
        <v>5878.6629999999996</v>
      </c>
      <c r="G1148" s="234">
        <f t="shared" si="287"/>
        <v>175.72000000000025</v>
      </c>
      <c r="H1148" s="105">
        <f t="shared" si="288"/>
        <v>2.989115041974685</v>
      </c>
      <c r="I1148" s="240">
        <v>2767.7020000000002</v>
      </c>
      <c r="J1148" s="235">
        <v>2767.0569999999998</v>
      </c>
      <c r="K1148" s="234">
        <f t="shared" si="289"/>
        <v>0.64500000000043656</v>
      </c>
      <c r="L1148" s="312">
        <f t="shared" si="286"/>
        <v>2.3309964341191258E-2</v>
      </c>
      <c r="M1148" s="240">
        <v>803.96199999999999</v>
      </c>
      <c r="N1148" s="235">
        <v>803.68200000000002</v>
      </c>
      <c r="O1148" s="234">
        <f t="shared" si="290"/>
        <v>0.27999999999997272</v>
      </c>
      <c r="P1148" s="105">
        <f t="shared" si="291"/>
        <v>3.4839650508531078E-2</v>
      </c>
      <c r="Q1148" s="240">
        <v>2482.7190000000001</v>
      </c>
      <c r="R1148" s="235">
        <v>2307.924</v>
      </c>
      <c r="S1148" s="234">
        <f t="shared" si="292"/>
        <v>174.79500000000007</v>
      </c>
      <c r="T1148" s="105">
        <f t="shared" si="304"/>
        <v>7.5736896015640056</v>
      </c>
      <c r="U1148" s="347" t="s">
        <v>5513</v>
      </c>
      <c r="V1148" s="165">
        <v>1257</v>
      </c>
      <c r="W1148" s="165">
        <v>1307</v>
      </c>
      <c r="X1148" s="165">
        <f t="shared" si="293"/>
        <v>-50</v>
      </c>
      <c r="Y1148" s="255">
        <f t="shared" si="294"/>
        <v>-3.8255547054322872</v>
      </c>
      <c r="Z1148" s="73" t="s">
        <v>8306</v>
      </c>
      <c r="AA1148" s="165">
        <v>700.00099999999998</v>
      </c>
      <c r="AB1148" s="165">
        <v>490</v>
      </c>
      <c r="AC1148" s="165">
        <f t="shared" si="305"/>
        <v>210.00099999999998</v>
      </c>
      <c r="AD1148" s="165">
        <f t="shared" si="306"/>
        <v>42.857346938775507</v>
      </c>
      <c r="AE1148" s="73" t="s">
        <v>5386</v>
      </c>
      <c r="AF1148" s="165">
        <v>452.56400000000002</v>
      </c>
      <c r="AG1148" s="165">
        <v>452.56400000000002</v>
      </c>
      <c r="AH1148" s="165">
        <f t="shared" si="295"/>
        <v>0</v>
      </c>
      <c r="AI1148" s="165">
        <f t="shared" si="296"/>
        <v>0</v>
      </c>
      <c r="AJ1148" s="73" t="s">
        <v>8307</v>
      </c>
      <c r="AK1148" s="165">
        <v>26.72</v>
      </c>
      <c r="AL1148" s="165">
        <v>25.6</v>
      </c>
      <c r="AM1148" s="165">
        <f t="shared" si="297"/>
        <v>1.1199999999999974</v>
      </c>
      <c r="AN1148" s="165">
        <f t="shared" si="298"/>
        <v>4.3749999999999902</v>
      </c>
      <c r="AO1148" s="73" t="s">
        <v>8308</v>
      </c>
      <c r="AP1148" s="165">
        <v>18.594999999999999</v>
      </c>
      <c r="AQ1148" s="165">
        <v>16.225999999999999</v>
      </c>
      <c r="AR1148" s="165">
        <f t="shared" si="299"/>
        <v>2.3689999999999998</v>
      </c>
      <c r="AS1148" s="255">
        <f t="shared" si="300"/>
        <v>14.600024651793417</v>
      </c>
      <c r="AT1148" s="9" t="s">
        <v>8309</v>
      </c>
    </row>
    <row r="1149" spans="2:46" ht="50" customHeight="1">
      <c r="B1149" s="34" t="s">
        <v>2272</v>
      </c>
      <c r="C1149" s="35" t="s">
        <v>5305</v>
      </c>
      <c r="D1149" s="36" t="s">
        <v>2273</v>
      </c>
      <c r="E1149" s="240">
        <v>2511.71</v>
      </c>
      <c r="F1149" s="235">
        <v>2281.424</v>
      </c>
      <c r="G1149" s="234">
        <f t="shared" si="287"/>
        <v>230.28600000000006</v>
      </c>
      <c r="H1149" s="105">
        <f t="shared" si="288"/>
        <v>10.09395886078169</v>
      </c>
      <c r="I1149" s="240">
        <v>483.54300000000001</v>
      </c>
      <c r="J1149" s="235">
        <v>329.74</v>
      </c>
      <c r="K1149" s="234">
        <f t="shared" si="289"/>
        <v>153.803</v>
      </c>
      <c r="L1149" s="312">
        <f t="shared" si="286"/>
        <v>46.6437192939892</v>
      </c>
      <c r="M1149" s="240">
        <v>221.202</v>
      </c>
      <c r="N1149" s="235">
        <v>237.43100000000001</v>
      </c>
      <c r="O1149" s="234">
        <f t="shared" si="290"/>
        <v>-16.229000000000013</v>
      </c>
      <c r="P1149" s="105">
        <f t="shared" si="291"/>
        <v>-6.8352489775977077</v>
      </c>
      <c r="Q1149" s="240">
        <v>1806.9649999999999</v>
      </c>
      <c r="R1149" s="235">
        <v>1714.2529999999999</v>
      </c>
      <c r="S1149" s="234">
        <f t="shared" si="292"/>
        <v>92.711999999999989</v>
      </c>
      <c r="T1149" s="105">
        <f t="shared" si="304"/>
        <v>5.4083032084528941</v>
      </c>
      <c r="U1149" s="347" t="s">
        <v>5401</v>
      </c>
      <c r="V1149" s="165">
        <v>486.99299999999999</v>
      </c>
      <c r="W1149" s="165">
        <v>651.83799999999997</v>
      </c>
      <c r="X1149" s="165">
        <f t="shared" si="293"/>
        <v>-164.84499999999997</v>
      </c>
      <c r="Y1149" s="255">
        <f t="shared" si="294"/>
        <v>-25.289258987662578</v>
      </c>
      <c r="Z1149" s="73" t="s">
        <v>5513</v>
      </c>
      <c r="AA1149" s="165">
        <v>426.12799999999999</v>
      </c>
      <c r="AB1149" s="165">
        <v>427.81400000000002</v>
      </c>
      <c r="AC1149" s="165">
        <f t="shared" si="305"/>
        <v>-1.6860000000000355</v>
      </c>
      <c r="AD1149" s="165">
        <f t="shared" si="306"/>
        <v>-0.39409649988079754</v>
      </c>
      <c r="AE1149" s="73" t="s">
        <v>8310</v>
      </c>
      <c r="AF1149" s="165">
        <v>343.95</v>
      </c>
      <c r="AG1149" s="165">
        <v>71.817999999999998</v>
      </c>
      <c r="AH1149" s="165">
        <f t="shared" si="295"/>
        <v>272.13200000000001</v>
      </c>
      <c r="AI1149" s="165">
        <f t="shared" si="296"/>
        <v>378.91893397198476</v>
      </c>
      <c r="AJ1149" s="73" t="s">
        <v>8311</v>
      </c>
      <c r="AK1149" s="165">
        <v>198.643</v>
      </c>
      <c r="AL1149" s="165">
        <v>191.523</v>
      </c>
      <c r="AM1149" s="165">
        <f t="shared" si="297"/>
        <v>7.1200000000000045</v>
      </c>
      <c r="AN1149" s="165">
        <f t="shared" si="298"/>
        <v>3.7175691692381623</v>
      </c>
      <c r="AO1149" s="73" t="s">
        <v>8312</v>
      </c>
      <c r="AP1149" s="165">
        <v>114.527</v>
      </c>
      <c r="AQ1149" s="165">
        <v>103.261</v>
      </c>
      <c r="AR1149" s="165">
        <f t="shared" si="299"/>
        <v>11.266000000000005</v>
      </c>
      <c r="AS1149" s="255">
        <f t="shared" si="300"/>
        <v>10.91021779761963</v>
      </c>
      <c r="AT1149" s="9" t="s">
        <v>8313</v>
      </c>
    </row>
    <row r="1150" spans="2:46" ht="50" customHeight="1">
      <c r="B1150" s="34" t="s">
        <v>2274</v>
      </c>
      <c r="C1150" s="35" t="s">
        <v>5305</v>
      </c>
      <c r="D1150" s="36" t="s">
        <v>2275</v>
      </c>
      <c r="E1150" s="240">
        <v>5111.8810000000003</v>
      </c>
      <c r="F1150" s="235">
        <v>5385.5929999999998</v>
      </c>
      <c r="G1150" s="234">
        <f t="shared" si="287"/>
        <v>-273.71199999999953</v>
      </c>
      <c r="H1150" s="105">
        <f t="shared" si="288"/>
        <v>-5.0823001292522392</v>
      </c>
      <c r="I1150" s="240">
        <v>2087.2060000000001</v>
      </c>
      <c r="J1150" s="235">
        <v>2078.3249999999998</v>
      </c>
      <c r="K1150" s="234">
        <f t="shared" si="289"/>
        <v>8.8810000000003129</v>
      </c>
      <c r="L1150" s="312">
        <f t="shared" si="286"/>
        <v>0.4273152658992368</v>
      </c>
      <c r="M1150" s="240">
        <v>404.96300000000002</v>
      </c>
      <c r="N1150" s="235">
        <v>402.44900000000001</v>
      </c>
      <c r="O1150" s="234">
        <f t="shared" si="290"/>
        <v>2.51400000000001</v>
      </c>
      <c r="P1150" s="105">
        <f t="shared" si="291"/>
        <v>0.62467542471220205</v>
      </c>
      <c r="Q1150" s="240">
        <v>2619.712</v>
      </c>
      <c r="R1150" s="235">
        <v>2904.819</v>
      </c>
      <c r="S1150" s="234">
        <f t="shared" si="292"/>
        <v>-285.10699999999997</v>
      </c>
      <c r="T1150" s="105">
        <f t="shared" si="304"/>
        <v>-9.8149660959942757</v>
      </c>
      <c r="U1150" s="347" t="s">
        <v>5401</v>
      </c>
      <c r="V1150" s="165">
        <v>1104.8720000000001</v>
      </c>
      <c r="W1150" s="165">
        <v>1309.3330000000001</v>
      </c>
      <c r="X1150" s="165">
        <f t="shared" si="293"/>
        <v>-204.46100000000001</v>
      </c>
      <c r="Y1150" s="165">
        <f t="shared" si="294"/>
        <v>-15.615660798284317</v>
      </c>
      <c r="Z1150" s="73" t="s">
        <v>8314</v>
      </c>
      <c r="AA1150" s="165">
        <v>438.77199999999999</v>
      </c>
      <c r="AB1150" s="165">
        <v>477.29599999999999</v>
      </c>
      <c r="AC1150" s="165">
        <f t="shared" si="305"/>
        <v>-38.524000000000001</v>
      </c>
      <c r="AD1150" s="165">
        <f t="shared" si="306"/>
        <v>-8.0713016660520935</v>
      </c>
      <c r="AE1150" s="73" t="s">
        <v>7834</v>
      </c>
      <c r="AF1150" s="165">
        <v>306.089</v>
      </c>
      <c r="AG1150" s="165">
        <v>290.83</v>
      </c>
      <c r="AH1150" s="165">
        <f t="shared" si="295"/>
        <v>15.259000000000015</v>
      </c>
      <c r="AI1150" s="165">
        <f t="shared" si="296"/>
        <v>5.2467076986555776</v>
      </c>
      <c r="AJ1150" s="73" t="s">
        <v>5386</v>
      </c>
      <c r="AK1150" s="165">
        <v>298</v>
      </c>
      <c r="AL1150" s="165">
        <v>298</v>
      </c>
      <c r="AM1150" s="165">
        <f t="shared" si="297"/>
        <v>0</v>
      </c>
      <c r="AN1150" s="165">
        <f t="shared" si="298"/>
        <v>0</v>
      </c>
      <c r="AO1150" s="73" t="s">
        <v>8315</v>
      </c>
      <c r="AP1150" s="165">
        <v>173.524</v>
      </c>
      <c r="AQ1150" s="165">
        <v>220.83199999999999</v>
      </c>
      <c r="AR1150" s="165">
        <f t="shared" si="299"/>
        <v>-47.307999999999993</v>
      </c>
      <c r="AS1150" s="255">
        <f t="shared" si="300"/>
        <v>-21.422619910157945</v>
      </c>
      <c r="AT1150" s="9" t="s">
        <v>8316</v>
      </c>
    </row>
    <row r="1151" spans="2:46" ht="50" customHeight="1">
      <c r="B1151" s="34" t="s">
        <v>2276</v>
      </c>
      <c r="C1151" s="35" t="s">
        <v>5305</v>
      </c>
      <c r="D1151" s="36" t="s">
        <v>2277</v>
      </c>
      <c r="E1151" s="240">
        <v>16994.561000000002</v>
      </c>
      <c r="F1151" s="235">
        <v>15479.465</v>
      </c>
      <c r="G1151" s="234">
        <f t="shared" si="287"/>
        <v>1515.0960000000014</v>
      </c>
      <c r="H1151" s="105">
        <f t="shared" si="288"/>
        <v>9.7877801332281269</v>
      </c>
      <c r="I1151" s="240">
        <v>3847.66</v>
      </c>
      <c r="J1151" s="235">
        <v>4070.36</v>
      </c>
      <c r="K1151" s="234">
        <f t="shared" si="289"/>
        <v>-222.70000000000027</v>
      </c>
      <c r="L1151" s="312">
        <f t="shared" si="286"/>
        <v>-5.4712605273243708</v>
      </c>
      <c r="M1151" s="240">
        <v>2768.68</v>
      </c>
      <c r="N1151" s="235">
        <v>2767.5230000000001</v>
      </c>
      <c r="O1151" s="234">
        <f t="shared" si="290"/>
        <v>1.156999999999698</v>
      </c>
      <c r="P1151" s="105">
        <f t="shared" si="291"/>
        <v>4.1806337291494883E-2</v>
      </c>
      <c r="Q1151" s="240">
        <v>10378.221</v>
      </c>
      <c r="R1151" s="235">
        <v>8641.5820000000003</v>
      </c>
      <c r="S1151" s="234">
        <f t="shared" si="292"/>
        <v>1736.6389999999992</v>
      </c>
      <c r="T1151" s="105">
        <f t="shared" si="304"/>
        <v>20.096308754577567</v>
      </c>
      <c r="U1151" s="347" t="s">
        <v>8317</v>
      </c>
      <c r="V1151" s="165">
        <v>4723.3869999999997</v>
      </c>
      <c r="W1151" s="165">
        <v>4011.9560000000001</v>
      </c>
      <c r="X1151" s="165">
        <f t="shared" si="293"/>
        <v>711.43099999999959</v>
      </c>
      <c r="Y1151" s="165">
        <f t="shared" si="294"/>
        <v>17.732771745253427</v>
      </c>
      <c r="Z1151" s="73" t="s">
        <v>8318</v>
      </c>
      <c r="AA1151" s="165">
        <v>3234.25</v>
      </c>
      <c r="AB1151" s="165">
        <v>3321.5729999999999</v>
      </c>
      <c r="AC1151" s="165">
        <f t="shared" si="305"/>
        <v>-87.322999999999865</v>
      </c>
      <c r="AD1151" s="165">
        <f t="shared" si="306"/>
        <v>-2.6289652523066591</v>
      </c>
      <c r="AE1151" s="73" t="s">
        <v>8319</v>
      </c>
      <c r="AF1151" s="165">
        <v>1037.549</v>
      </c>
      <c r="AG1151" s="165">
        <v>1037.549</v>
      </c>
      <c r="AH1151" s="165">
        <f t="shared" si="295"/>
        <v>0</v>
      </c>
      <c r="AI1151" s="165">
        <f t="shared" si="296"/>
        <v>0</v>
      </c>
      <c r="AJ1151" s="73" t="s">
        <v>8320</v>
      </c>
      <c r="AK1151" s="165">
        <v>1000</v>
      </c>
      <c r="AL1151" s="165" t="s">
        <v>6176</v>
      </c>
      <c r="AM1151" s="165" t="s">
        <v>6176</v>
      </c>
      <c r="AN1151" s="165" t="s">
        <v>6176</v>
      </c>
      <c r="AO1151" s="73" t="s">
        <v>5678</v>
      </c>
      <c r="AP1151" s="165">
        <v>184.44400000000002</v>
      </c>
      <c r="AQ1151" s="165">
        <v>155.80700000000002</v>
      </c>
      <c r="AR1151" s="165">
        <f t="shared" si="299"/>
        <v>28.637</v>
      </c>
      <c r="AS1151" s="255">
        <f t="shared" si="300"/>
        <v>18.379790381690167</v>
      </c>
      <c r="AT1151" s="9" t="s">
        <v>8321</v>
      </c>
    </row>
    <row r="1152" spans="2:46" ht="50" customHeight="1">
      <c r="B1152" s="34" t="s">
        <v>2278</v>
      </c>
      <c r="C1152" s="35" t="s">
        <v>5305</v>
      </c>
      <c r="D1152" s="36" t="s">
        <v>2279</v>
      </c>
      <c r="E1152" s="240">
        <v>16595.962</v>
      </c>
      <c r="F1152" s="235">
        <v>16114.41</v>
      </c>
      <c r="G1152" s="234">
        <f t="shared" si="287"/>
        <v>481.55199999999968</v>
      </c>
      <c r="H1152" s="105">
        <f t="shared" si="288"/>
        <v>2.9883315616271378</v>
      </c>
      <c r="I1152" s="240">
        <v>4791.8919999999998</v>
      </c>
      <c r="J1152" s="235">
        <v>4780.442</v>
      </c>
      <c r="K1152" s="234">
        <f t="shared" si="289"/>
        <v>11.449999999999818</v>
      </c>
      <c r="L1152" s="312">
        <f t="shared" si="286"/>
        <v>0.23951760109211279</v>
      </c>
      <c r="M1152" s="240">
        <v>1158.028</v>
      </c>
      <c r="N1152" s="235">
        <v>1159.2170000000001</v>
      </c>
      <c r="O1152" s="234">
        <f t="shared" si="290"/>
        <v>-1.1890000000000782</v>
      </c>
      <c r="P1152" s="105">
        <f t="shared" si="291"/>
        <v>-0.10256923423311408</v>
      </c>
      <c r="Q1152" s="240">
        <v>10646.041999999999</v>
      </c>
      <c r="R1152" s="235">
        <v>10174.751</v>
      </c>
      <c r="S1152" s="234">
        <f t="shared" si="292"/>
        <v>471.29099999999926</v>
      </c>
      <c r="T1152" s="105">
        <f t="shared" si="304"/>
        <v>4.6319659321392654</v>
      </c>
      <c r="U1152" s="347" t="s">
        <v>6117</v>
      </c>
      <c r="V1152" s="165">
        <v>4257.6729999999998</v>
      </c>
      <c r="W1152" s="165">
        <v>4224.8440000000001</v>
      </c>
      <c r="X1152" s="165">
        <f t="shared" si="293"/>
        <v>32.828999999999724</v>
      </c>
      <c r="Y1152" s="165">
        <f t="shared" si="294"/>
        <v>0.77704644242484988</v>
      </c>
      <c r="Z1152" s="73" t="s">
        <v>5401</v>
      </c>
      <c r="AA1152" s="165">
        <v>3471.6440000000002</v>
      </c>
      <c r="AB1152" s="165">
        <v>2988.1860000000001</v>
      </c>
      <c r="AC1152" s="165">
        <f t="shared" si="305"/>
        <v>483.45800000000008</v>
      </c>
      <c r="AD1152" s="165">
        <f t="shared" si="306"/>
        <v>16.178979487889979</v>
      </c>
      <c r="AE1152" s="73" t="s">
        <v>5422</v>
      </c>
      <c r="AF1152" s="165">
        <v>1769.039</v>
      </c>
      <c r="AG1152" s="165">
        <v>1766.7150000000001</v>
      </c>
      <c r="AH1152" s="165">
        <f t="shared" si="295"/>
        <v>2.3239999999998417</v>
      </c>
      <c r="AI1152" s="165">
        <f t="shared" si="296"/>
        <v>0.13154357097776617</v>
      </c>
      <c r="AJ1152" s="73" t="s">
        <v>5750</v>
      </c>
      <c r="AK1152" s="165">
        <v>405.60399999999998</v>
      </c>
      <c r="AL1152" s="165">
        <v>412.64699999999999</v>
      </c>
      <c r="AM1152" s="165">
        <f t="shared" si="297"/>
        <v>-7.0430000000000064</v>
      </c>
      <c r="AN1152" s="165">
        <f t="shared" si="298"/>
        <v>-1.7067857030343143</v>
      </c>
      <c r="AO1152" s="73" t="s">
        <v>5386</v>
      </c>
      <c r="AP1152" s="165">
        <v>315.54300000000001</v>
      </c>
      <c r="AQ1152" s="165">
        <v>315.54300000000001</v>
      </c>
      <c r="AR1152" s="165">
        <f t="shared" si="299"/>
        <v>0</v>
      </c>
      <c r="AS1152" s="255">
        <f t="shared" si="300"/>
        <v>0</v>
      </c>
      <c r="AT1152" s="9" t="s">
        <v>8322</v>
      </c>
    </row>
    <row r="1153" spans="2:48" ht="50" customHeight="1">
      <c r="B1153" s="34" t="s">
        <v>2280</v>
      </c>
      <c r="C1153" s="35" t="s">
        <v>5305</v>
      </c>
      <c r="D1153" s="36" t="s">
        <v>2281</v>
      </c>
      <c r="E1153" s="240">
        <v>9314.3619999999992</v>
      </c>
      <c r="F1153" s="235">
        <v>8713.1710000000003</v>
      </c>
      <c r="G1153" s="234">
        <f t="shared" si="287"/>
        <v>601.19099999999889</v>
      </c>
      <c r="H1153" s="105">
        <f t="shared" si="288"/>
        <v>6.8997957230496096</v>
      </c>
      <c r="I1153" s="240">
        <v>4623.7560000000003</v>
      </c>
      <c r="J1153" s="235">
        <v>4233.5969999999998</v>
      </c>
      <c r="K1153" s="234">
        <f t="shared" si="289"/>
        <v>390.15900000000056</v>
      </c>
      <c r="L1153" s="312">
        <f t="shared" si="286"/>
        <v>9.2157803399804124</v>
      </c>
      <c r="M1153" s="240">
        <v>179.18600000000001</v>
      </c>
      <c r="N1153" s="235">
        <v>178.87299999999999</v>
      </c>
      <c r="O1153" s="234">
        <f t="shared" si="290"/>
        <v>0.3130000000000166</v>
      </c>
      <c r="P1153" s="105">
        <f t="shared" si="291"/>
        <v>0.17498448619971521</v>
      </c>
      <c r="Q1153" s="240">
        <v>4511.42</v>
      </c>
      <c r="R1153" s="235">
        <v>4300.701</v>
      </c>
      <c r="S1153" s="234">
        <f t="shared" si="292"/>
        <v>210.71900000000005</v>
      </c>
      <c r="T1153" s="105">
        <f t="shared" si="304"/>
        <v>4.8996431046938644</v>
      </c>
      <c r="U1153" s="347" t="s">
        <v>6117</v>
      </c>
      <c r="V1153" s="165">
        <v>2398.0070000000001</v>
      </c>
      <c r="W1153" s="165">
        <v>2390.6559999999999</v>
      </c>
      <c r="X1153" s="165">
        <f t="shared" si="293"/>
        <v>7.3510000000001128</v>
      </c>
      <c r="Y1153" s="165">
        <f t="shared" si="294"/>
        <v>0.30748882315147447</v>
      </c>
      <c r="Z1153" s="73" t="s">
        <v>8323</v>
      </c>
      <c r="AA1153" s="165">
        <v>973.86199999999997</v>
      </c>
      <c r="AB1153" s="165">
        <v>772.50900000000001</v>
      </c>
      <c r="AC1153" s="165">
        <f t="shared" si="305"/>
        <v>201.35299999999995</v>
      </c>
      <c r="AD1153" s="165">
        <f t="shared" si="306"/>
        <v>26.064809600923738</v>
      </c>
      <c r="AE1153" s="73" t="s">
        <v>5386</v>
      </c>
      <c r="AF1153" s="165">
        <v>607.85599999999999</v>
      </c>
      <c r="AG1153" s="165">
        <v>607.85599999999999</v>
      </c>
      <c r="AH1153" s="165">
        <f t="shared" si="295"/>
        <v>0</v>
      </c>
      <c r="AI1153" s="165">
        <f t="shared" si="296"/>
        <v>0</v>
      </c>
      <c r="AJ1153" s="73" t="s">
        <v>5338</v>
      </c>
      <c r="AK1153" s="165">
        <v>215.672</v>
      </c>
      <c r="AL1153" s="165">
        <v>215.29499999999999</v>
      </c>
      <c r="AM1153" s="165">
        <f t="shared" si="297"/>
        <v>0.37700000000000955</v>
      </c>
      <c r="AN1153" s="165">
        <f t="shared" si="298"/>
        <v>0.17510857195940899</v>
      </c>
      <c r="AO1153" s="73" t="s">
        <v>8324</v>
      </c>
      <c r="AP1153" s="165">
        <v>143.32499999999999</v>
      </c>
      <c r="AQ1153" s="165">
        <v>143.07499999999999</v>
      </c>
      <c r="AR1153" s="165">
        <f t="shared" si="299"/>
        <v>0.25</v>
      </c>
      <c r="AS1153" s="255">
        <f t="shared" si="300"/>
        <v>0.1747335313646689</v>
      </c>
      <c r="AT1153" s="9" t="s">
        <v>8325</v>
      </c>
    </row>
    <row r="1154" spans="2:48" ht="50" customHeight="1">
      <c r="B1154" s="34" t="s">
        <v>2282</v>
      </c>
      <c r="C1154" s="35" t="s">
        <v>5305</v>
      </c>
      <c r="D1154" s="36" t="s">
        <v>2283</v>
      </c>
      <c r="E1154" s="240">
        <v>17115.27</v>
      </c>
      <c r="F1154" s="235">
        <v>17272.117999999999</v>
      </c>
      <c r="G1154" s="234">
        <f t="shared" si="287"/>
        <v>-156.84799999999814</v>
      </c>
      <c r="H1154" s="105">
        <f t="shared" si="288"/>
        <v>-0.90809940043252457</v>
      </c>
      <c r="I1154" s="240">
        <v>3725.5630000000001</v>
      </c>
      <c r="J1154" s="235">
        <v>3944.5430000000001</v>
      </c>
      <c r="K1154" s="234">
        <f t="shared" si="289"/>
        <v>-218.98000000000002</v>
      </c>
      <c r="L1154" s="312">
        <f t="shared" si="286"/>
        <v>-5.5514669253193594</v>
      </c>
      <c r="M1154" s="240">
        <v>1792.098</v>
      </c>
      <c r="N1154" s="235">
        <v>1791.4069999999999</v>
      </c>
      <c r="O1154" s="234">
        <f t="shared" si="290"/>
        <v>0.69100000000003092</v>
      </c>
      <c r="P1154" s="105">
        <f t="shared" si="291"/>
        <v>3.8573032259002611E-2</v>
      </c>
      <c r="Q1154" s="240">
        <v>11597.609</v>
      </c>
      <c r="R1154" s="235">
        <v>11536.168</v>
      </c>
      <c r="S1154" s="234">
        <f t="shared" si="292"/>
        <v>61.441000000000713</v>
      </c>
      <c r="T1154" s="105">
        <f t="shared" si="304"/>
        <v>0.5325945322571648</v>
      </c>
      <c r="U1154" s="347" t="s">
        <v>5513</v>
      </c>
      <c r="V1154" s="165">
        <v>4909.0470000000005</v>
      </c>
      <c r="W1154" s="165">
        <v>4901.9189999999999</v>
      </c>
      <c r="X1154" s="165">
        <f t="shared" si="293"/>
        <v>7.1280000000006112</v>
      </c>
      <c r="Y1154" s="255">
        <f t="shared" si="294"/>
        <v>0.14541243949564672</v>
      </c>
      <c r="Z1154" s="73" t="s">
        <v>5455</v>
      </c>
      <c r="AA1154" s="165">
        <v>4046.2730000000001</v>
      </c>
      <c r="AB1154" s="165">
        <v>4137.3490000000002</v>
      </c>
      <c r="AC1154" s="165">
        <f t="shared" si="305"/>
        <v>-91.076000000000022</v>
      </c>
      <c r="AD1154" s="165">
        <f t="shared" si="306"/>
        <v>-2.2013129663463253</v>
      </c>
      <c r="AE1154" s="73" t="s">
        <v>5386</v>
      </c>
      <c r="AF1154" s="165">
        <v>1153.021</v>
      </c>
      <c r="AG1154" s="165">
        <v>1153.021</v>
      </c>
      <c r="AH1154" s="165">
        <f t="shared" si="295"/>
        <v>0</v>
      </c>
      <c r="AI1154" s="165">
        <f t="shared" si="296"/>
        <v>0</v>
      </c>
      <c r="AJ1154" s="73" t="s">
        <v>6005</v>
      </c>
      <c r="AK1154" s="165">
        <v>504.47399999999999</v>
      </c>
      <c r="AL1154" s="165">
        <v>370.411</v>
      </c>
      <c r="AM1154" s="165">
        <f t="shared" si="297"/>
        <v>134.06299999999999</v>
      </c>
      <c r="AN1154" s="165">
        <f t="shared" si="298"/>
        <v>36.19303962355329</v>
      </c>
      <c r="AO1154" s="73" t="s">
        <v>5706</v>
      </c>
      <c r="AP1154" s="165">
        <v>395.935</v>
      </c>
      <c r="AQ1154" s="165">
        <v>404.75299999999999</v>
      </c>
      <c r="AR1154" s="165">
        <f t="shared" si="299"/>
        <v>-8.8179999999999836</v>
      </c>
      <c r="AS1154" s="255">
        <f t="shared" si="300"/>
        <v>-2.1786126353603268</v>
      </c>
      <c r="AT1154" s="9" t="s">
        <v>8326</v>
      </c>
    </row>
    <row r="1155" spans="2:48" ht="50" customHeight="1">
      <c r="B1155" s="37" t="s">
        <v>2284</v>
      </c>
      <c r="C1155" s="38" t="s">
        <v>5305</v>
      </c>
      <c r="D1155" s="39" t="s">
        <v>2285</v>
      </c>
      <c r="E1155" s="240">
        <v>4372.7070000000003</v>
      </c>
      <c r="F1155" s="235">
        <v>4356.3779999999997</v>
      </c>
      <c r="G1155" s="234">
        <f t="shared" si="287"/>
        <v>16.329000000000633</v>
      </c>
      <c r="H1155" s="105">
        <f t="shared" si="288"/>
        <v>0.37482973240615558</v>
      </c>
      <c r="I1155" s="240">
        <v>2095.6379999999999</v>
      </c>
      <c r="J1155" s="235">
        <v>2093.3760000000002</v>
      </c>
      <c r="K1155" s="234">
        <f t="shared" si="289"/>
        <v>2.2619999999997162</v>
      </c>
      <c r="L1155" s="312">
        <f t="shared" ref="L1155:L1218" si="307">K1155/J1155*100</f>
        <v>0.10805512244335064</v>
      </c>
      <c r="M1155" s="240">
        <v>671.63800000000003</v>
      </c>
      <c r="N1155" s="235">
        <v>681.322</v>
      </c>
      <c r="O1155" s="234">
        <f t="shared" si="290"/>
        <v>-9.6839999999999691</v>
      </c>
      <c r="P1155" s="105">
        <f t="shared" si="291"/>
        <v>-1.4213543669513047</v>
      </c>
      <c r="Q1155" s="240">
        <v>1605.431</v>
      </c>
      <c r="R1155" s="235">
        <v>1581.68</v>
      </c>
      <c r="S1155" s="234">
        <f t="shared" si="292"/>
        <v>23.750999999999976</v>
      </c>
      <c r="T1155" s="105">
        <f t="shared" si="304"/>
        <v>1.5016311769763779</v>
      </c>
      <c r="U1155" s="347" t="s">
        <v>8327</v>
      </c>
      <c r="V1155" s="165">
        <v>488.22500000000002</v>
      </c>
      <c r="W1155" s="165">
        <v>468.17500000000001</v>
      </c>
      <c r="X1155" s="165">
        <f t="shared" si="293"/>
        <v>20.050000000000011</v>
      </c>
      <c r="Y1155" s="165">
        <f t="shared" si="294"/>
        <v>4.2825866396112593</v>
      </c>
      <c r="Z1155" s="73" t="s">
        <v>8328</v>
      </c>
      <c r="AA1155" s="165">
        <v>413.81100000000004</v>
      </c>
      <c r="AB1155" s="165">
        <v>413.81100000000004</v>
      </c>
      <c r="AC1155" s="165">
        <f t="shared" si="305"/>
        <v>0</v>
      </c>
      <c r="AD1155" s="165">
        <f t="shared" si="306"/>
        <v>0</v>
      </c>
      <c r="AE1155" s="73" t="s">
        <v>8329</v>
      </c>
      <c r="AF1155" s="165">
        <v>296.15000000000003</v>
      </c>
      <c r="AG1155" s="165">
        <v>303.39499999999998</v>
      </c>
      <c r="AH1155" s="165">
        <f t="shared" si="295"/>
        <v>-7.2449999999999477</v>
      </c>
      <c r="AI1155" s="165">
        <f t="shared" si="296"/>
        <v>-2.3879760707987767</v>
      </c>
      <c r="AJ1155" s="73" t="s">
        <v>8330</v>
      </c>
      <c r="AK1155" s="165">
        <v>73.033000000000001</v>
      </c>
      <c r="AL1155" s="165">
        <v>73.02</v>
      </c>
      <c r="AM1155" s="165">
        <f t="shared" si="297"/>
        <v>1.300000000000523E-2</v>
      </c>
      <c r="AN1155" s="165">
        <f t="shared" si="298"/>
        <v>1.7803341550267367E-2</v>
      </c>
      <c r="AO1155" s="73" t="s">
        <v>8331</v>
      </c>
      <c r="AP1155" s="165">
        <v>66.715000000000003</v>
      </c>
      <c r="AQ1155" s="165">
        <v>67.183000000000007</v>
      </c>
      <c r="AR1155" s="165">
        <f t="shared" si="299"/>
        <v>-0.46800000000000352</v>
      </c>
      <c r="AS1155" s="255">
        <f t="shared" si="300"/>
        <v>-0.69660479585609969</v>
      </c>
      <c r="AT1155" s="11" t="s">
        <v>8332</v>
      </c>
    </row>
    <row r="1156" spans="2:48" ht="50" customHeight="1">
      <c r="B1156" s="34" t="s">
        <v>2286</v>
      </c>
      <c r="C1156" s="35" t="s">
        <v>5305</v>
      </c>
      <c r="D1156" s="36" t="s">
        <v>2287</v>
      </c>
      <c r="E1156" s="240">
        <v>3419.6959999999999</v>
      </c>
      <c r="F1156" s="235">
        <v>3516.1529999999998</v>
      </c>
      <c r="G1156" s="234">
        <f t="shared" si="287"/>
        <v>-96.45699999999988</v>
      </c>
      <c r="H1156" s="105">
        <f t="shared" si="288"/>
        <v>-2.7432537776370904</v>
      </c>
      <c r="I1156" s="240">
        <v>748.15700000000004</v>
      </c>
      <c r="J1156" s="235">
        <v>848.14800000000002</v>
      </c>
      <c r="K1156" s="234">
        <f t="shared" si="289"/>
        <v>-99.990999999999985</v>
      </c>
      <c r="L1156" s="312">
        <f t="shared" si="307"/>
        <v>-11.789333937001558</v>
      </c>
      <c r="M1156" s="240">
        <v>151.00200000000001</v>
      </c>
      <c r="N1156" s="235">
        <v>150.958</v>
      </c>
      <c r="O1156" s="234">
        <f t="shared" si="290"/>
        <v>4.4000000000011141E-2</v>
      </c>
      <c r="P1156" s="105">
        <f t="shared" si="291"/>
        <v>2.9147180010341382E-2</v>
      </c>
      <c r="Q1156" s="240">
        <v>2520.5369999999998</v>
      </c>
      <c r="R1156" s="235">
        <v>2517.047</v>
      </c>
      <c r="S1156" s="234">
        <f t="shared" si="292"/>
        <v>3.4899999999997817</v>
      </c>
      <c r="T1156" s="105">
        <f t="shared" si="304"/>
        <v>0.13865454240623165</v>
      </c>
      <c r="U1156" s="347" t="s">
        <v>6142</v>
      </c>
      <c r="V1156" s="165">
        <v>1152.425</v>
      </c>
      <c r="W1156" s="165">
        <v>1068.5250000000001</v>
      </c>
      <c r="X1156" s="165">
        <f t="shared" si="293"/>
        <v>83.899999999999864</v>
      </c>
      <c r="Y1156" s="165">
        <f t="shared" si="294"/>
        <v>7.8519454388058172</v>
      </c>
      <c r="Z1156" s="73" t="s">
        <v>8333</v>
      </c>
      <c r="AA1156" s="165">
        <v>543.76700000000005</v>
      </c>
      <c r="AB1156" s="165">
        <v>430.25100000000003</v>
      </c>
      <c r="AC1156" s="165">
        <f t="shared" si="305"/>
        <v>113.51600000000002</v>
      </c>
      <c r="AD1156" s="165">
        <f t="shared" si="306"/>
        <v>26.38366906759078</v>
      </c>
      <c r="AE1156" s="73" t="s">
        <v>5478</v>
      </c>
      <c r="AF1156" s="165">
        <v>489.80099999999999</v>
      </c>
      <c r="AG1156" s="165">
        <v>489.80099999999999</v>
      </c>
      <c r="AH1156" s="165">
        <f t="shared" si="295"/>
        <v>0</v>
      </c>
      <c r="AI1156" s="165">
        <f t="shared" si="296"/>
        <v>0</v>
      </c>
      <c r="AJ1156" s="73" t="s">
        <v>5401</v>
      </c>
      <c r="AK1156" s="165">
        <v>213.041</v>
      </c>
      <c r="AL1156" s="165">
        <v>412.81299999999999</v>
      </c>
      <c r="AM1156" s="165">
        <f t="shared" si="297"/>
        <v>-199.77199999999999</v>
      </c>
      <c r="AN1156" s="165">
        <f t="shared" si="298"/>
        <v>-48.392855845140538</v>
      </c>
      <c r="AO1156" s="73" t="s">
        <v>8334</v>
      </c>
      <c r="AP1156" s="165">
        <v>94.915000000000006</v>
      </c>
      <c r="AQ1156" s="165">
        <v>94.781999999999996</v>
      </c>
      <c r="AR1156" s="165">
        <f t="shared" si="299"/>
        <v>0.13300000000000978</v>
      </c>
      <c r="AS1156" s="255">
        <f t="shared" si="300"/>
        <v>0.14032200206791351</v>
      </c>
      <c r="AT1156" s="9" t="s">
        <v>8335</v>
      </c>
    </row>
    <row r="1157" spans="2:48" ht="50" customHeight="1">
      <c r="B1157" s="34" t="s">
        <v>2288</v>
      </c>
      <c r="C1157" s="35" t="s">
        <v>5305</v>
      </c>
      <c r="D1157" s="36" t="s">
        <v>2289</v>
      </c>
      <c r="E1157" s="240">
        <v>6336.7860000000001</v>
      </c>
      <c r="F1157" s="235">
        <v>6592.1270000000004</v>
      </c>
      <c r="G1157" s="234">
        <f t="shared" si="287"/>
        <v>-255.34100000000035</v>
      </c>
      <c r="H1157" s="105">
        <f t="shared" si="288"/>
        <v>-3.8734235550983822</v>
      </c>
      <c r="I1157" s="240">
        <v>2593.2919999999999</v>
      </c>
      <c r="J1157" s="235">
        <v>2916.299</v>
      </c>
      <c r="K1157" s="234">
        <f t="shared" si="289"/>
        <v>-323.00700000000006</v>
      </c>
      <c r="L1157" s="312">
        <f t="shared" si="307"/>
        <v>-11.075921913356623</v>
      </c>
      <c r="M1157" s="240">
        <v>396.11500000000001</v>
      </c>
      <c r="N1157" s="235">
        <v>395.70699999999999</v>
      </c>
      <c r="O1157" s="234">
        <f t="shared" si="290"/>
        <v>0.40800000000001546</v>
      </c>
      <c r="P1157" s="105">
        <f t="shared" si="291"/>
        <v>0.10310659149320468</v>
      </c>
      <c r="Q1157" s="240">
        <v>3347.3789999999999</v>
      </c>
      <c r="R1157" s="235">
        <v>3280.1210000000001</v>
      </c>
      <c r="S1157" s="234">
        <f t="shared" si="292"/>
        <v>67.257999999999811</v>
      </c>
      <c r="T1157" s="105">
        <f t="shared" si="304"/>
        <v>2.0504731380336216</v>
      </c>
      <c r="U1157" s="347" t="s">
        <v>6117</v>
      </c>
      <c r="V1157" s="165">
        <v>1710.4360000000001</v>
      </c>
      <c r="W1157" s="165">
        <v>1728.1610000000001</v>
      </c>
      <c r="X1157" s="165">
        <f t="shared" si="293"/>
        <v>-17.724999999999909</v>
      </c>
      <c r="Y1157" s="165">
        <f t="shared" si="294"/>
        <v>-1.0256567530455734</v>
      </c>
      <c r="Z1157" s="73" t="s">
        <v>5481</v>
      </c>
      <c r="AA1157" s="165">
        <v>731.18100000000004</v>
      </c>
      <c r="AB1157" s="165">
        <v>734.86699999999996</v>
      </c>
      <c r="AC1157" s="165">
        <f t="shared" si="305"/>
        <v>-3.6859999999999218</v>
      </c>
      <c r="AD1157" s="165">
        <f t="shared" si="306"/>
        <v>-0.50158736206686683</v>
      </c>
      <c r="AE1157" s="73" t="s">
        <v>8336</v>
      </c>
      <c r="AF1157" s="165">
        <v>269.55099999999999</v>
      </c>
      <c r="AG1157" s="165">
        <v>336.16</v>
      </c>
      <c r="AH1157" s="165">
        <f t="shared" si="295"/>
        <v>-66.609000000000037</v>
      </c>
      <c r="AI1157" s="165">
        <f t="shared" si="296"/>
        <v>-19.814671584959555</v>
      </c>
      <c r="AJ1157" s="73" t="s">
        <v>5386</v>
      </c>
      <c r="AK1157" s="165">
        <v>245.59800000000001</v>
      </c>
      <c r="AL1157" s="165">
        <v>245.59800000000001</v>
      </c>
      <c r="AM1157" s="165">
        <f t="shared" si="297"/>
        <v>0</v>
      </c>
      <c r="AN1157" s="165">
        <f t="shared" si="298"/>
        <v>0</v>
      </c>
      <c r="AO1157" s="73" t="s">
        <v>5577</v>
      </c>
      <c r="AP1157" s="165">
        <v>204.953</v>
      </c>
      <c r="AQ1157" s="165">
        <v>68.692000000000007</v>
      </c>
      <c r="AR1157" s="165">
        <f t="shared" si="299"/>
        <v>136.261</v>
      </c>
      <c r="AS1157" s="255">
        <f t="shared" si="300"/>
        <v>198.3651662493449</v>
      </c>
      <c r="AT1157" s="9" t="s">
        <v>8337</v>
      </c>
    </row>
    <row r="1158" spans="2:48" ht="50" customHeight="1">
      <c r="B1158" s="34" t="s">
        <v>2290</v>
      </c>
      <c r="C1158" s="35" t="s">
        <v>5305</v>
      </c>
      <c r="D1158" s="36" t="s">
        <v>2291</v>
      </c>
      <c r="E1158" s="240">
        <v>3989.5360000000001</v>
      </c>
      <c r="F1158" s="235">
        <v>4016.741</v>
      </c>
      <c r="G1158" s="234">
        <f t="shared" si="287"/>
        <v>-27.204999999999927</v>
      </c>
      <c r="H1158" s="105">
        <f t="shared" si="288"/>
        <v>-0.6772903704769595</v>
      </c>
      <c r="I1158" s="240">
        <v>1831.7560000000001</v>
      </c>
      <c r="J1158" s="235">
        <v>1831.0329999999999</v>
      </c>
      <c r="K1158" s="234">
        <f t="shared" si="289"/>
        <v>0.72300000000018372</v>
      </c>
      <c r="L1158" s="312">
        <f t="shared" si="307"/>
        <v>3.948590768163019E-2</v>
      </c>
      <c r="M1158" s="240">
        <v>341.20800000000003</v>
      </c>
      <c r="N1158" s="235">
        <v>341.029</v>
      </c>
      <c r="O1158" s="234">
        <f t="shared" si="290"/>
        <v>0.17900000000003047</v>
      </c>
      <c r="P1158" s="105">
        <f t="shared" si="291"/>
        <v>5.2488204815435188E-2</v>
      </c>
      <c r="Q1158" s="240">
        <v>1816.5719999999999</v>
      </c>
      <c r="R1158" s="235">
        <v>1844.6790000000001</v>
      </c>
      <c r="S1158" s="234">
        <f t="shared" si="292"/>
        <v>-28.107000000000198</v>
      </c>
      <c r="T1158" s="105">
        <f t="shared" si="304"/>
        <v>-1.5236797296440301</v>
      </c>
      <c r="U1158" s="347" t="s">
        <v>8338</v>
      </c>
      <c r="V1158" s="165">
        <v>1251.498</v>
      </c>
      <c r="W1158" s="165">
        <v>1284.3900000000001</v>
      </c>
      <c r="X1158" s="165">
        <f t="shared" si="293"/>
        <v>-32.892000000000053</v>
      </c>
      <c r="Y1158" s="165">
        <f t="shared" si="294"/>
        <v>-2.5609043981968131</v>
      </c>
      <c r="Z1158" s="73" t="s">
        <v>8339</v>
      </c>
      <c r="AA1158" s="165">
        <v>450.10900000000004</v>
      </c>
      <c r="AB1158" s="165">
        <v>449.79399999999998</v>
      </c>
      <c r="AC1158" s="165">
        <f t="shared" si="305"/>
        <v>0.31500000000005457</v>
      </c>
      <c r="AD1158" s="165">
        <f t="shared" si="306"/>
        <v>7.0032059120409468E-2</v>
      </c>
      <c r="AE1158" s="73" t="s">
        <v>8340</v>
      </c>
      <c r="AF1158" s="165">
        <v>50.011000000000003</v>
      </c>
      <c r="AG1158" s="165">
        <v>0</v>
      </c>
      <c r="AH1158" s="165">
        <f t="shared" si="295"/>
        <v>50.011000000000003</v>
      </c>
      <c r="AI1158" s="165" t="s">
        <v>12165</v>
      </c>
      <c r="AJ1158" s="73" t="s">
        <v>8341</v>
      </c>
      <c r="AK1158" s="165">
        <v>27.77</v>
      </c>
      <c r="AL1158" s="165">
        <v>27.763999999999999</v>
      </c>
      <c r="AM1158" s="165">
        <f t="shared" si="297"/>
        <v>6.0000000000002274E-3</v>
      </c>
      <c r="AN1158" s="165">
        <f t="shared" si="298"/>
        <v>2.1610718916583446E-2</v>
      </c>
      <c r="AO1158" s="73" t="s">
        <v>8342</v>
      </c>
      <c r="AP1158" s="165">
        <v>18.022000000000002</v>
      </c>
      <c r="AQ1158" s="165">
        <v>67.817999999999998</v>
      </c>
      <c r="AR1158" s="165">
        <f t="shared" si="299"/>
        <v>-49.795999999999992</v>
      </c>
      <c r="AS1158" s="255">
        <f t="shared" si="300"/>
        <v>-73.425934117785829</v>
      </c>
      <c r="AT1158" s="9" t="s">
        <v>8343</v>
      </c>
    </row>
    <row r="1159" spans="2:48" ht="50" customHeight="1">
      <c r="B1159" s="56" t="s">
        <v>2292</v>
      </c>
      <c r="C1159" s="57" t="s">
        <v>5305</v>
      </c>
      <c r="D1159" s="58" t="s">
        <v>2293</v>
      </c>
      <c r="E1159" s="240">
        <v>1747.5150000000001</v>
      </c>
      <c r="F1159" s="235">
        <v>1727.3820000000001</v>
      </c>
      <c r="G1159" s="234">
        <f t="shared" si="287"/>
        <v>20.133000000000038</v>
      </c>
      <c r="H1159" s="105">
        <f t="shared" si="288"/>
        <v>1.1655210023029092</v>
      </c>
      <c r="I1159" s="240">
        <v>551.49699999999996</v>
      </c>
      <c r="J1159" s="235">
        <v>551.35799999999995</v>
      </c>
      <c r="K1159" s="234">
        <f t="shared" si="289"/>
        <v>0.13900000000001</v>
      </c>
      <c r="L1159" s="312">
        <f t="shared" si="307"/>
        <v>2.5210480304994221E-2</v>
      </c>
      <c r="M1159" s="240">
        <v>235.10499999999999</v>
      </c>
      <c r="N1159" s="235">
        <v>234.99</v>
      </c>
      <c r="O1159" s="234">
        <f t="shared" si="290"/>
        <v>0.11499999999998067</v>
      </c>
      <c r="P1159" s="105">
        <f t="shared" si="291"/>
        <v>4.8938252691595671E-2</v>
      </c>
      <c r="Q1159" s="240">
        <v>960.91300000000001</v>
      </c>
      <c r="R1159" s="235">
        <v>941.03399999999999</v>
      </c>
      <c r="S1159" s="234">
        <f t="shared" si="292"/>
        <v>19.879000000000019</v>
      </c>
      <c r="T1159" s="105">
        <f t="shared" si="304"/>
        <v>2.1124635241659728</v>
      </c>
      <c r="U1159" s="347" t="s">
        <v>8344</v>
      </c>
      <c r="V1159" s="165">
        <v>571.05399999999997</v>
      </c>
      <c r="W1159" s="165">
        <v>560.98699999999997</v>
      </c>
      <c r="X1159" s="165">
        <f t="shared" si="293"/>
        <v>10.067000000000007</v>
      </c>
      <c r="Y1159" s="255">
        <f t="shared" si="294"/>
        <v>1.7945157374413327</v>
      </c>
      <c r="Z1159" s="74" t="s">
        <v>8345</v>
      </c>
      <c r="AA1159" s="165">
        <v>135.62100000000001</v>
      </c>
      <c r="AB1159" s="165">
        <v>135.602</v>
      </c>
      <c r="AC1159" s="165">
        <f t="shared" si="305"/>
        <v>1.9000000000005457E-2</v>
      </c>
      <c r="AD1159" s="165">
        <f t="shared" si="306"/>
        <v>1.4011592749373501E-2</v>
      </c>
      <c r="AE1159" s="74" t="s">
        <v>5386</v>
      </c>
      <c r="AF1159" s="165">
        <v>121.523</v>
      </c>
      <c r="AG1159" s="165">
        <v>121.173</v>
      </c>
      <c r="AH1159" s="165">
        <f t="shared" si="295"/>
        <v>0.34999999999999432</v>
      </c>
      <c r="AI1159" s="165">
        <f t="shared" si="296"/>
        <v>0.28884322415058994</v>
      </c>
      <c r="AJ1159" s="74" t="s">
        <v>8346</v>
      </c>
      <c r="AK1159" s="165">
        <v>28.007999999999999</v>
      </c>
      <c r="AL1159" s="165">
        <v>14</v>
      </c>
      <c r="AM1159" s="165">
        <f t="shared" si="297"/>
        <v>14.007999999999999</v>
      </c>
      <c r="AN1159" s="165">
        <f t="shared" si="298"/>
        <v>100.05714285714285</v>
      </c>
      <c r="AO1159" s="74" t="s">
        <v>8347</v>
      </c>
      <c r="AP1159" s="165">
        <v>27.948</v>
      </c>
      <c r="AQ1159" s="165">
        <v>27.868000000000002</v>
      </c>
      <c r="AR1159" s="165">
        <f t="shared" si="299"/>
        <v>7.9999999999998295E-2</v>
      </c>
      <c r="AS1159" s="255">
        <f t="shared" si="300"/>
        <v>0.28706760442083495</v>
      </c>
      <c r="AT1159" s="9" t="s">
        <v>8348</v>
      </c>
      <c r="AV1159"/>
    </row>
    <row r="1160" spans="2:48" ht="50" customHeight="1">
      <c r="B1160" s="34" t="s">
        <v>2294</v>
      </c>
      <c r="C1160" s="35" t="s">
        <v>5305</v>
      </c>
      <c r="D1160" s="36" t="s">
        <v>2295</v>
      </c>
      <c r="E1160" s="240">
        <v>7997.8029999999999</v>
      </c>
      <c r="F1160" s="235">
        <v>7537.4350000000004</v>
      </c>
      <c r="G1160" s="234">
        <f t="shared" ref="G1160:G1223" si="308">E1160-F1160</f>
        <v>460.36799999999948</v>
      </c>
      <c r="H1160" s="105">
        <f t="shared" ref="H1160:H1223" si="309">G1160/F1160*100</f>
        <v>6.1077541630541354</v>
      </c>
      <c r="I1160" s="240">
        <v>1481.375</v>
      </c>
      <c r="J1160" s="235">
        <v>1671.1790000000001</v>
      </c>
      <c r="K1160" s="234">
        <f t="shared" ref="K1160:K1223" si="310">I1160-J1160</f>
        <v>-189.80400000000009</v>
      </c>
      <c r="L1160" s="312">
        <f t="shared" si="307"/>
        <v>-11.357490729598689</v>
      </c>
      <c r="M1160" s="240">
        <v>1301.3420000000001</v>
      </c>
      <c r="N1160" s="235">
        <v>1300.6790000000001</v>
      </c>
      <c r="O1160" s="234">
        <f t="shared" ref="O1160:O1223" si="311">M1160-N1160</f>
        <v>0.66300000000001091</v>
      </c>
      <c r="P1160" s="105">
        <f t="shared" ref="P1160:P1223" si="312">O1160/N1160*100</f>
        <v>5.0973376213501627E-2</v>
      </c>
      <c r="Q1160" s="240">
        <v>5215.0860000000002</v>
      </c>
      <c r="R1160" s="235">
        <v>4565.5770000000002</v>
      </c>
      <c r="S1160" s="234">
        <f t="shared" ref="S1160:S1191" si="313">Q1160-R1160</f>
        <v>649.50900000000001</v>
      </c>
      <c r="T1160" s="105">
        <f t="shared" si="304"/>
        <v>14.226219380376238</v>
      </c>
      <c r="U1160" s="347" t="s">
        <v>6117</v>
      </c>
      <c r="V1160" s="165">
        <v>1575.433</v>
      </c>
      <c r="W1160" s="165">
        <v>1300.4110000000001</v>
      </c>
      <c r="X1160" s="165">
        <f t="shared" ref="X1160:X1223" si="314">V1160-W1160</f>
        <v>275.02199999999993</v>
      </c>
      <c r="Y1160" s="255">
        <f t="shared" ref="Y1160:Y1223" si="315">X1160/W1160*100</f>
        <v>21.148852170582987</v>
      </c>
      <c r="Z1160" s="74" t="s">
        <v>5401</v>
      </c>
      <c r="AA1160" s="165">
        <v>1331.633</v>
      </c>
      <c r="AB1160" s="165">
        <v>1251.075</v>
      </c>
      <c r="AC1160" s="165">
        <f t="shared" si="305"/>
        <v>80.557999999999993</v>
      </c>
      <c r="AD1160" s="255">
        <f t="shared" si="306"/>
        <v>6.4391023719601135</v>
      </c>
      <c r="AE1160" s="74" t="s">
        <v>5404</v>
      </c>
      <c r="AF1160" s="165">
        <v>1207.8399999999999</v>
      </c>
      <c r="AG1160" s="165">
        <v>1006.977</v>
      </c>
      <c r="AH1160" s="165">
        <f t="shared" ref="AH1160:AH1223" si="316">AF1160-AG1160</f>
        <v>200.86299999999994</v>
      </c>
      <c r="AI1160" s="165">
        <f t="shared" ref="AI1160:AI1223" si="317">AH1160/AG1160*100</f>
        <v>19.947128881791734</v>
      </c>
      <c r="AJ1160" s="74" t="s">
        <v>5386</v>
      </c>
      <c r="AK1160" s="165">
        <v>507</v>
      </c>
      <c r="AL1160" s="165">
        <v>507</v>
      </c>
      <c r="AM1160" s="165">
        <f t="shared" ref="AM1160:AM1223" si="318">AK1160-AL1160</f>
        <v>0</v>
      </c>
      <c r="AN1160" s="165">
        <f t="shared" ref="AN1160:AN1223" si="319">AM1160/AL1160*100</f>
        <v>0</v>
      </c>
      <c r="AO1160" s="73" t="s">
        <v>8349</v>
      </c>
      <c r="AP1160" s="165">
        <v>140.59299999999999</v>
      </c>
      <c r="AQ1160" s="165">
        <v>150.50200000000001</v>
      </c>
      <c r="AR1160" s="165">
        <f t="shared" ref="AR1160:AR1223" si="320">AP1160-AQ1160</f>
        <v>-9.9090000000000202</v>
      </c>
      <c r="AS1160" s="255">
        <f t="shared" ref="AS1160:AS1223" si="321">AR1160/AQ1160*100</f>
        <v>-6.5839656615859052</v>
      </c>
      <c r="AT1160" s="9" t="s">
        <v>8350</v>
      </c>
    </row>
    <row r="1161" spans="2:48" ht="50" customHeight="1">
      <c r="B1161" s="34" t="s">
        <v>2296</v>
      </c>
      <c r="C1161" s="35" t="s">
        <v>5305</v>
      </c>
      <c r="D1161" s="36" t="s">
        <v>543</v>
      </c>
      <c r="E1161" s="240">
        <v>6294.0640000000003</v>
      </c>
      <c r="F1161" s="235">
        <v>6065.0339999999997</v>
      </c>
      <c r="G1161" s="234">
        <f t="shared" si="308"/>
        <v>229.03000000000065</v>
      </c>
      <c r="H1161" s="105">
        <f t="shared" si="309"/>
        <v>3.7762360441837699</v>
      </c>
      <c r="I1161" s="240">
        <v>2297.009</v>
      </c>
      <c r="J1161" s="235">
        <v>2296.3090000000002</v>
      </c>
      <c r="K1161" s="234">
        <f t="shared" si="310"/>
        <v>0.6999999999998181</v>
      </c>
      <c r="L1161" s="312">
        <f t="shared" si="307"/>
        <v>3.0483702324025995E-2</v>
      </c>
      <c r="M1161" s="240">
        <v>590.57299999999998</v>
      </c>
      <c r="N1161" s="235">
        <v>590.48800000000006</v>
      </c>
      <c r="O1161" s="234">
        <f t="shared" si="311"/>
        <v>8.4999999999922693E-2</v>
      </c>
      <c r="P1161" s="105">
        <f t="shared" si="312"/>
        <v>1.439487339284163E-2</v>
      </c>
      <c r="Q1161" s="240">
        <v>3406.482</v>
      </c>
      <c r="R1161" s="235">
        <v>3178.2370000000001</v>
      </c>
      <c r="S1161" s="234">
        <f t="shared" si="313"/>
        <v>228.24499999999989</v>
      </c>
      <c r="T1161" s="105">
        <f t="shared" si="304"/>
        <v>7.1814971633644653</v>
      </c>
      <c r="U1161" s="347" t="s">
        <v>8351</v>
      </c>
      <c r="V1161" s="165">
        <v>1664.509</v>
      </c>
      <c r="W1161" s="165">
        <v>1444.213</v>
      </c>
      <c r="X1161" s="165">
        <f t="shared" si="314"/>
        <v>220.29600000000005</v>
      </c>
      <c r="Y1161" s="255">
        <f t="shared" si="315"/>
        <v>15.253705651451693</v>
      </c>
      <c r="Z1161" s="74" t="s">
        <v>8352</v>
      </c>
      <c r="AA1161" s="165">
        <v>1044</v>
      </c>
      <c r="AB1161" s="165">
        <v>1044</v>
      </c>
      <c r="AC1161" s="165">
        <f t="shared" si="305"/>
        <v>0</v>
      </c>
      <c r="AD1161" s="165">
        <f t="shared" si="306"/>
        <v>0</v>
      </c>
      <c r="AE1161" s="74" t="s">
        <v>8353</v>
      </c>
      <c r="AF1161" s="165">
        <v>414.06200000000001</v>
      </c>
      <c r="AG1161" s="165">
        <v>414</v>
      </c>
      <c r="AH1161" s="165">
        <f t="shared" si="316"/>
        <v>6.2000000000011823E-2</v>
      </c>
      <c r="AI1161" s="165">
        <f t="shared" si="317"/>
        <v>1.4975845410630876E-2</v>
      </c>
      <c r="AJ1161" s="74" t="s">
        <v>8354</v>
      </c>
      <c r="AK1161" s="165">
        <v>158.1</v>
      </c>
      <c r="AL1161" s="165">
        <v>161.6</v>
      </c>
      <c r="AM1161" s="165">
        <f t="shared" si="318"/>
        <v>-3.5</v>
      </c>
      <c r="AN1161" s="165">
        <f t="shared" si="319"/>
        <v>-2.1658415841584162</v>
      </c>
      <c r="AO1161" s="74" t="s">
        <v>8355</v>
      </c>
      <c r="AP1161" s="165">
        <v>80.010000000000005</v>
      </c>
      <c r="AQ1161" s="165">
        <v>80.003</v>
      </c>
      <c r="AR1161" s="165">
        <f t="shared" si="320"/>
        <v>7.0000000000050022E-3</v>
      </c>
      <c r="AS1161" s="255">
        <f t="shared" si="321"/>
        <v>8.7496718873104791E-3</v>
      </c>
      <c r="AT1161" s="9" t="s">
        <v>8356</v>
      </c>
    </row>
    <row r="1162" spans="2:48" ht="50" customHeight="1">
      <c r="B1162" s="34" t="s">
        <v>2297</v>
      </c>
      <c r="C1162" s="35" t="s">
        <v>5305</v>
      </c>
      <c r="D1162" s="36" t="s">
        <v>2298</v>
      </c>
      <c r="E1162" s="240">
        <v>2767.4479999999999</v>
      </c>
      <c r="F1162" s="235">
        <v>2773.7379999999998</v>
      </c>
      <c r="G1162" s="234">
        <f t="shared" si="308"/>
        <v>-6.2899999999999636</v>
      </c>
      <c r="H1162" s="105">
        <f t="shared" si="309"/>
        <v>-0.22676979584949855</v>
      </c>
      <c r="I1162" s="240">
        <v>957.43</v>
      </c>
      <c r="J1162" s="235">
        <v>957.34699999999998</v>
      </c>
      <c r="K1162" s="234">
        <f t="shared" si="310"/>
        <v>8.2999999999969987E-2</v>
      </c>
      <c r="L1162" s="312">
        <f t="shared" si="307"/>
        <v>8.6697926666057332E-3</v>
      </c>
      <c r="M1162" s="240">
        <v>565.80700000000002</v>
      </c>
      <c r="N1162" s="235">
        <v>565.00400000000002</v>
      </c>
      <c r="O1162" s="234">
        <f t="shared" si="311"/>
        <v>0.80299999999999727</v>
      </c>
      <c r="P1162" s="105">
        <f t="shared" si="312"/>
        <v>0.14212288762557385</v>
      </c>
      <c r="Q1162" s="240">
        <v>1244.211</v>
      </c>
      <c r="R1162" s="235">
        <v>1251.3869999999999</v>
      </c>
      <c r="S1162" s="234">
        <f t="shared" si="313"/>
        <v>-7.1759999999999309</v>
      </c>
      <c r="T1162" s="105">
        <f t="shared" si="304"/>
        <v>-0.57344370686285939</v>
      </c>
      <c r="U1162" s="347" t="s">
        <v>8357</v>
      </c>
      <c r="V1162" s="165">
        <v>1025.635</v>
      </c>
      <c r="W1162" s="165">
        <v>1042.509</v>
      </c>
      <c r="X1162" s="165">
        <f t="shared" si="314"/>
        <v>-16.874000000000024</v>
      </c>
      <c r="Y1162" s="255">
        <f t="shared" si="315"/>
        <v>-1.6185951392266182</v>
      </c>
      <c r="Z1162" s="74" t="s">
        <v>8358</v>
      </c>
      <c r="AA1162" s="165">
        <v>91.991</v>
      </c>
      <c r="AB1162" s="165">
        <v>91.284000000000006</v>
      </c>
      <c r="AC1162" s="165">
        <f t="shared" si="305"/>
        <v>0.70699999999999363</v>
      </c>
      <c r="AD1162" s="165">
        <f t="shared" si="306"/>
        <v>0.77450593751368646</v>
      </c>
      <c r="AE1162" s="74" t="s">
        <v>8359</v>
      </c>
      <c r="AF1162" s="165">
        <v>55.041000000000004</v>
      </c>
      <c r="AG1162" s="165">
        <v>55.008000000000003</v>
      </c>
      <c r="AH1162" s="165">
        <f t="shared" si="316"/>
        <v>3.3000000000001251E-2</v>
      </c>
      <c r="AI1162" s="165">
        <f t="shared" si="317"/>
        <v>5.9991273996511864E-2</v>
      </c>
      <c r="AJ1162" s="74" t="s">
        <v>5678</v>
      </c>
      <c r="AK1162" s="165">
        <v>34.926000000000002</v>
      </c>
      <c r="AL1162" s="165">
        <v>34.624000000000002</v>
      </c>
      <c r="AM1162" s="165">
        <f t="shared" si="318"/>
        <v>0.3019999999999996</v>
      </c>
      <c r="AN1162" s="165">
        <f t="shared" si="319"/>
        <v>0.87222735674676399</v>
      </c>
      <c r="AO1162" s="74" t="s">
        <v>8360</v>
      </c>
      <c r="AP1162" s="165">
        <v>33.203000000000003</v>
      </c>
      <c r="AQ1162" s="165">
        <v>27.600999999999999</v>
      </c>
      <c r="AR1162" s="165">
        <f t="shared" si="320"/>
        <v>5.6020000000000039</v>
      </c>
      <c r="AS1162" s="255">
        <f t="shared" si="321"/>
        <v>20.296366073692997</v>
      </c>
      <c r="AT1162" s="9" t="s">
        <v>8361</v>
      </c>
    </row>
    <row r="1163" spans="2:48" ht="50" customHeight="1">
      <c r="B1163" s="37" t="s">
        <v>2299</v>
      </c>
      <c r="C1163" s="38" t="s">
        <v>5305</v>
      </c>
      <c r="D1163" s="39" t="s">
        <v>2300</v>
      </c>
      <c r="E1163" s="240">
        <v>4495.79</v>
      </c>
      <c r="F1163" s="235">
        <v>4242.076</v>
      </c>
      <c r="G1163" s="234">
        <f t="shared" si="308"/>
        <v>253.71399999999994</v>
      </c>
      <c r="H1163" s="105">
        <f t="shared" si="309"/>
        <v>5.9808923743940454</v>
      </c>
      <c r="I1163" s="240">
        <v>1979.7349999999999</v>
      </c>
      <c r="J1163" s="235">
        <v>2120.7539999999999</v>
      </c>
      <c r="K1163" s="234">
        <f t="shared" si="310"/>
        <v>-141.01900000000001</v>
      </c>
      <c r="L1163" s="312">
        <f t="shared" si="307"/>
        <v>-6.6494746679718633</v>
      </c>
      <c r="M1163" s="240">
        <v>92.918000000000006</v>
      </c>
      <c r="N1163" s="235">
        <v>92.909000000000006</v>
      </c>
      <c r="O1163" s="234">
        <f t="shared" si="311"/>
        <v>9.0000000000003411E-3</v>
      </c>
      <c r="P1163" s="105">
        <f t="shared" si="312"/>
        <v>9.6868979323858195E-3</v>
      </c>
      <c r="Q1163" s="240">
        <v>2423.1370000000002</v>
      </c>
      <c r="R1163" s="235">
        <v>2028.413</v>
      </c>
      <c r="S1163" s="234">
        <f t="shared" si="313"/>
        <v>394.72400000000016</v>
      </c>
      <c r="T1163" s="105">
        <f t="shared" si="304"/>
        <v>19.459745130799309</v>
      </c>
      <c r="U1163" s="347" t="s">
        <v>8357</v>
      </c>
      <c r="V1163" s="165">
        <v>1284.3980000000001</v>
      </c>
      <c r="W1163" s="165">
        <v>1101.761</v>
      </c>
      <c r="X1163" s="165">
        <f t="shared" si="314"/>
        <v>182.63700000000017</v>
      </c>
      <c r="Y1163" s="255">
        <f t="shared" si="315"/>
        <v>16.576825645489375</v>
      </c>
      <c r="Z1163" s="74" t="s">
        <v>7361</v>
      </c>
      <c r="AA1163" s="165">
        <v>672.66899999999998</v>
      </c>
      <c r="AB1163" s="165">
        <v>671.96299999999997</v>
      </c>
      <c r="AC1163" s="165">
        <f t="shared" si="305"/>
        <v>0.70600000000001728</v>
      </c>
      <c r="AD1163" s="165">
        <f t="shared" si="306"/>
        <v>0.10506530865538985</v>
      </c>
      <c r="AE1163" s="74" t="s">
        <v>8362</v>
      </c>
      <c r="AF1163" s="165">
        <v>379.05</v>
      </c>
      <c r="AG1163" s="165">
        <v>163.13200000000001</v>
      </c>
      <c r="AH1163" s="165">
        <f t="shared" si="316"/>
        <v>215.91800000000001</v>
      </c>
      <c r="AI1163" s="165">
        <f t="shared" si="317"/>
        <v>132.35784518058995</v>
      </c>
      <c r="AJ1163" s="74" t="s">
        <v>8363</v>
      </c>
      <c r="AK1163" s="165">
        <v>65.557000000000002</v>
      </c>
      <c r="AL1163" s="165">
        <v>70.831000000000003</v>
      </c>
      <c r="AM1163" s="165">
        <f t="shared" si="318"/>
        <v>-5.2740000000000009</v>
      </c>
      <c r="AN1163" s="165">
        <f t="shared" si="319"/>
        <v>-7.4458923352769286</v>
      </c>
      <c r="AO1163" s="74" t="s">
        <v>6017</v>
      </c>
      <c r="AP1163" s="165">
        <v>11.775</v>
      </c>
      <c r="AQ1163" s="165">
        <v>11.774000000000001</v>
      </c>
      <c r="AR1163" s="165">
        <f t="shared" si="320"/>
        <v>9.9999999999944578E-4</v>
      </c>
      <c r="AS1163" s="255">
        <f t="shared" si="321"/>
        <v>8.4932903006577701E-3</v>
      </c>
      <c r="AT1163" s="11" t="s">
        <v>8364</v>
      </c>
    </row>
    <row r="1164" spans="2:48" ht="50" customHeight="1">
      <c r="B1164" s="34" t="s">
        <v>2301</v>
      </c>
      <c r="C1164" s="35" t="s">
        <v>5305</v>
      </c>
      <c r="D1164" s="36" t="s">
        <v>2302</v>
      </c>
      <c r="E1164" s="240">
        <v>1929.4770000000001</v>
      </c>
      <c r="F1164" s="235">
        <v>1894.3340000000001</v>
      </c>
      <c r="G1164" s="234">
        <f t="shared" si="308"/>
        <v>35.143000000000029</v>
      </c>
      <c r="H1164" s="105">
        <f t="shared" si="309"/>
        <v>1.8551638728967554</v>
      </c>
      <c r="I1164" s="240">
        <v>600.03</v>
      </c>
      <c r="J1164" s="235">
        <v>600.01900000000001</v>
      </c>
      <c r="K1164" s="234">
        <f t="shared" si="310"/>
        <v>1.0999999999967258E-2</v>
      </c>
      <c r="L1164" s="312">
        <f t="shared" si="307"/>
        <v>1.8332752796106886E-3</v>
      </c>
      <c r="M1164" s="240">
        <v>132.917</v>
      </c>
      <c r="N1164" s="235">
        <v>132.904</v>
      </c>
      <c r="O1164" s="234">
        <f t="shared" si="311"/>
        <v>1.300000000000523E-2</v>
      </c>
      <c r="P1164" s="105">
        <f t="shared" si="312"/>
        <v>9.7814964184714005E-3</v>
      </c>
      <c r="Q1164" s="240">
        <v>1196.53</v>
      </c>
      <c r="R1164" s="235">
        <v>1161.4110000000001</v>
      </c>
      <c r="S1164" s="234">
        <f t="shared" si="313"/>
        <v>35.118999999999915</v>
      </c>
      <c r="T1164" s="105">
        <f t="shared" si="304"/>
        <v>3.0238218856201562</v>
      </c>
      <c r="U1164" s="347" t="s">
        <v>8365</v>
      </c>
      <c r="V1164" s="165">
        <v>639.81500000000005</v>
      </c>
      <c r="W1164" s="165">
        <v>644.97300000000007</v>
      </c>
      <c r="X1164" s="165">
        <f t="shared" si="314"/>
        <v>-5.1580000000000155</v>
      </c>
      <c r="Y1164" s="255">
        <f t="shared" si="315"/>
        <v>-0.79972339927408043</v>
      </c>
      <c r="Z1164" s="74" t="s">
        <v>8366</v>
      </c>
      <c r="AA1164" s="165">
        <v>107.88200000000001</v>
      </c>
      <c r="AB1164" s="165">
        <v>107.733</v>
      </c>
      <c r="AC1164" s="165">
        <f t="shared" si="305"/>
        <v>0.14900000000000091</v>
      </c>
      <c r="AD1164" s="165">
        <f t="shared" si="306"/>
        <v>0.13830488336907068</v>
      </c>
      <c r="AE1164" s="74" t="s">
        <v>8367</v>
      </c>
      <c r="AF1164" s="165">
        <v>100</v>
      </c>
      <c r="AG1164" s="165">
        <v>100</v>
      </c>
      <c r="AH1164" s="165">
        <f t="shared" si="316"/>
        <v>0</v>
      </c>
      <c r="AI1164" s="165">
        <f t="shared" si="317"/>
        <v>0</v>
      </c>
      <c r="AJ1164" s="74" t="s">
        <v>8368</v>
      </c>
      <c r="AK1164" s="165">
        <v>71.753</v>
      </c>
      <c r="AL1164" s="165">
        <v>73.048000000000002</v>
      </c>
      <c r="AM1164" s="165">
        <f t="shared" si="318"/>
        <v>-1.2950000000000017</v>
      </c>
      <c r="AN1164" s="165">
        <f t="shared" si="319"/>
        <v>-1.7728069214762918</v>
      </c>
      <c r="AO1164" s="74" t="s">
        <v>8369</v>
      </c>
      <c r="AP1164" s="165">
        <v>70.19</v>
      </c>
      <c r="AQ1164" s="165">
        <v>70.19</v>
      </c>
      <c r="AR1164" s="165">
        <f t="shared" si="320"/>
        <v>0</v>
      </c>
      <c r="AS1164" s="255">
        <f t="shared" si="321"/>
        <v>0</v>
      </c>
      <c r="AT1164" s="9" t="s">
        <v>8370</v>
      </c>
    </row>
    <row r="1165" spans="2:48" ht="50" customHeight="1">
      <c r="B1165" s="34" t="s">
        <v>2303</v>
      </c>
      <c r="C1165" s="35" t="s">
        <v>5305</v>
      </c>
      <c r="D1165" s="36" t="s">
        <v>2304</v>
      </c>
      <c r="E1165" s="240">
        <v>1376.4549999999999</v>
      </c>
      <c r="F1165" s="235">
        <v>1479.2819999999999</v>
      </c>
      <c r="G1165" s="234">
        <f t="shared" si="308"/>
        <v>-102.827</v>
      </c>
      <c r="H1165" s="105">
        <f t="shared" si="309"/>
        <v>-6.9511425137330134</v>
      </c>
      <c r="I1165" s="240">
        <v>266.726</v>
      </c>
      <c r="J1165" s="235">
        <v>266.54300000000001</v>
      </c>
      <c r="K1165" s="234">
        <f t="shared" si="310"/>
        <v>0.18299999999999272</v>
      </c>
      <c r="L1165" s="312">
        <f t="shared" si="307"/>
        <v>6.865683960936611E-2</v>
      </c>
      <c r="M1165" s="240">
        <v>159.06899999999999</v>
      </c>
      <c r="N1165" s="235">
        <v>158.96</v>
      </c>
      <c r="O1165" s="234">
        <f t="shared" si="311"/>
        <v>0.10899999999998045</v>
      </c>
      <c r="P1165" s="105">
        <f t="shared" si="312"/>
        <v>6.8570709612468819E-2</v>
      </c>
      <c r="Q1165" s="240">
        <v>950.66</v>
      </c>
      <c r="R1165" s="235">
        <v>1053.779</v>
      </c>
      <c r="S1165" s="234">
        <f t="shared" si="313"/>
        <v>-103.11900000000003</v>
      </c>
      <c r="T1165" s="105">
        <f t="shared" si="304"/>
        <v>-9.7856381651181152</v>
      </c>
      <c r="U1165" s="347" t="s">
        <v>5401</v>
      </c>
      <c r="V1165" s="165">
        <v>583.42899999999997</v>
      </c>
      <c r="W1165" s="165">
        <v>712.93899999999996</v>
      </c>
      <c r="X1165" s="165">
        <f t="shared" si="314"/>
        <v>-129.51</v>
      </c>
      <c r="Y1165" s="255">
        <f t="shared" si="315"/>
        <v>-18.165649515596705</v>
      </c>
      <c r="Z1165" s="74" t="s">
        <v>5422</v>
      </c>
      <c r="AA1165" s="165">
        <v>220.34700000000001</v>
      </c>
      <c r="AB1165" s="165">
        <v>200.209</v>
      </c>
      <c r="AC1165" s="165">
        <f t="shared" si="305"/>
        <v>20.138000000000005</v>
      </c>
      <c r="AD1165" s="165">
        <f t="shared" si="306"/>
        <v>10.05848887912132</v>
      </c>
      <c r="AE1165" s="74" t="s">
        <v>5386</v>
      </c>
      <c r="AF1165" s="165">
        <v>116.5</v>
      </c>
      <c r="AG1165" s="165">
        <v>116.5</v>
      </c>
      <c r="AH1165" s="165">
        <f t="shared" si="316"/>
        <v>0</v>
      </c>
      <c r="AI1165" s="165">
        <f t="shared" si="317"/>
        <v>0</v>
      </c>
      <c r="AJ1165" s="74" t="s">
        <v>5649</v>
      </c>
      <c r="AK1165" s="165">
        <v>17.190000000000001</v>
      </c>
      <c r="AL1165" s="165">
        <v>17.178000000000001</v>
      </c>
      <c r="AM1165" s="165">
        <f t="shared" si="318"/>
        <v>1.2000000000000455E-2</v>
      </c>
      <c r="AN1165" s="165">
        <f t="shared" si="319"/>
        <v>6.9856793573177631E-2</v>
      </c>
      <c r="AO1165" s="74" t="s">
        <v>6989</v>
      </c>
      <c r="AP1165" s="165">
        <v>5.5</v>
      </c>
      <c r="AQ1165" s="165" t="s">
        <v>6176</v>
      </c>
      <c r="AR1165" s="165" t="s">
        <v>6176</v>
      </c>
      <c r="AS1165" s="165" t="s">
        <v>6176</v>
      </c>
      <c r="AT1165" s="9" t="s">
        <v>8371</v>
      </c>
    </row>
    <row r="1166" spans="2:48" ht="50" customHeight="1">
      <c r="B1166" s="34" t="s">
        <v>2305</v>
      </c>
      <c r="C1166" s="35" t="s">
        <v>5305</v>
      </c>
      <c r="D1166" s="36" t="s">
        <v>2306</v>
      </c>
      <c r="E1166" s="240">
        <v>5037.5529999999999</v>
      </c>
      <c r="F1166" s="235">
        <v>5334.7860000000001</v>
      </c>
      <c r="G1166" s="234">
        <f t="shared" si="308"/>
        <v>-297.23300000000017</v>
      </c>
      <c r="H1166" s="105">
        <f t="shared" si="309"/>
        <v>-5.5716011851272045</v>
      </c>
      <c r="I1166" s="240">
        <v>3155.8890000000001</v>
      </c>
      <c r="J1166" s="235">
        <v>3455.8240000000001</v>
      </c>
      <c r="K1166" s="234">
        <f t="shared" si="310"/>
        <v>-299.93499999999995</v>
      </c>
      <c r="L1166" s="312">
        <f t="shared" si="307"/>
        <v>-8.6791167605757682</v>
      </c>
      <c r="M1166" s="240">
        <v>183.00899999999999</v>
      </c>
      <c r="N1166" s="235">
        <v>182.999</v>
      </c>
      <c r="O1166" s="234">
        <f t="shared" si="311"/>
        <v>9.9999999999909051E-3</v>
      </c>
      <c r="P1166" s="105">
        <f t="shared" si="312"/>
        <v>5.4645107350263693E-3</v>
      </c>
      <c r="Q1166" s="240">
        <v>1698.655</v>
      </c>
      <c r="R1166" s="235">
        <v>1695.963</v>
      </c>
      <c r="S1166" s="234">
        <f t="shared" si="313"/>
        <v>2.6920000000000073</v>
      </c>
      <c r="T1166" s="105">
        <f t="shared" si="304"/>
        <v>0.15872987795134724</v>
      </c>
      <c r="U1166" s="347" t="s">
        <v>5401</v>
      </c>
      <c r="V1166" s="165">
        <v>521.62099999999998</v>
      </c>
      <c r="W1166" s="165">
        <v>521.61699999999996</v>
      </c>
      <c r="X1166" s="165">
        <f t="shared" si="314"/>
        <v>4.0000000000190994E-3</v>
      </c>
      <c r="Y1166" s="255">
        <f t="shared" si="315"/>
        <v>7.668461725785586E-4</v>
      </c>
      <c r="Z1166" s="74" t="s">
        <v>8372</v>
      </c>
      <c r="AA1166" s="165">
        <v>40.758000000000003</v>
      </c>
      <c r="AB1166" s="165">
        <v>33.5</v>
      </c>
      <c r="AC1166" s="165">
        <f t="shared" si="305"/>
        <v>7.2580000000000027</v>
      </c>
      <c r="AD1166" s="165">
        <f t="shared" si="306"/>
        <v>21.665671641791054</v>
      </c>
      <c r="AE1166" s="74" t="s">
        <v>8373</v>
      </c>
      <c r="AF1166" s="165">
        <v>160.02600000000001</v>
      </c>
      <c r="AG1166" s="165">
        <v>160.02600000000001</v>
      </c>
      <c r="AH1166" s="165">
        <f t="shared" si="316"/>
        <v>0</v>
      </c>
      <c r="AI1166" s="165">
        <f t="shared" si="317"/>
        <v>0</v>
      </c>
      <c r="AJ1166" s="74" t="s">
        <v>8374</v>
      </c>
      <c r="AK1166" s="165">
        <v>50.041000000000004</v>
      </c>
      <c r="AL1166" s="165">
        <v>65.040000000000006</v>
      </c>
      <c r="AM1166" s="165">
        <f t="shared" si="318"/>
        <v>-14.999000000000002</v>
      </c>
      <c r="AN1166" s="165">
        <f t="shared" si="319"/>
        <v>-23.061193111931122</v>
      </c>
      <c r="AO1166" s="74" t="s">
        <v>8375</v>
      </c>
      <c r="AP1166" s="165">
        <v>31</v>
      </c>
      <c r="AQ1166" s="165">
        <v>31</v>
      </c>
      <c r="AR1166" s="165">
        <f t="shared" si="320"/>
        <v>0</v>
      </c>
      <c r="AS1166" s="255">
        <f t="shared" si="321"/>
        <v>0</v>
      </c>
      <c r="AT1166" s="9" t="s">
        <v>8376</v>
      </c>
    </row>
    <row r="1167" spans="2:48" ht="50" customHeight="1">
      <c r="B1167" s="34" t="s">
        <v>2307</v>
      </c>
      <c r="C1167" s="35" t="s">
        <v>5305</v>
      </c>
      <c r="D1167" s="36" t="s">
        <v>2308</v>
      </c>
      <c r="E1167" s="240">
        <v>5403.9210000000003</v>
      </c>
      <c r="F1167" s="235">
        <v>5369.3469999999998</v>
      </c>
      <c r="G1167" s="234">
        <f t="shared" si="308"/>
        <v>34.574000000000524</v>
      </c>
      <c r="H1167" s="105">
        <f t="shared" si="309"/>
        <v>0.64391442758310324</v>
      </c>
      <c r="I1167" s="240">
        <v>4860.2979999999998</v>
      </c>
      <c r="J1167" s="235">
        <v>4858.3670000000002</v>
      </c>
      <c r="K1167" s="234">
        <f t="shared" si="310"/>
        <v>1.9309999999995853</v>
      </c>
      <c r="L1167" s="312">
        <f t="shared" si="307"/>
        <v>3.9745865225899679E-2</v>
      </c>
      <c r="M1167" s="240">
        <v>78.174000000000007</v>
      </c>
      <c r="N1167" s="235">
        <v>78.162999999999997</v>
      </c>
      <c r="O1167" s="234">
        <f t="shared" si="311"/>
        <v>1.1000000000009891E-2</v>
      </c>
      <c r="P1167" s="105">
        <f t="shared" si="312"/>
        <v>1.4073154817509424E-2</v>
      </c>
      <c r="Q1167" s="240">
        <v>465.44900000000001</v>
      </c>
      <c r="R1167" s="235">
        <v>432.81700000000001</v>
      </c>
      <c r="S1167" s="234">
        <f t="shared" si="313"/>
        <v>32.632000000000005</v>
      </c>
      <c r="T1167" s="105">
        <f t="shared" si="304"/>
        <v>7.5394450772497388</v>
      </c>
      <c r="U1167" s="347" t="s">
        <v>7942</v>
      </c>
      <c r="V1167" s="165">
        <v>229.31200000000001</v>
      </c>
      <c r="W1167" s="165">
        <v>197.815</v>
      </c>
      <c r="X1167" s="165">
        <f t="shared" si="314"/>
        <v>31.497000000000014</v>
      </c>
      <c r="Y1167" s="255">
        <f t="shared" si="315"/>
        <v>15.922452796805104</v>
      </c>
      <c r="Z1167" s="74" t="s">
        <v>5698</v>
      </c>
      <c r="AA1167" s="165">
        <v>167.22900000000001</v>
      </c>
      <c r="AB1167" s="165">
        <v>167.21200000000002</v>
      </c>
      <c r="AC1167" s="165">
        <f t="shared" si="305"/>
        <v>1.6999999999995907E-2</v>
      </c>
      <c r="AD1167" s="165">
        <f t="shared" si="306"/>
        <v>1.0166734444893851E-2</v>
      </c>
      <c r="AE1167" s="74" t="s">
        <v>5386</v>
      </c>
      <c r="AF1167" s="165">
        <v>60</v>
      </c>
      <c r="AG1167" s="165">
        <v>60</v>
      </c>
      <c r="AH1167" s="165">
        <f t="shared" si="316"/>
        <v>0</v>
      </c>
      <c r="AI1167" s="165">
        <f t="shared" si="317"/>
        <v>0</v>
      </c>
      <c r="AJ1167" s="74" t="s">
        <v>7441</v>
      </c>
      <c r="AK1167" s="165">
        <v>7.9910000000000005</v>
      </c>
      <c r="AL1167" s="165">
        <v>7.79</v>
      </c>
      <c r="AM1167" s="165">
        <f t="shared" si="318"/>
        <v>0.20100000000000051</v>
      </c>
      <c r="AN1167" s="165">
        <f t="shared" si="319"/>
        <v>2.5802310654685563</v>
      </c>
      <c r="AO1167" s="74" t="s">
        <v>8377</v>
      </c>
      <c r="AP1167" s="165">
        <v>0.91700000000000004</v>
      </c>
      <c r="AQ1167" s="165" t="s">
        <v>6176</v>
      </c>
      <c r="AR1167" s="165" t="s">
        <v>6176</v>
      </c>
      <c r="AS1167" s="165" t="s">
        <v>6176</v>
      </c>
      <c r="AT1167" s="9" t="s">
        <v>8378</v>
      </c>
    </row>
    <row r="1168" spans="2:48" ht="50" customHeight="1">
      <c r="B1168" s="34" t="s">
        <v>2309</v>
      </c>
      <c r="C1168" s="35" t="s">
        <v>5305</v>
      </c>
      <c r="D1168" s="36" t="s">
        <v>2310</v>
      </c>
      <c r="E1168" s="240">
        <v>3217.2809999999999</v>
      </c>
      <c r="F1168" s="235">
        <v>3189.9319999999998</v>
      </c>
      <c r="G1168" s="234">
        <f t="shared" si="308"/>
        <v>27.34900000000016</v>
      </c>
      <c r="H1168" s="105">
        <f t="shared" si="309"/>
        <v>0.85735369907572212</v>
      </c>
      <c r="I1168" s="240">
        <v>1379.546</v>
      </c>
      <c r="J1168" s="235">
        <v>1607.1179999999999</v>
      </c>
      <c r="K1168" s="234">
        <f t="shared" si="310"/>
        <v>-227.57199999999989</v>
      </c>
      <c r="L1168" s="312">
        <f t="shared" si="307"/>
        <v>-14.160254567492862</v>
      </c>
      <c r="M1168" s="240">
        <v>60.917000000000002</v>
      </c>
      <c r="N1168" s="235">
        <v>60.911000000000001</v>
      </c>
      <c r="O1168" s="234">
        <f t="shared" si="311"/>
        <v>6.0000000000002274E-3</v>
      </c>
      <c r="P1168" s="105">
        <f t="shared" si="312"/>
        <v>9.8504375236003801E-3</v>
      </c>
      <c r="Q1168" s="240">
        <v>1776.818</v>
      </c>
      <c r="R1168" s="235">
        <v>1521.903</v>
      </c>
      <c r="S1168" s="234">
        <f t="shared" si="313"/>
        <v>254.91499999999996</v>
      </c>
      <c r="T1168" s="105">
        <f t="shared" si="304"/>
        <v>16.749753433694522</v>
      </c>
      <c r="U1168" s="347" t="s">
        <v>5698</v>
      </c>
      <c r="V1168" s="165">
        <v>1191.01</v>
      </c>
      <c r="W1168" s="165">
        <v>962.40700000000004</v>
      </c>
      <c r="X1168" s="165">
        <f t="shared" si="314"/>
        <v>228.60299999999995</v>
      </c>
      <c r="Y1168" s="255">
        <f t="shared" si="315"/>
        <v>23.753256158776896</v>
      </c>
      <c r="Z1168" s="74" t="s">
        <v>7578</v>
      </c>
      <c r="AA1168" s="165">
        <v>218.374</v>
      </c>
      <c r="AB1168" s="165">
        <v>187.19800000000001</v>
      </c>
      <c r="AC1168" s="165">
        <f t="shared" si="305"/>
        <v>31.175999999999988</v>
      </c>
      <c r="AD1168" s="165">
        <f t="shared" si="306"/>
        <v>16.654024081453855</v>
      </c>
      <c r="AE1168" s="74" t="s">
        <v>5386</v>
      </c>
      <c r="AF1168" s="165">
        <v>140.42699999999999</v>
      </c>
      <c r="AG1168" s="165">
        <v>140.25300000000001</v>
      </c>
      <c r="AH1168" s="165">
        <f t="shared" si="316"/>
        <v>0.17399999999997817</v>
      </c>
      <c r="AI1168" s="165">
        <f t="shared" si="317"/>
        <v>0.12406151740068175</v>
      </c>
      <c r="AJ1168" s="74" t="s">
        <v>5750</v>
      </c>
      <c r="AK1168" s="165">
        <v>100.226</v>
      </c>
      <c r="AL1168" s="165">
        <v>100.21300000000001</v>
      </c>
      <c r="AM1168" s="165">
        <f t="shared" si="318"/>
        <v>1.2999999999991019E-2</v>
      </c>
      <c r="AN1168" s="165">
        <f t="shared" si="319"/>
        <v>1.2972368854331293E-2</v>
      </c>
      <c r="AO1168" s="74" t="s">
        <v>5578</v>
      </c>
      <c r="AP1168" s="165">
        <v>78.244</v>
      </c>
      <c r="AQ1168" s="165">
        <v>78.236000000000004</v>
      </c>
      <c r="AR1168" s="165">
        <f t="shared" si="320"/>
        <v>7.9999999999955662E-3</v>
      </c>
      <c r="AS1168" s="255">
        <f t="shared" si="321"/>
        <v>1.0225471649874184E-2</v>
      </c>
      <c r="AT1168" s="9" t="s">
        <v>8379</v>
      </c>
    </row>
    <row r="1169" spans="2:46" ht="50" customHeight="1">
      <c r="B1169" s="34" t="s">
        <v>2311</v>
      </c>
      <c r="C1169" s="35" t="s">
        <v>5305</v>
      </c>
      <c r="D1169" s="36" t="s">
        <v>2312</v>
      </c>
      <c r="E1169" s="240">
        <v>6650.942</v>
      </c>
      <c r="F1169" s="235">
        <v>6177.3829999999998</v>
      </c>
      <c r="G1169" s="234">
        <f t="shared" si="308"/>
        <v>473.5590000000002</v>
      </c>
      <c r="H1169" s="105">
        <f t="shared" si="309"/>
        <v>7.6660132616028536</v>
      </c>
      <c r="I1169" s="240">
        <v>1561.616</v>
      </c>
      <c r="J1169" s="235">
        <v>1559.8979999999999</v>
      </c>
      <c r="K1169" s="234">
        <f t="shared" si="310"/>
        <v>1.7180000000000746</v>
      </c>
      <c r="L1169" s="312">
        <f t="shared" si="307"/>
        <v>0.11013540628939038</v>
      </c>
      <c r="M1169" s="240">
        <v>912.87699999999995</v>
      </c>
      <c r="N1169" s="235">
        <v>762.11099999999999</v>
      </c>
      <c r="O1169" s="234">
        <f t="shared" si="311"/>
        <v>150.76599999999996</v>
      </c>
      <c r="P1169" s="105">
        <f t="shared" si="312"/>
        <v>19.782682575110442</v>
      </c>
      <c r="Q1169" s="240">
        <v>4176.4489999999996</v>
      </c>
      <c r="R1169" s="235">
        <v>3855.3739999999998</v>
      </c>
      <c r="S1169" s="234">
        <f t="shared" si="313"/>
        <v>321.07499999999982</v>
      </c>
      <c r="T1169" s="105">
        <f t="shared" si="304"/>
        <v>8.3279858192745984</v>
      </c>
      <c r="U1169" s="347" t="s">
        <v>5513</v>
      </c>
      <c r="V1169" s="165">
        <v>2300.8000000000002</v>
      </c>
      <c r="W1169" s="165">
        <v>2120.8000000000002</v>
      </c>
      <c r="X1169" s="165">
        <f t="shared" si="314"/>
        <v>180</v>
      </c>
      <c r="Y1169" s="255">
        <f t="shared" si="315"/>
        <v>8.4873632591474895</v>
      </c>
      <c r="Z1169" s="74" t="s">
        <v>5698</v>
      </c>
      <c r="AA1169" s="165">
        <v>851.34</v>
      </c>
      <c r="AB1169" s="165">
        <v>750.75300000000004</v>
      </c>
      <c r="AC1169" s="165">
        <f t="shared" si="305"/>
        <v>100.58699999999999</v>
      </c>
      <c r="AD1169" s="165">
        <f t="shared" si="306"/>
        <v>13.398148259147813</v>
      </c>
      <c r="AE1169" s="74" t="s">
        <v>5386</v>
      </c>
      <c r="AF1169" s="165">
        <v>405.80500000000001</v>
      </c>
      <c r="AG1169" s="165">
        <v>405.80500000000001</v>
      </c>
      <c r="AH1169" s="165">
        <f t="shared" si="316"/>
        <v>0</v>
      </c>
      <c r="AI1169" s="165">
        <f t="shared" si="317"/>
        <v>0</v>
      </c>
      <c r="AJ1169" s="74" t="s">
        <v>7366</v>
      </c>
      <c r="AK1169" s="165">
        <v>254.18</v>
      </c>
      <c r="AL1169" s="165">
        <v>233.12100000000001</v>
      </c>
      <c r="AM1169" s="165">
        <f t="shared" si="318"/>
        <v>21.058999999999997</v>
      </c>
      <c r="AN1169" s="165">
        <f t="shared" si="319"/>
        <v>9.0335062049322019</v>
      </c>
      <c r="AO1169" s="74" t="s">
        <v>8380</v>
      </c>
      <c r="AP1169" s="165">
        <v>102.59400000000001</v>
      </c>
      <c r="AQ1169" s="165">
        <v>91.814999999999998</v>
      </c>
      <c r="AR1169" s="165">
        <f t="shared" si="320"/>
        <v>10.779000000000011</v>
      </c>
      <c r="AS1169" s="255">
        <f t="shared" si="321"/>
        <v>11.739911779121071</v>
      </c>
      <c r="AT1169" s="9" t="s">
        <v>8381</v>
      </c>
    </row>
    <row r="1170" spans="2:46" ht="50" customHeight="1">
      <c r="B1170" s="34" t="s">
        <v>2313</v>
      </c>
      <c r="C1170" s="35" t="s">
        <v>5305</v>
      </c>
      <c r="D1170" s="36" t="s">
        <v>2314</v>
      </c>
      <c r="E1170" s="240">
        <v>986.32899999999995</v>
      </c>
      <c r="F1170" s="235">
        <v>982.53200000000004</v>
      </c>
      <c r="G1170" s="234">
        <f t="shared" si="308"/>
        <v>3.7969999999999118</v>
      </c>
      <c r="H1170" s="105">
        <f t="shared" si="309"/>
        <v>0.38645051764216448</v>
      </c>
      <c r="I1170" s="240">
        <v>359.97800000000001</v>
      </c>
      <c r="J1170" s="235">
        <v>359.68599999999998</v>
      </c>
      <c r="K1170" s="234">
        <f t="shared" si="310"/>
        <v>0.29200000000003001</v>
      </c>
      <c r="L1170" s="312">
        <f t="shared" si="307"/>
        <v>8.1181919785599105E-2</v>
      </c>
      <c r="M1170" s="240">
        <v>209.94200000000001</v>
      </c>
      <c r="N1170" s="235">
        <v>209.86199999999999</v>
      </c>
      <c r="O1170" s="234">
        <f t="shared" si="311"/>
        <v>8.0000000000012506E-2</v>
      </c>
      <c r="P1170" s="105">
        <f t="shared" si="312"/>
        <v>3.8120288570590438E-2</v>
      </c>
      <c r="Q1170" s="240">
        <v>416.40899999999999</v>
      </c>
      <c r="R1170" s="235">
        <v>412.98399999999998</v>
      </c>
      <c r="S1170" s="234">
        <f t="shared" si="313"/>
        <v>3.4250000000000114</v>
      </c>
      <c r="T1170" s="105">
        <f t="shared" si="304"/>
        <v>0.82932994982856756</v>
      </c>
      <c r="U1170" s="347" t="s">
        <v>5401</v>
      </c>
      <c r="V1170" s="165">
        <v>302.07299999999998</v>
      </c>
      <c r="W1170" s="165">
        <v>301.78899999999999</v>
      </c>
      <c r="X1170" s="165">
        <f t="shared" si="314"/>
        <v>0.28399999999999181</v>
      </c>
      <c r="Y1170" s="255">
        <f t="shared" si="315"/>
        <v>9.4105484295316205E-2</v>
      </c>
      <c r="Z1170" s="74" t="s">
        <v>5386</v>
      </c>
      <c r="AA1170" s="165">
        <v>91.915000000000006</v>
      </c>
      <c r="AB1170" s="165">
        <v>91.777000000000001</v>
      </c>
      <c r="AC1170" s="165">
        <f t="shared" si="305"/>
        <v>0.13800000000000523</v>
      </c>
      <c r="AD1170" s="165">
        <f t="shared" si="306"/>
        <v>0.15036447040108658</v>
      </c>
      <c r="AE1170" s="74" t="s">
        <v>8382</v>
      </c>
      <c r="AF1170" s="165">
        <v>10.813000000000001</v>
      </c>
      <c r="AG1170" s="165">
        <v>10.798</v>
      </c>
      <c r="AH1170" s="165">
        <f t="shared" si="316"/>
        <v>1.5000000000000568E-2</v>
      </c>
      <c r="AI1170" s="165">
        <f t="shared" si="317"/>
        <v>0.13891461381737885</v>
      </c>
      <c r="AJ1170" s="74" t="s">
        <v>8383</v>
      </c>
      <c r="AK1170" s="165">
        <v>4.742</v>
      </c>
      <c r="AL1170" s="165">
        <v>3.9010000000000002</v>
      </c>
      <c r="AM1170" s="165">
        <f t="shared" si="318"/>
        <v>0.84099999999999975</v>
      </c>
      <c r="AN1170" s="165">
        <f t="shared" si="319"/>
        <v>21.558574724429626</v>
      </c>
      <c r="AO1170" s="74" t="s">
        <v>8384</v>
      </c>
      <c r="AP1170" s="165">
        <v>4.72</v>
      </c>
      <c r="AQ1170" s="165">
        <v>4.72</v>
      </c>
      <c r="AR1170" s="165">
        <f t="shared" si="320"/>
        <v>0</v>
      </c>
      <c r="AS1170" s="255">
        <f t="shared" si="321"/>
        <v>0</v>
      </c>
      <c r="AT1170" s="9" t="s">
        <v>8385</v>
      </c>
    </row>
    <row r="1171" spans="2:46" ht="50" customHeight="1">
      <c r="B1171" s="34" t="s">
        <v>2315</v>
      </c>
      <c r="C1171" s="35" t="s">
        <v>5305</v>
      </c>
      <c r="D1171" s="36" t="s">
        <v>2316</v>
      </c>
      <c r="E1171" s="240">
        <v>2068.5540000000001</v>
      </c>
      <c r="F1171" s="235">
        <v>2056.3719999999998</v>
      </c>
      <c r="G1171" s="234">
        <f t="shared" si="308"/>
        <v>12.182000000000244</v>
      </c>
      <c r="H1171" s="105">
        <f t="shared" si="309"/>
        <v>0.59240254195253805</v>
      </c>
      <c r="I1171" s="240">
        <v>520</v>
      </c>
      <c r="J1171" s="235">
        <v>515</v>
      </c>
      <c r="K1171" s="234">
        <f t="shared" si="310"/>
        <v>5</v>
      </c>
      <c r="L1171" s="312">
        <f t="shared" si="307"/>
        <v>0.97087378640776689</v>
      </c>
      <c r="M1171" s="240">
        <v>289.39999999999998</v>
      </c>
      <c r="N1171" s="235">
        <v>289</v>
      </c>
      <c r="O1171" s="234">
        <f t="shared" si="311"/>
        <v>0.39999999999997726</v>
      </c>
      <c r="P1171" s="105">
        <f t="shared" si="312"/>
        <v>0.13840830449826202</v>
      </c>
      <c r="Q1171" s="240">
        <v>1259.154</v>
      </c>
      <c r="R1171" s="235">
        <v>1252.3720000000001</v>
      </c>
      <c r="S1171" s="234">
        <f t="shared" si="313"/>
        <v>6.7819999999999254</v>
      </c>
      <c r="T1171" s="105">
        <f t="shared" si="304"/>
        <v>0.54153238814025906</v>
      </c>
      <c r="U1171" s="347" t="s">
        <v>5476</v>
      </c>
      <c r="V1171" s="165">
        <v>550.5</v>
      </c>
      <c r="W1171" s="165">
        <v>550</v>
      </c>
      <c r="X1171" s="165">
        <f t="shared" si="314"/>
        <v>0.5</v>
      </c>
      <c r="Y1171" s="255">
        <f t="shared" si="315"/>
        <v>9.0909090909090912E-2</v>
      </c>
      <c r="Z1171" s="74" t="s">
        <v>5401</v>
      </c>
      <c r="AA1171" s="165">
        <v>521.70000000000005</v>
      </c>
      <c r="AB1171" s="165">
        <v>521</v>
      </c>
      <c r="AC1171" s="165">
        <f t="shared" si="305"/>
        <v>0.70000000000004547</v>
      </c>
      <c r="AD1171" s="165">
        <f t="shared" si="306"/>
        <v>0.13435700575816611</v>
      </c>
      <c r="AE1171" s="74" t="s">
        <v>5386</v>
      </c>
      <c r="AF1171" s="165">
        <v>89.923000000000002</v>
      </c>
      <c r="AG1171" s="165">
        <v>89.789000000000001</v>
      </c>
      <c r="AH1171" s="165">
        <f t="shared" si="316"/>
        <v>0.13400000000000034</v>
      </c>
      <c r="AI1171" s="165">
        <f t="shared" si="317"/>
        <v>0.14923877089621262</v>
      </c>
      <c r="AJ1171" s="74" t="s">
        <v>5421</v>
      </c>
      <c r="AK1171" s="165">
        <v>28.888999999999999</v>
      </c>
      <c r="AL1171" s="165">
        <v>23.888000000000002</v>
      </c>
      <c r="AM1171" s="165">
        <f t="shared" si="318"/>
        <v>5.0009999999999977</v>
      </c>
      <c r="AN1171" s="165">
        <f t="shared" si="319"/>
        <v>20.935197588747478</v>
      </c>
      <c r="AO1171" s="74" t="s">
        <v>8386</v>
      </c>
      <c r="AP1171" s="165">
        <v>27.423999999999999</v>
      </c>
      <c r="AQ1171" s="165">
        <v>27.423999999999999</v>
      </c>
      <c r="AR1171" s="165">
        <f t="shared" si="320"/>
        <v>0</v>
      </c>
      <c r="AS1171" s="255">
        <f t="shared" si="321"/>
        <v>0</v>
      </c>
      <c r="AT1171" s="9" t="s">
        <v>8387</v>
      </c>
    </row>
    <row r="1172" spans="2:46" ht="50" customHeight="1">
      <c r="B1172" s="37" t="s">
        <v>2317</v>
      </c>
      <c r="C1172" s="38" t="s">
        <v>5305</v>
      </c>
      <c r="D1172" s="39" t="s">
        <v>2318</v>
      </c>
      <c r="E1172" s="240">
        <v>8.35</v>
      </c>
      <c r="F1172" s="235">
        <v>8.35</v>
      </c>
      <c r="G1172" s="234">
        <f t="shared" si="308"/>
        <v>0</v>
      </c>
      <c r="H1172" s="105">
        <f t="shared" si="309"/>
        <v>0</v>
      </c>
      <c r="I1172" s="240">
        <v>8.35</v>
      </c>
      <c r="J1172" s="235">
        <v>8.35</v>
      </c>
      <c r="K1172" s="234">
        <f t="shared" si="310"/>
        <v>0</v>
      </c>
      <c r="L1172" s="312">
        <f t="shared" si="307"/>
        <v>0</v>
      </c>
      <c r="M1172" s="240" t="s">
        <v>12163</v>
      </c>
      <c r="N1172" s="235" t="s">
        <v>12163</v>
      </c>
      <c r="O1172" s="234" t="s">
        <v>12163</v>
      </c>
      <c r="P1172" s="234" t="s">
        <v>12163</v>
      </c>
      <c r="Q1172" s="240" t="s">
        <v>12163</v>
      </c>
      <c r="R1172" s="235" t="s">
        <v>12163</v>
      </c>
      <c r="S1172" s="234" t="s">
        <v>12163</v>
      </c>
      <c r="T1172" s="138" t="s">
        <v>12163</v>
      </c>
      <c r="U1172" s="65" t="s">
        <v>6150</v>
      </c>
      <c r="V1172" s="235" t="s">
        <v>6150</v>
      </c>
      <c r="W1172" s="235" t="s">
        <v>6150</v>
      </c>
      <c r="X1172" s="235" t="s">
        <v>6150</v>
      </c>
      <c r="Y1172" s="235" t="s">
        <v>6150</v>
      </c>
      <c r="Z1172" s="235" t="s">
        <v>6150</v>
      </c>
      <c r="AA1172" s="235" t="s">
        <v>6150</v>
      </c>
      <c r="AB1172" s="235" t="s">
        <v>6150</v>
      </c>
      <c r="AC1172" s="235" t="s">
        <v>6150</v>
      </c>
      <c r="AD1172" s="235" t="s">
        <v>6150</v>
      </c>
      <c r="AE1172" s="235" t="s">
        <v>12158</v>
      </c>
      <c r="AF1172" s="235" t="s">
        <v>12158</v>
      </c>
      <c r="AG1172" s="235" t="s">
        <v>12158</v>
      </c>
      <c r="AH1172" s="235" t="s">
        <v>12158</v>
      </c>
      <c r="AI1172" s="235" t="s">
        <v>12158</v>
      </c>
      <c r="AJ1172" s="241" t="s">
        <v>12158</v>
      </c>
      <c r="AK1172" s="241" t="s">
        <v>12158</v>
      </c>
      <c r="AL1172" s="241" t="s">
        <v>12158</v>
      </c>
      <c r="AM1172" s="241" t="s">
        <v>12158</v>
      </c>
      <c r="AN1172" s="241" t="s">
        <v>12158</v>
      </c>
      <c r="AO1172" s="241" t="s">
        <v>12158</v>
      </c>
      <c r="AP1172" s="165" t="s">
        <v>12158</v>
      </c>
      <c r="AQ1172" s="241" t="s">
        <v>12158</v>
      </c>
      <c r="AR1172" s="241" t="s">
        <v>12158</v>
      </c>
      <c r="AS1172" s="241" t="s">
        <v>12158</v>
      </c>
      <c r="AT1172" s="10"/>
    </row>
    <row r="1173" spans="2:46" ht="50" customHeight="1">
      <c r="B1173" s="37" t="s">
        <v>2319</v>
      </c>
      <c r="C1173" s="38" t="s">
        <v>5305</v>
      </c>
      <c r="D1173" s="39" t="s">
        <v>2320</v>
      </c>
      <c r="E1173" s="240">
        <v>7788.5050000000001</v>
      </c>
      <c r="F1173" s="235">
        <v>7977.652</v>
      </c>
      <c r="G1173" s="234">
        <f t="shared" si="308"/>
        <v>-189.14699999999993</v>
      </c>
      <c r="H1173" s="105">
        <f t="shared" si="309"/>
        <v>-2.3709607789359568</v>
      </c>
      <c r="I1173" s="240">
        <v>1735.374</v>
      </c>
      <c r="J1173" s="235">
        <v>1605.3589999999999</v>
      </c>
      <c r="K1173" s="234">
        <f t="shared" si="310"/>
        <v>130.0150000000001</v>
      </c>
      <c r="L1173" s="312">
        <f t="shared" si="307"/>
        <v>8.0988115430878764</v>
      </c>
      <c r="M1173" s="240" t="s">
        <v>12163</v>
      </c>
      <c r="N1173" s="235" t="s">
        <v>12163</v>
      </c>
      <c r="O1173" s="234" t="s">
        <v>12163</v>
      </c>
      <c r="P1173" s="234" t="s">
        <v>12163</v>
      </c>
      <c r="Q1173" s="240">
        <v>6053.1310000000003</v>
      </c>
      <c r="R1173" s="235">
        <v>6372.2929999999997</v>
      </c>
      <c r="S1173" s="234">
        <f t="shared" si="313"/>
        <v>-319.16199999999935</v>
      </c>
      <c r="T1173" s="105">
        <f t="shared" si="304"/>
        <v>-5.0085895297030341</v>
      </c>
      <c r="U1173" s="347" t="s">
        <v>8388</v>
      </c>
      <c r="V1173" s="165">
        <v>6053.1310000000003</v>
      </c>
      <c r="W1173" s="165">
        <v>6372.2930000000006</v>
      </c>
      <c r="X1173" s="165">
        <f t="shared" si="314"/>
        <v>-319.16200000000026</v>
      </c>
      <c r="Y1173" s="255">
        <f t="shared" si="315"/>
        <v>-5.0085895297030474</v>
      </c>
      <c r="Z1173" s="235" t="s">
        <v>6150</v>
      </c>
      <c r="AA1173" s="235" t="s">
        <v>6150</v>
      </c>
      <c r="AB1173" s="235" t="s">
        <v>6150</v>
      </c>
      <c r="AC1173" s="235" t="s">
        <v>6150</v>
      </c>
      <c r="AD1173" s="235" t="s">
        <v>6150</v>
      </c>
      <c r="AE1173" s="235" t="s">
        <v>12158</v>
      </c>
      <c r="AF1173" s="235" t="s">
        <v>12158</v>
      </c>
      <c r="AG1173" s="235" t="s">
        <v>12158</v>
      </c>
      <c r="AH1173" s="235" t="s">
        <v>12158</v>
      </c>
      <c r="AI1173" s="235" t="s">
        <v>12158</v>
      </c>
      <c r="AJ1173" s="241" t="s">
        <v>12158</v>
      </c>
      <c r="AK1173" s="241" t="s">
        <v>12158</v>
      </c>
      <c r="AL1173" s="241" t="s">
        <v>12158</v>
      </c>
      <c r="AM1173" s="241" t="s">
        <v>12158</v>
      </c>
      <c r="AN1173" s="241" t="s">
        <v>12158</v>
      </c>
      <c r="AO1173" s="241" t="s">
        <v>12158</v>
      </c>
      <c r="AP1173" s="165" t="s">
        <v>12158</v>
      </c>
      <c r="AQ1173" s="241" t="s">
        <v>12158</v>
      </c>
      <c r="AR1173" s="241" t="s">
        <v>12158</v>
      </c>
      <c r="AS1173" s="241" t="s">
        <v>12158</v>
      </c>
      <c r="AT1173" s="10"/>
    </row>
    <row r="1174" spans="2:46" ht="50" customHeight="1">
      <c r="B1174" s="34" t="s">
        <v>2321</v>
      </c>
      <c r="C1174" s="35" t="s">
        <v>5305</v>
      </c>
      <c r="D1174" s="36" t="s">
        <v>2322</v>
      </c>
      <c r="E1174" s="240">
        <v>390.52800000000002</v>
      </c>
      <c r="F1174" s="235">
        <v>338.10500000000002</v>
      </c>
      <c r="G1174" s="234">
        <f t="shared" si="308"/>
        <v>52.423000000000002</v>
      </c>
      <c r="H1174" s="105">
        <f t="shared" si="309"/>
        <v>15.504946688159006</v>
      </c>
      <c r="I1174" s="240">
        <v>308.22399999999999</v>
      </c>
      <c r="J1174" s="235">
        <v>276.029</v>
      </c>
      <c r="K1174" s="234">
        <f t="shared" si="310"/>
        <v>32.194999999999993</v>
      </c>
      <c r="L1174" s="312">
        <f t="shared" si="307"/>
        <v>11.663629546170871</v>
      </c>
      <c r="M1174" s="240" t="s">
        <v>12163</v>
      </c>
      <c r="N1174" s="235" t="s">
        <v>12163</v>
      </c>
      <c r="O1174" s="234" t="s">
        <v>12163</v>
      </c>
      <c r="P1174" s="234" t="s">
        <v>12163</v>
      </c>
      <c r="Q1174" s="240">
        <v>82.304000000000002</v>
      </c>
      <c r="R1174" s="235">
        <v>62.076000000000001</v>
      </c>
      <c r="S1174" s="234">
        <f t="shared" si="313"/>
        <v>20.228000000000002</v>
      </c>
      <c r="T1174" s="138">
        <f t="shared" si="304"/>
        <v>32.585862491139892</v>
      </c>
      <c r="U1174" s="65" t="s">
        <v>6150</v>
      </c>
      <c r="V1174" s="235" t="s">
        <v>6150</v>
      </c>
      <c r="W1174" s="235" t="s">
        <v>6150</v>
      </c>
      <c r="X1174" s="235" t="s">
        <v>6150</v>
      </c>
      <c r="Y1174" s="235" t="s">
        <v>6150</v>
      </c>
      <c r="Z1174" s="235" t="s">
        <v>6150</v>
      </c>
      <c r="AA1174" s="235" t="s">
        <v>6150</v>
      </c>
      <c r="AB1174" s="235" t="s">
        <v>6150</v>
      </c>
      <c r="AC1174" s="235" t="s">
        <v>6150</v>
      </c>
      <c r="AD1174" s="235" t="s">
        <v>6150</v>
      </c>
      <c r="AE1174" s="235" t="s">
        <v>12158</v>
      </c>
      <c r="AF1174" s="235" t="s">
        <v>12158</v>
      </c>
      <c r="AG1174" s="235" t="s">
        <v>12158</v>
      </c>
      <c r="AH1174" s="235" t="s">
        <v>12158</v>
      </c>
      <c r="AI1174" s="235" t="s">
        <v>12158</v>
      </c>
      <c r="AJ1174" s="241" t="s">
        <v>12158</v>
      </c>
      <c r="AK1174" s="241" t="s">
        <v>12158</v>
      </c>
      <c r="AL1174" s="241" t="s">
        <v>12158</v>
      </c>
      <c r="AM1174" s="241" t="s">
        <v>12158</v>
      </c>
      <c r="AN1174" s="241" t="s">
        <v>12158</v>
      </c>
      <c r="AO1174" s="241" t="s">
        <v>12158</v>
      </c>
      <c r="AP1174" s="165" t="s">
        <v>12158</v>
      </c>
      <c r="AQ1174" s="241" t="s">
        <v>12158</v>
      </c>
      <c r="AR1174" s="241" t="s">
        <v>12158</v>
      </c>
      <c r="AS1174" s="241" t="s">
        <v>12158</v>
      </c>
      <c r="AT1174" s="5"/>
    </row>
    <row r="1175" spans="2:46" ht="50" customHeight="1">
      <c r="B1175" s="34" t="s">
        <v>2323</v>
      </c>
      <c r="C1175" s="35" t="s">
        <v>5305</v>
      </c>
      <c r="D1175" s="36" t="s">
        <v>2324</v>
      </c>
      <c r="E1175" s="240">
        <v>61.378999999999998</v>
      </c>
      <c r="F1175" s="235">
        <v>67.332999999999998</v>
      </c>
      <c r="G1175" s="234">
        <f t="shared" si="308"/>
        <v>-5.9540000000000006</v>
      </c>
      <c r="H1175" s="105">
        <f t="shared" si="309"/>
        <v>-8.8426180327625392</v>
      </c>
      <c r="I1175" s="240">
        <v>61.378999999999998</v>
      </c>
      <c r="J1175" s="235">
        <v>67.332999999999998</v>
      </c>
      <c r="K1175" s="234">
        <f t="shared" si="310"/>
        <v>-5.9540000000000006</v>
      </c>
      <c r="L1175" s="312">
        <f t="shared" si="307"/>
        <v>-8.8426180327625392</v>
      </c>
      <c r="M1175" s="240" t="s">
        <v>12163</v>
      </c>
      <c r="N1175" s="235" t="s">
        <v>12163</v>
      </c>
      <c r="O1175" s="234" t="s">
        <v>12163</v>
      </c>
      <c r="P1175" s="234" t="s">
        <v>12163</v>
      </c>
      <c r="Q1175" s="240" t="s">
        <v>12163</v>
      </c>
      <c r="R1175" s="235" t="s">
        <v>12163</v>
      </c>
      <c r="S1175" s="234" t="s">
        <v>12163</v>
      </c>
      <c r="T1175" s="138" t="s">
        <v>12163</v>
      </c>
      <c r="U1175" s="65" t="s">
        <v>6150</v>
      </c>
      <c r="V1175" s="235" t="s">
        <v>6150</v>
      </c>
      <c r="W1175" s="235" t="s">
        <v>6150</v>
      </c>
      <c r="X1175" s="235" t="s">
        <v>6150</v>
      </c>
      <c r="Y1175" s="235" t="s">
        <v>6150</v>
      </c>
      <c r="Z1175" s="235" t="s">
        <v>6150</v>
      </c>
      <c r="AA1175" s="235" t="s">
        <v>6150</v>
      </c>
      <c r="AB1175" s="235" t="s">
        <v>6150</v>
      </c>
      <c r="AC1175" s="235" t="s">
        <v>6150</v>
      </c>
      <c r="AD1175" s="235" t="s">
        <v>6150</v>
      </c>
      <c r="AE1175" s="235" t="s">
        <v>12158</v>
      </c>
      <c r="AF1175" s="235" t="s">
        <v>12158</v>
      </c>
      <c r="AG1175" s="235" t="s">
        <v>12158</v>
      </c>
      <c r="AH1175" s="235" t="s">
        <v>12158</v>
      </c>
      <c r="AI1175" s="235" t="s">
        <v>12158</v>
      </c>
      <c r="AJ1175" s="241" t="s">
        <v>12158</v>
      </c>
      <c r="AK1175" s="241" t="s">
        <v>12158</v>
      </c>
      <c r="AL1175" s="241" t="s">
        <v>12158</v>
      </c>
      <c r="AM1175" s="241" t="s">
        <v>12158</v>
      </c>
      <c r="AN1175" s="241" t="s">
        <v>12158</v>
      </c>
      <c r="AO1175" s="241" t="s">
        <v>12158</v>
      </c>
      <c r="AP1175" s="165" t="s">
        <v>12158</v>
      </c>
      <c r="AQ1175" s="241" t="s">
        <v>12158</v>
      </c>
      <c r="AR1175" s="241" t="s">
        <v>12158</v>
      </c>
      <c r="AS1175" s="241" t="s">
        <v>12158</v>
      </c>
      <c r="AT1175" s="5"/>
    </row>
    <row r="1176" spans="2:46" ht="50" customHeight="1">
      <c r="B1176" s="34" t="s">
        <v>2325</v>
      </c>
      <c r="C1176" s="35" t="s">
        <v>5305</v>
      </c>
      <c r="D1176" s="36" t="s">
        <v>2326</v>
      </c>
      <c r="E1176" s="240">
        <v>278.428</v>
      </c>
      <c r="F1176" s="235">
        <v>215.79499999999999</v>
      </c>
      <c r="G1176" s="234">
        <f t="shared" si="308"/>
        <v>62.63300000000001</v>
      </c>
      <c r="H1176" s="105">
        <f t="shared" si="309"/>
        <v>29.024305475103692</v>
      </c>
      <c r="I1176" s="240">
        <v>278.428</v>
      </c>
      <c r="J1176" s="235">
        <v>215.79499999999999</v>
      </c>
      <c r="K1176" s="234">
        <f t="shared" si="310"/>
        <v>62.63300000000001</v>
      </c>
      <c r="L1176" s="312">
        <f t="shared" si="307"/>
        <v>29.024305475103692</v>
      </c>
      <c r="M1176" s="240" t="s">
        <v>12163</v>
      </c>
      <c r="N1176" s="235" t="s">
        <v>12163</v>
      </c>
      <c r="O1176" s="234" t="s">
        <v>12163</v>
      </c>
      <c r="P1176" s="234" t="s">
        <v>12163</v>
      </c>
      <c r="Q1176" s="240" t="s">
        <v>12163</v>
      </c>
      <c r="R1176" s="235" t="s">
        <v>12163</v>
      </c>
      <c r="S1176" s="234" t="s">
        <v>12163</v>
      </c>
      <c r="T1176" s="138" t="s">
        <v>12163</v>
      </c>
      <c r="U1176" s="65" t="s">
        <v>6150</v>
      </c>
      <c r="V1176" s="235" t="s">
        <v>6150</v>
      </c>
      <c r="W1176" s="235" t="s">
        <v>6150</v>
      </c>
      <c r="X1176" s="235" t="s">
        <v>6150</v>
      </c>
      <c r="Y1176" s="235" t="s">
        <v>6150</v>
      </c>
      <c r="Z1176" s="235" t="s">
        <v>6150</v>
      </c>
      <c r="AA1176" s="235" t="s">
        <v>6150</v>
      </c>
      <c r="AB1176" s="235" t="s">
        <v>6150</v>
      </c>
      <c r="AC1176" s="235" t="s">
        <v>6150</v>
      </c>
      <c r="AD1176" s="235" t="s">
        <v>6150</v>
      </c>
      <c r="AE1176" s="235" t="s">
        <v>12158</v>
      </c>
      <c r="AF1176" s="235" t="s">
        <v>12158</v>
      </c>
      <c r="AG1176" s="235" t="s">
        <v>12158</v>
      </c>
      <c r="AH1176" s="235" t="s">
        <v>12158</v>
      </c>
      <c r="AI1176" s="235" t="s">
        <v>12158</v>
      </c>
      <c r="AJ1176" s="241" t="s">
        <v>12158</v>
      </c>
      <c r="AK1176" s="241" t="s">
        <v>12158</v>
      </c>
      <c r="AL1176" s="241" t="s">
        <v>12158</v>
      </c>
      <c r="AM1176" s="241" t="s">
        <v>12158</v>
      </c>
      <c r="AN1176" s="241" t="s">
        <v>12158</v>
      </c>
      <c r="AO1176" s="241" t="s">
        <v>12158</v>
      </c>
      <c r="AP1176" s="165" t="s">
        <v>12158</v>
      </c>
      <c r="AQ1176" s="241" t="s">
        <v>12158</v>
      </c>
      <c r="AR1176" s="241" t="s">
        <v>12158</v>
      </c>
      <c r="AS1176" s="241" t="s">
        <v>12158</v>
      </c>
      <c r="AT1176" s="5"/>
    </row>
    <row r="1177" spans="2:46" ht="50" customHeight="1">
      <c r="B1177" s="34" t="s">
        <v>2327</v>
      </c>
      <c r="C1177" s="35" t="s">
        <v>5305</v>
      </c>
      <c r="D1177" s="36" t="s">
        <v>2328</v>
      </c>
      <c r="E1177" s="240">
        <v>58.381999999999998</v>
      </c>
      <c r="F1177" s="235">
        <v>58.295000000000002</v>
      </c>
      <c r="G1177" s="234">
        <f t="shared" si="308"/>
        <v>8.6999999999996191E-2</v>
      </c>
      <c r="H1177" s="105">
        <f t="shared" si="309"/>
        <v>0.14924092975383169</v>
      </c>
      <c r="I1177" s="240">
        <v>31.332999999999998</v>
      </c>
      <c r="J1177" s="235">
        <v>31.286000000000001</v>
      </c>
      <c r="K1177" s="234">
        <f t="shared" si="310"/>
        <v>4.6999999999997044E-2</v>
      </c>
      <c r="L1177" s="312">
        <f t="shared" si="307"/>
        <v>0.15022693856676161</v>
      </c>
      <c r="M1177" s="240">
        <v>27.048999999999999</v>
      </c>
      <c r="N1177" s="235">
        <v>27.009</v>
      </c>
      <c r="O1177" s="234">
        <f t="shared" si="311"/>
        <v>3.9999999999999147E-2</v>
      </c>
      <c r="P1177" s="105">
        <f t="shared" si="312"/>
        <v>0.14809878188751582</v>
      </c>
      <c r="Q1177" s="240" t="s">
        <v>12163</v>
      </c>
      <c r="R1177" s="235" t="s">
        <v>12163</v>
      </c>
      <c r="S1177" s="234" t="s">
        <v>12163</v>
      </c>
      <c r="T1177" s="138" t="s">
        <v>12163</v>
      </c>
      <c r="U1177" s="65" t="s">
        <v>6150</v>
      </c>
      <c r="V1177" s="235" t="s">
        <v>6150</v>
      </c>
      <c r="W1177" s="235" t="s">
        <v>6150</v>
      </c>
      <c r="X1177" s="235" t="s">
        <v>6150</v>
      </c>
      <c r="Y1177" s="235" t="s">
        <v>6150</v>
      </c>
      <c r="Z1177" s="235" t="s">
        <v>6150</v>
      </c>
      <c r="AA1177" s="235" t="s">
        <v>6150</v>
      </c>
      <c r="AB1177" s="235" t="s">
        <v>6150</v>
      </c>
      <c r="AC1177" s="235" t="s">
        <v>6150</v>
      </c>
      <c r="AD1177" s="235" t="s">
        <v>6150</v>
      </c>
      <c r="AE1177" s="235" t="s">
        <v>12158</v>
      </c>
      <c r="AF1177" s="235" t="s">
        <v>12158</v>
      </c>
      <c r="AG1177" s="235" t="s">
        <v>12158</v>
      </c>
      <c r="AH1177" s="235" t="s">
        <v>12158</v>
      </c>
      <c r="AI1177" s="235" t="s">
        <v>12158</v>
      </c>
      <c r="AJ1177" s="241" t="s">
        <v>12158</v>
      </c>
      <c r="AK1177" s="241" t="s">
        <v>12158</v>
      </c>
      <c r="AL1177" s="241" t="s">
        <v>12158</v>
      </c>
      <c r="AM1177" s="241" t="s">
        <v>12158</v>
      </c>
      <c r="AN1177" s="241" t="s">
        <v>12158</v>
      </c>
      <c r="AO1177" s="241" t="s">
        <v>12158</v>
      </c>
      <c r="AP1177" s="165" t="s">
        <v>12158</v>
      </c>
      <c r="AQ1177" s="241" t="s">
        <v>12158</v>
      </c>
      <c r="AR1177" s="241" t="s">
        <v>12158</v>
      </c>
      <c r="AS1177" s="241" t="s">
        <v>12158</v>
      </c>
      <c r="AT1177" s="5"/>
    </row>
    <row r="1178" spans="2:46" ht="50" customHeight="1">
      <c r="B1178" s="34" t="s">
        <v>2329</v>
      </c>
      <c r="C1178" s="35" t="s">
        <v>5305</v>
      </c>
      <c r="D1178" s="36" t="s">
        <v>2330</v>
      </c>
      <c r="E1178" s="240">
        <v>67.066999999999993</v>
      </c>
      <c r="F1178" s="235">
        <v>61.988</v>
      </c>
      <c r="G1178" s="234">
        <f t="shared" si="308"/>
        <v>5.0789999999999935</v>
      </c>
      <c r="H1178" s="105">
        <f t="shared" si="309"/>
        <v>8.1935213267083853</v>
      </c>
      <c r="I1178" s="240" t="s">
        <v>12163</v>
      </c>
      <c r="J1178" s="235" t="s">
        <v>12163</v>
      </c>
      <c r="K1178" s="234" t="s">
        <v>12163</v>
      </c>
      <c r="L1178" s="312" t="s">
        <v>12163</v>
      </c>
      <c r="M1178" s="240" t="s">
        <v>12163</v>
      </c>
      <c r="N1178" s="235" t="s">
        <v>12163</v>
      </c>
      <c r="O1178" s="234" t="s">
        <v>12163</v>
      </c>
      <c r="P1178" s="234" t="s">
        <v>12163</v>
      </c>
      <c r="Q1178" s="240">
        <v>67.066999999999993</v>
      </c>
      <c r="R1178" s="235">
        <v>61.988</v>
      </c>
      <c r="S1178" s="234">
        <f t="shared" si="313"/>
        <v>5.0789999999999935</v>
      </c>
      <c r="T1178" s="105">
        <f t="shared" si="304"/>
        <v>8.1935213267083853</v>
      </c>
      <c r="U1178" s="347" t="s">
        <v>8389</v>
      </c>
      <c r="V1178" s="165">
        <v>35.904000000000003</v>
      </c>
      <c r="W1178" s="165">
        <v>34.402000000000001</v>
      </c>
      <c r="X1178" s="165">
        <f t="shared" si="314"/>
        <v>1.5020000000000024</v>
      </c>
      <c r="Y1178" s="255">
        <f t="shared" si="315"/>
        <v>4.3660252310912222</v>
      </c>
      <c r="Z1178" s="74" t="s">
        <v>8390</v>
      </c>
      <c r="AA1178" s="165">
        <v>18.334</v>
      </c>
      <c r="AB1178" s="165">
        <v>17.333000000000002</v>
      </c>
      <c r="AC1178" s="165">
        <f t="shared" si="305"/>
        <v>1.0009999999999977</v>
      </c>
      <c r="AD1178" s="165">
        <f t="shared" si="306"/>
        <v>5.7751110598280597</v>
      </c>
      <c r="AE1178" s="74" t="s">
        <v>7686</v>
      </c>
      <c r="AF1178" s="165">
        <v>12.829000000000001</v>
      </c>
      <c r="AG1178" s="165">
        <v>10.253</v>
      </c>
      <c r="AH1178" s="165">
        <f t="shared" si="316"/>
        <v>2.5760000000000005</v>
      </c>
      <c r="AI1178" s="165">
        <f t="shared" si="317"/>
        <v>25.124353847654351</v>
      </c>
      <c r="AJ1178" s="241" t="s">
        <v>12158</v>
      </c>
      <c r="AK1178" s="241" t="s">
        <v>12158</v>
      </c>
      <c r="AL1178" s="241" t="s">
        <v>12158</v>
      </c>
      <c r="AM1178" s="241" t="s">
        <v>12158</v>
      </c>
      <c r="AN1178" s="241" t="s">
        <v>12158</v>
      </c>
      <c r="AO1178" s="241" t="s">
        <v>12158</v>
      </c>
      <c r="AP1178" s="165" t="s">
        <v>12158</v>
      </c>
      <c r="AQ1178" s="241" t="s">
        <v>12158</v>
      </c>
      <c r="AR1178" s="241" t="s">
        <v>12158</v>
      </c>
      <c r="AS1178" s="241" t="s">
        <v>12158</v>
      </c>
      <c r="AT1178" s="5"/>
    </row>
    <row r="1179" spans="2:46" ht="50" customHeight="1">
      <c r="B1179" s="34" t="s">
        <v>2331</v>
      </c>
      <c r="C1179" s="35" t="s">
        <v>5305</v>
      </c>
      <c r="D1179" s="36" t="s">
        <v>2332</v>
      </c>
      <c r="E1179" s="240">
        <v>107.396</v>
      </c>
      <c r="F1179" s="235">
        <v>105.396</v>
      </c>
      <c r="G1179" s="234">
        <f t="shared" si="308"/>
        <v>2</v>
      </c>
      <c r="H1179" s="105">
        <f t="shared" si="309"/>
        <v>1.8976052222095714</v>
      </c>
      <c r="I1179" s="240" t="s">
        <v>12163</v>
      </c>
      <c r="J1179" s="235" t="s">
        <v>12163</v>
      </c>
      <c r="K1179" s="234" t="s">
        <v>12163</v>
      </c>
      <c r="L1179" s="312" t="s">
        <v>12163</v>
      </c>
      <c r="M1179" s="240" t="s">
        <v>12163</v>
      </c>
      <c r="N1179" s="235" t="s">
        <v>12163</v>
      </c>
      <c r="O1179" s="234" t="s">
        <v>12163</v>
      </c>
      <c r="P1179" s="234" t="s">
        <v>12163</v>
      </c>
      <c r="Q1179" s="240">
        <v>107.396</v>
      </c>
      <c r="R1179" s="235">
        <v>105.396</v>
      </c>
      <c r="S1179" s="234">
        <f t="shared" si="313"/>
        <v>2</v>
      </c>
      <c r="T1179" s="105">
        <f t="shared" si="304"/>
        <v>1.8976052222095714</v>
      </c>
      <c r="U1179" s="347" t="s">
        <v>8391</v>
      </c>
      <c r="V1179" s="165">
        <v>107.396</v>
      </c>
      <c r="W1179" s="165">
        <v>105.396</v>
      </c>
      <c r="X1179" s="165">
        <f t="shared" si="314"/>
        <v>2</v>
      </c>
      <c r="Y1179" s="255">
        <f t="shared" si="315"/>
        <v>1.8976052222095714</v>
      </c>
      <c r="Z1179" s="235" t="s">
        <v>6150</v>
      </c>
      <c r="AA1179" s="235" t="s">
        <v>6150</v>
      </c>
      <c r="AB1179" s="235" t="s">
        <v>6150</v>
      </c>
      <c r="AC1179" s="235" t="s">
        <v>6150</v>
      </c>
      <c r="AD1179" s="235" t="s">
        <v>6150</v>
      </c>
      <c r="AE1179" s="235" t="s">
        <v>12158</v>
      </c>
      <c r="AF1179" s="235" t="s">
        <v>12158</v>
      </c>
      <c r="AG1179" s="235" t="s">
        <v>12158</v>
      </c>
      <c r="AH1179" s="235" t="s">
        <v>12158</v>
      </c>
      <c r="AI1179" s="235" t="s">
        <v>12158</v>
      </c>
      <c r="AJ1179" s="241" t="s">
        <v>12158</v>
      </c>
      <c r="AK1179" s="241" t="s">
        <v>12158</v>
      </c>
      <c r="AL1179" s="241" t="s">
        <v>12158</v>
      </c>
      <c r="AM1179" s="241" t="s">
        <v>12158</v>
      </c>
      <c r="AN1179" s="241" t="s">
        <v>12158</v>
      </c>
      <c r="AO1179" s="241" t="s">
        <v>12158</v>
      </c>
      <c r="AP1179" s="165" t="s">
        <v>12158</v>
      </c>
      <c r="AQ1179" s="241" t="s">
        <v>12158</v>
      </c>
      <c r="AR1179" s="241" t="s">
        <v>12158</v>
      </c>
      <c r="AS1179" s="241" t="s">
        <v>12158</v>
      </c>
      <c r="AT1179" s="5"/>
    </row>
    <row r="1180" spans="2:46" ht="50" customHeight="1">
      <c r="B1180" s="34" t="s">
        <v>2333</v>
      </c>
      <c r="C1180" s="35" t="s">
        <v>5305</v>
      </c>
      <c r="D1180" s="36" t="s">
        <v>2334</v>
      </c>
      <c r="E1180" s="240">
        <v>217.154</v>
      </c>
      <c r="F1180" s="235">
        <v>215.69399999999999</v>
      </c>
      <c r="G1180" s="234">
        <f t="shared" si="308"/>
        <v>1.460000000000008</v>
      </c>
      <c r="H1180" s="105">
        <f t="shared" si="309"/>
        <v>0.67688484612460609</v>
      </c>
      <c r="I1180" s="240">
        <v>88.271000000000001</v>
      </c>
      <c r="J1180" s="235">
        <v>75.44</v>
      </c>
      <c r="K1180" s="234">
        <f t="shared" si="310"/>
        <v>12.831000000000003</v>
      </c>
      <c r="L1180" s="312">
        <f t="shared" si="307"/>
        <v>17.008218451749741</v>
      </c>
      <c r="M1180" s="240" t="s">
        <v>12163</v>
      </c>
      <c r="N1180" s="235" t="s">
        <v>12163</v>
      </c>
      <c r="O1180" s="234" t="s">
        <v>12163</v>
      </c>
      <c r="P1180" s="234" t="s">
        <v>12163</v>
      </c>
      <c r="Q1180" s="240">
        <v>128.88300000000001</v>
      </c>
      <c r="R1180" s="235">
        <v>140.25399999999999</v>
      </c>
      <c r="S1180" s="234">
        <f t="shared" si="313"/>
        <v>-11.370999999999981</v>
      </c>
      <c r="T1180" s="105">
        <f t="shared" si="304"/>
        <v>-8.1074336560810956</v>
      </c>
      <c r="U1180" s="347" t="s">
        <v>7311</v>
      </c>
      <c r="V1180" s="165">
        <v>89.135999999999996</v>
      </c>
      <c r="W1180" s="165">
        <v>72.948999999999998</v>
      </c>
      <c r="X1180" s="165">
        <f t="shared" si="314"/>
        <v>16.186999999999998</v>
      </c>
      <c r="Y1180" s="255">
        <f t="shared" si="315"/>
        <v>22.189474838585859</v>
      </c>
      <c r="Z1180" s="74" t="s">
        <v>7473</v>
      </c>
      <c r="AA1180" s="165">
        <v>39.747</v>
      </c>
      <c r="AB1180" s="165">
        <v>67.305000000000007</v>
      </c>
      <c r="AC1180" s="165">
        <f t="shared" si="305"/>
        <v>-27.558000000000007</v>
      </c>
      <c r="AD1180" s="165">
        <f t="shared" si="306"/>
        <v>-40.944952083797645</v>
      </c>
      <c r="AE1180" s="235" t="s">
        <v>12158</v>
      </c>
      <c r="AF1180" s="235" t="s">
        <v>12158</v>
      </c>
      <c r="AG1180" s="235" t="s">
        <v>12158</v>
      </c>
      <c r="AH1180" s="235" t="s">
        <v>12158</v>
      </c>
      <c r="AI1180" s="235" t="s">
        <v>12158</v>
      </c>
      <c r="AJ1180" s="241" t="s">
        <v>12158</v>
      </c>
      <c r="AK1180" s="241" t="s">
        <v>12158</v>
      </c>
      <c r="AL1180" s="241" t="s">
        <v>12158</v>
      </c>
      <c r="AM1180" s="241" t="s">
        <v>12158</v>
      </c>
      <c r="AN1180" s="241" t="s">
        <v>12158</v>
      </c>
      <c r="AO1180" s="241" t="s">
        <v>12158</v>
      </c>
      <c r="AP1180" s="165" t="s">
        <v>12158</v>
      </c>
      <c r="AQ1180" s="241" t="s">
        <v>12158</v>
      </c>
      <c r="AR1180" s="241" t="s">
        <v>12158</v>
      </c>
      <c r="AS1180" s="241" t="s">
        <v>12158</v>
      </c>
      <c r="AT1180" s="5"/>
    </row>
    <row r="1181" spans="2:46" ht="50" customHeight="1">
      <c r="B1181" s="34" t="s">
        <v>2335</v>
      </c>
      <c r="C1181" s="35" t="s">
        <v>5305</v>
      </c>
      <c r="D1181" s="36" t="s">
        <v>2336</v>
      </c>
      <c r="E1181" s="240">
        <v>100.443</v>
      </c>
      <c r="F1181" s="235">
        <v>100.292</v>
      </c>
      <c r="G1181" s="234">
        <f t="shared" si="308"/>
        <v>0.15099999999999625</v>
      </c>
      <c r="H1181" s="105">
        <f t="shared" si="309"/>
        <v>0.15056036373788162</v>
      </c>
      <c r="I1181" s="240">
        <v>100.443</v>
      </c>
      <c r="J1181" s="235">
        <v>100.292</v>
      </c>
      <c r="K1181" s="234">
        <f t="shared" si="310"/>
        <v>0.15099999999999625</v>
      </c>
      <c r="L1181" s="312">
        <f t="shared" si="307"/>
        <v>0.15056036373788162</v>
      </c>
      <c r="M1181" s="240" t="s">
        <v>12163</v>
      </c>
      <c r="N1181" s="235" t="s">
        <v>12163</v>
      </c>
      <c r="O1181" s="234" t="s">
        <v>12163</v>
      </c>
      <c r="P1181" s="234" t="s">
        <v>12163</v>
      </c>
      <c r="Q1181" s="240" t="s">
        <v>12163</v>
      </c>
      <c r="R1181" s="235" t="s">
        <v>12163</v>
      </c>
      <c r="S1181" s="234" t="s">
        <v>12163</v>
      </c>
      <c r="T1181" s="138" t="s">
        <v>12163</v>
      </c>
      <c r="U1181" s="65" t="s">
        <v>6150</v>
      </c>
      <c r="V1181" s="235" t="s">
        <v>6150</v>
      </c>
      <c r="W1181" s="235" t="s">
        <v>6150</v>
      </c>
      <c r="X1181" s="235" t="s">
        <v>6150</v>
      </c>
      <c r="Y1181" s="235" t="s">
        <v>6150</v>
      </c>
      <c r="Z1181" s="235" t="s">
        <v>6150</v>
      </c>
      <c r="AA1181" s="235" t="s">
        <v>6150</v>
      </c>
      <c r="AB1181" s="235" t="s">
        <v>6150</v>
      </c>
      <c r="AC1181" s="235" t="s">
        <v>6150</v>
      </c>
      <c r="AD1181" s="235" t="s">
        <v>6150</v>
      </c>
      <c r="AE1181" s="235" t="s">
        <v>12158</v>
      </c>
      <c r="AF1181" s="235" t="s">
        <v>12158</v>
      </c>
      <c r="AG1181" s="235" t="s">
        <v>12158</v>
      </c>
      <c r="AH1181" s="235" t="s">
        <v>12158</v>
      </c>
      <c r="AI1181" s="235" t="s">
        <v>12158</v>
      </c>
      <c r="AJ1181" s="241" t="s">
        <v>12158</v>
      </c>
      <c r="AK1181" s="241" t="s">
        <v>12158</v>
      </c>
      <c r="AL1181" s="241" t="s">
        <v>12158</v>
      </c>
      <c r="AM1181" s="241" t="s">
        <v>12158</v>
      </c>
      <c r="AN1181" s="241" t="s">
        <v>12158</v>
      </c>
      <c r="AO1181" s="241" t="s">
        <v>12158</v>
      </c>
      <c r="AP1181" s="165" t="s">
        <v>12158</v>
      </c>
      <c r="AQ1181" s="241" t="s">
        <v>12158</v>
      </c>
      <c r="AR1181" s="241" t="s">
        <v>12158</v>
      </c>
      <c r="AS1181" s="241" t="s">
        <v>12158</v>
      </c>
      <c r="AT1181" s="5"/>
    </row>
    <row r="1182" spans="2:46" ht="50" customHeight="1">
      <c r="B1182" s="34" t="s">
        <v>2337</v>
      </c>
      <c r="C1182" s="35" t="s">
        <v>5305</v>
      </c>
      <c r="D1182" s="36" t="s">
        <v>2338</v>
      </c>
      <c r="E1182" s="240">
        <v>1350.992</v>
      </c>
      <c r="F1182" s="235">
        <v>1166.742</v>
      </c>
      <c r="G1182" s="234">
        <f t="shared" si="308"/>
        <v>184.25</v>
      </c>
      <c r="H1182" s="105">
        <f t="shared" si="309"/>
        <v>15.791837441353787</v>
      </c>
      <c r="I1182" s="240">
        <v>810.41700000000003</v>
      </c>
      <c r="J1182" s="235">
        <v>728.62199999999996</v>
      </c>
      <c r="K1182" s="234">
        <f t="shared" si="310"/>
        <v>81.795000000000073</v>
      </c>
      <c r="L1182" s="312">
        <f t="shared" si="307"/>
        <v>11.22598549041891</v>
      </c>
      <c r="M1182" s="240" t="s">
        <v>12163</v>
      </c>
      <c r="N1182" s="235" t="s">
        <v>12163</v>
      </c>
      <c r="O1182" s="234" t="s">
        <v>12163</v>
      </c>
      <c r="P1182" s="234" t="s">
        <v>12163</v>
      </c>
      <c r="Q1182" s="240">
        <v>540.57500000000005</v>
      </c>
      <c r="R1182" s="235">
        <v>438.12</v>
      </c>
      <c r="S1182" s="234">
        <f t="shared" si="313"/>
        <v>102.45500000000004</v>
      </c>
      <c r="T1182" s="105">
        <f t="shared" si="304"/>
        <v>23.385145622203972</v>
      </c>
      <c r="U1182" s="347" t="s">
        <v>8392</v>
      </c>
      <c r="V1182" s="165">
        <v>491</v>
      </c>
      <c r="W1182" s="165">
        <v>386.86</v>
      </c>
      <c r="X1182" s="165">
        <f t="shared" si="314"/>
        <v>104.13999999999999</v>
      </c>
      <c r="Y1182" s="255">
        <f t="shared" si="315"/>
        <v>26.919298971204046</v>
      </c>
      <c r="Z1182" s="74" t="s">
        <v>8393</v>
      </c>
      <c r="AA1182" s="165">
        <v>26.705000000000002</v>
      </c>
      <c r="AB1182" s="165">
        <v>28.67</v>
      </c>
      <c r="AC1182" s="165">
        <f t="shared" si="305"/>
        <v>-1.9649999999999999</v>
      </c>
      <c r="AD1182" s="165">
        <f t="shared" si="306"/>
        <v>-6.8538542029996501</v>
      </c>
      <c r="AE1182" s="74" t="s">
        <v>8394</v>
      </c>
      <c r="AF1182" s="165">
        <v>22.87</v>
      </c>
      <c r="AG1182" s="165">
        <v>20.765000000000001</v>
      </c>
      <c r="AH1182" s="165">
        <f t="shared" si="316"/>
        <v>2.1050000000000004</v>
      </c>
      <c r="AI1182" s="165">
        <f t="shared" si="317"/>
        <v>10.137250180592345</v>
      </c>
      <c r="AJ1182" s="74" t="s">
        <v>8395</v>
      </c>
      <c r="AK1182" s="165" t="s">
        <v>6176</v>
      </c>
      <c r="AL1182" s="165">
        <v>1.825</v>
      </c>
      <c r="AM1182" s="241" t="s">
        <v>12158</v>
      </c>
      <c r="AN1182" s="241" t="s">
        <v>12158</v>
      </c>
      <c r="AO1182" s="241" t="s">
        <v>12158</v>
      </c>
      <c r="AP1182" s="165" t="s">
        <v>12158</v>
      </c>
      <c r="AQ1182" s="241" t="s">
        <v>12158</v>
      </c>
      <c r="AR1182" s="241" t="s">
        <v>12158</v>
      </c>
      <c r="AS1182" s="241" t="s">
        <v>12158</v>
      </c>
      <c r="AT1182" s="5"/>
    </row>
    <row r="1183" spans="2:46" ht="50" customHeight="1">
      <c r="B1183" s="34" t="s">
        <v>2339</v>
      </c>
      <c r="C1183" s="35" t="s">
        <v>5305</v>
      </c>
      <c r="D1183" s="36" t="s">
        <v>2340</v>
      </c>
      <c r="E1183" s="240">
        <v>2262.9839999999999</v>
      </c>
      <c r="F1183" s="235">
        <v>2148.3980000000001</v>
      </c>
      <c r="G1183" s="234">
        <f t="shared" si="308"/>
        <v>114.58599999999979</v>
      </c>
      <c r="H1183" s="105">
        <f t="shared" si="309"/>
        <v>5.3335555143879194</v>
      </c>
      <c r="I1183" s="240">
        <v>2218.63</v>
      </c>
      <c r="J1183" s="235">
        <v>2104.0479999999998</v>
      </c>
      <c r="K1183" s="234">
        <f t="shared" si="310"/>
        <v>114.58200000000033</v>
      </c>
      <c r="L1183" s="312">
        <f t="shared" si="307"/>
        <v>5.445788309011979</v>
      </c>
      <c r="M1183" s="240" t="s">
        <v>12163</v>
      </c>
      <c r="N1183" s="235" t="s">
        <v>12163</v>
      </c>
      <c r="O1183" s="234" t="s">
        <v>12163</v>
      </c>
      <c r="P1183" s="234" t="s">
        <v>12163</v>
      </c>
      <c r="Q1183" s="240">
        <v>44.353999999999999</v>
      </c>
      <c r="R1183" s="235">
        <v>44.35</v>
      </c>
      <c r="S1183" s="234">
        <f t="shared" si="313"/>
        <v>3.9999999999977831E-3</v>
      </c>
      <c r="T1183" s="105">
        <f t="shared" si="304"/>
        <v>9.0191657271652386E-3</v>
      </c>
      <c r="U1183" s="347" t="s">
        <v>7076</v>
      </c>
      <c r="V1183" s="165">
        <v>44.353999999999999</v>
      </c>
      <c r="W1183" s="165">
        <v>44.35</v>
      </c>
      <c r="X1183" s="165">
        <f t="shared" si="314"/>
        <v>3.9999999999977831E-3</v>
      </c>
      <c r="Y1183" s="255">
        <f t="shared" si="315"/>
        <v>9.0191657271652386E-3</v>
      </c>
      <c r="Z1183" s="235" t="s">
        <v>6150</v>
      </c>
      <c r="AA1183" s="235" t="s">
        <v>6150</v>
      </c>
      <c r="AB1183" s="235" t="s">
        <v>6150</v>
      </c>
      <c r="AC1183" s="235" t="s">
        <v>6150</v>
      </c>
      <c r="AD1183" s="235" t="s">
        <v>6150</v>
      </c>
      <c r="AE1183" s="235" t="s">
        <v>12158</v>
      </c>
      <c r="AF1183" s="235" t="s">
        <v>12158</v>
      </c>
      <c r="AG1183" s="235" t="s">
        <v>12158</v>
      </c>
      <c r="AH1183" s="235" t="s">
        <v>12158</v>
      </c>
      <c r="AI1183" s="235" t="s">
        <v>12158</v>
      </c>
      <c r="AJ1183" s="165" t="s">
        <v>6176</v>
      </c>
      <c r="AK1183" s="165" t="s">
        <v>6176</v>
      </c>
      <c r="AL1183" s="165" t="s">
        <v>6176</v>
      </c>
      <c r="AM1183" s="165" t="s">
        <v>6176</v>
      </c>
      <c r="AN1183" s="165" t="s">
        <v>6176</v>
      </c>
      <c r="AO1183" s="241" t="s">
        <v>12158</v>
      </c>
      <c r="AP1183" s="165" t="s">
        <v>12158</v>
      </c>
      <c r="AQ1183" s="241" t="s">
        <v>12158</v>
      </c>
      <c r="AR1183" s="241" t="s">
        <v>12158</v>
      </c>
      <c r="AS1183" s="241" t="s">
        <v>12158</v>
      </c>
      <c r="AT1183" s="5"/>
    </row>
    <row r="1184" spans="2:46" ht="50" customHeight="1">
      <c r="B1184" s="34" t="s">
        <v>2341</v>
      </c>
      <c r="C1184" s="35" t="s">
        <v>5305</v>
      </c>
      <c r="D1184" s="36" t="s">
        <v>2342</v>
      </c>
      <c r="E1184" s="240">
        <v>6120.87</v>
      </c>
      <c r="F1184" s="235">
        <v>5738.4250000000002</v>
      </c>
      <c r="G1184" s="234">
        <f t="shared" si="308"/>
        <v>382.44499999999971</v>
      </c>
      <c r="H1184" s="105">
        <f t="shared" si="309"/>
        <v>6.6646335884846408</v>
      </c>
      <c r="I1184" s="240">
        <v>6120.87</v>
      </c>
      <c r="J1184" s="235">
        <v>5738.4250000000002</v>
      </c>
      <c r="K1184" s="234">
        <f t="shared" si="310"/>
        <v>382.44499999999971</v>
      </c>
      <c r="L1184" s="312">
        <f t="shared" si="307"/>
        <v>6.6646335884846408</v>
      </c>
      <c r="M1184" s="240" t="s">
        <v>12163</v>
      </c>
      <c r="N1184" s="235" t="s">
        <v>12163</v>
      </c>
      <c r="O1184" s="234" t="s">
        <v>12163</v>
      </c>
      <c r="P1184" s="234" t="s">
        <v>12163</v>
      </c>
      <c r="Q1184" s="240" t="s">
        <v>12163</v>
      </c>
      <c r="R1184" s="235" t="s">
        <v>12163</v>
      </c>
      <c r="S1184" s="234" t="s">
        <v>12163</v>
      </c>
      <c r="T1184" s="138" t="s">
        <v>12163</v>
      </c>
      <c r="U1184" s="65" t="s">
        <v>6150</v>
      </c>
      <c r="V1184" s="235" t="s">
        <v>6150</v>
      </c>
      <c r="W1184" s="235" t="s">
        <v>6150</v>
      </c>
      <c r="X1184" s="235" t="s">
        <v>6150</v>
      </c>
      <c r="Y1184" s="235" t="s">
        <v>6150</v>
      </c>
      <c r="Z1184" s="235" t="s">
        <v>6150</v>
      </c>
      <c r="AA1184" s="235" t="s">
        <v>6150</v>
      </c>
      <c r="AB1184" s="235" t="s">
        <v>6150</v>
      </c>
      <c r="AC1184" s="235" t="s">
        <v>6150</v>
      </c>
      <c r="AD1184" s="235" t="s">
        <v>6150</v>
      </c>
      <c r="AE1184" s="235" t="s">
        <v>12158</v>
      </c>
      <c r="AF1184" s="235" t="s">
        <v>12158</v>
      </c>
      <c r="AG1184" s="235" t="s">
        <v>12158</v>
      </c>
      <c r="AH1184" s="235" t="s">
        <v>12158</v>
      </c>
      <c r="AI1184" s="235" t="s">
        <v>12158</v>
      </c>
      <c r="AJ1184" s="165" t="s">
        <v>6176</v>
      </c>
      <c r="AK1184" s="165" t="s">
        <v>6176</v>
      </c>
      <c r="AL1184" s="165" t="s">
        <v>6176</v>
      </c>
      <c r="AM1184" s="165" t="s">
        <v>6176</v>
      </c>
      <c r="AN1184" s="165" t="s">
        <v>6176</v>
      </c>
      <c r="AO1184" s="241" t="s">
        <v>12158</v>
      </c>
      <c r="AP1184" s="165" t="s">
        <v>12158</v>
      </c>
      <c r="AQ1184" s="241" t="s">
        <v>12158</v>
      </c>
      <c r="AR1184" s="241" t="s">
        <v>12158</v>
      </c>
      <c r="AS1184" s="241" t="s">
        <v>12158</v>
      </c>
      <c r="AT1184" s="5"/>
    </row>
    <row r="1185" spans="2:46" ht="50" customHeight="1">
      <c r="B1185" s="34" t="s">
        <v>2343</v>
      </c>
      <c r="C1185" s="35" t="s">
        <v>5305</v>
      </c>
      <c r="D1185" s="36" t="s">
        <v>2344</v>
      </c>
      <c r="E1185" s="240">
        <v>249.535</v>
      </c>
      <c r="F1185" s="235">
        <v>480.899</v>
      </c>
      <c r="G1185" s="234">
        <f t="shared" si="308"/>
        <v>-231.364</v>
      </c>
      <c r="H1185" s="105">
        <f t="shared" si="309"/>
        <v>-48.110725952850807</v>
      </c>
      <c r="I1185" s="240">
        <v>236.30799999999999</v>
      </c>
      <c r="J1185" s="235">
        <v>474.286</v>
      </c>
      <c r="K1185" s="234">
        <f t="shared" si="310"/>
        <v>-237.97800000000001</v>
      </c>
      <c r="L1185" s="312">
        <f t="shared" si="307"/>
        <v>-50.176054110810774</v>
      </c>
      <c r="M1185" s="240">
        <v>1.4</v>
      </c>
      <c r="N1185" s="235">
        <v>6.6130000000000004</v>
      </c>
      <c r="O1185" s="234">
        <f t="shared" si="311"/>
        <v>-5.213000000000001</v>
      </c>
      <c r="P1185" s="105">
        <f t="shared" si="312"/>
        <v>-78.829578103735074</v>
      </c>
      <c r="Q1185" s="240">
        <v>11.827</v>
      </c>
      <c r="R1185" s="235">
        <v>0</v>
      </c>
      <c r="S1185" s="234">
        <f t="shared" si="313"/>
        <v>11.827</v>
      </c>
      <c r="T1185" s="105" t="s">
        <v>12163</v>
      </c>
      <c r="U1185" s="347" t="s">
        <v>8396</v>
      </c>
      <c r="V1185" s="165">
        <v>11.827</v>
      </c>
      <c r="W1185" s="165" t="s">
        <v>6176</v>
      </c>
      <c r="X1185" s="165" t="s">
        <v>6176</v>
      </c>
      <c r="Y1185" s="165" t="s">
        <v>6176</v>
      </c>
      <c r="Z1185" s="235" t="s">
        <v>6150</v>
      </c>
      <c r="AA1185" s="235" t="s">
        <v>6150</v>
      </c>
      <c r="AB1185" s="235" t="s">
        <v>6150</v>
      </c>
      <c r="AC1185" s="235" t="s">
        <v>6150</v>
      </c>
      <c r="AD1185" s="235" t="s">
        <v>6150</v>
      </c>
      <c r="AE1185" s="235" t="s">
        <v>12158</v>
      </c>
      <c r="AF1185" s="235" t="s">
        <v>12158</v>
      </c>
      <c r="AG1185" s="235" t="s">
        <v>12158</v>
      </c>
      <c r="AH1185" s="235" t="s">
        <v>12158</v>
      </c>
      <c r="AI1185" s="235" t="s">
        <v>12158</v>
      </c>
      <c r="AJ1185" s="165" t="s">
        <v>6176</v>
      </c>
      <c r="AK1185" s="165" t="s">
        <v>6176</v>
      </c>
      <c r="AL1185" s="165" t="s">
        <v>6176</v>
      </c>
      <c r="AM1185" s="165" t="s">
        <v>6176</v>
      </c>
      <c r="AN1185" s="165" t="s">
        <v>6176</v>
      </c>
      <c r="AO1185" s="241" t="s">
        <v>12158</v>
      </c>
      <c r="AP1185" s="165" t="s">
        <v>12158</v>
      </c>
      <c r="AQ1185" s="241" t="s">
        <v>12158</v>
      </c>
      <c r="AR1185" s="241" t="s">
        <v>12158</v>
      </c>
      <c r="AS1185" s="241" t="s">
        <v>12158</v>
      </c>
      <c r="AT1185" s="5"/>
    </row>
    <row r="1186" spans="2:46" ht="50" customHeight="1">
      <c r="B1186" s="34" t="s">
        <v>2345</v>
      </c>
      <c r="C1186" s="35" t="s">
        <v>5305</v>
      </c>
      <c r="D1186" s="36" t="s">
        <v>2346</v>
      </c>
      <c r="E1186" s="240">
        <v>215.50899999999999</v>
      </c>
      <c r="F1186" s="235">
        <v>188.50899999999999</v>
      </c>
      <c r="G1186" s="234">
        <f t="shared" si="308"/>
        <v>27</v>
      </c>
      <c r="H1186" s="105">
        <f t="shared" si="309"/>
        <v>14.322923573940768</v>
      </c>
      <c r="I1186" s="240">
        <v>70.662999999999997</v>
      </c>
      <c r="J1186" s="235">
        <v>65.662999999999997</v>
      </c>
      <c r="K1186" s="234">
        <f t="shared" si="310"/>
        <v>5</v>
      </c>
      <c r="L1186" s="312">
        <f t="shared" si="307"/>
        <v>7.6146383808232949</v>
      </c>
      <c r="M1186" s="240" t="s">
        <v>12163</v>
      </c>
      <c r="N1186" s="235" t="s">
        <v>12163</v>
      </c>
      <c r="O1186" s="234" t="s">
        <v>12163</v>
      </c>
      <c r="P1186" s="234" t="s">
        <v>12163</v>
      </c>
      <c r="Q1186" s="240">
        <v>144.846</v>
      </c>
      <c r="R1186" s="235">
        <v>122.846</v>
      </c>
      <c r="S1186" s="234">
        <f t="shared" si="313"/>
        <v>22</v>
      </c>
      <c r="T1186" s="105">
        <f t="shared" si="304"/>
        <v>17.908601012649981</v>
      </c>
      <c r="U1186" s="347" t="s">
        <v>8397</v>
      </c>
      <c r="V1186" s="165">
        <v>144.846</v>
      </c>
      <c r="W1186" s="165">
        <v>123</v>
      </c>
      <c r="X1186" s="165">
        <f t="shared" si="314"/>
        <v>21.846000000000004</v>
      </c>
      <c r="Y1186" s="255">
        <f t="shared" si="315"/>
        <v>17.760975609756098</v>
      </c>
      <c r="Z1186" s="235" t="s">
        <v>6150</v>
      </c>
      <c r="AA1186" s="235" t="s">
        <v>6150</v>
      </c>
      <c r="AB1186" s="235" t="s">
        <v>6150</v>
      </c>
      <c r="AC1186" s="235" t="s">
        <v>6150</v>
      </c>
      <c r="AD1186" s="235" t="s">
        <v>6150</v>
      </c>
      <c r="AE1186" s="235" t="s">
        <v>12158</v>
      </c>
      <c r="AF1186" s="235" t="s">
        <v>12158</v>
      </c>
      <c r="AG1186" s="235" t="s">
        <v>12158</v>
      </c>
      <c r="AH1186" s="235" t="s">
        <v>12158</v>
      </c>
      <c r="AI1186" s="235" t="s">
        <v>12158</v>
      </c>
      <c r="AJ1186" s="165" t="s">
        <v>6176</v>
      </c>
      <c r="AK1186" s="165" t="s">
        <v>6176</v>
      </c>
      <c r="AL1186" s="165" t="s">
        <v>6176</v>
      </c>
      <c r="AM1186" s="165" t="s">
        <v>6176</v>
      </c>
      <c r="AN1186" s="165" t="s">
        <v>6176</v>
      </c>
      <c r="AO1186" s="241" t="s">
        <v>12158</v>
      </c>
      <c r="AP1186" s="165" t="s">
        <v>12158</v>
      </c>
      <c r="AQ1186" s="241" t="s">
        <v>12158</v>
      </c>
      <c r="AR1186" s="241" t="s">
        <v>12158</v>
      </c>
      <c r="AS1186" s="241" t="s">
        <v>12158</v>
      </c>
      <c r="AT1186" s="5"/>
    </row>
    <row r="1187" spans="2:46" ht="50" customHeight="1">
      <c r="B1187" s="34" t="s">
        <v>2347</v>
      </c>
      <c r="C1187" s="35" t="s">
        <v>5305</v>
      </c>
      <c r="D1187" s="36" t="s">
        <v>2348</v>
      </c>
      <c r="E1187" s="240">
        <v>799.12800000000004</v>
      </c>
      <c r="F1187" s="235">
        <v>771.88099999999997</v>
      </c>
      <c r="G1187" s="234">
        <f t="shared" si="308"/>
        <v>27.247000000000071</v>
      </c>
      <c r="H1187" s="105">
        <f t="shared" si="309"/>
        <v>3.5299482692280377</v>
      </c>
      <c r="I1187" s="240">
        <v>137.011</v>
      </c>
      <c r="J1187" s="235">
        <v>124.396</v>
      </c>
      <c r="K1187" s="234">
        <f t="shared" si="310"/>
        <v>12.614999999999995</v>
      </c>
      <c r="L1187" s="312">
        <f t="shared" si="307"/>
        <v>10.141001318370362</v>
      </c>
      <c r="M1187" s="240" t="s">
        <v>12163</v>
      </c>
      <c r="N1187" s="235" t="s">
        <v>12163</v>
      </c>
      <c r="O1187" s="234" t="s">
        <v>12163</v>
      </c>
      <c r="P1187" s="234" t="s">
        <v>12163</v>
      </c>
      <c r="Q1187" s="240">
        <v>662.11699999999996</v>
      </c>
      <c r="R1187" s="235">
        <v>647.48500000000001</v>
      </c>
      <c r="S1187" s="234">
        <f t="shared" si="313"/>
        <v>14.631999999999948</v>
      </c>
      <c r="T1187" s="105">
        <f t="shared" si="304"/>
        <v>2.2598206908268064</v>
      </c>
      <c r="U1187" s="347" t="s">
        <v>8398</v>
      </c>
      <c r="V1187" s="165">
        <v>615.71600000000001</v>
      </c>
      <c r="W1187" s="165">
        <v>612.82299999999998</v>
      </c>
      <c r="X1187" s="165">
        <f t="shared" si="314"/>
        <v>2.8930000000000291</v>
      </c>
      <c r="Y1187" s="255">
        <f t="shared" si="315"/>
        <v>0.47207758194454663</v>
      </c>
      <c r="Z1187" s="74" t="s">
        <v>8399</v>
      </c>
      <c r="AA1187" s="165">
        <v>31.708000000000002</v>
      </c>
      <c r="AB1187" s="165">
        <v>29.807000000000002</v>
      </c>
      <c r="AC1187" s="165">
        <f t="shared" si="305"/>
        <v>1.9009999999999998</v>
      </c>
      <c r="AD1187" s="165">
        <f t="shared" si="306"/>
        <v>6.3776965142416193</v>
      </c>
      <c r="AE1187" s="74" t="s">
        <v>8400</v>
      </c>
      <c r="AF1187" s="165">
        <v>13.601000000000001</v>
      </c>
      <c r="AG1187" s="165">
        <v>2.6949999999999998</v>
      </c>
      <c r="AH1187" s="165">
        <f t="shared" si="316"/>
        <v>10.906000000000001</v>
      </c>
      <c r="AI1187" s="165">
        <f t="shared" si="317"/>
        <v>404.6753246753247</v>
      </c>
      <c r="AJ1187" s="74" t="s">
        <v>8401</v>
      </c>
      <c r="AK1187" s="165">
        <v>1.0920000000000001</v>
      </c>
      <c r="AL1187" s="165">
        <v>2.16</v>
      </c>
      <c r="AM1187" s="165">
        <f t="shared" si="318"/>
        <v>-1.0680000000000001</v>
      </c>
      <c r="AN1187" s="165">
        <f t="shared" si="319"/>
        <v>-49.444444444444443</v>
      </c>
      <c r="AO1187" s="241" t="s">
        <v>12158</v>
      </c>
      <c r="AP1187" s="165" t="s">
        <v>12158</v>
      </c>
      <c r="AQ1187" s="241" t="s">
        <v>12158</v>
      </c>
      <c r="AR1187" s="241" t="s">
        <v>12158</v>
      </c>
      <c r="AS1187" s="241" t="s">
        <v>12158</v>
      </c>
      <c r="AT1187" s="5"/>
    </row>
    <row r="1188" spans="2:46" ht="50" customHeight="1">
      <c r="B1188" s="34" t="s">
        <v>2349</v>
      </c>
      <c r="C1188" s="35" t="s">
        <v>5305</v>
      </c>
      <c r="D1188" s="36" t="s">
        <v>2350</v>
      </c>
      <c r="E1188" s="240">
        <v>7.5250000000000004</v>
      </c>
      <c r="F1188" s="235">
        <v>19.5</v>
      </c>
      <c r="G1188" s="234">
        <f t="shared" si="308"/>
        <v>-11.975</v>
      </c>
      <c r="H1188" s="105">
        <f t="shared" si="309"/>
        <v>-61.410256410256402</v>
      </c>
      <c r="I1188" s="240" t="s">
        <v>12163</v>
      </c>
      <c r="J1188" s="235" t="s">
        <v>12163</v>
      </c>
      <c r="K1188" s="234" t="s">
        <v>12163</v>
      </c>
      <c r="L1188" s="312" t="s">
        <v>12163</v>
      </c>
      <c r="M1188" s="240" t="s">
        <v>12163</v>
      </c>
      <c r="N1188" s="235" t="s">
        <v>12163</v>
      </c>
      <c r="O1188" s="234" t="s">
        <v>12163</v>
      </c>
      <c r="P1188" s="234" t="s">
        <v>12163</v>
      </c>
      <c r="Q1188" s="240">
        <v>7.5250000000000004</v>
      </c>
      <c r="R1188" s="235">
        <v>19.5</v>
      </c>
      <c r="S1188" s="234">
        <f t="shared" si="313"/>
        <v>-11.975</v>
      </c>
      <c r="T1188" s="105">
        <f t="shared" si="304"/>
        <v>-61.410256410256402</v>
      </c>
      <c r="U1188" s="347" t="s">
        <v>7076</v>
      </c>
      <c r="V1188" s="165">
        <v>7.5250000000000004</v>
      </c>
      <c r="W1188" s="165">
        <v>19.5</v>
      </c>
      <c r="X1188" s="165">
        <f t="shared" si="314"/>
        <v>-11.975</v>
      </c>
      <c r="Y1188" s="255">
        <f t="shared" si="315"/>
        <v>-61.410256410256402</v>
      </c>
      <c r="Z1188" s="235" t="s">
        <v>6150</v>
      </c>
      <c r="AA1188" s="235" t="s">
        <v>6150</v>
      </c>
      <c r="AB1188" s="235" t="s">
        <v>6150</v>
      </c>
      <c r="AC1188" s="235" t="s">
        <v>6150</v>
      </c>
      <c r="AD1188" s="235" t="s">
        <v>6150</v>
      </c>
      <c r="AE1188" s="235" t="s">
        <v>12158</v>
      </c>
      <c r="AF1188" s="235" t="s">
        <v>12158</v>
      </c>
      <c r="AG1188" s="235" t="s">
        <v>12158</v>
      </c>
      <c r="AH1188" s="235" t="s">
        <v>12158</v>
      </c>
      <c r="AI1188" s="235" t="s">
        <v>12158</v>
      </c>
      <c r="AJ1188" s="165" t="s">
        <v>6176</v>
      </c>
      <c r="AK1188" s="165" t="s">
        <v>6176</v>
      </c>
      <c r="AL1188" s="165" t="s">
        <v>6176</v>
      </c>
      <c r="AM1188" s="165" t="s">
        <v>6176</v>
      </c>
      <c r="AN1188" s="165" t="s">
        <v>6176</v>
      </c>
      <c r="AO1188" s="241" t="s">
        <v>12158</v>
      </c>
      <c r="AP1188" s="165" t="s">
        <v>12158</v>
      </c>
      <c r="AQ1188" s="241" t="s">
        <v>12158</v>
      </c>
      <c r="AR1188" s="241" t="s">
        <v>12158</v>
      </c>
      <c r="AS1188" s="241" t="s">
        <v>12158</v>
      </c>
      <c r="AT1188" s="5"/>
    </row>
    <row r="1189" spans="2:46" ht="50" customHeight="1">
      <c r="B1189" s="37" t="s">
        <v>2351</v>
      </c>
      <c r="C1189" s="38" t="s">
        <v>5305</v>
      </c>
      <c r="D1189" s="39" t="s">
        <v>2352</v>
      </c>
      <c r="E1189" s="240">
        <v>1249.1880000000001</v>
      </c>
      <c r="F1189" s="235">
        <v>1344.509</v>
      </c>
      <c r="G1189" s="234">
        <f t="shared" si="308"/>
        <v>-95.320999999999913</v>
      </c>
      <c r="H1189" s="105">
        <f t="shared" si="309"/>
        <v>-7.08965131508974</v>
      </c>
      <c r="I1189" s="240">
        <v>38.695999999999998</v>
      </c>
      <c r="J1189" s="235">
        <v>36.448</v>
      </c>
      <c r="K1189" s="234">
        <f t="shared" si="310"/>
        <v>2.2479999999999976</v>
      </c>
      <c r="L1189" s="312">
        <f t="shared" si="307"/>
        <v>6.1676909569798006</v>
      </c>
      <c r="M1189" s="240" t="s">
        <v>12163</v>
      </c>
      <c r="N1189" s="235" t="s">
        <v>12163</v>
      </c>
      <c r="O1189" s="234" t="s">
        <v>12163</v>
      </c>
      <c r="P1189" s="234" t="s">
        <v>12163</v>
      </c>
      <c r="Q1189" s="240">
        <v>1210.492</v>
      </c>
      <c r="R1189" s="235">
        <v>1308.0609999999999</v>
      </c>
      <c r="S1189" s="234">
        <f t="shared" si="313"/>
        <v>-97.56899999999996</v>
      </c>
      <c r="T1189" s="105">
        <f t="shared" si="304"/>
        <v>-7.4590558085593841</v>
      </c>
      <c r="U1189" s="347" t="s">
        <v>6097</v>
      </c>
      <c r="V1189" s="165">
        <v>1204.6369999999999</v>
      </c>
      <c r="W1189" s="165">
        <v>299.64300000000003</v>
      </c>
      <c r="X1189" s="165">
        <f t="shared" si="314"/>
        <v>904.99399999999991</v>
      </c>
      <c r="Y1189" s="165">
        <f t="shared" si="315"/>
        <v>302.02407531629302</v>
      </c>
      <c r="Z1189" s="73" t="s">
        <v>6017</v>
      </c>
      <c r="AA1189" s="165">
        <v>5.8550000000000004</v>
      </c>
      <c r="AB1189" s="165">
        <v>15.877000000000001</v>
      </c>
      <c r="AC1189" s="165">
        <f t="shared" si="305"/>
        <v>-10.022</v>
      </c>
      <c r="AD1189" s="165">
        <f t="shared" si="306"/>
        <v>-63.12275618819676</v>
      </c>
      <c r="AE1189" s="73" t="s">
        <v>8285</v>
      </c>
      <c r="AF1189" s="165" t="s">
        <v>6176</v>
      </c>
      <c r="AG1189" s="165">
        <v>992.54100000000005</v>
      </c>
      <c r="AH1189" s="235" t="s">
        <v>12158</v>
      </c>
      <c r="AI1189" s="235" t="s">
        <v>12158</v>
      </c>
      <c r="AJ1189" s="165" t="s">
        <v>6176</v>
      </c>
      <c r="AK1189" s="165" t="s">
        <v>6176</v>
      </c>
      <c r="AL1189" s="165" t="s">
        <v>6176</v>
      </c>
      <c r="AM1189" s="165" t="s">
        <v>6176</v>
      </c>
      <c r="AN1189" s="165" t="s">
        <v>6176</v>
      </c>
      <c r="AO1189" s="241" t="s">
        <v>12158</v>
      </c>
      <c r="AP1189" s="165" t="s">
        <v>12158</v>
      </c>
      <c r="AQ1189" s="241" t="s">
        <v>12158</v>
      </c>
      <c r="AR1189" s="241" t="s">
        <v>12158</v>
      </c>
      <c r="AS1189" s="241" t="s">
        <v>12158</v>
      </c>
      <c r="AT1189" s="10"/>
    </row>
    <row r="1190" spans="2:46" ht="50" customHeight="1">
      <c r="B1190" s="37" t="s">
        <v>2353</v>
      </c>
      <c r="C1190" s="38" t="s">
        <v>5305</v>
      </c>
      <c r="D1190" s="39" t="s">
        <v>2354</v>
      </c>
      <c r="E1190" s="240">
        <v>70.692999999999998</v>
      </c>
      <c r="F1190" s="235">
        <v>87.367000000000004</v>
      </c>
      <c r="G1190" s="234">
        <f t="shared" si="308"/>
        <v>-16.674000000000007</v>
      </c>
      <c r="H1190" s="105">
        <f t="shared" si="309"/>
        <v>-19.085009214005293</v>
      </c>
      <c r="I1190" s="240">
        <v>70.692999999999998</v>
      </c>
      <c r="J1190" s="235">
        <v>87.367000000000004</v>
      </c>
      <c r="K1190" s="234">
        <f t="shared" si="310"/>
        <v>-16.674000000000007</v>
      </c>
      <c r="L1190" s="312">
        <f t="shared" si="307"/>
        <v>-19.085009214005293</v>
      </c>
      <c r="M1190" s="240" t="s">
        <v>12163</v>
      </c>
      <c r="N1190" s="235" t="s">
        <v>12163</v>
      </c>
      <c r="O1190" s="234" t="s">
        <v>12163</v>
      </c>
      <c r="P1190" s="234" t="s">
        <v>12163</v>
      </c>
      <c r="Q1190" s="240" t="s">
        <v>12163</v>
      </c>
      <c r="R1190" s="235" t="s">
        <v>12163</v>
      </c>
      <c r="S1190" s="234" t="s">
        <v>12163</v>
      </c>
      <c r="T1190" s="138" t="s">
        <v>12163</v>
      </c>
      <c r="U1190" s="65" t="s">
        <v>6150</v>
      </c>
      <c r="V1190" s="235" t="s">
        <v>6150</v>
      </c>
      <c r="W1190" s="235" t="s">
        <v>6150</v>
      </c>
      <c r="X1190" s="235" t="s">
        <v>6150</v>
      </c>
      <c r="Y1190" s="235" t="s">
        <v>6150</v>
      </c>
      <c r="Z1190" s="235" t="s">
        <v>6150</v>
      </c>
      <c r="AA1190" s="235" t="s">
        <v>6150</v>
      </c>
      <c r="AB1190" s="235" t="s">
        <v>6150</v>
      </c>
      <c r="AC1190" s="235" t="s">
        <v>6150</v>
      </c>
      <c r="AD1190" s="235" t="s">
        <v>6150</v>
      </c>
      <c r="AE1190" s="235" t="s">
        <v>12158</v>
      </c>
      <c r="AF1190" s="235" t="s">
        <v>12158</v>
      </c>
      <c r="AG1190" s="235" t="s">
        <v>12158</v>
      </c>
      <c r="AH1190" s="235" t="s">
        <v>12158</v>
      </c>
      <c r="AI1190" s="235" t="s">
        <v>12158</v>
      </c>
      <c r="AJ1190" s="165" t="s">
        <v>6176</v>
      </c>
      <c r="AK1190" s="165" t="s">
        <v>6176</v>
      </c>
      <c r="AL1190" s="165" t="s">
        <v>6176</v>
      </c>
      <c r="AM1190" s="165" t="s">
        <v>6176</v>
      </c>
      <c r="AN1190" s="165" t="s">
        <v>6176</v>
      </c>
      <c r="AO1190" s="241" t="s">
        <v>12158</v>
      </c>
      <c r="AP1190" s="165" t="s">
        <v>12158</v>
      </c>
      <c r="AQ1190" s="241" t="s">
        <v>12158</v>
      </c>
      <c r="AR1190" s="241" t="s">
        <v>12158</v>
      </c>
      <c r="AS1190" s="241" t="s">
        <v>12158</v>
      </c>
      <c r="AT1190" s="10"/>
    </row>
    <row r="1191" spans="2:46" ht="50" customHeight="1">
      <c r="B1191" s="34" t="s">
        <v>2355</v>
      </c>
      <c r="C1191" s="35" t="s">
        <v>5305</v>
      </c>
      <c r="D1191" s="36" t="s">
        <v>2356</v>
      </c>
      <c r="E1191" s="240">
        <v>643.09900000000005</v>
      </c>
      <c r="F1191" s="235">
        <v>490.59699999999998</v>
      </c>
      <c r="G1191" s="234">
        <f t="shared" si="308"/>
        <v>152.50200000000007</v>
      </c>
      <c r="H1191" s="105">
        <f t="shared" si="309"/>
        <v>31.084984213111795</v>
      </c>
      <c r="I1191" s="240" t="s">
        <v>12163</v>
      </c>
      <c r="J1191" s="235" t="s">
        <v>12163</v>
      </c>
      <c r="K1191" s="234" t="s">
        <v>12163</v>
      </c>
      <c r="L1191" s="312" t="s">
        <v>12163</v>
      </c>
      <c r="M1191" s="240" t="s">
        <v>12163</v>
      </c>
      <c r="N1191" s="235" t="s">
        <v>12163</v>
      </c>
      <c r="O1191" s="234" t="s">
        <v>12163</v>
      </c>
      <c r="P1191" s="234" t="s">
        <v>12163</v>
      </c>
      <c r="Q1191" s="240">
        <v>643.09900000000005</v>
      </c>
      <c r="R1191" s="235">
        <v>490.59699999999998</v>
      </c>
      <c r="S1191" s="234">
        <f t="shared" si="313"/>
        <v>152.50200000000007</v>
      </c>
      <c r="T1191" s="105">
        <f t="shared" si="304"/>
        <v>31.084984213111795</v>
      </c>
      <c r="U1191" s="347" t="s">
        <v>8402</v>
      </c>
      <c r="V1191" s="165">
        <v>643.09900000000005</v>
      </c>
      <c r="W1191" s="165">
        <v>490.59700000000004</v>
      </c>
      <c r="X1191" s="165">
        <f t="shared" si="314"/>
        <v>152.50200000000001</v>
      </c>
      <c r="Y1191" s="255">
        <f t="shared" si="315"/>
        <v>31.084984213111778</v>
      </c>
      <c r="Z1191" s="235" t="s">
        <v>6150</v>
      </c>
      <c r="AA1191" s="235" t="s">
        <v>6150</v>
      </c>
      <c r="AB1191" s="235" t="s">
        <v>6150</v>
      </c>
      <c r="AC1191" s="235" t="s">
        <v>6150</v>
      </c>
      <c r="AD1191" s="235" t="s">
        <v>6150</v>
      </c>
      <c r="AE1191" s="235" t="s">
        <v>12158</v>
      </c>
      <c r="AF1191" s="235" t="s">
        <v>12158</v>
      </c>
      <c r="AG1191" s="235" t="s">
        <v>12158</v>
      </c>
      <c r="AH1191" s="235" t="s">
        <v>12158</v>
      </c>
      <c r="AI1191" s="235" t="s">
        <v>12158</v>
      </c>
      <c r="AJ1191" s="165" t="s">
        <v>6176</v>
      </c>
      <c r="AK1191" s="165" t="s">
        <v>6176</v>
      </c>
      <c r="AL1191" s="165" t="s">
        <v>6176</v>
      </c>
      <c r="AM1191" s="165" t="s">
        <v>6176</v>
      </c>
      <c r="AN1191" s="165" t="s">
        <v>6176</v>
      </c>
      <c r="AO1191" s="241" t="s">
        <v>12158</v>
      </c>
      <c r="AP1191" s="165" t="s">
        <v>12158</v>
      </c>
      <c r="AQ1191" s="241" t="s">
        <v>12158</v>
      </c>
      <c r="AR1191" s="241" t="s">
        <v>12158</v>
      </c>
      <c r="AS1191" s="241" t="s">
        <v>12158</v>
      </c>
      <c r="AT1191" s="5"/>
    </row>
    <row r="1192" spans="2:46" ht="50" customHeight="1">
      <c r="B1192" s="34" t="s">
        <v>2357</v>
      </c>
      <c r="C1192" s="35" t="s">
        <v>5306</v>
      </c>
      <c r="D1192" s="36" t="s">
        <v>2358</v>
      </c>
      <c r="E1192" s="97">
        <v>31262.059000000001</v>
      </c>
      <c r="F1192" s="241">
        <v>33141.03</v>
      </c>
      <c r="G1192" s="237">
        <f t="shared" si="308"/>
        <v>-1878.9709999999977</v>
      </c>
      <c r="H1192" s="236">
        <f t="shared" si="309"/>
        <v>-5.6696216140536295</v>
      </c>
      <c r="I1192" s="97">
        <v>13408.045</v>
      </c>
      <c r="J1192" s="241">
        <v>15148.563</v>
      </c>
      <c r="K1192" s="237">
        <f t="shared" si="310"/>
        <v>-1740.518</v>
      </c>
      <c r="L1192" s="313">
        <f t="shared" si="307"/>
        <v>-11.489657467840349</v>
      </c>
      <c r="M1192" s="97">
        <v>4072.9670000000001</v>
      </c>
      <c r="N1192" s="241">
        <v>4124.8509999999997</v>
      </c>
      <c r="O1192" s="237">
        <f t="shared" si="311"/>
        <v>-51.88399999999956</v>
      </c>
      <c r="P1192" s="236">
        <f t="shared" si="312"/>
        <v>-1.2578393740767742</v>
      </c>
      <c r="Q1192" s="97">
        <v>13781.047</v>
      </c>
      <c r="R1192" s="241">
        <v>13867.616</v>
      </c>
      <c r="S1192" s="237">
        <f>Q1192-R1192</f>
        <v>-86.568999999999505</v>
      </c>
      <c r="T1192" s="335">
        <f t="shared" si="304"/>
        <v>-0.62425293576054819</v>
      </c>
      <c r="U1192" s="180" t="s">
        <v>6017</v>
      </c>
      <c r="V1192" s="243">
        <v>4108</v>
      </c>
      <c r="W1192" s="243">
        <v>4153</v>
      </c>
      <c r="X1192" s="243">
        <f t="shared" si="314"/>
        <v>-45</v>
      </c>
      <c r="Y1192" s="256">
        <f t="shared" si="315"/>
        <v>-1.0835540573079701</v>
      </c>
      <c r="Z1192" s="241" t="s">
        <v>6160</v>
      </c>
      <c r="AA1192" s="243">
        <v>3338</v>
      </c>
      <c r="AB1192" s="243">
        <v>3187</v>
      </c>
      <c r="AC1192" s="243">
        <f t="shared" si="305"/>
        <v>151</v>
      </c>
      <c r="AD1192" s="256">
        <f t="shared" si="306"/>
        <v>4.7379981173517418</v>
      </c>
      <c r="AE1192" s="241" t="s">
        <v>5513</v>
      </c>
      <c r="AF1192" s="243">
        <v>2921</v>
      </c>
      <c r="AG1192" s="243">
        <v>2926</v>
      </c>
      <c r="AH1192" s="243">
        <f t="shared" si="316"/>
        <v>-5</v>
      </c>
      <c r="AI1192" s="243">
        <f t="shared" si="317"/>
        <v>-0.17088174982911825</v>
      </c>
      <c r="AJ1192" s="241" t="s">
        <v>5678</v>
      </c>
      <c r="AK1192" s="243">
        <v>1366</v>
      </c>
      <c r="AL1192" s="243">
        <v>1278</v>
      </c>
      <c r="AM1192" s="243">
        <f t="shared" si="318"/>
        <v>88</v>
      </c>
      <c r="AN1192" s="243">
        <f t="shared" si="319"/>
        <v>6.8857589984350547</v>
      </c>
      <c r="AO1192" s="241" t="s">
        <v>8403</v>
      </c>
      <c r="AP1192" s="243">
        <v>516</v>
      </c>
      <c r="AQ1192" s="243">
        <v>585</v>
      </c>
      <c r="AR1192" s="243">
        <f t="shared" si="320"/>
        <v>-69</v>
      </c>
      <c r="AS1192" s="256">
        <f t="shared" si="321"/>
        <v>-11.794871794871794</v>
      </c>
      <c r="AT1192" s="166" t="s">
        <v>8405</v>
      </c>
    </row>
    <row r="1193" spans="2:46" ht="50" customHeight="1">
      <c r="B1193" s="34" t="s">
        <v>2359</v>
      </c>
      <c r="C1193" s="35" t="s">
        <v>5306</v>
      </c>
      <c r="D1193" s="36" t="s">
        <v>2360</v>
      </c>
      <c r="E1193" s="97">
        <v>36451.828999999998</v>
      </c>
      <c r="F1193" s="241">
        <v>37746.368000000002</v>
      </c>
      <c r="G1193" s="237">
        <f t="shared" si="308"/>
        <v>-1294.5390000000043</v>
      </c>
      <c r="H1193" s="236">
        <f t="shared" si="309"/>
        <v>-3.4295723498483461</v>
      </c>
      <c r="I1193" s="97">
        <v>12861.652</v>
      </c>
      <c r="J1193" s="241">
        <v>14055.084999999999</v>
      </c>
      <c r="K1193" s="237">
        <f t="shared" si="310"/>
        <v>-1193.4329999999991</v>
      </c>
      <c r="L1193" s="313">
        <f t="shared" si="307"/>
        <v>-8.4911119356446374</v>
      </c>
      <c r="M1193" s="97">
        <v>6322.518</v>
      </c>
      <c r="N1193" s="241">
        <v>6542.1909999999998</v>
      </c>
      <c r="O1193" s="237">
        <f t="shared" si="311"/>
        <v>-219.67299999999977</v>
      </c>
      <c r="P1193" s="236">
        <f t="shared" si="312"/>
        <v>-3.3577894622764726</v>
      </c>
      <c r="Q1193" s="97">
        <v>17267.659</v>
      </c>
      <c r="R1193" s="241">
        <v>17149.092000000001</v>
      </c>
      <c r="S1193" s="237">
        <f t="shared" ref="S1193:S1256" si="322">Q1193-R1193</f>
        <v>118.5669999999991</v>
      </c>
      <c r="T1193" s="335">
        <f t="shared" si="304"/>
        <v>0.69138937501763409</v>
      </c>
      <c r="U1193" s="180" t="s">
        <v>5513</v>
      </c>
      <c r="V1193" s="243">
        <v>3553</v>
      </c>
      <c r="W1193" s="243">
        <v>4060</v>
      </c>
      <c r="X1193" s="243">
        <f t="shared" si="314"/>
        <v>-507</v>
      </c>
      <c r="Y1193" s="256">
        <f t="shared" si="315"/>
        <v>-12.487684729064039</v>
      </c>
      <c r="Z1193" s="241" t="s">
        <v>5422</v>
      </c>
      <c r="AA1193" s="243">
        <v>3407</v>
      </c>
      <c r="AB1193" s="243">
        <v>2404</v>
      </c>
      <c r="AC1193" s="243">
        <f t="shared" si="305"/>
        <v>1003</v>
      </c>
      <c r="AD1193" s="256">
        <f t="shared" si="306"/>
        <v>41.722129783693845</v>
      </c>
      <c r="AE1193" s="241" t="s">
        <v>8404</v>
      </c>
      <c r="AF1193" s="243">
        <v>2492</v>
      </c>
      <c r="AG1193" s="243">
        <v>2570</v>
      </c>
      <c r="AH1193" s="243">
        <f t="shared" si="316"/>
        <v>-78</v>
      </c>
      <c r="AI1193" s="243">
        <f t="shared" si="317"/>
        <v>-3.0350194552529182</v>
      </c>
      <c r="AJ1193" s="241" t="s">
        <v>8314</v>
      </c>
      <c r="AK1193" s="243">
        <v>2455</v>
      </c>
      <c r="AL1193" s="243">
        <v>2152</v>
      </c>
      <c r="AM1193" s="243">
        <f t="shared" si="318"/>
        <v>303</v>
      </c>
      <c r="AN1193" s="243">
        <f t="shared" si="319"/>
        <v>14.07992565055762</v>
      </c>
      <c r="AO1193" s="241" t="s">
        <v>6587</v>
      </c>
      <c r="AP1193" s="243">
        <v>1253</v>
      </c>
      <c r="AQ1193" s="243">
        <v>1567</v>
      </c>
      <c r="AR1193" s="243">
        <f t="shared" si="320"/>
        <v>-314</v>
      </c>
      <c r="AS1193" s="256">
        <f t="shared" si="321"/>
        <v>-20.0382897255903</v>
      </c>
      <c r="AT1193" s="166" t="s">
        <v>8405</v>
      </c>
    </row>
    <row r="1194" spans="2:46" ht="50" customHeight="1">
      <c r="B1194" s="34" t="s">
        <v>2361</v>
      </c>
      <c r="C1194" s="35" t="s">
        <v>5306</v>
      </c>
      <c r="D1194" s="36" t="s">
        <v>2362</v>
      </c>
      <c r="E1194" s="97">
        <v>20460.689999999999</v>
      </c>
      <c r="F1194" s="241">
        <v>20688.807000000001</v>
      </c>
      <c r="G1194" s="237">
        <f t="shared" si="308"/>
        <v>-228.11700000000201</v>
      </c>
      <c r="H1194" s="236">
        <f t="shared" si="309"/>
        <v>-1.1026107015257187</v>
      </c>
      <c r="I1194" s="97">
        <v>3909.2040000000002</v>
      </c>
      <c r="J1194" s="241">
        <v>4109.2039999999997</v>
      </c>
      <c r="K1194" s="237">
        <f t="shared" si="310"/>
        <v>-199.99999999999955</v>
      </c>
      <c r="L1194" s="313">
        <f t="shared" si="307"/>
        <v>-4.8671226836146264</v>
      </c>
      <c r="M1194" s="97">
        <v>4759.3140000000003</v>
      </c>
      <c r="N1194" s="241">
        <v>4759.3140000000003</v>
      </c>
      <c r="O1194" s="237">
        <f t="shared" si="311"/>
        <v>0</v>
      </c>
      <c r="P1194" s="236">
        <f t="shared" si="312"/>
        <v>0</v>
      </c>
      <c r="Q1194" s="97">
        <v>11792.172</v>
      </c>
      <c r="R1194" s="241">
        <v>11820.289000000001</v>
      </c>
      <c r="S1194" s="237">
        <f t="shared" si="322"/>
        <v>-28.117000000000189</v>
      </c>
      <c r="T1194" s="335">
        <f t="shared" si="304"/>
        <v>-0.23787066458358327</v>
      </c>
      <c r="U1194" s="180" t="s">
        <v>8406</v>
      </c>
      <c r="V1194" s="243">
        <v>4179</v>
      </c>
      <c r="W1194" s="243">
        <v>4233</v>
      </c>
      <c r="X1194" s="243">
        <f t="shared" si="314"/>
        <v>-54</v>
      </c>
      <c r="Y1194" s="256">
        <f t="shared" si="315"/>
        <v>-1.2756909992912826</v>
      </c>
      <c r="Z1194" s="237" t="s">
        <v>8407</v>
      </c>
      <c r="AA1194" s="243">
        <v>2953</v>
      </c>
      <c r="AB1194" s="243">
        <v>3042</v>
      </c>
      <c r="AC1194" s="243">
        <f t="shared" si="305"/>
        <v>-89</v>
      </c>
      <c r="AD1194" s="256">
        <f t="shared" si="306"/>
        <v>-2.925706771860618</v>
      </c>
      <c r="AE1194" s="241" t="s">
        <v>8408</v>
      </c>
      <c r="AF1194" s="243">
        <v>1420</v>
      </c>
      <c r="AG1194" s="243">
        <v>1420</v>
      </c>
      <c r="AH1194" s="243">
        <f t="shared" si="316"/>
        <v>0</v>
      </c>
      <c r="AI1194" s="243">
        <f t="shared" si="317"/>
        <v>0</v>
      </c>
      <c r="AJ1194" s="241" t="s">
        <v>8409</v>
      </c>
      <c r="AK1194" s="243">
        <v>1332</v>
      </c>
      <c r="AL1194" s="243">
        <v>1226</v>
      </c>
      <c r="AM1194" s="243">
        <f t="shared" si="318"/>
        <v>106</v>
      </c>
      <c r="AN1194" s="243">
        <f t="shared" si="319"/>
        <v>8.6460032626427399</v>
      </c>
      <c r="AO1194" s="241" t="s">
        <v>8410</v>
      </c>
      <c r="AP1194" s="243">
        <v>671</v>
      </c>
      <c r="AQ1194" s="243">
        <v>663</v>
      </c>
      <c r="AR1194" s="243">
        <f t="shared" si="320"/>
        <v>8</v>
      </c>
      <c r="AS1194" s="256">
        <f t="shared" si="321"/>
        <v>1.206636500754148</v>
      </c>
      <c r="AT1194" s="166" t="s">
        <v>8405</v>
      </c>
    </row>
    <row r="1195" spans="2:46" ht="50" customHeight="1">
      <c r="B1195" s="34" t="s">
        <v>2363</v>
      </c>
      <c r="C1195" s="35" t="s">
        <v>5306</v>
      </c>
      <c r="D1195" s="36" t="s">
        <v>2364</v>
      </c>
      <c r="E1195" s="97">
        <v>3723.2559999999999</v>
      </c>
      <c r="F1195" s="241">
        <v>3374.069</v>
      </c>
      <c r="G1195" s="237">
        <f t="shared" si="308"/>
        <v>349.1869999999999</v>
      </c>
      <c r="H1195" s="236">
        <f t="shared" si="309"/>
        <v>10.349136309897631</v>
      </c>
      <c r="I1195" s="97">
        <v>1472.701</v>
      </c>
      <c r="J1195" s="241">
        <v>1212.079</v>
      </c>
      <c r="K1195" s="237">
        <f t="shared" si="310"/>
        <v>260.62200000000007</v>
      </c>
      <c r="L1195" s="313">
        <f t="shared" si="307"/>
        <v>21.502063809372167</v>
      </c>
      <c r="M1195" s="97">
        <v>229.834</v>
      </c>
      <c r="N1195" s="241">
        <v>179.77</v>
      </c>
      <c r="O1195" s="237">
        <f t="shared" si="311"/>
        <v>50.063999999999993</v>
      </c>
      <c r="P1195" s="236">
        <f t="shared" si="312"/>
        <v>27.848918061968064</v>
      </c>
      <c r="Q1195" s="97">
        <v>2020.721</v>
      </c>
      <c r="R1195" s="241">
        <v>1982.22</v>
      </c>
      <c r="S1195" s="237">
        <f t="shared" si="322"/>
        <v>38.500999999999976</v>
      </c>
      <c r="T1195" s="335">
        <f t="shared" si="304"/>
        <v>1.9423171999071736</v>
      </c>
      <c r="U1195" s="180" t="s">
        <v>8411</v>
      </c>
      <c r="V1195" s="243">
        <v>1090</v>
      </c>
      <c r="W1195" s="243">
        <v>988</v>
      </c>
      <c r="X1195" s="243">
        <f t="shared" si="314"/>
        <v>102</v>
      </c>
      <c r="Y1195" s="256">
        <f t="shared" si="315"/>
        <v>10.323886639676113</v>
      </c>
      <c r="Z1195" s="241" t="s">
        <v>8412</v>
      </c>
      <c r="AA1195" s="243">
        <v>451</v>
      </c>
      <c r="AB1195" s="243">
        <v>518</v>
      </c>
      <c r="AC1195" s="243">
        <f t="shared" si="305"/>
        <v>-67</v>
      </c>
      <c r="AD1195" s="256">
        <f t="shared" si="306"/>
        <v>-12.934362934362934</v>
      </c>
      <c r="AE1195" s="241" t="s">
        <v>7419</v>
      </c>
      <c r="AF1195" s="243">
        <v>180</v>
      </c>
      <c r="AG1195" s="243">
        <v>179</v>
      </c>
      <c r="AH1195" s="243">
        <f t="shared" si="316"/>
        <v>1</v>
      </c>
      <c r="AI1195" s="243">
        <f t="shared" si="317"/>
        <v>0.55865921787709494</v>
      </c>
      <c r="AJ1195" s="241" t="s">
        <v>8413</v>
      </c>
      <c r="AK1195" s="243">
        <v>126</v>
      </c>
      <c r="AL1195" s="243">
        <v>126</v>
      </c>
      <c r="AM1195" s="243">
        <f t="shared" si="318"/>
        <v>0</v>
      </c>
      <c r="AN1195" s="243">
        <f t="shared" si="319"/>
        <v>0</v>
      </c>
      <c r="AO1195" s="241" t="s">
        <v>8414</v>
      </c>
      <c r="AP1195" s="243">
        <v>61</v>
      </c>
      <c r="AQ1195" s="243">
        <v>61</v>
      </c>
      <c r="AR1195" s="243">
        <f t="shared" si="320"/>
        <v>0</v>
      </c>
      <c r="AS1195" s="256">
        <f t="shared" si="321"/>
        <v>0</v>
      </c>
      <c r="AT1195" s="166" t="s">
        <v>8405</v>
      </c>
    </row>
    <row r="1196" spans="2:46" ht="50" customHeight="1">
      <c r="B1196" s="34" t="s">
        <v>2365</v>
      </c>
      <c r="C1196" s="35" t="s">
        <v>5306</v>
      </c>
      <c r="D1196" s="36" t="s">
        <v>2366</v>
      </c>
      <c r="E1196" s="97">
        <v>11845.615</v>
      </c>
      <c r="F1196" s="241">
        <v>11742.788</v>
      </c>
      <c r="G1196" s="237">
        <f t="shared" si="308"/>
        <v>102.82699999999932</v>
      </c>
      <c r="H1196" s="236">
        <f t="shared" si="309"/>
        <v>0.87566087372095369</v>
      </c>
      <c r="I1196" s="97">
        <v>1479.2049999999999</v>
      </c>
      <c r="J1196" s="241">
        <v>1374.691</v>
      </c>
      <c r="K1196" s="237">
        <f t="shared" si="310"/>
        <v>104.5139999999999</v>
      </c>
      <c r="L1196" s="313">
        <f t="shared" si="307"/>
        <v>7.6027267218596677</v>
      </c>
      <c r="M1196" s="97">
        <v>1476.3130000000001</v>
      </c>
      <c r="N1196" s="241">
        <v>1471.481</v>
      </c>
      <c r="O1196" s="237">
        <f t="shared" si="311"/>
        <v>4.8320000000001073</v>
      </c>
      <c r="P1196" s="236">
        <f t="shared" si="312"/>
        <v>0.32837664910386932</v>
      </c>
      <c r="Q1196" s="97">
        <v>8890.0969999999998</v>
      </c>
      <c r="R1196" s="241">
        <v>8896.616</v>
      </c>
      <c r="S1196" s="237">
        <f t="shared" si="322"/>
        <v>-6.5190000000002328</v>
      </c>
      <c r="T1196" s="335">
        <f t="shared" si="304"/>
        <v>-7.327505199730136E-2</v>
      </c>
      <c r="U1196" s="180" t="s">
        <v>5513</v>
      </c>
      <c r="V1196" s="243">
        <v>2228</v>
      </c>
      <c r="W1196" s="243">
        <v>2228</v>
      </c>
      <c r="X1196" s="243">
        <f t="shared" si="314"/>
        <v>0</v>
      </c>
      <c r="Y1196" s="256">
        <f t="shared" si="315"/>
        <v>0</v>
      </c>
      <c r="Z1196" s="241" t="s">
        <v>5422</v>
      </c>
      <c r="AA1196" s="243">
        <v>1832</v>
      </c>
      <c r="AB1196" s="243">
        <v>1827</v>
      </c>
      <c r="AC1196" s="243">
        <f t="shared" si="305"/>
        <v>5</v>
      </c>
      <c r="AD1196" s="256">
        <f t="shared" si="306"/>
        <v>0.27367268746579093</v>
      </c>
      <c r="AE1196" s="241" t="s">
        <v>8415</v>
      </c>
      <c r="AF1196" s="243">
        <v>1694</v>
      </c>
      <c r="AG1196" s="243">
        <v>1782</v>
      </c>
      <c r="AH1196" s="243">
        <f t="shared" si="316"/>
        <v>-88</v>
      </c>
      <c r="AI1196" s="243">
        <f t="shared" si="317"/>
        <v>-4.9382716049382713</v>
      </c>
      <c r="AJ1196" s="241" t="s">
        <v>5481</v>
      </c>
      <c r="AK1196" s="243">
        <v>1190</v>
      </c>
      <c r="AL1196" s="243">
        <v>1187</v>
      </c>
      <c r="AM1196" s="243">
        <f t="shared" si="318"/>
        <v>3</v>
      </c>
      <c r="AN1196" s="243">
        <f t="shared" si="319"/>
        <v>0.25273799494524007</v>
      </c>
      <c r="AO1196" s="241" t="s">
        <v>5471</v>
      </c>
      <c r="AP1196" s="243">
        <v>1125</v>
      </c>
      <c r="AQ1196" s="243">
        <v>1032</v>
      </c>
      <c r="AR1196" s="243">
        <f t="shared" si="320"/>
        <v>93</v>
      </c>
      <c r="AS1196" s="256">
        <f t="shared" si="321"/>
        <v>9.0116279069767433</v>
      </c>
      <c r="AT1196" s="166" t="s">
        <v>8405</v>
      </c>
    </row>
    <row r="1197" spans="2:46" ht="50" customHeight="1">
      <c r="B1197" s="34" t="s">
        <v>2367</v>
      </c>
      <c r="C1197" s="35" t="s">
        <v>5306</v>
      </c>
      <c r="D1197" s="36" t="s">
        <v>2368</v>
      </c>
      <c r="E1197" s="97">
        <v>3952.482</v>
      </c>
      <c r="F1197" s="241">
        <v>4115.2070000000003</v>
      </c>
      <c r="G1197" s="237">
        <f t="shared" si="308"/>
        <v>-162.72500000000036</v>
      </c>
      <c r="H1197" s="236">
        <f t="shared" si="309"/>
        <v>-3.9542360809553525</v>
      </c>
      <c r="I1197" s="97">
        <v>1746.8989999999999</v>
      </c>
      <c r="J1197" s="241">
        <v>1866.0409999999999</v>
      </c>
      <c r="K1197" s="237">
        <f t="shared" si="310"/>
        <v>-119.14200000000005</v>
      </c>
      <c r="L1197" s="313">
        <f t="shared" si="307"/>
        <v>-6.384747173293623</v>
      </c>
      <c r="M1197" s="97">
        <v>1013.3819999999999</v>
      </c>
      <c r="N1197" s="241">
        <v>1011.337</v>
      </c>
      <c r="O1197" s="237">
        <f t="shared" si="311"/>
        <v>2.0449999999999591</v>
      </c>
      <c r="P1197" s="236">
        <f t="shared" si="312"/>
        <v>0.20220757274775461</v>
      </c>
      <c r="Q1197" s="97">
        <v>1192.201</v>
      </c>
      <c r="R1197" s="241">
        <v>1237.829</v>
      </c>
      <c r="S1197" s="237">
        <f t="shared" si="322"/>
        <v>-45.627999999999929</v>
      </c>
      <c r="T1197" s="335">
        <f t="shared" si="304"/>
        <v>-3.6861311215038528</v>
      </c>
      <c r="U1197" s="180" t="s">
        <v>5649</v>
      </c>
      <c r="V1197" s="243">
        <v>332</v>
      </c>
      <c r="W1197" s="243">
        <v>441</v>
      </c>
      <c r="X1197" s="243">
        <f t="shared" si="314"/>
        <v>-109</v>
      </c>
      <c r="Y1197" s="256">
        <f t="shared" si="315"/>
        <v>-24.71655328798186</v>
      </c>
      <c r="Z1197" s="241" t="s">
        <v>5476</v>
      </c>
      <c r="AA1197" s="243">
        <v>271</v>
      </c>
      <c r="AB1197" s="243">
        <v>200</v>
      </c>
      <c r="AC1197" s="243">
        <f t="shared" si="305"/>
        <v>71</v>
      </c>
      <c r="AD1197" s="256">
        <f t="shared" si="306"/>
        <v>35.5</v>
      </c>
      <c r="AE1197" s="241" t="s">
        <v>5478</v>
      </c>
      <c r="AF1197" s="243">
        <v>169</v>
      </c>
      <c r="AG1197" s="243">
        <v>185</v>
      </c>
      <c r="AH1197" s="243">
        <f t="shared" si="316"/>
        <v>-16</v>
      </c>
      <c r="AI1197" s="243">
        <f t="shared" si="317"/>
        <v>-8.6486486486486491</v>
      </c>
      <c r="AJ1197" s="241" t="s">
        <v>8416</v>
      </c>
      <c r="AK1197" s="243">
        <v>100</v>
      </c>
      <c r="AL1197" s="243">
        <v>100</v>
      </c>
      <c r="AM1197" s="243">
        <f t="shared" si="318"/>
        <v>0</v>
      </c>
      <c r="AN1197" s="243">
        <f t="shared" si="319"/>
        <v>0</v>
      </c>
      <c r="AO1197" s="241" t="s">
        <v>5421</v>
      </c>
      <c r="AP1197" s="243">
        <v>99</v>
      </c>
      <c r="AQ1197" s="243">
        <v>93</v>
      </c>
      <c r="AR1197" s="243">
        <f t="shared" si="320"/>
        <v>6</v>
      </c>
      <c r="AS1197" s="256">
        <f t="shared" si="321"/>
        <v>6.4516129032258061</v>
      </c>
      <c r="AT1197" s="166" t="s">
        <v>8405</v>
      </c>
    </row>
    <row r="1198" spans="2:46" ht="50" customHeight="1">
      <c r="B1198" s="37" t="s">
        <v>2369</v>
      </c>
      <c r="C1198" s="38" t="s">
        <v>5306</v>
      </c>
      <c r="D1198" s="39" t="s">
        <v>2370</v>
      </c>
      <c r="E1198" s="97">
        <v>5785.0159999999996</v>
      </c>
      <c r="F1198" s="241">
        <v>5244.5770000000002</v>
      </c>
      <c r="G1198" s="237">
        <f t="shared" si="308"/>
        <v>540.4389999999994</v>
      </c>
      <c r="H1198" s="236">
        <f t="shared" si="309"/>
        <v>10.304720476026938</v>
      </c>
      <c r="I1198" s="97">
        <v>2612.0050000000001</v>
      </c>
      <c r="J1198" s="241">
        <v>2483.8780000000002</v>
      </c>
      <c r="K1198" s="237">
        <f t="shared" si="310"/>
        <v>128.12699999999995</v>
      </c>
      <c r="L1198" s="313">
        <f t="shared" si="307"/>
        <v>5.1583451361137689</v>
      </c>
      <c r="M1198" s="97">
        <v>56.749000000000002</v>
      </c>
      <c r="N1198" s="241">
        <v>56.691000000000003</v>
      </c>
      <c r="O1198" s="237">
        <f t="shared" si="311"/>
        <v>5.7999999999999829E-2</v>
      </c>
      <c r="P1198" s="236">
        <f t="shared" si="312"/>
        <v>0.10230900848459161</v>
      </c>
      <c r="Q1198" s="97">
        <v>3116.2620000000002</v>
      </c>
      <c r="R1198" s="241">
        <v>2704.0079999999998</v>
      </c>
      <c r="S1198" s="237">
        <f t="shared" si="322"/>
        <v>412.25400000000036</v>
      </c>
      <c r="T1198" s="335">
        <f t="shared" si="304"/>
        <v>15.246034775045059</v>
      </c>
      <c r="U1198" s="180" t="s">
        <v>5481</v>
      </c>
      <c r="V1198" s="243">
        <v>1788</v>
      </c>
      <c r="W1198" s="243">
        <v>1315</v>
      </c>
      <c r="X1198" s="243">
        <f t="shared" si="314"/>
        <v>473</v>
      </c>
      <c r="Y1198" s="256">
        <f t="shared" si="315"/>
        <v>35.969581749049425</v>
      </c>
      <c r="Z1198" s="241" t="s">
        <v>8417</v>
      </c>
      <c r="AA1198" s="243">
        <v>826</v>
      </c>
      <c r="AB1198" s="243">
        <v>443</v>
      </c>
      <c r="AC1198" s="243">
        <f t="shared" si="305"/>
        <v>383</v>
      </c>
      <c r="AD1198" s="256">
        <f t="shared" si="306"/>
        <v>86.455981941309261</v>
      </c>
      <c r="AE1198" s="241" t="s">
        <v>8418</v>
      </c>
      <c r="AF1198" s="243">
        <v>341</v>
      </c>
      <c r="AG1198" s="243">
        <v>341</v>
      </c>
      <c r="AH1198" s="243">
        <f t="shared" si="316"/>
        <v>0</v>
      </c>
      <c r="AI1198" s="243">
        <f t="shared" si="317"/>
        <v>0</v>
      </c>
      <c r="AJ1198" s="241" t="s">
        <v>6017</v>
      </c>
      <c r="AK1198" s="243">
        <v>56</v>
      </c>
      <c r="AL1198" s="243">
        <v>56</v>
      </c>
      <c r="AM1198" s="243">
        <f t="shared" si="318"/>
        <v>0</v>
      </c>
      <c r="AN1198" s="243">
        <f t="shared" si="319"/>
        <v>0</v>
      </c>
      <c r="AO1198" s="241" t="s">
        <v>5478</v>
      </c>
      <c r="AP1198" s="243">
        <v>45</v>
      </c>
      <c r="AQ1198" s="243">
        <v>39</v>
      </c>
      <c r="AR1198" s="243">
        <f t="shared" si="320"/>
        <v>6</v>
      </c>
      <c r="AS1198" s="256">
        <f t="shared" si="321"/>
        <v>15.384615384615385</v>
      </c>
      <c r="AT1198" s="166" t="s">
        <v>8405</v>
      </c>
    </row>
    <row r="1199" spans="2:46" ht="50" customHeight="1">
      <c r="B1199" s="34" t="s">
        <v>2371</v>
      </c>
      <c r="C1199" s="35" t="s">
        <v>5306</v>
      </c>
      <c r="D1199" s="36" t="s">
        <v>2372</v>
      </c>
      <c r="E1199" s="97">
        <v>6327.1540000000005</v>
      </c>
      <c r="F1199" s="241">
        <v>6699.5810000000001</v>
      </c>
      <c r="G1199" s="237">
        <f t="shared" si="308"/>
        <v>-372.42699999999968</v>
      </c>
      <c r="H1199" s="236">
        <f t="shared" si="309"/>
        <v>-5.5589595826962857</v>
      </c>
      <c r="I1199" s="97">
        <v>2294.6750000000002</v>
      </c>
      <c r="J1199" s="241">
        <v>2453.8139999999999</v>
      </c>
      <c r="K1199" s="237">
        <f t="shared" si="310"/>
        <v>-159.13899999999967</v>
      </c>
      <c r="L1199" s="313">
        <f t="shared" si="307"/>
        <v>-6.4853733820085662</v>
      </c>
      <c r="M1199" s="97">
        <v>1340.8219999999999</v>
      </c>
      <c r="N1199" s="241">
        <v>1423.8979999999999</v>
      </c>
      <c r="O1199" s="237">
        <f t="shared" si="311"/>
        <v>-83.076000000000022</v>
      </c>
      <c r="P1199" s="236">
        <f t="shared" si="312"/>
        <v>-5.8344066780064319</v>
      </c>
      <c r="Q1199" s="97">
        <v>2691.6570000000002</v>
      </c>
      <c r="R1199" s="241">
        <v>2821.8690000000001</v>
      </c>
      <c r="S1199" s="237">
        <f t="shared" si="322"/>
        <v>-130.21199999999999</v>
      </c>
      <c r="T1199" s="335">
        <f t="shared" si="304"/>
        <v>-4.6143885488660175</v>
      </c>
      <c r="U1199" s="180" t="s">
        <v>8419</v>
      </c>
      <c r="V1199" s="243">
        <v>1511</v>
      </c>
      <c r="W1199" s="243">
        <v>1640</v>
      </c>
      <c r="X1199" s="243">
        <f t="shared" si="314"/>
        <v>-129</v>
      </c>
      <c r="Y1199" s="256">
        <f t="shared" si="315"/>
        <v>-7.8658536585365857</v>
      </c>
      <c r="Z1199" s="241" t="s">
        <v>8420</v>
      </c>
      <c r="AA1199" s="243">
        <v>499</v>
      </c>
      <c r="AB1199" s="243">
        <v>499</v>
      </c>
      <c r="AC1199" s="243">
        <f t="shared" si="305"/>
        <v>0</v>
      </c>
      <c r="AD1199" s="256">
        <f t="shared" si="306"/>
        <v>0</v>
      </c>
      <c r="AE1199" s="241" t="s">
        <v>8421</v>
      </c>
      <c r="AF1199" s="243">
        <v>273</v>
      </c>
      <c r="AG1199" s="243">
        <v>272</v>
      </c>
      <c r="AH1199" s="243">
        <f t="shared" si="316"/>
        <v>1</v>
      </c>
      <c r="AI1199" s="243">
        <f t="shared" si="317"/>
        <v>0.36764705882352938</v>
      </c>
      <c r="AJ1199" s="241" t="s">
        <v>8422</v>
      </c>
      <c r="AK1199" s="243">
        <v>245</v>
      </c>
      <c r="AL1199" s="243">
        <v>245</v>
      </c>
      <c r="AM1199" s="243">
        <f t="shared" si="318"/>
        <v>0</v>
      </c>
      <c r="AN1199" s="243">
        <f t="shared" si="319"/>
        <v>0</v>
      </c>
      <c r="AO1199" s="241" t="s">
        <v>8423</v>
      </c>
      <c r="AP1199" s="243">
        <v>77</v>
      </c>
      <c r="AQ1199" s="243">
        <v>80</v>
      </c>
      <c r="AR1199" s="243">
        <f t="shared" si="320"/>
        <v>-3</v>
      </c>
      <c r="AS1199" s="256">
        <f t="shared" si="321"/>
        <v>-3.75</v>
      </c>
      <c r="AT1199" s="166" t="s">
        <v>8405</v>
      </c>
    </row>
    <row r="1200" spans="2:46" ht="50" customHeight="1">
      <c r="B1200" s="34" t="s">
        <v>2373</v>
      </c>
      <c r="C1200" s="35" t="s">
        <v>5306</v>
      </c>
      <c r="D1200" s="36" t="s">
        <v>2374</v>
      </c>
      <c r="E1200" s="97">
        <v>19577.789000000001</v>
      </c>
      <c r="F1200" s="241">
        <v>19275.232</v>
      </c>
      <c r="G1200" s="237">
        <f t="shared" si="308"/>
        <v>302.5570000000007</v>
      </c>
      <c r="H1200" s="236">
        <f t="shared" si="309"/>
        <v>1.5696672289080658</v>
      </c>
      <c r="I1200" s="97">
        <v>5676.0749999999998</v>
      </c>
      <c r="J1200" s="241">
        <v>5466.6559999999999</v>
      </c>
      <c r="K1200" s="237">
        <f t="shared" si="310"/>
        <v>209.41899999999987</v>
      </c>
      <c r="L1200" s="313">
        <f t="shared" si="307"/>
        <v>3.830842840668955</v>
      </c>
      <c r="M1200" s="97">
        <v>850.78099999999995</v>
      </c>
      <c r="N1200" s="241">
        <v>949.18600000000004</v>
      </c>
      <c r="O1200" s="237">
        <f t="shared" si="311"/>
        <v>-98.405000000000086</v>
      </c>
      <c r="P1200" s="236">
        <f t="shared" si="312"/>
        <v>-10.367304195384264</v>
      </c>
      <c r="Q1200" s="97">
        <v>13050.933000000001</v>
      </c>
      <c r="R1200" s="241">
        <v>12859.39</v>
      </c>
      <c r="S1200" s="237">
        <f t="shared" si="322"/>
        <v>191.54300000000148</v>
      </c>
      <c r="T1200" s="335">
        <f t="shared" si="304"/>
        <v>1.4895185541460481</v>
      </c>
      <c r="U1200" s="180" t="s">
        <v>5577</v>
      </c>
      <c r="V1200" s="243">
        <v>5974</v>
      </c>
      <c r="W1200" s="243">
        <v>5558</v>
      </c>
      <c r="X1200" s="243">
        <f t="shared" si="314"/>
        <v>416</v>
      </c>
      <c r="Y1200" s="256">
        <f t="shared" si="315"/>
        <v>7.4847067290392229</v>
      </c>
      <c r="Z1200" s="241" t="s">
        <v>6017</v>
      </c>
      <c r="AA1200" s="243">
        <v>2023</v>
      </c>
      <c r="AB1200" s="243">
        <v>2162</v>
      </c>
      <c r="AC1200" s="243">
        <f t="shared" si="305"/>
        <v>-139</v>
      </c>
      <c r="AD1200" s="256">
        <f t="shared" si="306"/>
        <v>-6.4292321924144318</v>
      </c>
      <c r="AE1200" s="241" t="s">
        <v>6005</v>
      </c>
      <c r="AF1200" s="243">
        <v>1375</v>
      </c>
      <c r="AG1200" s="243">
        <v>1422</v>
      </c>
      <c r="AH1200" s="243">
        <f t="shared" si="316"/>
        <v>-47</v>
      </c>
      <c r="AI1200" s="243">
        <f t="shared" si="317"/>
        <v>-3.3052039381153309</v>
      </c>
      <c r="AJ1200" s="241" t="s">
        <v>8424</v>
      </c>
      <c r="AK1200" s="243">
        <v>1003</v>
      </c>
      <c r="AL1200" s="243">
        <v>1002</v>
      </c>
      <c r="AM1200" s="243">
        <f t="shared" si="318"/>
        <v>1</v>
      </c>
      <c r="AN1200" s="243">
        <f t="shared" si="319"/>
        <v>9.9800399201596793E-2</v>
      </c>
      <c r="AO1200" s="241" t="s">
        <v>6922</v>
      </c>
      <c r="AP1200" s="243">
        <v>694</v>
      </c>
      <c r="AQ1200" s="243">
        <v>693</v>
      </c>
      <c r="AR1200" s="243">
        <f t="shared" si="320"/>
        <v>1</v>
      </c>
      <c r="AS1200" s="256">
        <f t="shared" si="321"/>
        <v>0.14430014430014429</v>
      </c>
      <c r="AT1200" s="166" t="s">
        <v>8405</v>
      </c>
    </row>
    <row r="1201" spans="2:46" ht="50" customHeight="1">
      <c r="B1201" s="34" t="s">
        <v>2375</v>
      </c>
      <c r="C1201" s="35" t="s">
        <v>5306</v>
      </c>
      <c r="D1201" s="36" t="s">
        <v>2376</v>
      </c>
      <c r="E1201" s="97">
        <v>1955.329</v>
      </c>
      <c r="F1201" s="241">
        <v>1913.2650000000001</v>
      </c>
      <c r="G1201" s="237">
        <f t="shared" si="308"/>
        <v>42.063999999999851</v>
      </c>
      <c r="H1201" s="236">
        <f t="shared" si="309"/>
        <v>2.1985454184339259</v>
      </c>
      <c r="I1201" s="97">
        <v>882.73099999999999</v>
      </c>
      <c r="J1201" s="241">
        <v>882.44</v>
      </c>
      <c r="K1201" s="237">
        <f t="shared" si="310"/>
        <v>0.29099999999993997</v>
      </c>
      <c r="L1201" s="313">
        <f t="shared" si="307"/>
        <v>3.2976746294358816E-2</v>
      </c>
      <c r="M1201" s="97">
        <v>25.388999999999999</v>
      </c>
      <c r="N1201" s="241">
        <v>33.706000000000003</v>
      </c>
      <c r="O1201" s="237">
        <f t="shared" si="311"/>
        <v>-8.3170000000000037</v>
      </c>
      <c r="P1201" s="236">
        <f t="shared" si="312"/>
        <v>-24.675132023972001</v>
      </c>
      <c r="Q1201" s="97">
        <v>1047.2090000000001</v>
      </c>
      <c r="R1201" s="241">
        <v>997.11900000000003</v>
      </c>
      <c r="S1201" s="237">
        <f t="shared" si="322"/>
        <v>50.090000000000032</v>
      </c>
      <c r="T1201" s="335">
        <f t="shared" si="304"/>
        <v>5.023472624631566</v>
      </c>
      <c r="U1201" s="180" t="s">
        <v>5615</v>
      </c>
      <c r="V1201" s="243">
        <v>377</v>
      </c>
      <c r="W1201" s="243">
        <v>371</v>
      </c>
      <c r="X1201" s="243">
        <f t="shared" si="314"/>
        <v>6</v>
      </c>
      <c r="Y1201" s="256">
        <f t="shared" si="315"/>
        <v>1.6172506738544474</v>
      </c>
      <c r="Z1201" s="241" t="s">
        <v>8425</v>
      </c>
      <c r="AA1201" s="243">
        <v>267</v>
      </c>
      <c r="AB1201" s="243">
        <v>267</v>
      </c>
      <c r="AC1201" s="243">
        <f t="shared" si="305"/>
        <v>0</v>
      </c>
      <c r="AD1201" s="256">
        <f t="shared" si="306"/>
        <v>0</v>
      </c>
      <c r="AE1201" s="241" t="s">
        <v>5990</v>
      </c>
      <c r="AF1201" s="243">
        <v>132</v>
      </c>
      <c r="AG1201" s="243">
        <v>132</v>
      </c>
      <c r="AH1201" s="243">
        <f t="shared" si="316"/>
        <v>0</v>
      </c>
      <c r="AI1201" s="243">
        <f t="shared" si="317"/>
        <v>0</v>
      </c>
      <c r="AJ1201" s="241" t="s">
        <v>8426</v>
      </c>
      <c r="AK1201" s="243">
        <v>118</v>
      </c>
      <c r="AL1201" s="243">
        <v>92</v>
      </c>
      <c r="AM1201" s="243">
        <f t="shared" si="318"/>
        <v>26</v>
      </c>
      <c r="AN1201" s="243">
        <f t="shared" si="319"/>
        <v>28.260869565217391</v>
      </c>
      <c r="AO1201" s="241" t="s">
        <v>8427</v>
      </c>
      <c r="AP1201" s="243">
        <v>40</v>
      </c>
      <c r="AQ1201" s="243">
        <v>35</v>
      </c>
      <c r="AR1201" s="243">
        <f t="shared" si="320"/>
        <v>5</v>
      </c>
      <c r="AS1201" s="256">
        <f t="shared" si="321"/>
        <v>14.285714285714285</v>
      </c>
      <c r="AT1201" s="166" t="s">
        <v>8405</v>
      </c>
    </row>
    <row r="1202" spans="2:46" ht="50" customHeight="1">
      <c r="B1202" s="34" t="s">
        <v>2377</v>
      </c>
      <c r="C1202" s="35" t="s">
        <v>5306</v>
      </c>
      <c r="D1202" s="36" t="s">
        <v>2378</v>
      </c>
      <c r="E1202" s="97">
        <v>9018.7659999999996</v>
      </c>
      <c r="F1202" s="241">
        <v>10509.65</v>
      </c>
      <c r="G1202" s="237">
        <f t="shared" si="308"/>
        <v>-1490.884</v>
      </c>
      <c r="H1202" s="236">
        <f t="shared" si="309"/>
        <v>-14.185857759297408</v>
      </c>
      <c r="I1202" s="97">
        <v>2357.5619999999999</v>
      </c>
      <c r="J1202" s="241">
        <v>2915.721</v>
      </c>
      <c r="K1202" s="237">
        <f t="shared" si="310"/>
        <v>-558.15900000000011</v>
      </c>
      <c r="L1202" s="313">
        <f t="shared" si="307"/>
        <v>-19.14308673566504</v>
      </c>
      <c r="M1202" s="97">
        <v>601.31500000000005</v>
      </c>
      <c r="N1202" s="241">
        <v>797.31500000000005</v>
      </c>
      <c r="O1202" s="237">
        <f t="shared" si="311"/>
        <v>-196</v>
      </c>
      <c r="P1202" s="236">
        <f t="shared" si="312"/>
        <v>-24.582505032515378</v>
      </c>
      <c r="Q1202" s="97">
        <v>6059.8890000000001</v>
      </c>
      <c r="R1202" s="241">
        <v>6796.6139999999996</v>
      </c>
      <c r="S1202" s="237">
        <f t="shared" si="322"/>
        <v>-736.72499999999945</v>
      </c>
      <c r="T1202" s="335">
        <f t="shared" si="304"/>
        <v>-10.839588653997408</v>
      </c>
      <c r="U1202" s="180" t="s">
        <v>5481</v>
      </c>
      <c r="V1202" s="243">
        <v>2333</v>
      </c>
      <c r="W1202" s="243">
        <v>3211</v>
      </c>
      <c r="X1202" s="243">
        <f t="shared" si="314"/>
        <v>-878</v>
      </c>
      <c r="Y1202" s="256">
        <f t="shared" si="315"/>
        <v>-27.343506695733417</v>
      </c>
      <c r="Z1202" s="237" t="s">
        <v>6142</v>
      </c>
      <c r="AA1202" s="243">
        <v>1337</v>
      </c>
      <c r="AB1202" s="243">
        <v>1337</v>
      </c>
      <c r="AC1202" s="243">
        <f t="shared" si="305"/>
        <v>0</v>
      </c>
      <c r="AD1202" s="256">
        <f t="shared" si="306"/>
        <v>0</v>
      </c>
      <c r="AE1202" s="241" t="s">
        <v>6017</v>
      </c>
      <c r="AF1202" s="243">
        <v>979</v>
      </c>
      <c r="AG1202" s="243">
        <v>949</v>
      </c>
      <c r="AH1202" s="243">
        <f t="shared" si="316"/>
        <v>30</v>
      </c>
      <c r="AI1202" s="243">
        <f t="shared" si="317"/>
        <v>3.1612223393045316</v>
      </c>
      <c r="AJ1202" s="241" t="s">
        <v>5478</v>
      </c>
      <c r="AK1202" s="243">
        <v>442</v>
      </c>
      <c r="AL1202" s="243">
        <v>443</v>
      </c>
      <c r="AM1202" s="243">
        <f t="shared" si="318"/>
        <v>-1</v>
      </c>
      <c r="AN1202" s="243">
        <f t="shared" si="319"/>
        <v>-0.22573363431151239</v>
      </c>
      <c r="AO1202" s="241" t="s">
        <v>8428</v>
      </c>
      <c r="AP1202" s="243">
        <v>436</v>
      </c>
      <c r="AQ1202" s="243">
        <v>438</v>
      </c>
      <c r="AR1202" s="243">
        <f t="shared" si="320"/>
        <v>-2</v>
      </c>
      <c r="AS1202" s="256">
        <f t="shared" si="321"/>
        <v>-0.45662100456621002</v>
      </c>
      <c r="AT1202" s="166" t="s">
        <v>8405</v>
      </c>
    </row>
    <row r="1203" spans="2:46" ht="50" customHeight="1">
      <c r="B1203" s="34" t="s">
        <v>2379</v>
      </c>
      <c r="C1203" s="35" t="s">
        <v>5306</v>
      </c>
      <c r="D1203" s="36" t="s">
        <v>2380</v>
      </c>
      <c r="E1203" s="97">
        <v>4777.4660000000003</v>
      </c>
      <c r="F1203" s="241">
        <v>5009.741</v>
      </c>
      <c r="G1203" s="237">
        <f t="shared" si="308"/>
        <v>-232.27499999999964</v>
      </c>
      <c r="H1203" s="236">
        <f t="shared" si="309"/>
        <v>-4.6364672345336739</v>
      </c>
      <c r="I1203" s="97">
        <v>1957.028</v>
      </c>
      <c r="J1203" s="241">
        <v>1757.028</v>
      </c>
      <c r="K1203" s="237">
        <f t="shared" si="310"/>
        <v>200</v>
      </c>
      <c r="L1203" s="313">
        <f t="shared" si="307"/>
        <v>11.382857871360047</v>
      </c>
      <c r="M1203" s="97" t="s">
        <v>5412</v>
      </c>
      <c r="N1203" s="241" t="s">
        <v>5412</v>
      </c>
      <c r="O1203" s="241" t="s">
        <v>5412</v>
      </c>
      <c r="P1203" s="241" t="s">
        <v>5412</v>
      </c>
      <c r="Q1203" s="97">
        <v>2820.4380000000001</v>
      </c>
      <c r="R1203" s="241">
        <v>3252.7130000000002</v>
      </c>
      <c r="S1203" s="237">
        <f t="shared" si="322"/>
        <v>-432.27500000000009</v>
      </c>
      <c r="T1203" s="335">
        <f t="shared" si="304"/>
        <v>-13.28967541864284</v>
      </c>
      <c r="U1203" s="180" t="s">
        <v>5513</v>
      </c>
      <c r="V1203" s="243">
        <v>1505</v>
      </c>
      <c r="W1203" s="243">
        <v>1657</v>
      </c>
      <c r="X1203" s="243">
        <f t="shared" si="314"/>
        <v>-152</v>
      </c>
      <c r="Y1203" s="256">
        <f t="shared" si="315"/>
        <v>-9.173204586602294</v>
      </c>
      <c r="Z1203" s="241" t="s">
        <v>8429</v>
      </c>
      <c r="AA1203" s="243">
        <v>524</v>
      </c>
      <c r="AB1203" s="243">
        <v>625</v>
      </c>
      <c r="AC1203" s="243">
        <f t="shared" si="305"/>
        <v>-101</v>
      </c>
      <c r="AD1203" s="256">
        <f t="shared" si="306"/>
        <v>-16.16</v>
      </c>
      <c r="AE1203" s="241" t="s">
        <v>5481</v>
      </c>
      <c r="AF1203" s="243">
        <v>360</v>
      </c>
      <c r="AG1203" s="243">
        <v>360</v>
      </c>
      <c r="AH1203" s="243">
        <f t="shared" si="316"/>
        <v>0</v>
      </c>
      <c r="AI1203" s="243">
        <f t="shared" si="317"/>
        <v>0</v>
      </c>
      <c r="AJ1203" s="241" t="s">
        <v>5654</v>
      </c>
      <c r="AK1203" s="243">
        <v>297</v>
      </c>
      <c r="AL1203" s="243">
        <v>396</v>
      </c>
      <c r="AM1203" s="243">
        <f t="shared" si="318"/>
        <v>-99</v>
      </c>
      <c r="AN1203" s="243">
        <f t="shared" si="319"/>
        <v>-25</v>
      </c>
      <c r="AO1203" s="241" t="s">
        <v>8430</v>
      </c>
      <c r="AP1203" s="243">
        <v>46</v>
      </c>
      <c r="AQ1203" s="243">
        <v>46</v>
      </c>
      <c r="AR1203" s="243">
        <f t="shared" si="320"/>
        <v>0</v>
      </c>
      <c r="AS1203" s="256">
        <f t="shared" si="321"/>
        <v>0</v>
      </c>
      <c r="AT1203" s="166" t="s">
        <v>8405</v>
      </c>
    </row>
    <row r="1204" spans="2:46" ht="50" customHeight="1">
      <c r="B1204" s="34" t="s">
        <v>2381</v>
      </c>
      <c r="C1204" s="35" t="s">
        <v>5306</v>
      </c>
      <c r="D1204" s="36" t="s">
        <v>2382</v>
      </c>
      <c r="E1204" s="97">
        <v>4636.5360000000001</v>
      </c>
      <c r="F1204" s="241">
        <v>4527.1819999999998</v>
      </c>
      <c r="G1204" s="237">
        <f t="shared" si="308"/>
        <v>109.35400000000027</v>
      </c>
      <c r="H1204" s="236">
        <f t="shared" si="309"/>
        <v>2.4154982061688766</v>
      </c>
      <c r="I1204" s="97">
        <v>1443.422</v>
      </c>
      <c r="J1204" s="241">
        <v>1540.8489999999999</v>
      </c>
      <c r="K1204" s="237">
        <f t="shared" si="310"/>
        <v>-97.426999999999907</v>
      </c>
      <c r="L1204" s="313">
        <f t="shared" si="307"/>
        <v>-6.322942741306897</v>
      </c>
      <c r="M1204" s="97">
        <v>613.54100000000005</v>
      </c>
      <c r="N1204" s="241">
        <v>613.37300000000005</v>
      </c>
      <c r="O1204" s="237">
        <f t="shared" si="311"/>
        <v>0.16800000000000637</v>
      </c>
      <c r="P1204" s="236">
        <f t="shared" si="312"/>
        <v>2.7389532959554194E-2</v>
      </c>
      <c r="Q1204" s="97">
        <v>2579.5729999999999</v>
      </c>
      <c r="R1204" s="241">
        <v>2372.96</v>
      </c>
      <c r="S1204" s="237">
        <f t="shared" si="322"/>
        <v>206.61299999999983</v>
      </c>
      <c r="T1204" s="335">
        <f t="shared" si="304"/>
        <v>8.7069735688759966</v>
      </c>
      <c r="U1204" s="180" t="s">
        <v>8431</v>
      </c>
      <c r="V1204" s="243">
        <v>1461</v>
      </c>
      <c r="W1204" s="243">
        <v>1184</v>
      </c>
      <c r="X1204" s="243">
        <f t="shared" si="314"/>
        <v>277</v>
      </c>
      <c r="Y1204" s="256">
        <f t="shared" si="315"/>
        <v>23.39527027027027</v>
      </c>
      <c r="Z1204" s="241" t="s">
        <v>8432</v>
      </c>
      <c r="AA1204" s="243">
        <v>239</v>
      </c>
      <c r="AB1204" s="243">
        <v>240</v>
      </c>
      <c r="AC1204" s="243">
        <f t="shared" si="305"/>
        <v>-1</v>
      </c>
      <c r="AD1204" s="256">
        <f t="shared" si="306"/>
        <v>-0.41666666666666669</v>
      </c>
      <c r="AE1204" s="241" t="s">
        <v>8433</v>
      </c>
      <c r="AF1204" s="243">
        <v>214</v>
      </c>
      <c r="AG1204" s="243">
        <v>214</v>
      </c>
      <c r="AH1204" s="243">
        <f t="shared" si="316"/>
        <v>0</v>
      </c>
      <c r="AI1204" s="243">
        <f t="shared" si="317"/>
        <v>0</v>
      </c>
      <c r="AJ1204" s="241" t="s">
        <v>8434</v>
      </c>
      <c r="AK1204" s="243">
        <v>151</v>
      </c>
      <c r="AL1204" s="243">
        <v>151</v>
      </c>
      <c r="AM1204" s="243">
        <f t="shared" si="318"/>
        <v>0</v>
      </c>
      <c r="AN1204" s="243">
        <f t="shared" si="319"/>
        <v>0</v>
      </c>
      <c r="AO1204" s="241" t="s">
        <v>8435</v>
      </c>
      <c r="AP1204" s="243">
        <v>140</v>
      </c>
      <c r="AQ1204" s="243">
        <v>140</v>
      </c>
      <c r="AR1204" s="243">
        <f t="shared" si="320"/>
        <v>0</v>
      </c>
      <c r="AS1204" s="256">
        <f t="shared" si="321"/>
        <v>0</v>
      </c>
      <c r="AT1204" s="166" t="s">
        <v>8405</v>
      </c>
    </row>
    <row r="1205" spans="2:46" ht="50" customHeight="1">
      <c r="B1205" s="34" t="s">
        <v>2383</v>
      </c>
      <c r="C1205" s="35" t="s">
        <v>5306</v>
      </c>
      <c r="D1205" s="36" t="s">
        <v>2384</v>
      </c>
      <c r="E1205" s="97">
        <v>4074.4969999999998</v>
      </c>
      <c r="F1205" s="241">
        <v>4366.299</v>
      </c>
      <c r="G1205" s="237">
        <f t="shared" si="308"/>
        <v>-291.80200000000013</v>
      </c>
      <c r="H1205" s="236">
        <f t="shared" si="309"/>
        <v>-6.683051252330638</v>
      </c>
      <c r="I1205" s="97">
        <v>2098.4479999999999</v>
      </c>
      <c r="J1205" s="241">
        <v>2377.6120000000001</v>
      </c>
      <c r="K1205" s="237">
        <f t="shared" si="310"/>
        <v>-279.16400000000021</v>
      </c>
      <c r="L1205" s="313">
        <f t="shared" si="307"/>
        <v>-11.741360659350651</v>
      </c>
      <c r="M1205" s="97">
        <v>1128.4490000000001</v>
      </c>
      <c r="N1205" s="241">
        <v>1118.654</v>
      </c>
      <c r="O1205" s="237">
        <f t="shared" si="311"/>
        <v>9.7950000000000728</v>
      </c>
      <c r="P1205" s="236">
        <f t="shared" si="312"/>
        <v>0.8756058620449283</v>
      </c>
      <c r="Q1205" s="97">
        <v>847.6</v>
      </c>
      <c r="R1205" s="241">
        <v>870.03300000000002</v>
      </c>
      <c r="S1205" s="237">
        <f t="shared" si="322"/>
        <v>-22.432999999999993</v>
      </c>
      <c r="T1205" s="335">
        <f t="shared" si="304"/>
        <v>-2.5784079454457465</v>
      </c>
      <c r="U1205" s="180" t="s">
        <v>5401</v>
      </c>
      <c r="V1205" s="243">
        <v>355</v>
      </c>
      <c r="W1205" s="243">
        <v>352</v>
      </c>
      <c r="X1205" s="243">
        <f t="shared" si="314"/>
        <v>3</v>
      </c>
      <c r="Y1205" s="256">
        <f t="shared" si="315"/>
        <v>0.85227272727272718</v>
      </c>
      <c r="Z1205" s="237" t="s">
        <v>6017</v>
      </c>
      <c r="AA1205" s="243">
        <v>167</v>
      </c>
      <c r="AB1205" s="243">
        <v>165</v>
      </c>
      <c r="AC1205" s="243">
        <f t="shared" si="305"/>
        <v>2</v>
      </c>
      <c r="AD1205" s="256">
        <f t="shared" si="306"/>
        <v>1.2121212121212122</v>
      </c>
      <c r="AE1205" s="237" t="s">
        <v>8436</v>
      </c>
      <c r="AF1205" s="243">
        <v>113</v>
      </c>
      <c r="AG1205" s="243">
        <v>134</v>
      </c>
      <c r="AH1205" s="243">
        <f t="shared" si="316"/>
        <v>-21</v>
      </c>
      <c r="AI1205" s="243">
        <f t="shared" si="317"/>
        <v>-15.671641791044777</v>
      </c>
      <c r="AJ1205" s="241" t="s">
        <v>5458</v>
      </c>
      <c r="AK1205" s="243">
        <v>109</v>
      </c>
      <c r="AL1205" s="243">
        <v>109</v>
      </c>
      <c r="AM1205" s="243">
        <f t="shared" si="318"/>
        <v>0</v>
      </c>
      <c r="AN1205" s="243">
        <f t="shared" si="319"/>
        <v>0</v>
      </c>
      <c r="AO1205" s="241" t="s">
        <v>8437</v>
      </c>
      <c r="AP1205" s="243">
        <v>57</v>
      </c>
      <c r="AQ1205" s="243">
        <v>55</v>
      </c>
      <c r="AR1205" s="243">
        <f t="shared" si="320"/>
        <v>2</v>
      </c>
      <c r="AS1205" s="256">
        <f t="shared" si="321"/>
        <v>3.6363636363636362</v>
      </c>
      <c r="AT1205" s="166" t="s">
        <v>8405</v>
      </c>
    </row>
    <row r="1206" spans="2:46" ht="50" customHeight="1">
      <c r="B1206" s="34" t="s">
        <v>2385</v>
      </c>
      <c r="C1206" s="35" t="s">
        <v>5306</v>
      </c>
      <c r="D1206" s="36" t="s">
        <v>2386</v>
      </c>
      <c r="E1206" s="97">
        <v>7166.9830000000002</v>
      </c>
      <c r="F1206" s="241">
        <v>6793.1319999999996</v>
      </c>
      <c r="G1206" s="237">
        <f t="shared" si="308"/>
        <v>373.85100000000057</v>
      </c>
      <c r="H1206" s="236">
        <f t="shared" si="309"/>
        <v>5.5033672244260909</v>
      </c>
      <c r="I1206" s="97">
        <v>4125.1350000000002</v>
      </c>
      <c r="J1206" s="241">
        <v>3856.4580000000001</v>
      </c>
      <c r="K1206" s="237">
        <f t="shared" si="310"/>
        <v>268.67700000000013</v>
      </c>
      <c r="L1206" s="313">
        <f t="shared" si="307"/>
        <v>6.9669370183728212</v>
      </c>
      <c r="M1206" s="97">
        <v>230.04300000000001</v>
      </c>
      <c r="N1206" s="241">
        <v>229.79900000000001</v>
      </c>
      <c r="O1206" s="237">
        <f t="shared" si="311"/>
        <v>0.24399999999999977</v>
      </c>
      <c r="P1206" s="236">
        <f t="shared" si="312"/>
        <v>0.10617974838880925</v>
      </c>
      <c r="Q1206" s="97">
        <v>2811.8049999999998</v>
      </c>
      <c r="R1206" s="241">
        <v>2706.875</v>
      </c>
      <c r="S1206" s="237">
        <f t="shared" si="322"/>
        <v>104.92999999999984</v>
      </c>
      <c r="T1206" s="335">
        <f t="shared" ref="T1206:T1268" si="323">S1206/R1206*100</f>
        <v>3.8764257677210741</v>
      </c>
      <c r="U1206" s="180" t="s">
        <v>6142</v>
      </c>
      <c r="V1206" s="243">
        <v>1460</v>
      </c>
      <c r="W1206" s="243">
        <v>1461</v>
      </c>
      <c r="X1206" s="243">
        <f t="shared" si="314"/>
        <v>-1</v>
      </c>
      <c r="Y1206" s="256">
        <f t="shared" si="315"/>
        <v>-6.8446269678302529E-2</v>
      </c>
      <c r="Z1206" s="241" t="s">
        <v>5415</v>
      </c>
      <c r="AA1206" s="243">
        <v>401</v>
      </c>
      <c r="AB1206" s="243">
        <v>400</v>
      </c>
      <c r="AC1206" s="243">
        <f t="shared" ref="AC1206:AC1268" si="324">AA1206-AB1206</f>
        <v>1</v>
      </c>
      <c r="AD1206" s="256">
        <f t="shared" ref="AD1206:AD1268" si="325">AC1206/AB1206*100</f>
        <v>0.25</v>
      </c>
      <c r="AE1206" s="241" t="s">
        <v>8438</v>
      </c>
      <c r="AF1206" s="243">
        <v>264</v>
      </c>
      <c r="AG1206" s="243">
        <v>264</v>
      </c>
      <c r="AH1206" s="243">
        <f t="shared" si="316"/>
        <v>0</v>
      </c>
      <c r="AI1206" s="243">
        <f t="shared" si="317"/>
        <v>0</v>
      </c>
      <c r="AJ1206" s="241" t="s">
        <v>8439</v>
      </c>
      <c r="AK1206" s="243">
        <v>212</v>
      </c>
      <c r="AL1206" s="243">
        <v>176</v>
      </c>
      <c r="AM1206" s="243">
        <f t="shared" si="318"/>
        <v>36</v>
      </c>
      <c r="AN1206" s="243">
        <f t="shared" si="319"/>
        <v>20.454545454545457</v>
      </c>
      <c r="AO1206" s="241" t="s">
        <v>8440</v>
      </c>
      <c r="AP1206" s="243">
        <v>195</v>
      </c>
      <c r="AQ1206" s="243">
        <v>151</v>
      </c>
      <c r="AR1206" s="243">
        <f t="shared" si="320"/>
        <v>44</v>
      </c>
      <c r="AS1206" s="256">
        <f t="shared" si="321"/>
        <v>29.139072847682119</v>
      </c>
      <c r="AT1206" s="166" t="s">
        <v>8405</v>
      </c>
    </row>
    <row r="1207" spans="2:46" ht="50" customHeight="1">
      <c r="B1207" s="37" t="s">
        <v>2387</v>
      </c>
      <c r="C1207" s="38" t="s">
        <v>5306</v>
      </c>
      <c r="D1207" s="39" t="s">
        <v>2388</v>
      </c>
      <c r="E1207" s="97">
        <v>32380.124</v>
      </c>
      <c r="F1207" s="241">
        <v>31663.653999999999</v>
      </c>
      <c r="G1207" s="237">
        <f t="shared" si="308"/>
        <v>716.47000000000116</v>
      </c>
      <c r="H1207" s="236">
        <f t="shared" si="309"/>
        <v>2.2627521131957833</v>
      </c>
      <c r="I1207" s="97">
        <v>7452.6940000000004</v>
      </c>
      <c r="J1207" s="241">
        <v>7386.7929999999997</v>
      </c>
      <c r="K1207" s="237">
        <f t="shared" si="310"/>
        <v>65.901000000000749</v>
      </c>
      <c r="L1207" s="313">
        <f t="shared" si="307"/>
        <v>0.89214629406835622</v>
      </c>
      <c r="M1207" s="97">
        <v>6235.0280000000002</v>
      </c>
      <c r="N1207" s="241">
        <v>5731.259</v>
      </c>
      <c r="O1207" s="237">
        <f t="shared" si="311"/>
        <v>503.76900000000023</v>
      </c>
      <c r="P1207" s="236">
        <f t="shared" si="312"/>
        <v>8.7898487923857616</v>
      </c>
      <c r="Q1207" s="97">
        <v>18692.401999999998</v>
      </c>
      <c r="R1207" s="241">
        <v>18545.601999999999</v>
      </c>
      <c r="S1207" s="237">
        <f t="shared" si="322"/>
        <v>146.79999999999927</v>
      </c>
      <c r="T1207" s="335">
        <f t="shared" si="323"/>
        <v>0.79156233375438156</v>
      </c>
      <c r="U1207" s="180" t="s">
        <v>8441</v>
      </c>
      <c r="V1207" s="243">
        <v>5713</v>
      </c>
      <c r="W1207" s="243">
        <v>6099</v>
      </c>
      <c r="X1207" s="243">
        <f t="shared" si="314"/>
        <v>-386</v>
      </c>
      <c r="Y1207" s="256">
        <f t="shared" si="315"/>
        <v>-6.3289063780947705</v>
      </c>
      <c r="Z1207" s="241" t="s">
        <v>5513</v>
      </c>
      <c r="AA1207" s="243">
        <v>3138</v>
      </c>
      <c r="AB1207" s="243">
        <v>3126</v>
      </c>
      <c r="AC1207" s="243">
        <f t="shared" si="324"/>
        <v>12</v>
      </c>
      <c r="AD1207" s="256">
        <f t="shared" si="325"/>
        <v>0.38387715930902111</v>
      </c>
      <c r="AE1207" s="241" t="s">
        <v>5688</v>
      </c>
      <c r="AF1207" s="243">
        <v>2189</v>
      </c>
      <c r="AG1207" s="243">
        <v>2040</v>
      </c>
      <c r="AH1207" s="243">
        <f t="shared" si="316"/>
        <v>149</v>
      </c>
      <c r="AI1207" s="243">
        <f t="shared" si="317"/>
        <v>7.3039215686274517</v>
      </c>
      <c r="AJ1207" s="241" t="s">
        <v>6017</v>
      </c>
      <c r="AK1207" s="243">
        <v>985</v>
      </c>
      <c r="AL1207" s="243">
        <v>980</v>
      </c>
      <c r="AM1207" s="243">
        <f t="shared" si="318"/>
        <v>5</v>
      </c>
      <c r="AN1207" s="243">
        <f t="shared" si="319"/>
        <v>0.51020408163265307</v>
      </c>
      <c r="AO1207" s="241" t="s">
        <v>5415</v>
      </c>
      <c r="AP1207" s="243">
        <v>965</v>
      </c>
      <c r="AQ1207" s="243">
        <v>964</v>
      </c>
      <c r="AR1207" s="243">
        <f t="shared" si="320"/>
        <v>1</v>
      </c>
      <c r="AS1207" s="256">
        <f t="shared" si="321"/>
        <v>0.1037344398340249</v>
      </c>
      <c r="AT1207" s="166" t="s">
        <v>8405</v>
      </c>
    </row>
    <row r="1208" spans="2:46" ht="50" customHeight="1">
      <c r="B1208" s="37" t="s">
        <v>2389</v>
      </c>
      <c r="C1208" s="38" t="s">
        <v>5306</v>
      </c>
      <c r="D1208" s="39" t="s">
        <v>2390</v>
      </c>
      <c r="E1208" s="97">
        <v>11071.625</v>
      </c>
      <c r="F1208" s="241">
        <v>11048.835999999999</v>
      </c>
      <c r="G1208" s="237">
        <f t="shared" si="308"/>
        <v>22.789000000000669</v>
      </c>
      <c r="H1208" s="236">
        <f t="shared" si="309"/>
        <v>0.20625702110159538</v>
      </c>
      <c r="I1208" s="97">
        <v>3837.2449999999999</v>
      </c>
      <c r="J1208" s="241">
        <v>3523.4989999999998</v>
      </c>
      <c r="K1208" s="237">
        <f t="shared" si="310"/>
        <v>313.74600000000009</v>
      </c>
      <c r="L1208" s="313">
        <f t="shared" si="307"/>
        <v>8.9043873717574531</v>
      </c>
      <c r="M1208" s="97">
        <v>429.911</v>
      </c>
      <c r="N1208" s="241">
        <v>428.82400000000001</v>
      </c>
      <c r="O1208" s="237">
        <f t="shared" si="311"/>
        <v>1.0869999999999891</v>
      </c>
      <c r="P1208" s="236">
        <f t="shared" si="312"/>
        <v>0.2534839467940202</v>
      </c>
      <c r="Q1208" s="97">
        <v>6804.4690000000001</v>
      </c>
      <c r="R1208" s="241">
        <v>7096.5129999999999</v>
      </c>
      <c r="S1208" s="237">
        <f t="shared" si="322"/>
        <v>-292.04399999999987</v>
      </c>
      <c r="T1208" s="335">
        <f t="shared" si="323"/>
        <v>-4.1153169169139812</v>
      </c>
      <c r="U1208" s="180" t="s">
        <v>7427</v>
      </c>
      <c r="V1208" s="243">
        <v>2393</v>
      </c>
      <c r="W1208" s="243">
        <v>2433</v>
      </c>
      <c r="X1208" s="243">
        <f t="shared" si="314"/>
        <v>-40</v>
      </c>
      <c r="Y1208" s="256">
        <f t="shared" si="315"/>
        <v>-1.6440608302507191</v>
      </c>
      <c r="Z1208" s="241" t="s">
        <v>8442</v>
      </c>
      <c r="AA1208" s="243">
        <v>969</v>
      </c>
      <c r="AB1208" s="243">
        <v>1245</v>
      </c>
      <c r="AC1208" s="243">
        <f t="shared" si="324"/>
        <v>-276</v>
      </c>
      <c r="AD1208" s="256">
        <f t="shared" si="325"/>
        <v>-22.168674698795179</v>
      </c>
      <c r="AE1208" s="241" t="s">
        <v>6211</v>
      </c>
      <c r="AF1208" s="243">
        <v>864</v>
      </c>
      <c r="AG1208" s="243">
        <v>871</v>
      </c>
      <c r="AH1208" s="243">
        <f t="shared" si="316"/>
        <v>-7</v>
      </c>
      <c r="AI1208" s="243">
        <f t="shared" si="317"/>
        <v>-0.80367393800229625</v>
      </c>
      <c r="AJ1208" s="241" t="s">
        <v>5386</v>
      </c>
      <c r="AK1208" s="243">
        <v>691</v>
      </c>
      <c r="AL1208" s="243">
        <v>691</v>
      </c>
      <c r="AM1208" s="243">
        <f t="shared" si="318"/>
        <v>0</v>
      </c>
      <c r="AN1208" s="243">
        <f t="shared" si="319"/>
        <v>0</v>
      </c>
      <c r="AO1208" s="241" t="s">
        <v>6017</v>
      </c>
      <c r="AP1208" s="243">
        <v>685</v>
      </c>
      <c r="AQ1208" s="243">
        <v>682</v>
      </c>
      <c r="AR1208" s="243">
        <f t="shared" si="320"/>
        <v>3</v>
      </c>
      <c r="AS1208" s="256">
        <f t="shared" si="321"/>
        <v>0.43988269794721413</v>
      </c>
      <c r="AT1208" s="166" t="s">
        <v>8405</v>
      </c>
    </row>
    <row r="1209" spans="2:46" ht="50" customHeight="1">
      <c r="B1209" s="34" t="s">
        <v>2391</v>
      </c>
      <c r="C1209" s="35" t="s">
        <v>5306</v>
      </c>
      <c r="D1209" s="36" t="s">
        <v>2392</v>
      </c>
      <c r="E1209" s="97">
        <v>4156.7079999999996</v>
      </c>
      <c r="F1209" s="241">
        <v>4410.5280000000002</v>
      </c>
      <c r="G1209" s="237">
        <f t="shared" si="308"/>
        <v>-253.82000000000062</v>
      </c>
      <c r="H1209" s="236">
        <f t="shared" si="309"/>
        <v>-5.7548665375211447</v>
      </c>
      <c r="I1209" s="97">
        <v>930.875</v>
      </c>
      <c r="J1209" s="241">
        <v>717.23299999999995</v>
      </c>
      <c r="K1209" s="237">
        <f t="shared" si="310"/>
        <v>213.64200000000005</v>
      </c>
      <c r="L1209" s="313">
        <f t="shared" si="307"/>
        <v>29.786972992040251</v>
      </c>
      <c r="M1209" s="97">
        <v>358.84</v>
      </c>
      <c r="N1209" s="241">
        <v>427.33800000000002</v>
      </c>
      <c r="O1209" s="237">
        <f t="shared" si="311"/>
        <v>-68.498000000000047</v>
      </c>
      <c r="P1209" s="236">
        <f t="shared" si="312"/>
        <v>-16.028998123265435</v>
      </c>
      <c r="Q1209" s="97">
        <v>2866.9929999999999</v>
      </c>
      <c r="R1209" s="241">
        <v>3265.9569999999999</v>
      </c>
      <c r="S1209" s="237">
        <f t="shared" si="322"/>
        <v>-398.96399999999994</v>
      </c>
      <c r="T1209" s="335">
        <f t="shared" si="323"/>
        <v>-12.215837501840959</v>
      </c>
      <c r="U1209" s="180" t="s">
        <v>6142</v>
      </c>
      <c r="V1209" s="243">
        <v>915</v>
      </c>
      <c r="W1209" s="243">
        <v>1065</v>
      </c>
      <c r="X1209" s="243">
        <f t="shared" si="314"/>
        <v>-150</v>
      </c>
      <c r="Y1209" s="256">
        <f t="shared" si="315"/>
        <v>-14.084507042253522</v>
      </c>
      <c r="Z1209" s="237" t="s">
        <v>5481</v>
      </c>
      <c r="AA1209" s="243">
        <v>557</v>
      </c>
      <c r="AB1209" s="243">
        <v>756</v>
      </c>
      <c r="AC1209" s="243">
        <f t="shared" si="324"/>
        <v>-199</v>
      </c>
      <c r="AD1209" s="256">
        <f t="shared" si="325"/>
        <v>-26.322751322751326</v>
      </c>
      <c r="AE1209" s="237" t="s">
        <v>5386</v>
      </c>
      <c r="AF1209" s="243">
        <v>461</v>
      </c>
      <c r="AG1209" s="243">
        <v>461</v>
      </c>
      <c r="AH1209" s="243">
        <f t="shared" si="316"/>
        <v>0</v>
      </c>
      <c r="AI1209" s="243">
        <f t="shared" si="317"/>
        <v>0</v>
      </c>
      <c r="AJ1209" s="237" t="s">
        <v>8186</v>
      </c>
      <c r="AK1209" s="243">
        <v>274</v>
      </c>
      <c r="AL1209" s="243">
        <v>273</v>
      </c>
      <c r="AM1209" s="243">
        <f t="shared" si="318"/>
        <v>1</v>
      </c>
      <c r="AN1209" s="243">
        <f t="shared" si="319"/>
        <v>0.36630036630036628</v>
      </c>
      <c r="AO1209" s="237" t="s">
        <v>8443</v>
      </c>
      <c r="AP1209" s="243">
        <v>206</v>
      </c>
      <c r="AQ1209" s="243">
        <v>206</v>
      </c>
      <c r="AR1209" s="243">
        <f t="shared" si="320"/>
        <v>0</v>
      </c>
      <c r="AS1209" s="256">
        <f t="shared" si="321"/>
        <v>0</v>
      </c>
      <c r="AT1209" s="166" t="s">
        <v>8405</v>
      </c>
    </row>
    <row r="1210" spans="2:46" ht="50" customHeight="1">
      <c r="B1210" s="34" t="s">
        <v>2393</v>
      </c>
      <c r="C1210" s="35" t="s">
        <v>5306</v>
      </c>
      <c r="D1210" s="36" t="s">
        <v>2394</v>
      </c>
      <c r="E1210" s="97">
        <v>15542.611000000001</v>
      </c>
      <c r="F1210" s="241">
        <v>15427.189</v>
      </c>
      <c r="G1210" s="237">
        <f t="shared" si="308"/>
        <v>115.42200000000048</v>
      </c>
      <c r="H1210" s="236">
        <f t="shared" si="309"/>
        <v>0.74817259320541463</v>
      </c>
      <c r="I1210" s="97">
        <v>5324.683</v>
      </c>
      <c r="J1210" s="241">
        <v>5357.1480000000001</v>
      </c>
      <c r="K1210" s="237">
        <f t="shared" si="310"/>
        <v>-32.465000000000146</v>
      </c>
      <c r="L1210" s="313">
        <f t="shared" si="307"/>
        <v>-0.60601275156109458</v>
      </c>
      <c r="M1210" s="97">
        <v>1517.0029999999999</v>
      </c>
      <c r="N1210" s="241">
        <v>1513.1679999999999</v>
      </c>
      <c r="O1210" s="237">
        <f t="shared" si="311"/>
        <v>3.8350000000000364</v>
      </c>
      <c r="P1210" s="236">
        <f t="shared" si="312"/>
        <v>0.25344178571051174</v>
      </c>
      <c r="Q1210" s="97">
        <v>8700.9249999999993</v>
      </c>
      <c r="R1210" s="241">
        <v>8556.8729999999996</v>
      </c>
      <c r="S1210" s="237">
        <f t="shared" si="322"/>
        <v>144.05199999999968</v>
      </c>
      <c r="T1210" s="335">
        <f t="shared" si="323"/>
        <v>1.6834654435095588</v>
      </c>
      <c r="U1210" s="180" t="s">
        <v>5513</v>
      </c>
      <c r="V1210" s="243">
        <v>2753</v>
      </c>
      <c r="W1210" s="243">
        <v>2854</v>
      </c>
      <c r="X1210" s="243">
        <f t="shared" si="314"/>
        <v>-101</v>
      </c>
      <c r="Y1210" s="256">
        <f t="shared" si="315"/>
        <v>-3.5388927820602665</v>
      </c>
      <c r="Z1210" s="241" t="s">
        <v>5401</v>
      </c>
      <c r="AA1210" s="243">
        <v>2539</v>
      </c>
      <c r="AB1210" s="243">
        <v>2393</v>
      </c>
      <c r="AC1210" s="243">
        <f t="shared" si="324"/>
        <v>146</v>
      </c>
      <c r="AD1210" s="256">
        <f t="shared" si="325"/>
        <v>6.1011282908483073</v>
      </c>
      <c r="AE1210" s="241" t="s">
        <v>8444</v>
      </c>
      <c r="AF1210" s="243">
        <v>2025</v>
      </c>
      <c r="AG1210" s="243">
        <v>1892</v>
      </c>
      <c r="AH1210" s="243">
        <f t="shared" si="316"/>
        <v>133</v>
      </c>
      <c r="AI1210" s="243">
        <f t="shared" si="317"/>
        <v>7.0295983086680769</v>
      </c>
      <c r="AJ1210" s="241" t="s">
        <v>8445</v>
      </c>
      <c r="AK1210" s="243">
        <v>302</v>
      </c>
      <c r="AL1210" s="243">
        <v>301</v>
      </c>
      <c r="AM1210" s="243">
        <f t="shared" si="318"/>
        <v>1</v>
      </c>
      <c r="AN1210" s="243">
        <f t="shared" si="319"/>
        <v>0.33222591362126247</v>
      </c>
      <c r="AO1210" s="241" t="s">
        <v>5415</v>
      </c>
      <c r="AP1210" s="243">
        <v>298</v>
      </c>
      <c r="AQ1210" s="243">
        <v>298</v>
      </c>
      <c r="AR1210" s="243">
        <f t="shared" si="320"/>
        <v>0</v>
      </c>
      <c r="AS1210" s="256">
        <f t="shared" si="321"/>
        <v>0</v>
      </c>
      <c r="AT1210" s="166" t="s">
        <v>8405</v>
      </c>
    </row>
    <row r="1211" spans="2:46" ht="50" customHeight="1">
      <c r="B1211" s="34" t="s">
        <v>2395</v>
      </c>
      <c r="C1211" s="35" t="s">
        <v>5306</v>
      </c>
      <c r="D1211" s="36" t="s">
        <v>2396</v>
      </c>
      <c r="E1211" s="97">
        <v>3155.4949999999999</v>
      </c>
      <c r="F1211" s="241">
        <v>3196.866</v>
      </c>
      <c r="G1211" s="237">
        <f t="shared" si="308"/>
        <v>-41.371000000000095</v>
      </c>
      <c r="H1211" s="236">
        <f t="shared" si="309"/>
        <v>-1.2941111701272463</v>
      </c>
      <c r="I1211" s="97">
        <v>2147.2629999999999</v>
      </c>
      <c r="J1211" s="241">
        <v>2215.0349999999999</v>
      </c>
      <c r="K1211" s="237">
        <f t="shared" si="310"/>
        <v>-67.771999999999935</v>
      </c>
      <c r="L1211" s="313">
        <f t="shared" si="307"/>
        <v>-3.0596356265250861</v>
      </c>
      <c r="M1211" s="97">
        <v>178.703</v>
      </c>
      <c r="N1211" s="241">
        <v>65.444999999999993</v>
      </c>
      <c r="O1211" s="237">
        <f t="shared" si="311"/>
        <v>113.25800000000001</v>
      </c>
      <c r="P1211" s="236">
        <f t="shared" si="312"/>
        <v>173.05829322331732</v>
      </c>
      <c r="Q1211" s="97">
        <v>829.529</v>
      </c>
      <c r="R1211" s="241">
        <v>916.38599999999997</v>
      </c>
      <c r="S1211" s="237">
        <f t="shared" si="322"/>
        <v>-86.856999999999971</v>
      </c>
      <c r="T1211" s="335">
        <f t="shared" si="323"/>
        <v>-9.4782111468311356</v>
      </c>
      <c r="U1211" s="180" t="s">
        <v>5513</v>
      </c>
      <c r="V1211" s="243">
        <v>822</v>
      </c>
      <c r="W1211" s="243">
        <v>916</v>
      </c>
      <c r="X1211" s="243">
        <f t="shared" si="314"/>
        <v>-94</v>
      </c>
      <c r="Y1211" s="256">
        <f t="shared" si="315"/>
        <v>-10.262008733624455</v>
      </c>
      <c r="Z1211" s="237" t="s">
        <v>5673</v>
      </c>
      <c r="AA1211" s="243">
        <v>7</v>
      </c>
      <c r="AB1211" s="243" t="s">
        <v>5423</v>
      </c>
      <c r="AC1211" s="243" t="s">
        <v>5423</v>
      </c>
      <c r="AD1211" s="243" t="s">
        <v>5423</v>
      </c>
      <c r="AE1211" s="243" t="s">
        <v>5423</v>
      </c>
      <c r="AF1211" s="243" t="s">
        <v>5423</v>
      </c>
      <c r="AG1211" s="243" t="s">
        <v>5423</v>
      </c>
      <c r="AH1211" s="243" t="s">
        <v>5423</v>
      </c>
      <c r="AI1211" s="243" t="s">
        <v>5423</v>
      </c>
      <c r="AJ1211" s="237" t="s">
        <v>5423</v>
      </c>
      <c r="AK1211" s="243" t="s">
        <v>5423</v>
      </c>
      <c r="AL1211" s="243" t="s">
        <v>5423</v>
      </c>
      <c r="AM1211" s="243" t="s">
        <v>5423</v>
      </c>
      <c r="AN1211" s="243" t="s">
        <v>5423</v>
      </c>
      <c r="AO1211" s="237" t="s">
        <v>5423</v>
      </c>
      <c r="AP1211" s="243" t="s">
        <v>5423</v>
      </c>
      <c r="AQ1211" s="243" t="s">
        <v>5423</v>
      </c>
      <c r="AR1211" s="243" t="s">
        <v>5423</v>
      </c>
      <c r="AS1211" s="243" t="s">
        <v>5423</v>
      </c>
      <c r="AT1211" s="166" t="s">
        <v>8405</v>
      </c>
    </row>
    <row r="1212" spans="2:46" ht="50" customHeight="1">
      <c r="B1212" s="34" t="s">
        <v>2397</v>
      </c>
      <c r="C1212" s="35" t="s">
        <v>5306</v>
      </c>
      <c r="D1212" s="36" t="s">
        <v>2398</v>
      </c>
      <c r="E1212" s="97">
        <v>5660.9309999999996</v>
      </c>
      <c r="F1212" s="241">
        <v>5410.17</v>
      </c>
      <c r="G1212" s="237">
        <f t="shared" si="308"/>
        <v>250.76099999999951</v>
      </c>
      <c r="H1212" s="236">
        <f t="shared" si="309"/>
        <v>4.634992985432981</v>
      </c>
      <c r="I1212" s="97">
        <v>1680.8910000000001</v>
      </c>
      <c r="J1212" s="241">
        <v>1680.172</v>
      </c>
      <c r="K1212" s="237">
        <f t="shared" si="310"/>
        <v>0.71900000000005093</v>
      </c>
      <c r="L1212" s="313">
        <f t="shared" si="307"/>
        <v>4.279323783517705E-2</v>
      </c>
      <c r="M1212" s="97">
        <v>248.12200000000001</v>
      </c>
      <c r="N1212" s="241">
        <v>248.12100000000001</v>
      </c>
      <c r="O1212" s="237">
        <f t="shared" si="311"/>
        <v>1.0000000000047748E-3</v>
      </c>
      <c r="P1212" s="236">
        <f t="shared" si="312"/>
        <v>4.0302916722275616E-4</v>
      </c>
      <c r="Q1212" s="97">
        <v>3731.9180000000001</v>
      </c>
      <c r="R1212" s="241">
        <v>3481.877</v>
      </c>
      <c r="S1212" s="237">
        <f t="shared" si="322"/>
        <v>250.04100000000017</v>
      </c>
      <c r="T1212" s="335">
        <f t="shared" si="323"/>
        <v>7.1812128917822253</v>
      </c>
      <c r="U1212" s="180" t="s">
        <v>5476</v>
      </c>
      <c r="V1212" s="243">
        <v>852</v>
      </c>
      <c r="W1212" s="243">
        <v>752</v>
      </c>
      <c r="X1212" s="243">
        <f t="shared" si="314"/>
        <v>100</v>
      </c>
      <c r="Y1212" s="256">
        <f t="shared" si="315"/>
        <v>13.297872340425531</v>
      </c>
      <c r="Z1212" s="237" t="s">
        <v>5513</v>
      </c>
      <c r="AA1212" s="243">
        <v>512</v>
      </c>
      <c r="AB1212" s="243">
        <v>512</v>
      </c>
      <c r="AC1212" s="243">
        <f t="shared" si="324"/>
        <v>0</v>
      </c>
      <c r="AD1212" s="256">
        <f t="shared" si="325"/>
        <v>0</v>
      </c>
      <c r="AE1212" s="237" t="s">
        <v>7419</v>
      </c>
      <c r="AF1212" s="243">
        <v>411</v>
      </c>
      <c r="AG1212" s="243">
        <v>411</v>
      </c>
      <c r="AH1212" s="243">
        <f t="shared" si="316"/>
        <v>0</v>
      </c>
      <c r="AI1212" s="243">
        <f t="shared" si="317"/>
        <v>0</v>
      </c>
      <c r="AJ1212" s="237" t="s">
        <v>5404</v>
      </c>
      <c r="AK1212" s="243">
        <v>375</v>
      </c>
      <c r="AL1212" s="243">
        <v>375</v>
      </c>
      <c r="AM1212" s="243">
        <f t="shared" si="318"/>
        <v>0</v>
      </c>
      <c r="AN1212" s="243">
        <f t="shared" si="319"/>
        <v>0</v>
      </c>
      <c r="AO1212" s="237" t="s">
        <v>8446</v>
      </c>
      <c r="AP1212" s="243">
        <v>370</v>
      </c>
      <c r="AQ1212" s="243">
        <v>300</v>
      </c>
      <c r="AR1212" s="243">
        <f t="shared" si="320"/>
        <v>70</v>
      </c>
      <c r="AS1212" s="256">
        <f t="shared" si="321"/>
        <v>23.333333333333332</v>
      </c>
      <c r="AT1212" s="166" t="s">
        <v>8405</v>
      </c>
    </row>
    <row r="1213" spans="2:46" ht="50" customHeight="1">
      <c r="B1213" s="34" t="s">
        <v>2399</v>
      </c>
      <c r="C1213" s="35" t="s">
        <v>5306</v>
      </c>
      <c r="D1213" s="36" t="s">
        <v>1335</v>
      </c>
      <c r="E1213" s="97">
        <v>7058.3869999999997</v>
      </c>
      <c r="F1213" s="241">
        <v>6964.9390000000003</v>
      </c>
      <c r="G1213" s="237">
        <f t="shared" si="308"/>
        <v>93.447999999999411</v>
      </c>
      <c r="H1213" s="236">
        <f t="shared" si="309"/>
        <v>1.3416915783469088</v>
      </c>
      <c r="I1213" s="97">
        <v>655.53599999999994</v>
      </c>
      <c r="J1213" s="241">
        <v>655.26099999999997</v>
      </c>
      <c r="K1213" s="237">
        <f t="shared" si="310"/>
        <v>0.27499999999997726</v>
      </c>
      <c r="L1213" s="313">
        <f t="shared" si="307"/>
        <v>4.1968009693843719E-2</v>
      </c>
      <c r="M1213" s="97">
        <v>406.43799999999999</v>
      </c>
      <c r="N1213" s="241">
        <v>406.26400000000001</v>
      </c>
      <c r="O1213" s="237">
        <f t="shared" si="311"/>
        <v>0.17399999999997817</v>
      </c>
      <c r="P1213" s="236">
        <f t="shared" si="312"/>
        <v>4.2829293267426641E-2</v>
      </c>
      <c r="Q1213" s="97">
        <v>5996.4129999999996</v>
      </c>
      <c r="R1213" s="241">
        <v>5903.4139999999998</v>
      </c>
      <c r="S1213" s="237">
        <f t="shared" si="322"/>
        <v>92.998999999999796</v>
      </c>
      <c r="T1213" s="335">
        <f t="shared" si="323"/>
        <v>1.5753426745947312</v>
      </c>
      <c r="U1213" s="180" t="s">
        <v>5513</v>
      </c>
      <c r="V1213" s="243">
        <v>2588</v>
      </c>
      <c r="W1213" s="243">
        <v>2586</v>
      </c>
      <c r="X1213" s="243">
        <f t="shared" si="314"/>
        <v>2</v>
      </c>
      <c r="Y1213" s="256">
        <f t="shared" si="315"/>
        <v>7.7339520494972933E-2</v>
      </c>
      <c r="Z1213" s="237" t="s">
        <v>8447</v>
      </c>
      <c r="AA1213" s="243">
        <v>770</v>
      </c>
      <c r="AB1213" s="243">
        <v>770</v>
      </c>
      <c r="AC1213" s="243">
        <f t="shared" si="324"/>
        <v>0</v>
      </c>
      <c r="AD1213" s="256">
        <f t="shared" si="325"/>
        <v>0</v>
      </c>
      <c r="AE1213" s="237" t="s">
        <v>8448</v>
      </c>
      <c r="AF1213" s="243">
        <v>626</v>
      </c>
      <c r="AG1213" s="243">
        <v>625</v>
      </c>
      <c r="AH1213" s="243">
        <f t="shared" si="316"/>
        <v>1</v>
      </c>
      <c r="AI1213" s="243">
        <f t="shared" si="317"/>
        <v>0.16</v>
      </c>
      <c r="AJ1213" s="237" t="s">
        <v>8449</v>
      </c>
      <c r="AK1213" s="243">
        <v>581</v>
      </c>
      <c r="AL1213" s="243">
        <v>579</v>
      </c>
      <c r="AM1213" s="243">
        <f t="shared" si="318"/>
        <v>2</v>
      </c>
      <c r="AN1213" s="243">
        <f t="shared" si="319"/>
        <v>0.34542314335060448</v>
      </c>
      <c r="AO1213" s="237" t="s">
        <v>8450</v>
      </c>
      <c r="AP1213" s="243">
        <v>485</v>
      </c>
      <c r="AQ1213" s="243">
        <v>484</v>
      </c>
      <c r="AR1213" s="243">
        <f t="shared" si="320"/>
        <v>1</v>
      </c>
      <c r="AS1213" s="256">
        <f t="shared" si="321"/>
        <v>0.20661157024793389</v>
      </c>
      <c r="AT1213" s="166" t="s">
        <v>8405</v>
      </c>
    </row>
    <row r="1214" spans="2:46" ht="50" customHeight="1">
      <c r="B1214" s="34" t="s">
        <v>2400</v>
      </c>
      <c r="C1214" s="35" t="s">
        <v>5306</v>
      </c>
      <c r="D1214" s="36" t="s">
        <v>2401</v>
      </c>
      <c r="E1214" s="97">
        <v>4584.616</v>
      </c>
      <c r="F1214" s="241">
        <v>4456.6180000000004</v>
      </c>
      <c r="G1214" s="237">
        <f t="shared" si="308"/>
        <v>127.99799999999959</v>
      </c>
      <c r="H1214" s="236">
        <f t="shared" si="309"/>
        <v>2.8720882067971627</v>
      </c>
      <c r="I1214" s="97">
        <v>672.83900000000006</v>
      </c>
      <c r="J1214" s="241">
        <v>574.65899999999999</v>
      </c>
      <c r="K1214" s="237">
        <f t="shared" si="310"/>
        <v>98.180000000000064</v>
      </c>
      <c r="L1214" s="313">
        <f t="shared" si="307"/>
        <v>17.084914705938665</v>
      </c>
      <c r="M1214" s="97">
        <v>243.131</v>
      </c>
      <c r="N1214" s="241">
        <v>243.01300000000001</v>
      </c>
      <c r="O1214" s="237">
        <f t="shared" si="311"/>
        <v>0.117999999999995</v>
      </c>
      <c r="P1214" s="236">
        <f t="shared" si="312"/>
        <v>4.8557073078392923E-2</v>
      </c>
      <c r="Q1214" s="97">
        <v>3668.6460000000002</v>
      </c>
      <c r="R1214" s="241">
        <v>3638.9459999999999</v>
      </c>
      <c r="S1214" s="237">
        <f t="shared" si="322"/>
        <v>29.700000000000273</v>
      </c>
      <c r="T1214" s="335">
        <f t="shared" si="323"/>
        <v>0.81617039659286716</v>
      </c>
      <c r="U1214" s="180" t="s">
        <v>8451</v>
      </c>
      <c r="V1214" s="243">
        <v>800</v>
      </c>
      <c r="W1214" s="243">
        <v>800</v>
      </c>
      <c r="X1214" s="243">
        <f t="shared" si="314"/>
        <v>0</v>
      </c>
      <c r="Y1214" s="256">
        <f t="shared" si="315"/>
        <v>0</v>
      </c>
      <c r="Z1214" s="237" t="s">
        <v>6942</v>
      </c>
      <c r="AA1214" s="243">
        <v>700</v>
      </c>
      <c r="AB1214" s="243">
        <v>700</v>
      </c>
      <c r="AC1214" s="243">
        <f t="shared" si="324"/>
        <v>0</v>
      </c>
      <c r="AD1214" s="256">
        <f t="shared" si="325"/>
        <v>0</v>
      </c>
      <c r="AE1214" s="237" t="s">
        <v>5386</v>
      </c>
      <c r="AF1214" s="243">
        <v>600</v>
      </c>
      <c r="AG1214" s="243">
        <v>600</v>
      </c>
      <c r="AH1214" s="243">
        <f t="shared" si="316"/>
        <v>0</v>
      </c>
      <c r="AI1214" s="243">
        <f t="shared" si="317"/>
        <v>0</v>
      </c>
      <c r="AJ1214" s="237" t="s">
        <v>5513</v>
      </c>
      <c r="AK1214" s="243">
        <v>538</v>
      </c>
      <c r="AL1214" s="243">
        <v>518</v>
      </c>
      <c r="AM1214" s="243">
        <f t="shared" si="318"/>
        <v>20</v>
      </c>
      <c r="AN1214" s="243">
        <f t="shared" si="319"/>
        <v>3.8610038610038608</v>
      </c>
      <c r="AO1214" s="237" t="s">
        <v>8036</v>
      </c>
      <c r="AP1214" s="243">
        <v>500</v>
      </c>
      <c r="AQ1214" s="243">
        <v>500</v>
      </c>
      <c r="AR1214" s="243">
        <f t="shared" si="320"/>
        <v>0</v>
      </c>
      <c r="AS1214" s="256">
        <f t="shared" si="321"/>
        <v>0</v>
      </c>
      <c r="AT1214" s="166" t="s">
        <v>8405</v>
      </c>
    </row>
    <row r="1215" spans="2:46" ht="50" customHeight="1">
      <c r="B1215" s="34" t="s">
        <v>2402</v>
      </c>
      <c r="C1215" s="35" t="s">
        <v>5306</v>
      </c>
      <c r="D1215" s="36" t="s">
        <v>2403</v>
      </c>
      <c r="E1215" s="97">
        <v>2245.248</v>
      </c>
      <c r="F1215" s="241">
        <v>2273.7060000000001</v>
      </c>
      <c r="G1215" s="237">
        <f t="shared" si="308"/>
        <v>-28.458000000000084</v>
      </c>
      <c r="H1215" s="236">
        <f t="shared" si="309"/>
        <v>-1.2516130053753687</v>
      </c>
      <c r="I1215" s="97">
        <v>644.28499999999997</v>
      </c>
      <c r="J1215" s="241">
        <v>676.327</v>
      </c>
      <c r="K1215" s="237">
        <f t="shared" si="310"/>
        <v>-32.04200000000003</v>
      </c>
      <c r="L1215" s="313">
        <f t="shared" si="307"/>
        <v>-4.7376490957776385</v>
      </c>
      <c r="M1215" s="97">
        <v>47.976999999999997</v>
      </c>
      <c r="N1215" s="241">
        <v>47.975000000000001</v>
      </c>
      <c r="O1215" s="237">
        <f t="shared" si="311"/>
        <v>1.9999999999953388E-3</v>
      </c>
      <c r="P1215" s="236">
        <f t="shared" si="312"/>
        <v>4.1688379364155058E-3</v>
      </c>
      <c r="Q1215" s="97">
        <v>1552.9860000000001</v>
      </c>
      <c r="R1215" s="241">
        <v>1549.404</v>
      </c>
      <c r="S1215" s="237">
        <f t="shared" si="322"/>
        <v>3.5820000000001073</v>
      </c>
      <c r="T1215" s="335">
        <f t="shared" si="323"/>
        <v>0.23118566881201466</v>
      </c>
      <c r="U1215" s="180" t="s">
        <v>5513</v>
      </c>
      <c r="V1215" s="243">
        <v>1233</v>
      </c>
      <c r="W1215" s="243">
        <v>1232</v>
      </c>
      <c r="X1215" s="243">
        <f t="shared" si="314"/>
        <v>1</v>
      </c>
      <c r="Y1215" s="256">
        <f t="shared" si="315"/>
        <v>8.1168831168831168E-2</v>
      </c>
      <c r="Z1215" s="237" t="s">
        <v>8452</v>
      </c>
      <c r="AA1215" s="243">
        <v>190</v>
      </c>
      <c r="AB1215" s="243">
        <v>189</v>
      </c>
      <c r="AC1215" s="243">
        <f t="shared" si="324"/>
        <v>1</v>
      </c>
      <c r="AD1215" s="256">
        <f t="shared" si="325"/>
        <v>0.52910052910052907</v>
      </c>
      <c r="AE1215" s="237" t="s">
        <v>8453</v>
      </c>
      <c r="AF1215" s="243">
        <v>94</v>
      </c>
      <c r="AG1215" s="243">
        <v>94</v>
      </c>
      <c r="AH1215" s="243">
        <f t="shared" si="316"/>
        <v>0</v>
      </c>
      <c r="AI1215" s="243">
        <f t="shared" si="317"/>
        <v>0</v>
      </c>
      <c r="AJ1215" s="237" t="s">
        <v>5471</v>
      </c>
      <c r="AK1215" s="243">
        <v>14</v>
      </c>
      <c r="AL1215" s="243">
        <v>16</v>
      </c>
      <c r="AM1215" s="243">
        <f t="shared" si="318"/>
        <v>-2</v>
      </c>
      <c r="AN1215" s="243">
        <f t="shared" si="319"/>
        <v>-12.5</v>
      </c>
      <c r="AO1215" s="237" t="s">
        <v>8454</v>
      </c>
      <c r="AP1215" s="243">
        <v>12</v>
      </c>
      <c r="AQ1215" s="243">
        <v>12</v>
      </c>
      <c r="AR1215" s="243">
        <f t="shared" si="320"/>
        <v>0</v>
      </c>
      <c r="AS1215" s="256">
        <f t="shared" si="321"/>
        <v>0</v>
      </c>
      <c r="AT1215" s="166" t="s">
        <v>8405</v>
      </c>
    </row>
    <row r="1216" spans="2:46" ht="50" customHeight="1">
      <c r="B1216" s="34" t="s">
        <v>2404</v>
      </c>
      <c r="C1216" s="35" t="s">
        <v>5306</v>
      </c>
      <c r="D1216" s="36" t="s">
        <v>2405</v>
      </c>
      <c r="E1216" s="97">
        <v>6996.37</v>
      </c>
      <c r="F1216" s="241">
        <v>7578.0889999999999</v>
      </c>
      <c r="G1216" s="237">
        <f t="shared" si="308"/>
        <v>-581.71900000000005</v>
      </c>
      <c r="H1216" s="236">
        <f t="shared" si="309"/>
        <v>-7.6763284252797783</v>
      </c>
      <c r="I1216" s="97">
        <v>1922.702</v>
      </c>
      <c r="J1216" s="241">
        <v>1855.548</v>
      </c>
      <c r="K1216" s="237">
        <f t="shared" si="310"/>
        <v>67.153999999999996</v>
      </c>
      <c r="L1216" s="313">
        <f t="shared" si="307"/>
        <v>3.6190925807362566</v>
      </c>
      <c r="M1216" s="97">
        <v>520.71900000000005</v>
      </c>
      <c r="N1216" s="241">
        <v>621.6</v>
      </c>
      <c r="O1216" s="237">
        <f t="shared" si="311"/>
        <v>-100.88099999999997</v>
      </c>
      <c r="P1216" s="236">
        <f t="shared" si="312"/>
        <v>-16.229247104247101</v>
      </c>
      <c r="Q1216" s="97">
        <v>4552.9489999999996</v>
      </c>
      <c r="R1216" s="241">
        <v>5100.9409999999998</v>
      </c>
      <c r="S1216" s="237">
        <f t="shared" si="322"/>
        <v>-547.99200000000019</v>
      </c>
      <c r="T1216" s="335">
        <f t="shared" si="323"/>
        <v>-10.742958995212849</v>
      </c>
      <c r="U1216" s="180" t="s">
        <v>5481</v>
      </c>
      <c r="V1216" s="243">
        <v>3218</v>
      </c>
      <c r="W1216" s="243">
        <v>3652</v>
      </c>
      <c r="X1216" s="243">
        <f t="shared" si="314"/>
        <v>-434</v>
      </c>
      <c r="Y1216" s="256">
        <f t="shared" si="315"/>
        <v>-11.883899233296823</v>
      </c>
      <c r="Z1216" s="237" t="s">
        <v>5513</v>
      </c>
      <c r="AA1216" s="243">
        <v>825</v>
      </c>
      <c r="AB1216" s="243">
        <v>924</v>
      </c>
      <c r="AC1216" s="243">
        <f t="shared" si="324"/>
        <v>-99</v>
      </c>
      <c r="AD1216" s="256">
        <f t="shared" si="325"/>
        <v>-10.714285714285714</v>
      </c>
      <c r="AE1216" s="237" t="s">
        <v>5386</v>
      </c>
      <c r="AF1216" s="243">
        <v>330</v>
      </c>
      <c r="AG1216" s="243">
        <v>330</v>
      </c>
      <c r="AH1216" s="243">
        <f t="shared" si="316"/>
        <v>0</v>
      </c>
      <c r="AI1216" s="243">
        <f t="shared" si="317"/>
        <v>0</v>
      </c>
      <c r="AJ1216" s="237" t="s">
        <v>7030</v>
      </c>
      <c r="AK1216" s="243">
        <v>162</v>
      </c>
      <c r="AL1216" s="243">
        <v>180</v>
      </c>
      <c r="AM1216" s="243">
        <f t="shared" si="318"/>
        <v>-18</v>
      </c>
      <c r="AN1216" s="243">
        <f t="shared" si="319"/>
        <v>-10</v>
      </c>
      <c r="AO1216" s="237" t="s">
        <v>5673</v>
      </c>
      <c r="AP1216" s="243">
        <v>7</v>
      </c>
      <c r="AQ1216" s="243">
        <v>0</v>
      </c>
      <c r="AR1216" s="243">
        <f t="shared" si="320"/>
        <v>7</v>
      </c>
      <c r="AS1216" s="256" t="s">
        <v>12165</v>
      </c>
      <c r="AT1216" s="166" t="s">
        <v>8405</v>
      </c>
    </row>
    <row r="1217" spans="2:46" ht="50" customHeight="1">
      <c r="B1217" s="34" t="s">
        <v>2406</v>
      </c>
      <c r="C1217" s="35" t="s">
        <v>5306</v>
      </c>
      <c r="D1217" s="36" t="s">
        <v>2407</v>
      </c>
      <c r="E1217" s="97">
        <v>8229.0859999999993</v>
      </c>
      <c r="F1217" s="241">
        <v>7045.1869999999999</v>
      </c>
      <c r="G1217" s="237">
        <f t="shared" si="308"/>
        <v>1183.8989999999994</v>
      </c>
      <c r="H1217" s="236">
        <f t="shared" si="309"/>
        <v>16.804365874177641</v>
      </c>
      <c r="I1217" s="97">
        <v>4913.4610000000002</v>
      </c>
      <c r="J1217" s="241">
        <v>4049.6990000000001</v>
      </c>
      <c r="K1217" s="237">
        <f t="shared" si="310"/>
        <v>863.76200000000017</v>
      </c>
      <c r="L1217" s="313">
        <f t="shared" si="307"/>
        <v>21.329041985589551</v>
      </c>
      <c r="M1217" s="97">
        <v>89.447999999999993</v>
      </c>
      <c r="N1217" s="241">
        <v>89.468999999999994</v>
      </c>
      <c r="O1217" s="237">
        <f t="shared" si="311"/>
        <v>-2.1000000000000796E-2</v>
      </c>
      <c r="P1217" s="236">
        <f t="shared" si="312"/>
        <v>-2.3471817053952539E-2</v>
      </c>
      <c r="Q1217" s="97">
        <v>3226.1770000000001</v>
      </c>
      <c r="R1217" s="241">
        <v>2906.0189999999998</v>
      </c>
      <c r="S1217" s="237">
        <f t="shared" si="322"/>
        <v>320.15800000000036</v>
      </c>
      <c r="T1217" s="335">
        <f t="shared" si="323"/>
        <v>11.017064926278884</v>
      </c>
      <c r="U1217" s="180" t="s">
        <v>8455</v>
      </c>
      <c r="V1217" s="243">
        <v>1503</v>
      </c>
      <c r="W1217" s="243">
        <v>1202</v>
      </c>
      <c r="X1217" s="243">
        <f t="shared" si="314"/>
        <v>301</v>
      </c>
      <c r="Y1217" s="256">
        <f t="shared" si="315"/>
        <v>25.041597337770384</v>
      </c>
      <c r="Z1217" s="237" t="s">
        <v>8456</v>
      </c>
      <c r="AA1217" s="243">
        <v>833</v>
      </c>
      <c r="AB1217" s="243">
        <v>832</v>
      </c>
      <c r="AC1217" s="243">
        <f t="shared" si="324"/>
        <v>1</v>
      </c>
      <c r="AD1217" s="256">
        <f t="shared" si="325"/>
        <v>0.1201923076923077</v>
      </c>
      <c r="AE1217" s="237" t="s">
        <v>8457</v>
      </c>
      <c r="AF1217" s="243">
        <v>386</v>
      </c>
      <c r="AG1217" s="243">
        <v>371</v>
      </c>
      <c r="AH1217" s="243">
        <f t="shared" si="316"/>
        <v>15</v>
      </c>
      <c r="AI1217" s="243">
        <f t="shared" si="317"/>
        <v>4.0431266846361185</v>
      </c>
      <c r="AJ1217" s="237" t="s">
        <v>8458</v>
      </c>
      <c r="AK1217" s="243">
        <v>189</v>
      </c>
      <c r="AL1217" s="243">
        <v>189</v>
      </c>
      <c r="AM1217" s="243">
        <f t="shared" si="318"/>
        <v>0</v>
      </c>
      <c r="AN1217" s="243">
        <f t="shared" si="319"/>
        <v>0</v>
      </c>
      <c r="AO1217" s="237" t="s">
        <v>8459</v>
      </c>
      <c r="AP1217" s="243">
        <v>185</v>
      </c>
      <c r="AQ1217" s="243">
        <v>184</v>
      </c>
      <c r="AR1217" s="243">
        <f t="shared" si="320"/>
        <v>1</v>
      </c>
      <c r="AS1217" s="256">
        <f t="shared" si="321"/>
        <v>0.54347826086956519</v>
      </c>
      <c r="AT1217" s="166" t="s">
        <v>8405</v>
      </c>
    </row>
    <row r="1218" spans="2:46" ht="50" customHeight="1">
      <c r="B1218" s="34" t="s">
        <v>2408</v>
      </c>
      <c r="C1218" s="35" t="s">
        <v>5306</v>
      </c>
      <c r="D1218" s="36" t="s">
        <v>2409</v>
      </c>
      <c r="E1218" s="97">
        <v>4027.1410000000001</v>
      </c>
      <c r="F1218" s="241">
        <v>3991.7359999999999</v>
      </c>
      <c r="G1218" s="237">
        <f t="shared" si="308"/>
        <v>35.4050000000002</v>
      </c>
      <c r="H1218" s="236">
        <f t="shared" si="309"/>
        <v>0.88695745410017601</v>
      </c>
      <c r="I1218" s="97">
        <v>2688.2</v>
      </c>
      <c r="J1218" s="241">
        <v>2563.6</v>
      </c>
      <c r="K1218" s="237">
        <f t="shared" si="310"/>
        <v>124.59999999999991</v>
      </c>
      <c r="L1218" s="313">
        <f t="shared" si="307"/>
        <v>4.8603526291153036</v>
      </c>
      <c r="M1218" s="97">
        <v>341.28899999999999</v>
      </c>
      <c r="N1218" s="241">
        <v>341.089</v>
      </c>
      <c r="O1218" s="237">
        <f t="shared" si="311"/>
        <v>0.19999999999998863</v>
      </c>
      <c r="P1218" s="236">
        <f t="shared" si="312"/>
        <v>5.8635722641301437E-2</v>
      </c>
      <c r="Q1218" s="97">
        <v>997.65200000000004</v>
      </c>
      <c r="R1218" s="241">
        <v>1087.047</v>
      </c>
      <c r="S1218" s="237">
        <f t="shared" si="322"/>
        <v>-89.394999999999982</v>
      </c>
      <c r="T1218" s="335">
        <f t="shared" si="323"/>
        <v>-8.2236554629192646</v>
      </c>
      <c r="U1218" s="180" t="s">
        <v>8460</v>
      </c>
      <c r="V1218" s="243">
        <v>293</v>
      </c>
      <c r="W1218" s="243">
        <v>398</v>
      </c>
      <c r="X1218" s="243">
        <f t="shared" si="314"/>
        <v>-105</v>
      </c>
      <c r="Y1218" s="256">
        <f t="shared" si="315"/>
        <v>-26.38190954773869</v>
      </c>
      <c r="Z1218" s="237" t="s">
        <v>8461</v>
      </c>
      <c r="AA1218" s="243">
        <v>173</v>
      </c>
      <c r="AB1218" s="243">
        <v>199</v>
      </c>
      <c r="AC1218" s="243">
        <f t="shared" si="324"/>
        <v>-26</v>
      </c>
      <c r="AD1218" s="256">
        <f t="shared" si="325"/>
        <v>-13.06532663316583</v>
      </c>
      <c r="AE1218" s="237" t="s">
        <v>8462</v>
      </c>
      <c r="AF1218" s="243">
        <v>172</v>
      </c>
      <c r="AG1218" s="243">
        <v>170</v>
      </c>
      <c r="AH1218" s="243">
        <f t="shared" si="316"/>
        <v>2</v>
      </c>
      <c r="AI1218" s="243">
        <f t="shared" si="317"/>
        <v>1.1764705882352942</v>
      </c>
      <c r="AJ1218" s="237" t="s">
        <v>8463</v>
      </c>
      <c r="AK1218" s="243">
        <v>130</v>
      </c>
      <c r="AL1218" s="243">
        <v>130</v>
      </c>
      <c r="AM1218" s="243">
        <f t="shared" si="318"/>
        <v>0</v>
      </c>
      <c r="AN1218" s="243">
        <f t="shared" si="319"/>
        <v>0</v>
      </c>
      <c r="AO1218" s="237" t="s">
        <v>5578</v>
      </c>
      <c r="AP1218" s="243">
        <v>119</v>
      </c>
      <c r="AQ1218" s="243">
        <v>79</v>
      </c>
      <c r="AR1218" s="243">
        <f t="shared" si="320"/>
        <v>40</v>
      </c>
      <c r="AS1218" s="256">
        <f t="shared" si="321"/>
        <v>50.632911392405063</v>
      </c>
      <c r="AT1218" s="166" t="s">
        <v>8405</v>
      </c>
    </row>
    <row r="1219" spans="2:46" ht="50" customHeight="1">
      <c r="B1219" s="34" t="s">
        <v>2410</v>
      </c>
      <c r="C1219" s="35" t="s">
        <v>5306</v>
      </c>
      <c r="D1219" s="36" t="s">
        <v>2411</v>
      </c>
      <c r="E1219" s="97">
        <v>4014.7330000000002</v>
      </c>
      <c r="F1219" s="241">
        <v>4084.473</v>
      </c>
      <c r="G1219" s="237">
        <f t="shared" si="308"/>
        <v>-69.739999999999782</v>
      </c>
      <c r="H1219" s="236">
        <f t="shared" si="309"/>
        <v>-1.7074418168512751</v>
      </c>
      <c r="I1219" s="97">
        <v>1226.251</v>
      </c>
      <c r="J1219" s="241">
        <v>1325.32</v>
      </c>
      <c r="K1219" s="237">
        <f t="shared" si="310"/>
        <v>-99.06899999999996</v>
      </c>
      <c r="L1219" s="313">
        <f t="shared" ref="L1219:L1282" si="326">K1219/J1219*100</f>
        <v>-7.4751003531222615</v>
      </c>
      <c r="M1219" s="97">
        <v>79.186999999999998</v>
      </c>
      <c r="N1219" s="241">
        <v>79.14</v>
      </c>
      <c r="O1219" s="237">
        <f t="shared" si="311"/>
        <v>4.6999999999997044E-2</v>
      </c>
      <c r="P1219" s="236">
        <f t="shared" si="312"/>
        <v>5.9388425574926774E-2</v>
      </c>
      <c r="Q1219" s="97">
        <v>2709.2950000000001</v>
      </c>
      <c r="R1219" s="241">
        <v>2680.0129999999999</v>
      </c>
      <c r="S1219" s="237">
        <f t="shared" si="322"/>
        <v>29.282000000000153</v>
      </c>
      <c r="T1219" s="335">
        <f t="shared" si="323"/>
        <v>1.0926066403409294</v>
      </c>
      <c r="U1219" s="180" t="s">
        <v>5695</v>
      </c>
      <c r="V1219" s="243">
        <v>765</v>
      </c>
      <c r="W1219" s="243">
        <v>764</v>
      </c>
      <c r="X1219" s="243">
        <f t="shared" si="314"/>
        <v>1</v>
      </c>
      <c r="Y1219" s="256">
        <f t="shared" si="315"/>
        <v>0.13089005235602094</v>
      </c>
      <c r="Z1219" s="237" t="s">
        <v>8464</v>
      </c>
      <c r="AA1219" s="243">
        <v>625</v>
      </c>
      <c r="AB1219" s="243">
        <v>625</v>
      </c>
      <c r="AC1219" s="243">
        <f t="shared" si="324"/>
        <v>0</v>
      </c>
      <c r="AD1219" s="256">
        <f t="shared" si="325"/>
        <v>0</v>
      </c>
      <c r="AE1219" s="237" t="s">
        <v>8465</v>
      </c>
      <c r="AF1219" s="243">
        <v>438</v>
      </c>
      <c r="AG1219" s="243">
        <v>419</v>
      </c>
      <c r="AH1219" s="243">
        <f t="shared" si="316"/>
        <v>19</v>
      </c>
      <c r="AI1219" s="243">
        <f t="shared" si="317"/>
        <v>4.5346062052505962</v>
      </c>
      <c r="AJ1219" s="237" t="s">
        <v>5404</v>
      </c>
      <c r="AK1219" s="243">
        <v>402</v>
      </c>
      <c r="AL1219" s="243">
        <v>402</v>
      </c>
      <c r="AM1219" s="243">
        <f t="shared" si="318"/>
        <v>0</v>
      </c>
      <c r="AN1219" s="243">
        <f t="shared" si="319"/>
        <v>0</v>
      </c>
      <c r="AO1219" s="237" t="s">
        <v>5386</v>
      </c>
      <c r="AP1219" s="243">
        <v>169</v>
      </c>
      <c r="AQ1219" s="243">
        <v>169</v>
      </c>
      <c r="AR1219" s="243">
        <f t="shared" si="320"/>
        <v>0</v>
      </c>
      <c r="AS1219" s="256">
        <f t="shared" si="321"/>
        <v>0</v>
      </c>
      <c r="AT1219" s="166" t="s">
        <v>8405</v>
      </c>
    </row>
    <row r="1220" spans="2:46" ht="50" customHeight="1">
      <c r="B1220" s="34" t="s">
        <v>2412</v>
      </c>
      <c r="C1220" s="35" t="s">
        <v>5306</v>
      </c>
      <c r="D1220" s="36" t="s">
        <v>2413</v>
      </c>
      <c r="E1220" s="97">
        <v>1664.135</v>
      </c>
      <c r="F1220" s="241">
        <v>1675.117</v>
      </c>
      <c r="G1220" s="237">
        <f t="shared" si="308"/>
        <v>-10.981999999999971</v>
      </c>
      <c r="H1220" s="236">
        <f t="shared" si="309"/>
        <v>-0.65559599717512096</v>
      </c>
      <c r="I1220" s="97">
        <v>955.92700000000002</v>
      </c>
      <c r="J1220" s="241">
        <v>952.35900000000004</v>
      </c>
      <c r="K1220" s="237">
        <f t="shared" si="310"/>
        <v>3.5679999999999836</v>
      </c>
      <c r="L1220" s="313">
        <f t="shared" si="326"/>
        <v>0.37464863565105</v>
      </c>
      <c r="M1220" s="97">
        <v>24.988</v>
      </c>
      <c r="N1220" s="241">
        <v>24.988</v>
      </c>
      <c r="O1220" s="237">
        <f t="shared" si="311"/>
        <v>0</v>
      </c>
      <c r="P1220" s="236">
        <f t="shared" si="312"/>
        <v>0</v>
      </c>
      <c r="Q1220" s="97">
        <v>683.22</v>
      </c>
      <c r="R1220" s="241">
        <v>697.77</v>
      </c>
      <c r="S1220" s="237">
        <f t="shared" si="322"/>
        <v>-14.549999999999955</v>
      </c>
      <c r="T1220" s="335">
        <f t="shared" si="323"/>
        <v>-2.0852143256373812</v>
      </c>
      <c r="U1220" s="180" t="s">
        <v>5401</v>
      </c>
      <c r="V1220" s="243">
        <v>449</v>
      </c>
      <c r="W1220" s="243">
        <v>449</v>
      </c>
      <c r="X1220" s="243">
        <f t="shared" si="314"/>
        <v>0</v>
      </c>
      <c r="Y1220" s="256">
        <f t="shared" si="315"/>
        <v>0</v>
      </c>
      <c r="Z1220" s="237" t="s">
        <v>5386</v>
      </c>
      <c r="AA1220" s="243">
        <v>78</v>
      </c>
      <c r="AB1220" s="243">
        <v>78</v>
      </c>
      <c r="AC1220" s="243">
        <f t="shared" si="324"/>
        <v>0</v>
      </c>
      <c r="AD1220" s="256">
        <f t="shared" si="325"/>
        <v>0</v>
      </c>
      <c r="AE1220" s="237" t="s">
        <v>8466</v>
      </c>
      <c r="AF1220" s="243">
        <v>55</v>
      </c>
      <c r="AG1220" s="243">
        <v>46</v>
      </c>
      <c r="AH1220" s="243">
        <f t="shared" si="316"/>
        <v>9</v>
      </c>
      <c r="AI1220" s="243">
        <f t="shared" si="317"/>
        <v>19.565217391304348</v>
      </c>
      <c r="AJ1220" s="237" t="s">
        <v>6562</v>
      </c>
      <c r="AK1220" s="243">
        <v>18</v>
      </c>
      <c r="AL1220" s="243">
        <v>18</v>
      </c>
      <c r="AM1220" s="243">
        <f t="shared" si="318"/>
        <v>0</v>
      </c>
      <c r="AN1220" s="243">
        <f t="shared" si="319"/>
        <v>0</v>
      </c>
      <c r="AO1220" s="237" t="s">
        <v>8467</v>
      </c>
      <c r="AP1220" s="243">
        <v>16</v>
      </c>
      <c r="AQ1220" s="243">
        <v>16</v>
      </c>
      <c r="AR1220" s="243">
        <f t="shared" si="320"/>
        <v>0</v>
      </c>
      <c r="AS1220" s="256">
        <f t="shared" si="321"/>
        <v>0</v>
      </c>
      <c r="AT1220" s="166" t="s">
        <v>8405</v>
      </c>
    </row>
    <row r="1221" spans="2:46" ht="50" customHeight="1">
      <c r="B1221" s="34" t="s">
        <v>2414</v>
      </c>
      <c r="C1221" s="35" t="s">
        <v>5306</v>
      </c>
      <c r="D1221" s="36" t="s">
        <v>2415</v>
      </c>
      <c r="E1221" s="97">
        <v>3552.0259999999998</v>
      </c>
      <c r="F1221" s="241">
        <v>4057.473</v>
      </c>
      <c r="G1221" s="237">
        <f t="shared" si="308"/>
        <v>-505.44700000000012</v>
      </c>
      <c r="H1221" s="236">
        <f t="shared" si="309"/>
        <v>-12.457187022563062</v>
      </c>
      <c r="I1221" s="97">
        <v>1943.04</v>
      </c>
      <c r="J1221" s="241">
        <v>2322.1320000000001</v>
      </c>
      <c r="K1221" s="237">
        <f t="shared" si="310"/>
        <v>-379.0920000000001</v>
      </c>
      <c r="L1221" s="313">
        <f t="shared" si="326"/>
        <v>-16.325170145366418</v>
      </c>
      <c r="M1221" s="97">
        <v>353.51400000000001</v>
      </c>
      <c r="N1221" s="241">
        <v>352.84199999999998</v>
      </c>
      <c r="O1221" s="237">
        <f t="shared" si="311"/>
        <v>0.67200000000002547</v>
      </c>
      <c r="P1221" s="236">
        <f t="shared" si="312"/>
        <v>0.19045351743840741</v>
      </c>
      <c r="Q1221" s="97">
        <v>1255.472</v>
      </c>
      <c r="R1221" s="241">
        <v>1382.499</v>
      </c>
      <c r="S1221" s="237">
        <f t="shared" si="322"/>
        <v>-127.02700000000004</v>
      </c>
      <c r="T1221" s="335">
        <f t="shared" si="323"/>
        <v>-9.188216411006449</v>
      </c>
      <c r="U1221" s="180" t="s">
        <v>8468</v>
      </c>
      <c r="V1221" s="243">
        <v>914</v>
      </c>
      <c r="W1221" s="243">
        <v>1026</v>
      </c>
      <c r="X1221" s="243">
        <f t="shared" si="314"/>
        <v>-112</v>
      </c>
      <c r="Y1221" s="256">
        <f t="shared" si="315"/>
        <v>-10.916179337231968</v>
      </c>
      <c r="Z1221" s="237" t="s">
        <v>8469</v>
      </c>
      <c r="AA1221" s="243">
        <v>97</v>
      </c>
      <c r="AB1221" s="243">
        <v>96</v>
      </c>
      <c r="AC1221" s="243">
        <f t="shared" si="324"/>
        <v>1</v>
      </c>
      <c r="AD1221" s="256">
        <f t="shared" si="325"/>
        <v>1.0416666666666665</v>
      </c>
      <c r="AE1221" s="237" t="s">
        <v>5401</v>
      </c>
      <c r="AF1221" s="243">
        <v>89</v>
      </c>
      <c r="AG1221" s="243">
        <v>108</v>
      </c>
      <c r="AH1221" s="243">
        <f t="shared" si="316"/>
        <v>-19</v>
      </c>
      <c r="AI1221" s="243">
        <f t="shared" si="317"/>
        <v>-17.592592592592592</v>
      </c>
      <c r="AJ1221" s="237" t="s">
        <v>8470</v>
      </c>
      <c r="AK1221" s="243">
        <v>67</v>
      </c>
      <c r="AL1221" s="243">
        <v>78</v>
      </c>
      <c r="AM1221" s="243">
        <f t="shared" si="318"/>
        <v>-11</v>
      </c>
      <c r="AN1221" s="243">
        <f t="shared" si="319"/>
        <v>-14.102564102564102</v>
      </c>
      <c r="AO1221" s="237" t="s">
        <v>8471</v>
      </c>
      <c r="AP1221" s="243">
        <v>36</v>
      </c>
      <c r="AQ1221" s="243">
        <v>36</v>
      </c>
      <c r="AR1221" s="243">
        <f t="shared" si="320"/>
        <v>0</v>
      </c>
      <c r="AS1221" s="256">
        <f t="shared" si="321"/>
        <v>0</v>
      </c>
      <c r="AT1221" s="166" t="s">
        <v>8405</v>
      </c>
    </row>
    <row r="1222" spans="2:46" ht="50" customHeight="1">
      <c r="B1222" s="34" t="s">
        <v>2416</v>
      </c>
      <c r="C1222" s="35" t="s">
        <v>5306</v>
      </c>
      <c r="D1222" s="36" t="s">
        <v>2417</v>
      </c>
      <c r="E1222" s="97">
        <v>1666.9680000000001</v>
      </c>
      <c r="F1222" s="241">
        <v>1992.9269999999999</v>
      </c>
      <c r="G1222" s="237">
        <f t="shared" si="308"/>
        <v>-325.95899999999983</v>
      </c>
      <c r="H1222" s="236">
        <f t="shared" si="309"/>
        <v>-16.355792259325096</v>
      </c>
      <c r="I1222" s="97">
        <v>1043.356</v>
      </c>
      <c r="J1222" s="241">
        <v>1040.104</v>
      </c>
      <c r="K1222" s="237">
        <f t="shared" si="310"/>
        <v>3.2519999999999527</v>
      </c>
      <c r="L1222" s="313">
        <f t="shared" si="326"/>
        <v>0.31266104158814434</v>
      </c>
      <c r="M1222" s="97">
        <v>0.60299999999999998</v>
      </c>
      <c r="N1222" s="241">
        <v>0.60299999999999998</v>
      </c>
      <c r="O1222" s="237">
        <f t="shared" si="311"/>
        <v>0</v>
      </c>
      <c r="P1222" s="236">
        <f t="shared" si="312"/>
        <v>0</v>
      </c>
      <c r="Q1222" s="97">
        <v>623.00900000000001</v>
      </c>
      <c r="R1222" s="241">
        <v>952.22</v>
      </c>
      <c r="S1222" s="237">
        <f t="shared" si="322"/>
        <v>-329.21100000000001</v>
      </c>
      <c r="T1222" s="335">
        <f t="shared" si="323"/>
        <v>-34.572997836634386</v>
      </c>
      <c r="U1222" s="180" t="s">
        <v>5401</v>
      </c>
      <c r="V1222" s="243">
        <v>323</v>
      </c>
      <c r="W1222" s="243">
        <v>502</v>
      </c>
      <c r="X1222" s="243">
        <f t="shared" si="314"/>
        <v>-179</v>
      </c>
      <c r="Y1222" s="256">
        <f t="shared" si="315"/>
        <v>-35.657370517928285</v>
      </c>
      <c r="Z1222" s="237" t="s">
        <v>5478</v>
      </c>
      <c r="AA1222" s="243">
        <v>193</v>
      </c>
      <c r="AB1222" s="243">
        <v>213</v>
      </c>
      <c r="AC1222" s="243">
        <f t="shared" si="324"/>
        <v>-20</v>
      </c>
      <c r="AD1222" s="256">
        <f t="shared" si="325"/>
        <v>-9.3896713615023462</v>
      </c>
      <c r="AE1222" s="237" t="s">
        <v>8472</v>
      </c>
      <c r="AF1222" s="243">
        <v>66</v>
      </c>
      <c r="AG1222" s="243">
        <v>189</v>
      </c>
      <c r="AH1222" s="243">
        <f t="shared" si="316"/>
        <v>-123</v>
      </c>
      <c r="AI1222" s="243">
        <f t="shared" si="317"/>
        <v>-65.079365079365076</v>
      </c>
      <c r="AJ1222" s="237" t="s">
        <v>8473</v>
      </c>
      <c r="AK1222" s="243">
        <v>20</v>
      </c>
      <c r="AL1222" s="243">
        <v>20</v>
      </c>
      <c r="AM1222" s="243">
        <f t="shared" si="318"/>
        <v>0</v>
      </c>
      <c r="AN1222" s="243">
        <f t="shared" si="319"/>
        <v>0</v>
      </c>
      <c r="AO1222" s="237" t="s">
        <v>8411</v>
      </c>
      <c r="AP1222" s="243">
        <v>18</v>
      </c>
      <c r="AQ1222" s="243">
        <v>27</v>
      </c>
      <c r="AR1222" s="243">
        <f t="shared" si="320"/>
        <v>-9</v>
      </c>
      <c r="AS1222" s="256">
        <f t="shared" si="321"/>
        <v>-33.333333333333329</v>
      </c>
      <c r="AT1222" s="166" t="s">
        <v>8405</v>
      </c>
    </row>
    <row r="1223" spans="2:46" ht="50" customHeight="1">
      <c r="B1223" s="37" t="s">
        <v>2418</v>
      </c>
      <c r="C1223" s="38" t="s">
        <v>5306</v>
      </c>
      <c r="D1223" s="39" t="s">
        <v>2419</v>
      </c>
      <c r="E1223" s="97">
        <v>3477.9929999999999</v>
      </c>
      <c r="F1223" s="241">
        <v>3317.6550000000002</v>
      </c>
      <c r="G1223" s="237">
        <f t="shared" si="308"/>
        <v>160.33799999999974</v>
      </c>
      <c r="H1223" s="236">
        <f t="shared" si="309"/>
        <v>4.8328714106801254</v>
      </c>
      <c r="I1223" s="97">
        <v>1558.5419999999999</v>
      </c>
      <c r="J1223" s="241">
        <v>1463.479</v>
      </c>
      <c r="K1223" s="237">
        <f t="shared" si="310"/>
        <v>95.062999999999874</v>
      </c>
      <c r="L1223" s="313">
        <f t="shared" si="326"/>
        <v>6.4956859647456415</v>
      </c>
      <c r="M1223" s="97">
        <v>578.14</v>
      </c>
      <c r="N1223" s="241">
        <v>576.83100000000002</v>
      </c>
      <c r="O1223" s="237">
        <f t="shared" si="311"/>
        <v>1.3089999999999691</v>
      </c>
      <c r="P1223" s="236">
        <f t="shared" si="312"/>
        <v>0.22692955128971382</v>
      </c>
      <c r="Q1223" s="97">
        <v>1341.3109999999999</v>
      </c>
      <c r="R1223" s="241">
        <v>1277.345</v>
      </c>
      <c r="S1223" s="237">
        <f t="shared" si="322"/>
        <v>63.965999999999894</v>
      </c>
      <c r="T1223" s="335">
        <f t="shared" si="323"/>
        <v>5.0077308792847584</v>
      </c>
      <c r="U1223" s="180" t="s">
        <v>5386</v>
      </c>
      <c r="V1223" s="243">
        <v>236</v>
      </c>
      <c r="W1223" s="243">
        <v>236</v>
      </c>
      <c r="X1223" s="243">
        <f t="shared" si="314"/>
        <v>0</v>
      </c>
      <c r="Y1223" s="256">
        <f t="shared" si="315"/>
        <v>0</v>
      </c>
      <c r="Z1223" s="237" t="s">
        <v>8474</v>
      </c>
      <c r="AA1223" s="243">
        <v>214</v>
      </c>
      <c r="AB1223" s="243">
        <v>134</v>
      </c>
      <c r="AC1223" s="243">
        <f t="shared" si="324"/>
        <v>80</v>
      </c>
      <c r="AD1223" s="256">
        <f t="shared" si="325"/>
        <v>59.701492537313428</v>
      </c>
      <c r="AE1223" s="237" t="s">
        <v>8475</v>
      </c>
      <c r="AF1223" s="243">
        <v>171</v>
      </c>
      <c r="AG1223" s="243">
        <v>171</v>
      </c>
      <c r="AH1223" s="243">
        <f t="shared" si="316"/>
        <v>0</v>
      </c>
      <c r="AI1223" s="243">
        <f t="shared" si="317"/>
        <v>0</v>
      </c>
      <c r="AJ1223" s="237" t="s">
        <v>5511</v>
      </c>
      <c r="AK1223" s="243">
        <v>171</v>
      </c>
      <c r="AL1223" s="243">
        <v>170</v>
      </c>
      <c r="AM1223" s="243">
        <f t="shared" si="318"/>
        <v>1</v>
      </c>
      <c r="AN1223" s="243">
        <f t="shared" si="319"/>
        <v>0.58823529411764708</v>
      </c>
      <c r="AO1223" s="237" t="s">
        <v>8476</v>
      </c>
      <c r="AP1223" s="243">
        <v>171</v>
      </c>
      <c r="AQ1223" s="243">
        <v>170</v>
      </c>
      <c r="AR1223" s="243">
        <f t="shared" si="320"/>
        <v>1</v>
      </c>
      <c r="AS1223" s="256">
        <f t="shared" si="321"/>
        <v>0.58823529411764708</v>
      </c>
      <c r="AT1223" s="166" t="s">
        <v>8405</v>
      </c>
    </row>
    <row r="1224" spans="2:46" ht="50" customHeight="1">
      <c r="B1224" s="37" t="s">
        <v>2420</v>
      </c>
      <c r="C1224" s="38" t="s">
        <v>5306</v>
      </c>
      <c r="D1224" s="39" t="s">
        <v>2421</v>
      </c>
      <c r="E1224" s="97">
        <v>2157.723</v>
      </c>
      <c r="F1224" s="241">
        <v>2080.9679999999998</v>
      </c>
      <c r="G1224" s="237">
        <f t="shared" ref="G1224:G1287" si="327">E1224-F1224</f>
        <v>76.755000000000109</v>
      </c>
      <c r="H1224" s="236">
        <f t="shared" ref="H1224:H1287" si="328">G1224/F1224*100</f>
        <v>3.6884276932658318</v>
      </c>
      <c r="I1224" s="97">
        <v>983.86199999999997</v>
      </c>
      <c r="J1224" s="241">
        <v>751.84500000000003</v>
      </c>
      <c r="K1224" s="237">
        <f t="shared" ref="K1224:K1287" si="329">I1224-J1224</f>
        <v>232.01699999999994</v>
      </c>
      <c r="L1224" s="313">
        <f t="shared" si="326"/>
        <v>30.859685174470791</v>
      </c>
      <c r="M1224" s="97">
        <v>236.733</v>
      </c>
      <c r="N1224" s="241">
        <v>335.54500000000002</v>
      </c>
      <c r="O1224" s="237">
        <f t="shared" ref="O1224:O1287" si="330">M1224-N1224</f>
        <v>-98.812000000000012</v>
      </c>
      <c r="P1224" s="236">
        <f t="shared" ref="P1224:P1287" si="331">O1224/N1224*100</f>
        <v>-29.448211119223949</v>
      </c>
      <c r="Q1224" s="97">
        <v>937.12800000000004</v>
      </c>
      <c r="R1224" s="241">
        <v>993.57799999999997</v>
      </c>
      <c r="S1224" s="237">
        <f t="shared" si="322"/>
        <v>-56.449999999999932</v>
      </c>
      <c r="T1224" s="335">
        <f t="shared" si="323"/>
        <v>-5.6814865063437328</v>
      </c>
      <c r="U1224" s="180" t="s">
        <v>5417</v>
      </c>
      <c r="V1224" s="243">
        <v>232</v>
      </c>
      <c r="W1224" s="243">
        <v>264</v>
      </c>
      <c r="X1224" s="243">
        <f t="shared" ref="X1224:X1287" si="332">V1224-W1224</f>
        <v>-32</v>
      </c>
      <c r="Y1224" s="256">
        <f t="shared" ref="Y1224:Y1287" si="333">X1224/W1224*100</f>
        <v>-12.121212121212121</v>
      </c>
      <c r="Z1224" s="237" t="s">
        <v>5422</v>
      </c>
      <c r="AA1224" s="243">
        <v>225</v>
      </c>
      <c r="AB1224" s="243">
        <v>229</v>
      </c>
      <c r="AC1224" s="243">
        <f t="shared" si="324"/>
        <v>-4</v>
      </c>
      <c r="AD1224" s="256">
        <f t="shared" si="325"/>
        <v>-1.7467248908296942</v>
      </c>
      <c r="AE1224" s="237" t="s">
        <v>5386</v>
      </c>
      <c r="AF1224" s="243">
        <v>200</v>
      </c>
      <c r="AG1224" s="243">
        <v>200</v>
      </c>
      <c r="AH1224" s="243">
        <f t="shared" ref="AH1224:AH1287" si="334">AF1224-AG1224</f>
        <v>0</v>
      </c>
      <c r="AI1224" s="243">
        <f t="shared" ref="AI1224:AI1268" si="335">AH1224/AG1224*100</f>
        <v>0</v>
      </c>
      <c r="AJ1224" s="237" t="s">
        <v>5478</v>
      </c>
      <c r="AK1224" s="243">
        <v>81</v>
      </c>
      <c r="AL1224" s="243">
        <v>108</v>
      </c>
      <c r="AM1224" s="243">
        <f t="shared" ref="AM1224:AM1287" si="336">AK1224-AL1224</f>
        <v>-27</v>
      </c>
      <c r="AN1224" s="243">
        <f t="shared" ref="AN1224:AN1268" si="337">AM1224/AL1224*100</f>
        <v>-25</v>
      </c>
      <c r="AO1224" s="237" t="s">
        <v>5511</v>
      </c>
      <c r="AP1224" s="243">
        <v>75</v>
      </c>
      <c r="AQ1224" s="243">
        <v>84</v>
      </c>
      <c r="AR1224" s="243">
        <f t="shared" ref="AR1224:AR1268" si="338">AP1224-AQ1224</f>
        <v>-9</v>
      </c>
      <c r="AS1224" s="256">
        <f t="shared" ref="AS1224:AS1268" si="339">AR1224/AQ1224*100</f>
        <v>-10.714285714285714</v>
      </c>
      <c r="AT1224" s="166" t="s">
        <v>8405</v>
      </c>
    </row>
    <row r="1225" spans="2:46" ht="50" customHeight="1">
      <c r="B1225" s="34" t="s">
        <v>2422</v>
      </c>
      <c r="C1225" s="35" t="s">
        <v>5306</v>
      </c>
      <c r="D1225" s="36" t="s">
        <v>2423</v>
      </c>
      <c r="E1225" s="97">
        <v>3069.5</v>
      </c>
      <c r="F1225" s="241">
        <v>3269.8270000000002</v>
      </c>
      <c r="G1225" s="237">
        <f t="shared" si="327"/>
        <v>-200.32700000000023</v>
      </c>
      <c r="H1225" s="236">
        <f t="shared" si="328"/>
        <v>-6.1265320764676607</v>
      </c>
      <c r="I1225" s="97">
        <v>1880.0709999999999</v>
      </c>
      <c r="J1225" s="241">
        <v>2058.1819999999998</v>
      </c>
      <c r="K1225" s="237">
        <f t="shared" si="329"/>
        <v>-178.11099999999988</v>
      </c>
      <c r="L1225" s="313">
        <f t="shared" si="326"/>
        <v>-8.6538022390634026</v>
      </c>
      <c r="M1225" s="97">
        <v>134.358</v>
      </c>
      <c r="N1225" s="241">
        <v>134.345</v>
      </c>
      <c r="O1225" s="237">
        <f t="shared" si="330"/>
        <v>1.300000000000523E-2</v>
      </c>
      <c r="P1225" s="236">
        <f t="shared" si="331"/>
        <v>9.6765789571664224E-3</v>
      </c>
      <c r="Q1225" s="97">
        <v>1055.0709999999999</v>
      </c>
      <c r="R1225" s="241">
        <v>1077.3</v>
      </c>
      <c r="S1225" s="237">
        <f t="shared" si="322"/>
        <v>-22.229000000000042</v>
      </c>
      <c r="T1225" s="335">
        <f t="shared" si="323"/>
        <v>-2.0633992388378393</v>
      </c>
      <c r="U1225" s="180" t="s">
        <v>5386</v>
      </c>
      <c r="V1225" s="243">
        <v>267</v>
      </c>
      <c r="W1225" s="243">
        <v>267</v>
      </c>
      <c r="X1225" s="243">
        <f t="shared" si="332"/>
        <v>0</v>
      </c>
      <c r="Y1225" s="256">
        <f t="shared" si="333"/>
        <v>0</v>
      </c>
      <c r="Z1225" s="237" t="s">
        <v>6957</v>
      </c>
      <c r="AA1225" s="243">
        <v>140</v>
      </c>
      <c r="AB1225" s="243">
        <v>140</v>
      </c>
      <c r="AC1225" s="243">
        <f t="shared" si="324"/>
        <v>0</v>
      </c>
      <c r="AD1225" s="256">
        <f t="shared" si="325"/>
        <v>0</v>
      </c>
      <c r="AE1225" s="237" t="s">
        <v>8477</v>
      </c>
      <c r="AF1225" s="243">
        <v>116</v>
      </c>
      <c r="AG1225" s="243">
        <v>107</v>
      </c>
      <c r="AH1225" s="243">
        <f t="shared" si="334"/>
        <v>9</v>
      </c>
      <c r="AI1225" s="243">
        <f t="shared" si="335"/>
        <v>8.4112149532710276</v>
      </c>
      <c r="AJ1225" s="237" t="s">
        <v>8478</v>
      </c>
      <c r="AK1225" s="243">
        <v>109</v>
      </c>
      <c r="AL1225" s="243">
        <v>108</v>
      </c>
      <c r="AM1225" s="243">
        <f t="shared" si="336"/>
        <v>1</v>
      </c>
      <c r="AN1225" s="243">
        <f t="shared" si="337"/>
        <v>0.92592592592592582</v>
      </c>
      <c r="AO1225" s="237" t="s">
        <v>5488</v>
      </c>
      <c r="AP1225" s="243">
        <v>86</v>
      </c>
      <c r="AQ1225" s="243">
        <v>111</v>
      </c>
      <c r="AR1225" s="243">
        <f t="shared" si="338"/>
        <v>-25</v>
      </c>
      <c r="AS1225" s="256">
        <f t="shared" si="339"/>
        <v>-22.522522522522522</v>
      </c>
      <c r="AT1225" s="166" t="s">
        <v>8405</v>
      </c>
    </row>
    <row r="1226" spans="2:46" ht="50" customHeight="1">
      <c r="B1226" s="34" t="s">
        <v>2424</v>
      </c>
      <c r="C1226" s="35" t="s">
        <v>5306</v>
      </c>
      <c r="D1226" s="36" t="s">
        <v>2425</v>
      </c>
      <c r="E1226" s="97">
        <v>2236.165</v>
      </c>
      <c r="F1226" s="241">
        <v>2234.71</v>
      </c>
      <c r="G1226" s="237">
        <f t="shared" si="327"/>
        <v>1.4549999999999272</v>
      </c>
      <c r="H1226" s="236">
        <f t="shared" si="328"/>
        <v>6.5109119304067514E-2</v>
      </c>
      <c r="I1226" s="97">
        <v>1477.1769999999999</v>
      </c>
      <c r="J1226" s="241">
        <v>1476.145</v>
      </c>
      <c r="K1226" s="237">
        <f t="shared" si="329"/>
        <v>1.0319999999999254</v>
      </c>
      <c r="L1226" s="313">
        <f t="shared" si="326"/>
        <v>6.9911831154793422E-2</v>
      </c>
      <c r="M1226" s="97">
        <v>191.857</v>
      </c>
      <c r="N1226" s="241">
        <v>191.334</v>
      </c>
      <c r="O1226" s="237">
        <f t="shared" si="330"/>
        <v>0.52299999999999613</v>
      </c>
      <c r="P1226" s="236">
        <f t="shared" si="331"/>
        <v>0.27334399531708747</v>
      </c>
      <c r="Q1226" s="97">
        <v>567.13099999999997</v>
      </c>
      <c r="R1226" s="241">
        <v>567.23099999999999</v>
      </c>
      <c r="S1226" s="237">
        <f t="shared" si="322"/>
        <v>-0.10000000000002274</v>
      </c>
      <c r="T1226" s="335">
        <f t="shared" si="323"/>
        <v>-1.7629501913686441E-2</v>
      </c>
      <c r="U1226" s="180" t="s">
        <v>8479</v>
      </c>
      <c r="V1226" s="243">
        <v>266</v>
      </c>
      <c r="W1226" s="243">
        <v>266</v>
      </c>
      <c r="X1226" s="243">
        <f t="shared" si="332"/>
        <v>0</v>
      </c>
      <c r="Y1226" s="256">
        <f t="shared" si="333"/>
        <v>0</v>
      </c>
      <c r="Z1226" s="241" t="s">
        <v>8480</v>
      </c>
      <c r="AA1226" s="243">
        <v>173</v>
      </c>
      <c r="AB1226" s="243">
        <v>173</v>
      </c>
      <c r="AC1226" s="243">
        <f t="shared" si="324"/>
        <v>0</v>
      </c>
      <c r="AD1226" s="256">
        <f t="shared" si="325"/>
        <v>0</v>
      </c>
      <c r="AE1226" s="241" t="s">
        <v>8481</v>
      </c>
      <c r="AF1226" s="243">
        <v>50</v>
      </c>
      <c r="AG1226" s="243">
        <v>41</v>
      </c>
      <c r="AH1226" s="243">
        <f t="shared" si="334"/>
        <v>9</v>
      </c>
      <c r="AI1226" s="243">
        <f t="shared" si="335"/>
        <v>21.951219512195124</v>
      </c>
      <c r="AJ1226" s="241" t="s">
        <v>8482</v>
      </c>
      <c r="AK1226" s="243">
        <v>46</v>
      </c>
      <c r="AL1226" s="243">
        <v>57</v>
      </c>
      <c r="AM1226" s="243">
        <f t="shared" si="336"/>
        <v>-11</v>
      </c>
      <c r="AN1226" s="243">
        <f t="shared" si="337"/>
        <v>-19.298245614035086</v>
      </c>
      <c r="AO1226" s="241" t="s">
        <v>8483</v>
      </c>
      <c r="AP1226" s="243">
        <v>20</v>
      </c>
      <c r="AQ1226" s="243">
        <v>20</v>
      </c>
      <c r="AR1226" s="243">
        <f t="shared" si="338"/>
        <v>0</v>
      </c>
      <c r="AS1226" s="256">
        <f t="shared" si="339"/>
        <v>0</v>
      </c>
      <c r="AT1226" s="166" t="s">
        <v>8405</v>
      </c>
    </row>
    <row r="1227" spans="2:46" ht="50" customHeight="1">
      <c r="B1227" s="34" t="s">
        <v>2426</v>
      </c>
      <c r="C1227" s="35" t="s">
        <v>5306</v>
      </c>
      <c r="D1227" s="36" t="s">
        <v>2427</v>
      </c>
      <c r="E1227" s="97">
        <v>2082.1120000000001</v>
      </c>
      <c r="F1227" s="241">
        <v>2162.4920000000002</v>
      </c>
      <c r="G1227" s="237">
        <f t="shared" si="327"/>
        <v>-80.380000000000109</v>
      </c>
      <c r="H1227" s="236">
        <f t="shared" si="328"/>
        <v>-3.717007970434115</v>
      </c>
      <c r="I1227" s="97">
        <v>1067.22</v>
      </c>
      <c r="J1227" s="241">
        <v>1015.292</v>
      </c>
      <c r="K1227" s="237">
        <f t="shared" si="329"/>
        <v>51.927999999999997</v>
      </c>
      <c r="L1227" s="313">
        <f t="shared" si="326"/>
        <v>5.1145877245166904</v>
      </c>
      <c r="M1227" s="97">
        <v>271.21899999999999</v>
      </c>
      <c r="N1227" s="241">
        <v>346.661</v>
      </c>
      <c r="O1227" s="237">
        <f t="shared" si="330"/>
        <v>-75.442000000000007</v>
      </c>
      <c r="P1227" s="236">
        <f t="shared" si="331"/>
        <v>-21.762471117316341</v>
      </c>
      <c r="Q1227" s="97">
        <v>743.673</v>
      </c>
      <c r="R1227" s="241">
        <v>800.53899999999999</v>
      </c>
      <c r="S1227" s="237">
        <f t="shared" si="322"/>
        <v>-56.865999999999985</v>
      </c>
      <c r="T1227" s="335">
        <f t="shared" si="323"/>
        <v>-7.1034640411023062</v>
      </c>
      <c r="U1227" s="180" t="s">
        <v>5481</v>
      </c>
      <c r="V1227" s="243">
        <v>446</v>
      </c>
      <c r="W1227" s="243">
        <v>492</v>
      </c>
      <c r="X1227" s="243">
        <f t="shared" si="332"/>
        <v>-46</v>
      </c>
      <c r="Y1227" s="256">
        <f t="shared" si="333"/>
        <v>-9.3495934959349594</v>
      </c>
      <c r="Z1227" s="241" t="s">
        <v>5386</v>
      </c>
      <c r="AA1227" s="243">
        <v>169</v>
      </c>
      <c r="AB1227" s="243">
        <v>182</v>
      </c>
      <c r="AC1227" s="243">
        <f t="shared" si="324"/>
        <v>-13</v>
      </c>
      <c r="AD1227" s="256">
        <f t="shared" si="325"/>
        <v>-7.1428571428571423</v>
      </c>
      <c r="AE1227" s="241" t="s">
        <v>8427</v>
      </c>
      <c r="AF1227" s="243">
        <v>78</v>
      </c>
      <c r="AG1227" s="243">
        <v>78</v>
      </c>
      <c r="AH1227" s="243">
        <f t="shared" si="334"/>
        <v>0</v>
      </c>
      <c r="AI1227" s="243">
        <f t="shared" si="335"/>
        <v>0</v>
      </c>
      <c r="AJ1227" s="241" t="s">
        <v>8484</v>
      </c>
      <c r="AK1227" s="243">
        <v>34</v>
      </c>
      <c r="AL1227" s="243">
        <v>37</v>
      </c>
      <c r="AM1227" s="243">
        <f t="shared" si="336"/>
        <v>-3</v>
      </c>
      <c r="AN1227" s="243">
        <f t="shared" si="337"/>
        <v>-8.1081081081081088</v>
      </c>
      <c r="AO1227" s="241" t="s">
        <v>8485</v>
      </c>
      <c r="AP1227" s="243">
        <v>12</v>
      </c>
      <c r="AQ1227" s="243">
        <v>12</v>
      </c>
      <c r="AR1227" s="243">
        <f t="shared" si="338"/>
        <v>0</v>
      </c>
      <c r="AS1227" s="256">
        <f t="shared" si="339"/>
        <v>0</v>
      </c>
      <c r="AT1227" s="166" t="s">
        <v>8405</v>
      </c>
    </row>
    <row r="1228" spans="2:46" ht="50" customHeight="1">
      <c r="B1228" s="34" t="s">
        <v>2428</v>
      </c>
      <c r="C1228" s="35" t="s">
        <v>5306</v>
      </c>
      <c r="D1228" s="36" t="s">
        <v>2429</v>
      </c>
      <c r="E1228" s="97">
        <v>2999.7629999999999</v>
      </c>
      <c r="F1228" s="241">
        <v>2902.056</v>
      </c>
      <c r="G1228" s="237">
        <f t="shared" si="327"/>
        <v>97.70699999999988</v>
      </c>
      <c r="H1228" s="236">
        <f t="shared" si="328"/>
        <v>3.3668199373134042</v>
      </c>
      <c r="I1228" s="97">
        <v>2163.797</v>
      </c>
      <c r="J1228" s="241">
        <v>2162.0129999999999</v>
      </c>
      <c r="K1228" s="237">
        <f t="shared" si="329"/>
        <v>1.7840000000001055</v>
      </c>
      <c r="L1228" s="313">
        <f t="shared" si="326"/>
        <v>8.2515692551344763E-2</v>
      </c>
      <c r="M1228" s="97">
        <v>158.999</v>
      </c>
      <c r="N1228" s="241">
        <v>158.96199999999999</v>
      </c>
      <c r="O1228" s="237">
        <f t="shared" si="330"/>
        <v>3.7000000000006139E-2</v>
      </c>
      <c r="P1228" s="236">
        <f t="shared" si="331"/>
        <v>2.3276003069919945E-2</v>
      </c>
      <c r="Q1228" s="97">
        <v>676.96699999999998</v>
      </c>
      <c r="R1228" s="241">
        <v>581.08100000000002</v>
      </c>
      <c r="S1228" s="237">
        <f t="shared" si="322"/>
        <v>95.885999999999967</v>
      </c>
      <c r="T1228" s="335">
        <f t="shared" si="323"/>
        <v>16.501313930415893</v>
      </c>
      <c r="U1228" s="180" t="s">
        <v>6178</v>
      </c>
      <c r="V1228" s="243">
        <v>522</v>
      </c>
      <c r="W1228" s="243">
        <v>422</v>
      </c>
      <c r="X1228" s="243">
        <f t="shared" si="332"/>
        <v>100</v>
      </c>
      <c r="Y1228" s="256">
        <f t="shared" si="333"/>
        <v>23.696682464454977</v>
      </c>
      <c r="Z1228" s="241" t="s">
        <v>5415</v>
      </c>
      <c r="AA1228" s="243">
        <v>102</v>
      </c>
      <c r="AB1228" s="243">
        <v>102</v>
      </c>
      <c r="AC1228" s="243">
        <f t="shared" si="324"/>
        <v>0</v>
      </c>
      <c r="AD1228" s="256">
        <f t="shared" si="325"/>
        <v>0</v>
      </c>
      <c r="AE1228" s="241" t="s">
        <v>8486</v>
      </c>
      <c r="AF1228" s="243">
        <v>47</v>
      </c>
      <c r="AG1228" s="243">
        <v>51</v>
      </c>
      <c r="AH1228" s="243">
        <f t="shared" si="334"/>
        <v>-4</v>
      </c>
      <c r="AI1228" s="243">
        <f t="shared" si="335"/>
        <v>-7.8431372549019605</v>
      </c>
      <c r="AJ1228" s="241" t="s">
        <v>8487</v>
      </c>
      <c r="AK1228" s="243">
        <v>6</v>
      </c>
      <c r="AL1228" s="243">
        <v>6</v>
      </c>
      <c r="AM1228" s="243">
        <f t="shared" si="336"/>
        <v>0</v>
      </c>
      <c r="AN1228" s="243">
        <f t="shared" si="337"/>
        <v>0</v>
      </c>
      <c r="AO1228" s="241" t="s">
        <v>5423</v>
      </c>
      <c r="AP1228" s="243" t="s">
        <v>5423</v>
      </c>
      <c r="AQ1228" s="243" t="s">
        <v>5423</v>
      </c>
      <c r="AR1228" s="243" t="s">
        <v>5423</v>
      </c>
      <c r="AS1228" s="243" t="s">
        <v>5423</v>
      </c>
      <c r="AT1228" s="166" t="s">
        <v>8405</v>
      </c>
    </row>
    <row r="1229" spans="2:46" ht="50" customHeight="1">
      <c r="B1229" s="34" t="s">
        <v>2430</v>
      </c>
      <c r="C1229" s="35" t="s">
        <v>5306</v>
      </c>
      <c r="D1229" s="36" t="s">
        <v>2431</v>
      </c>
      <c r="E1229" s="97">
        <v>2146.5349999999999</v>
      </c>
      <c r="F1229" s="241">
        <v>2067.9859999999999</v>
      </c>
      <c r="G1229" s="237">
        <f t="shared" si="327"/>
        <v>78.548999999999978</v>
      </c>
      <c r="H1229" s="236">
        <f t="shared" si="328"/>
        <v>3.7983332575752442</v>
      </c>
      <c r="I1229" s="97">
        <v>1068.3</v>
      </c>
      <c r="J1229" s="241">
        <v>1077.4000000000001</v>
      </c>
      <c r="K1229" s="237">
        <f t="shared" si="329"/>
        <v>-9.1000000000001364</v>
      </c>
      <c r="L1229" s="313">
        <f t="shared" si="326"/>
        <v>-0.84462595136440832</v>
      </c>
      <c r="M1229" s="97">
        <v>142.91999999999999</v>
      </c>
      <c r="N1229" s="241">
        <v>142.87</v>
      </c>
      <c r="O1229" s="237">
        <f t="shared" si="330"/>
        <v>4.9999999999982947E-2</v>
      </c>
      <c r="P1229" s="236">
        <f t="shared" si="331"/>
        <v>3.4996850283462548E-2</v>
      </c>
      <c r="Q1229" s="97">
        <v>935.31500000000005</v>
      </c>
      <c r="R1229" s="241">
        <v>847.71600000000001</v>
      </c>
      <c r="S1229" s="237">
        <f t="shared" si="322"/>
        <v>87.599000000000046</v>
      </c>
      <c r="T1229" s="335">
        <f t="shared" si="323"/>
        <v>10.333531512912348</v>
      </c>
      <c r="U1229" s="180" t="s">
        <v>5481</v>
      </c>
      <c r="V1229" s="243">
        <v>625</v>
      </c>
      <c r="W1229" s="243">
        <v>360</v>
      </c>
      <c r="X1229" s="243">
        <f t="shared" si="332"/>
        <v>265</v>
      </c>
      <c r="Y1229" s="256">
        <f t="shared" si="333"/>
        <v>73.611111111111114</v>
      </c>
      <c r="Z1229" s="241" t="s">
        <v>8488</v>
      </c>
      <c r="AA1229" s="243">
        <v>127</v>
      </c>
      <c r="AB1229" s="243">
        <v>127</v>
      </c>
      <c r="AC1229" s="243">
        <f t="shared" si="324"/>
        <v>0</v>
      </c>
      <c r="AD1229" s="256">
        <f t="shared" si="325"/>
        <v>0</v>
      </c>
      <c r="AE1229" s="241" t="s">
        <v>5415</v>
      </c>
      <c r="AF1229" s="243">
        <v>118</v>
      </c>
      <c r="AG1229" s="243">
        <v>148</v>
      </c>
      <c r="AH1229" s="243">
        <f t="shared" si="334"/>
        <v>-30</v>
      </c>
      <c r="AI1229" s="243">
        <f t="shared" si="335"/>
        <v>-20.27027027027027</v>
      </c>
      <c r="AJ1229" s="241" t="s">
        <v>8489</v>
      </c>
      <c r="AK1229" s="243">
        <v>26</v>
      </c>
      <c r="AL1229" s="243" t="s">
        <v>5423</v>
      </c>
      <c r="AM1229" s="243" t="s">
        <v>5423</v>
      </c>
      <c r="AN1229" s="243" t="s">
        <v>5423</v>
      </c>
      <c r="AO1229" s="241" t="s">
        <v>8427</v>
      </c>
      <c r="AP1229" s="243">
        <v>18</v>
      </c>
      <c r="AQ1229" s="243">
        <v>179</v>
      </c>
      <c r="AR1229" s="243">
        <f t="shared" si="338"/>
        <v>-161</v>
      </c>
      <c r="AS1229" s="256">
        <f t="shared" si="339"/>
        <v>-89.944134078212286</v>
      </c>
      <c r="AT1229" s="166" t="s">
        <v>8405</v>
      </c>
    </row>
    <row r="1230" spans="2:46" ht="50" customHeight="1">
      <c r="B1230" s="34" t="s">
        <v>2432</v>
      </c>
      <c r="C1230" s="35" t="s">
        <v>5306</v>
      </c>
      <c r="D1230" s="36" t="s">
        <v>2433</v>
      </c>
      <c r="E1230" s="97">
        <v>1738.951</v>
      </c>
      <c r="F1230" s="241">
        <v>1696.193</v>
      </c>
      <c r="G1230" s="237">
        <f t="shared" si="327"/>
        <v>42.758000000000038</v>
      </c>
      <c r="H1230" s="236">
        <f t="shared" si="328"/>
        <v>2.520821628199152</v>
      </c>
      <c r="I1230" s="97">
        <v>1241.979</v>
      </c>
      <c r="J1230" s="241">
        <v>1200.2840000000001</v>
      </c>
      <c r="K1230" s="237">
        <f t="shared" si="329"/>
        <v>41.694999999999936</v>
      </c>
      <c r="L1230" s="313">
        <f t="shared" si="326"/>
        <v>3.4737612098469968</v>
      </c>
      <c r="M1230" s="97">
        <v>1.2909999999999999</v>
      </c>
      <c r="N1230" s="241">
        <v>1.29</v>
      </c>
      <c r="O1230" s="237">
        <f t="shared" si="330"/>
        <v>9.9999999999988987E-4</v>
      </c>
      <c r="P1230" s="236">
        <f t="shared" si="331"/>
        <v>7.7519379844952691E-2</v>
      </c>
      <c r="Q1230" s="97">
        <v>495.68099999999998</v>
      </c>
      <c r="R1230" s="241">
        <v>494.61900000000003</v>
      </c>
      <c r="S1230" s="237">
        <f t="shared" si="322"/>
        <v>1.061999999999955</v>
      </c>
      <c r="T1230" s="335">
        <f t="shared" si="323"/>
        <v>0.21471071673347669</v>
      </c>
      <c r="U1230" s="180" t="s">
        <v>5513</v>
      </c>
      <c r="V1230" s="243">
        <v>195</v>
      </c>
      <c r="W1230" s="243">
        <v>203</v>
      </c>
      <c r="X1230" s="243">
        <f t="shared" si="332"/>
        <v>-8</v>
      </c>
      <c r="Y1230" s="256">
        <f t="shared" si="333"/>
        <v>-3.9408866995073892</v>
      </c>
      <c r="Z1230" s="241" t="s">
        <v>5401</v>
      </c>
      <c r="AA1230" s="243">
        <v>157</v>
      </c>
      <c r="AB1230" s="243">
        <v>152</v>
      </c>
      <c r="AC1230" s="243">
        <f t="shared" si="324"/>
        <v>5</v>
      </c>
      <c r="AD1230" s="256">
        <f t="shared" si="325"/>
        <v>3.2894736842105261</v>
      </c>
      <c r="AE1230" s="241" t="s">
        <v>5386</v>
      </c>
      <c r="AF1230" s="243">
        <v>122</v>
      </c>
      <c r="AG1230" s="243">
        <v>122</v>
      </c>
      <c r="AH1230" s="243">
        <f t="shared" si="334"/>
        <v>0</v>
      </c>
      <c r="AI1230" s="243">
        <f t="shared" si="335"/>
        <v>0</v>
      </c>
      <c r="AJ1230" s="241" t="s">
        <v>8427</v>
      </c>
      <c r="AK1230" s="243">
        <v>22</v>
      </c>
      <c r="AL1230" s="243">
        <v>19</v>
      </c>
      <c r="AM1230" s="243">
        <f t="shared" si="336"/>
        <v>3</v>
      </c>
      <c r="AN1230" s="243">
        <f t="shared" si="337"/>
        <v>15.789473684210526</v>
      </c>
      <c r="AO1230" s="241" t="s">
        <v>5673</v>
      </c>
      <c r="AP1230" s="243">
        <v>1</v>
      </c>
      <c r="AQ1230" s="243" t="s">
        <v>6150</v>
      </c>
      <c r="AR1230" s="243" t="s">
        <v>6150</v>
      </c>
      <c r="AS1230" s="243" t="s">
        <v>6150</v>
      </c>
      <c r="AT1230" s="166" t="s">
        <v>8405</v>
      </c>
    </row>
    <row r="1231" spans="2:46" ht="50" customHeight="1">
      <c r="B1231" s="34" t="s">
        <v>2434</v>
      </c>
      <c r="C1231" s="35" t="s">
        <v>5306</v>
      </c>
      <c r="D1231" s="36" t="s">
        <v>2435</v>
      </c>
      <c r="E1231" s="97">
        <v>2135.2179999999998</v>
      </c>
      <c r="F1231" s="241">
        <v>2203.0219999999999</v>
      </c>
      <c r="G1231" s="237">
        <f t="shared" si="327"/>
        <v>-67.804000000000087</v>
      </c>
      <c r="H1231" s="236">
        <f t="shared" si="328"/>
        <v>-3.077772260104533</v>
      </c>
      <c r="I1231" s="97">
        <v>983.46199999999999</v>
      </c>
      <c r="J1231" s="241">
        <v>1014.8579999999999</v>
      </c>
      <c r="K1231" s="237">
        <f t="shared" si="329"/>
        <v>-31.395999999999958</v>
      </c>
      <c r="L1231" s="313">
        <f t="shared" si="326"/>
        <v>-3.0936347745201749</v>
      </c>
      <c r="M1231" s="97">
        <v>207.374</v>
      </c>
      <c r="N1231" s="241">
        <v>207.34299999999999</v>
      </c>
      <c r="O1231" s="237">
        <f t="shared" si="330"/>
        <v>3.1000000000005912E-2</v>
      </c>
      <c r="P1231" s="236">
        <f t="shared" si="331"/>
        <v>1.4951071413072019E-2</v>
      </c>
      <c r="Q1231" s="97">
        <v>944.38199999999995</v>
      </c>
      <c r="R1231" s="241">
        <v>980.82100000000003</v>
      </c>
      <c r="S1231" s="237">
        <f t="shared" si="322"/>
        <v>-36.439000000000078</v>
      </c>
      <c r="T1231" s="335">
        <f t="shared" si="323"/>
        <v>-3.7151529178106992</v>
      </c>
      <c r="U1231" s="180" t="s">
        <v>5481</v>
      </c>
      <c r="V1231" s="243">
        <v>401</v>
      </c>
      <c r="W1231" s="243">
        <v>462</v>
      </c>
      <c r="X1231" s="243">
        <f t="shared" si="332"/>
        <v>-61</v>
      </c>
      <c r="Y1231" s="256">
        <f t="shared" si="333"/>
        <v>-13.203463203463203</v>
      </c>
      <c r="Z1231" s="241" t="s">
        <v>5386</v>
      </c>
      <c r="AA1231" s="243">
        <v>216</v>
      </c>
      <c r="AB1231" s="243">
        <v>216</v>
      </c>
      <c r="AC1231" s="243">
        <f t="shared" si="324"/>
        <v>0</v>
      </c>
      <c r="AD1231" s="256">
        <f t="shared" si="325"/>
        <v>0</v>
      </c>
      <c r="AE1231" s="241" t="s">
        <v>8490</v>
      </c>
      <c r="AF1231" s="243">
        <v>103</v>
      </c>
      <c r="AG1231" s="243">
        <v>74</v>
      </c>
      <c r="AH1231" s="243">
        <f t="shared" si="334"/>
        <v>29</v>
      </c>
      <c r="AI1231" s="243">
        <f t="shared" si="335"/>
        <v>39.189189189189186</v>
      </c>
      <c r="AJ1231" s="241" t="s">
        <v>8491</v>
      </c>
      <c r="AK1231" s="243">
        <v>102</v>
      </c>
      <c r="AL1231" s="243">
        <v>104</v>
      </c>
      <c r="AM1231" s="243">
        <f t="shared" si="336"/>
        <v>-2</v>
      </c>
      <c r="AN1231" s="243">
        <f t="shared" si="337"/>
        <v>-1.9230769230769231</v>
      </c>
      <c r="AO1231" s="241" t="s">
        <v>8492</v>
      </c>
      <c r="AP1231" s="243">
        <v>68</v>
      </c>
      <c r="AQ1231" s="243">
        <v>68</v>
      </c>
      <c r="AR1231" s="243">
        <f t="shared" si="338"/>
        <v>0</v>
      </c>
      <c r="AS1231" s="256">
        <f t="shared" si="339"/>
        <v>0</v>
      </c>
      <c r="AT1231" s="166" t="s">
        <v>8405</v>
      </c>
    </row>
    <row r="1232" spans="2:46" ht="50" customHeight="1">
      <c r="B1232" s="37" t="s">
        <v>2436</v>
      </c>
      <c r="C1232" s="38" t="s">
        <v>5306</v>
      </c>
      <c r="D1232" s="39" t="s">
        <v>2437</v>
      </c>
      <c r="E1232" s="97">
        <v>1707.1210000000001</v>
      </c>
      <c r="F1232" s="241">
        <v>1604.3610000000001</v>
      </c>
      <c r="G1232" s="237">
        <f t="shared" si="327"/>
        <v>102.75999999999999</v>
      </c>
      <c r="H1232" s="236">
        <f t="shared" si="328"/>
        <v>6.4050422566990841</v>
      </c>
      <c r="I1232" s="97">
        <v>614.69899999999996</v>
      </c>
      <c r="J1232" s="241">
        <v>566.22500000000002</v>
      </c>
      <c r="K1232" s="237">
        <f t="shared" si="329"/>
        <v>48.473999999999933</v>
      </c>
      <c r="L1232" s="313">
        <f t="shared" si="326"/>
        <v>8.5609077663472881</v>
      </c>
      <c r="M1232" s="97">
        <v>11.106</v>
      </c>
      <c r="N1232" s="241">
        <v>11.071</v>
      </c>
      <c r="O1232" s="237">
        <f t="shared" si="330"/>
        <v>3.5000000000000142E-2</v>
      </c>
      <c r="P1232" s="236">
        <f t="shared" si="331"/>
        <v>0.31614126998464587</v>
      </c>
      <c r="Q1232" s="97">
        <v>1081.316</v>
      </c>
      <c r="R1232" s="241">
        <v>1027.0650000000001</v>
      </c>
      <c r="S1232" s="237">
        <f t="shared" si="322"/>
        <v>54.250999999999976</v>
      </c>
      <c r="T1232" s="335">
        <f t="shared" si="323"/>
        <v>5.2821389103902838</v>
      </c>
      <c r="U1232" s="180" t="s">
        <v>8493</v>
      </c>
      <c r="V1232" s="243">
        <v>601</v>
      </c>
      <c r="W1232" s="243">
        <v>540</v>
      </c>
      <c r="X1232" s="243">
        <f t="shared" si="332"/>
        <v>61</v>
      </c>
      <c r="Y1232" s="256">
        <f t="shared" si="333"/>
        <v>11.296296296296296</v>
      </c>
      <c r="Z1232" s="241" t="s">
        <v>8494</v>
      </c>
      <c r="AA1232" s="243">
        <v>373</v>
      </c>
      <c r="AB1232" s="243">
        <v>389</v>
      </c>
      <c r="AC1232" s="243">
        <f t="shared" si="324"/>
        <v>-16</v>
      </c>
      <c r="AD1232" s="256">
        <f t="shared" si="325"/>
        <v>-4.1131105398457581</v>
      </c>
      <c r="AE1232" s="241" t="s">
        <v>5386</v>
      </c>
      <c r="AF1232" s="243">
        <v>73</v>
      </c>
      <c r="AG1232" s="243">
        <v>71</v>
      </c>
      <c r="AH1232" s="243">
        <f t="shared" si="334"/>
        <v>2</v>
      </c>
      <c r="AI1232" s="243">
        <f t="shared" si="335"/>
        <v>2.8169014084507045</v>
      </c>
      <c r="AJ1232" s="241" t="s">
        <v>8495</v>
      </c>
      <c r="AK1232" s="243">
        <v>32</v>
      </c>
      <c r="AL1232" s="243">
        <v>27</v>
      </c>
      <c r="AM1232" s="243">
        <f t="shared" si="336"/>
        <v>5</v>
      </c>
      <c r="AN1232" s="243">
        <f t="shared" si="337"/>
        <v>18.518518518518519</v>
      </c>
      <c r="AO1232" s="241" t="s">
        <v>8496</v>
      </c>
      <c r="AP1232" s="243">
        <v>1</v>
      </c>
      <c r="AQ1232" s="243">
        <v>1</v>
      </c>
      <c r="AR1232" s="243">
        <f t="shared" si="338"/>
        <v>0</v>
      </c>
      <c r="AS1232" s="256">
        <f t="shared" si="339"/>
        <v>0</v>
      </c>
      <c r="AT1232" s="166" t="s">
        <v>8405</v>
      </c>
    </row>
    <row r="1233" spans="2:46" ht="50" customHeight="1">
      <c r="B1233" s="34" t="s">
        <v>2438</v>
      </c>
      <c r="C1233" s="35" t="s">
        <v>5306</v>
      </c>
      <c r="D1233" s="36" t="s">
        <v>2439</v>
      </c>
      <c r="E1233" s="97">
        <v>4062.8560000000002</v>
      </c>
      <c r="F1233" s="241">
        <v>3507.134</v>
      </c>
      <c r="G1233" s="237">
        <f t="shared" si="327"/>
        <v>555.72200000000021</v>
      </c>
      <c r="H1233" s="236">
        <f t="shared" si="328"/>
        <v>15.845473825636553</v>
      </c>
      <c r="I1233" s="97">
        <v>2025.6479999999999</v>
      </c>
      <c r="J1233" s="241">
        <v>1887.386</v>
      </c>
      <c r="K1233" s="237">
        <f t="shared" si="329"/>
        <v>138.26199999999994</v>
      </c>
      <c r="L1233" s="313">
        <f t="shared" si="326"/>
        <v>7.3255815185658868</v>
      </c>
      <c r="M1233" s="97">
        <v>150.447</v>
      </c>
      <c r="N1233" s="241">
        <v>150.172</v>
      </c>
      <c r="O1233" s="237">
        <f t="shared" si="330"/>
        <v>0.27500000000000568</v>
      </c>
      <c r="P1233" s="236">
        <f t="shared" si="331"/>
        <v>0.18312335188983678</v>
      </c>
      <c r="Q1233" s="97">
        <v>1886.761</v>
      </c>
      <c r="R1233" s="241">
        <v>1469.576</v>
      </c>
      <c r="S1233" s="237">
        <f t="shared" si="322"/>
        <v>417.18499999999995</v>
      </c>
      <c r="T1233" s="335">
        <f t="shared" si="323"/>
        <v>28.388120110834684</v>
      </c>
      <c r="U1233" s="180" t="s">
        <v>5481</v>
      </c>
      <c r="V1233" s="243">
        <v>816</v>
      </c>
      <c r="W1233" s="243">
        <v>708</v>
      </c>
      <c r="X1233" s="243">
        <f t="shared" si="332"/>
        <v>108</v>
      </c>
      <c r="Y1233" s="256">
        <f t="shared" si="333"/>
        <v>15.254237288135593</v>
      </c>
      <c r="Z1233" s="237" t="s">
        <v>7419</v>
      </c>
      <c r="AA1233" s="243">
        <v>675</v>
      </c>
      <c r="AB1233" s="243">
        <v>389</v>
      </c>
      <c r="AC1233" s="243">
        <f t="shared" si="324"/>
        <v>286</v>
      </c>
      <c r="AD1233" s="256">
        <f t="shared" si="325"/>
        <v>73.52185089974293</v>
      </c>
      <c r="AE1233" s="241" t="s">
        <v>5386</v>
      </c>
      <c r="AF1233" s="243">
        <v>174</v>
      </c>
      <c r="AG1233" s="243">
        <v>174</v>
      </c>
      <c r="AH1233" s="243">
        <f t="shared" si="334"/>
        <v>0</v>
      </c>
      <c r="AI1233" s="243">
        <f t="shared" si="335"/>
        <v>0</v>
      </c>
      <c r="AJ1233" s="241" t="s">
        <v>8497</v>
      </c>
      <c r="AK1233" s="243">
        <v>173</v>
      </c>
      <c r="AL1233" s="243">
        <v>157</v>
      </c>
      <c r="AM1233" s="243">
        <f t="shared" si="336"/>
        <v>16</v>
      </c>
      <c r="AN1233" s="243">
        <f t="shared" si="337"/>
        <v>10.191082802547772</v>
      </c>
      <c r="AO1233" s="241" t="s">
        <v>8498</v>
      </c>
      <c r="AP1233" s="243">
        <v>18</v>
      </c>
      <c r="AQ1233" s="243">
        <v>18</v>
      </c>
      <c r="AR1233" s="243">
        <f t="shared" si="338"/>
        <v>0</v>
      </c>
      <c r="AS1233" s="256">
        <f t="shared" si="339"/>
        <v>0</v>
      </c>
      <c r="AT1233" s="166" t="s">
        <v>8405</v>
      </c>
    </row>
    <row r="1234" spans="2:46" ht="50" customHeight="1">
      <c r="B1234" s="34" t="s">
        <v>2440</v>
      </c>
      <c r="C1234" s="35" t="s">
        <v>5306</v>
      </c>
      <c r="D1234" s="36" t="s">
        <v>2441</v>
      </c>
      <c r="E1234" s="97">
        <v>6374.2060000000001</v>
      </c>
      <c r="F1234" s="241">
        <v>6433.9690000000001</v>
      </c>
      <c r="G1234" s="237">
        <f t="shared" si="327"/>
        <v>-59.76299999999992</v>
      </c>
      <c r="H1234" s="236">
        <f t="shared" si="328"/>
        <v>-0.92886676948552149</v>
      </c>
      <c r="I1234" s="97">
        <v>2819.4090000000001</v>
      </c>
      <c r="J1234" s="241">
        <v>2840.6660000000002</v>
      </c>
      <c r="K1234" s="237">
        <f t="shared" si="329"/>
        <v>-21.257000000000062</v>
      </c>
      <c r="L1234" s="313">
        <f t="shared" si="326"/>
        <v>-0.74831043142699849</v>
      </c>
      <c r="M1234" s="97">
        <v>495.61</v>
      </c>
      <c r="N1234" s="241">
        <v>494.01400000000001</v>
      </c>
      <c r="O1234" s="237">
        <f t="shared" si="330"/>
        <v>1.5960000000000036</v>
      </c>
      <c r="P1234" s="236">
        <f t="shared" si="331"/>
        <v>0.3230677673102389</v>
      </c>
      <c r="Q1234" s="97">
        <v>3059.1869999999999</v>
      </c>
      <c r="R1234" s="241">
        <v>3099.2890000000002</v>
      </c>
      <c r="S1234" s="237">
        <f t="shared" si="322"/>
        <v>-40.102000000000317</v>
      </c>
      <c r="T1234" s="335">
        <f t="shared" si="323"/>
        <v>-1.2939096676689497</v>
      </c>
      <c r="U1234" s="180" t="s">
        <v>8499</v>
      </c>
      <c r="V1234" s="243">
        <v>900</v>
      </c>
      <c r="W1234" s="243">
        <v>900</v>
      </c>
      <c r="X1234" s="243">
        <f t="shared" si="332"/>
        <v>0</v>
      </c>
      <c r="Y1234" s="256">
        <f t="shared" si="333"/>
        <v>0</v>
      </c>
      <c r="Z1234" s="237" t="s">
        <v>5401</v>
      </c>
      <c r="AA1234" s="243">
        <v>876</v>
      </c>
      <c r="AB1234" s="243">
        <v>919</v>
      </c>
      <c r="AC1234" s="243">
        <f t="shared" si="324"/>
        <v>-43</v>
      </c>
      <c r="AD1234" s="256">
        <f t="shared" si="325"/>
        <v>-4.6789989118607185</v>
      </c>
      <c r="AE1234" s="241" t="s">
        <v>8500</v>
      </c>
      <c r="AF1234" s="243">
        <v>344</v>
      </c>
      <c r="AG1234" s="243">
        <v>344</v>
      </c>
      <c r="AH1234" s="243">
        <f t="shared" si="334"/>
        <v>0</v>
      </c>
      <c r="AI1234" s="243">
        <f t="shared" si="335"/>
        <v>0</v>
      </c>
      <c r="AJ1234" s="241" t="s">
        <v>8501</v>
      </c>
      <c r="AK1234" s="243">
        <v>337</v>
      </c>
      <c r="AL1234" s="243">
        <v>338</v>
      </c>
      <c r="AM1234" s="243">
        <f t="shared" si="336"/>
        <v>-1</v>
      </c>
      <c r="AN1234" s="243">
        <f t="shared" si="337"/>
        <v>-0.29585798816568049</v>
      </c>
      <c r="AO1234" s="241" t="s">
        <v>8502</v>
      </c>
      <c r="AP1234" s="243">
        <v>132</v>
      </c>
      <c r="AQ1234" s="243">
        <v>142</v>
      </c>
      <c r="AR1234" s="243">
        <f t="shared" si="338"/>
        <v>-10</v>
      </c>
      <c r="AS1234" s="256">
        <f t="shared" si="339"/>
        <v>-7.042253521126761</v>
      </c>
      <c r="AT1234" s="166" t="s">
        <v>8405</v>
      </c>
    </row>
    <row r="1235" spans="2:46" ht="50" customHeight="1">
      <c r="B1235" s="34" t="s">
        <v>2442</v>
      </c>
      <c r="C1235" s="35" t="s">
        <v>5306</v>
      </c>
      <c r="D1235" s="36" t="s">
        <v>2443</v>
      </c>
      <c r="E1235" s="97">
        <v>960.96500000000003</v>
      </c>
      <c r="F1235" s="241">
        <v>1024.588</v>
      </c>
      <c r="G1235" s="237">
        <f t="shared" si="327"/>
        <v>-63.622999999999934</v>
      </c>
      <c r="H1235" s="236">
        <f t="shared" si="328"/>
        <v>-6.2096179147130295</v>
      </c>
      <c r="I1235" s="97">
        <v>542.88900000000001</v>
      </c>
      <c r="J1235" s="241">
        <v>582.274</v>
      </c>
      <c r="K1235" s="237">
        <f t="shared" si="329"/>
        <v>-39.384999999999991</v>
      </c>
      <c r="L1235" s="313">
        <f t="shared" si="326"/>
        <v>-6.7639977055475589</v>
      </c>
      <c r="M1235" s="97">
        <v>95.57</v>
      </c>
      <c r="N1235" s="241">
        <v>95.483000000000004</v>
      </c>
      <c r="O1235" s="237">
        <f t="shared" si="330"/>
        <v>8.6999999999989086E-2</v>
      </c>
      <c r="P1235" s="236">
        <f t="shared" si="331"/>
        <v>9.1115695987756026E-2</v>
      </c>
      <c r="Q1235" s="97">
        <v>322.50599999999997</v>
      </c>
      <c r="R1235" s="241">
        <v>346.83100000000002</v>
      </c>
      <c r="S1235" s="237">
        <f t="shared" si="322"/>
        <v>-24.325000000000045</v>
      </c>
      <c r="T1235" s="335">
        <f t="shared" si="323"/>
        <v>-7.0135022532588049</v>
      </c>
      <c r="U1235" s="180" t="s">
        <v>5386</v>
      </c>
      <c r="V1235" s="243">
        <v>94</v>
      </c>
      <c r="W1235" s="243">
        <v>94</v>
      </c>
      <c r="X1235" s="243">
        <f t="shared" si="332"/>
        <v>0</v>
      </c>
      <c r="Y1235" s="256">
        <f t="shared" si="333"/>
        <v>0</v>
      </c>
      <c r="Z1235" s="241" t="s">
        <v>8503</v>
      </c>
      <c r="AA1235" s="243">
        <v>73</v>
      </c>
      <c r="AB1235" s="243">
        <v>82</v>
      </c>
      <c r="AC1235" s="243">
        <f t="shared" si="324"/>
        <v>-9</v>
      </c>
      <c r="AD1235" s="256">
        <f t="shared" si="325"/>
        <v>-10.975609756097562</v>
      </c>
      <c r="AE1235" s="241" t="s">
        <v>8504</v>
      </c>
      <c r="AF1235" s="243">
        <v>69</v>
      </c>
      <c r="AG1235" s="243">
        <v>86</v>
      </c>
      <c r="AH1235" s="243">
        <f t="shared" si="334"/>
        <v>-17</v>
      </c>
      <c r="AI1235" s="243">
        <f t="shared" si="335"/>
        <v>-19.767441860465116</v>
      </c>
      <c r="AJ1235" s="241" t="s">
        <v>5578</v>
      </c>
      <c r="AK1235" s="243">
        <v>42</v>
      </c>
      <c r="AL1235" s="243">
        <v>42</v>
      </c>
      <c r="AM1235" s="243">
        <f t="shared" si="336"/>
        <v>0</v>
      </c>
      <c r="AN1235" s="243">
        <f t="shared" si="337"/>
        <v>0</v>
      </c>
      <c r="AO1235" s="241" t="s">
        <v>8426</v>
      </c>
      <c r="AP1235" s="243">
        <v>24</v>
      </c>
      <c r="AQ1235" s="243">
        <v>24</v>
      </c>
      <c r="AR1235" s="243">
        <f t="shared" si="338"/>
        <v>0</v>
      </c>
      <c r="AS1235" s="256">
        <f t="shared" si="339"/>
        <v>0</v>
      </c>
      <c r="AT1235" s="166" t="s">
        <v>8405</v>
      </c>
    </row>
    <row r="1236" spans="2:46" ht="50" customHeight="1">
      <c r="B1236" s="34" t="s">
        <v>2444</v>
      </c>
      <c r="C1236" s="35" t="s">
        <v>5306</v>
      </c>
      <c r="D1236" s="36" t="s">
        <v>2445</v>
      </c>
      <c r="E1236" s="97">
        <v>1647.0989999999999</v>
      </c>
      <c r="F1236" s="241">
        <v>1655.8150000000001</v>
      </c>
      <c r="G1236" s="237">
        <f t="shared" si="327"/>
        <v>-8.7160000000001219</v>
      </c>
      <c r="H1236" s="236">
        <f t="shared" si="328"/>
        <v>-0.52638730776083809</v>
      </c>
      <c r="I1236" s="97">
        <v>219.03399999999999</v>
      </c>
      <c r="J1236" s="241">
        <v>208.88800000000001</v>
      </c>
      <c r="K1236" s="237">
        <f t="shared" si="329"/>
        <v>10.145999999999987</v>
      </c>
      <c r="L1236" s="313">
        <f t="shared" si="326"/>
        <v>4.8571483282907524</v>
      </c>
      <c r="M1236" s="97">
        <v>399.99099999999999</v>
      </c>
      <c r="N1236" s="241">
        <v>452.93900000000002</v>
      </c>
      <c r="O1236" s="237">
        <f t="shared" si="330"/>
        <v>-52.948000000000036</v>
      </c>
      <c r="P1236" s="236">
        <f t="shared" si="331"/>
        <v>-11.689874353941708</v>
      </c>
      <c r="Q1236" s="97">
        <v>1028.0740000000001</v>
      </c>
      <c r="R1236" s="241">
        <v>993.98800000000006</v>
      </c>
      <c r="S1236" s="237">
        <f t="shared" si="322"/>
        <v>34.086000000000013</v>
      </c>
      <c r="T1236" s="335">
        <f t="shared" si="323"/>
        <v>3.4292164492931514</v>
      </c>
      <c r="U1236" s="180" t="s">
        <v>5401</v>
      </c>
      <c r="V1236" s="243">
        <v>724</v>
      </c>
      <c r="W1236" s="243">
        <v>713</v>
      </c>
      <c r="X1236" s="243">
        <f t="shared" si="332"/>
        <v>11</v>
      </c>
      <c r="Y1236" s="256">
        <f t="shared" si="333"/>
        <v>1.5427769985974753</v>
      </c>
      <c r="Z1236" s="241" t="s">
        <v>5578</v>
      </c>
      <c r="AA1236" s="243">
        <v>179</v>
      </c>
      <c r="AB1236" s="243">
        <v>191</v>
      </c>
      <c r="AC1236" s="243">
        <f t="shared" si="324"/>
        <v>-12</v>
      </c>
      <c r="AD1236" s="256">
        <f t="shared" si="325"/>
        <v>-6.2827225130890048</v>
      </c>
      <c r="AE1236" s="241" t="s">
        <v>8505</v>
      </c>
      <c r="AF1236" s="243">
        <v>70</v>
      </c>
      <c r="AG1236" s="243">
        <v>40</v>
      </c>
      <c r="AH1236" s="243">
        <f t="shared" si="334"/>
        <v>30</v>
      </c>
      <c r="AI1236" s="243">
        <f t="shared" si="335"/>
        <v>75</v>
      </c>
      <c r="AJ1236" s="241" t="s">
        <v>5417</v>
      </c>
      <c r="AK1236" s="243">
        <v>34</v>
      </c>
      <c r="AL1236" s="243">
        <v>34</v>
      </c>
      <c r="AM1236" s="243">
        <f t="shared" si="336"/>
        <v>0</v>
      </c>
      <c r="AN1236" s="243">
        <f t="shared" si="337"/>
        <v>0</v>
      </c>
      <c r="AO1236" s="241" t="s">
        <v>8506</v>
      </c>
      <c r="AP1236" s="243">
        <v>13</v>
      </c>
      <c r="AQ1236" s="243">
        <v>13</v>
      </c>
      <c r="AR1236" s="243">
        <f t="shared" si="338"/>
        <v>0</v>
      </c>
      <c r="AS1236" s="256">
        <f t="shared" si="339"/>
        <v>0</v>
      </c>
      <c r="AT1236" s="166" t="s">
        <v>8405</v>
      </c>
    </row>
    <row r="1237" spans="2:46" ht="50" customHeight="1">
      <c r="B1237" s="34" t="s">
        <v>2446</v>
      </c>
      <c r="C1237" s="35" t="s">
        <v>5306</v>
      </c>
      <c r="D1237" s="36" t="s">
        <v>2447</v>
      </c>
      <c r="E1237" s="97">
        <v>7356.9030000000002</v>
      </c>
      <c r="F1237" s="241">
        <v>7323.8379999999997</v>
      </c>
      <c r="G1237" s="237">
        <f t="shared" si="327"/>
        <v>33.065000000000509</v>
      </c>
      <c r="H1237" s="236">
        <f t="shared" si="328"/>
        <v>0.45147093641340114</v>
      </c>
      <c r="I1237" s="97">
        <v>3208.6709999999998</v>
      </c>
      <c r="J1237" s="241">
        <v>3291.723</v>
      </c>
      <c r="K1237" s="237">
        <f t="shared" si="329"/>
        <v>-83.052000000000135</v>
      </c>
      <c r="L1237" s="313">
        <f t="shared" si="326"/>
        <v>-2.5230555547960791</v>
      </c>
      <c r="M1237" s="97">
        <v>924.45600000000002</v>
      </c>
      <c r="N1237" s="241">
        <v>924.45600000000002</v>
      </c>
      <c r="O1237" s="237">
        <f t="shared" si="330"/>
        <v>0</v>
      </c>
      <c r="P1237" s="236">
        <f t="shared" si="331"/>
        <v>0</v>
      </c>
      <c r="Q1237" s="97">
        <v>3223.7759999999998</v>
      </c>
      <c r="R1237" s="241">
        <v>3107.6590000000001</v>
      </c>
      <c r="S1237" s="237">
        <f t="shared" si="322"/>
        <v>116.11699999999973</v>
      </c>
      <c r="T1237" s="335">
        <f t="shared" si="323"/>
        <v>3.7364781657189456</v>
      </c>
      <c r="U1237" s="180" t="s">
        <v>5401</v>
      </c>
      <c r="V1237" s="243">
        <v>1612</v>
      </c>
      <c r="W1237" s="243">
        <v>1497</v>
      </c>
      <c r="X1237" s="243">
        <f t="shared" si="332"/>
        <v>115</v>
      </c>
      <c r="Y1237" s="256">
        <f t="shared" si="333"/>
        <v>7.6820307281229123</v>
      </c>
      <c r="Z1237" s="241" t="s">
        <v>7411</v>
      </c>
      <c r="AA1237" s="243">
        <v>1100</v>
      </c>
      <c r="AB1237" s="243">
        <v>1100</v>
      </c>
      <c r="AC1237" s="243">
        <f t="shared" si="324"/>
        <v>0</v>
      </c>
      <c r="AD1237" s="256">
        <f t="shared" si="325"/>
        <v>0</v>
      </c>
      <c r="AE1237" s="241" t="s">
        <v>8426</v>
      </c>
      <c r="AF1237" s="243">
        <v>213</v>
      </c>
      <c r="AG1237" s="243">
        <v>213</v>
      </c>
      <c r="AH1237" s="243">
        <f t="shared" si="334"/>
        <v>0</v>
      </c>
      <c r="AI1237" s="243">
        <f t="shared" si="335"/>
        <v>0</v>
      </c>
      <c r="AJ1237" s="241" t="s">
        <v>5386</v>
      </c>
      <c r="AK1237" s="243">
        <v>134</v>
      </c>
      <c r="AL1237" s="243">
        <v>134</v>
      </c>
      <c r="AM1237" s="243">
        <f t="shared" si="336"/>
        <v>0</v>
      </c>
      <c r="AN1237" s="243">
        <f t="shared" si="337"/>
        <v>0</v>
      </c>
      <c r="AO1237" s="241" t="s">
        <v>7029</v>
      </c>
      <c r="AP1237" s="243">
        <v>61</v>
      </c>
      <c r="AQ1237" s="243">
        <v>61</v>
      </c>
      <c r="AR1237" s="243">
        <f t="shared" si="338"/>
        <v>0</v>
      </c>
      <c r="AS1237" s="256">
        <f t="shared" si="339"/>
        <v>0</v>
      </c>
      <c r="AT1237" s="166" t="s">
        <v>8405</v>
      </c>
    </row>
    <row r="1238" spans="2:46" ht="50" customHeight="1">
      <c r="B1238" s="34" t="s">
        <v>2448</v>
      </c>
      <c r="C1238" s="35" t="s">
        <v>5306</v>
      </c>
      <c r="D1238" s="36" t="s">
        <v>2449</v>
      </c>
      <c r="E1238" s="97">
        <v>609.29100000000005</v>
      </c>
      <c r="F1238" s="241">
        <v>683.63400000000001</v>
      </c>
      <c r="G1238" s="237">
        <f t="shared" si="327"/>
        <v>-74.342999999999961</v>
      </c>
      <c r="H1238" s="236">
        <f t="shared" si="328"/>
        <v>-10.874678556069469</v>
      </c>
      <c r="I1238" s="97">
        <v>118</v>
      </c>
      <c r="J1238" s="241">
        <v>165.477</v>
      </c>
      <c r="K1238" s="237">
        <f t="shared" si="329"/>
        <v>-47.477000000000004</v>
      </c>
      <c r="L1238" s="313">
        <f t="shared" si="326"/>
        <v>-28.69099633181651</v>
      </c>
      <c r="M1238" s="97">
        <v>211.077</v>
      </c>
      <c r="N1238" s="241">
        <v>234.012</v>
      </c>
      <c r="O1238" s="237">
        <f t="shared" si="330"/>
        <v>-22.935000000000002</v>
      </c>
      <c r="P1238" s="236">
        <f t="shared" si="331"/>
        <v>-9.8007794472078356</v>
      </c>
      <c r="Q1238" s="97">
        <v>280.214</v>
      </c>
      <c r="R1238" s="241">
        <v>284.14499999999998</v>
      </c>
      <c r="S1238" s="237">
        <f t="shared" si="322"/>
        <v>-3.9309999999999832</v>
      </c>
      <c r="T1238" s="335">
        <f t="shared" si="323"/>
        <v>-1.3834485913881938</v>
      </c>
      <c r="U1238" s="180" t="s">
        <v>5386</v>
      </c>
      <c r="V1238" s="243">
        <v>90</v>
      </c>
      <c r="W1238" s="243">
        <v>90</v>
      </c>
      <c r="X1238" s="243">
        <f t="shared" si="332"/>
        <v>0</v>
      </c>
      <c r="Y1238" s="256">
        <f t="shared" si="333"/>
        <v>0</v>
      </c>
      <c r="Z1238" s="241" t="s">
        <v>8507</v>
      </c>
      <c r="AA1238" s="243">
        <v>66</v>
      </c>
      <c r="AB1238" s="243">
        <v>66</v>
      </c>
      <c r="AC1238" s="243">
        <f t="shared" si="324"/>
        <v>0</v>
      </c>
      <c r="AD1238" s="256">
        <f t="shared" si="325"/>
        <v>0</v>
      </c>
      <c r="AE1238" s="241" t="s">
        <v>5990</v>
      </c>
      <c r="AF1238" s="243">
        <v>54</v>
      </c>
      <c r="AG1238" s="243">
        <v>54</v>
      </c>
      <c r="AH1238" s="243">
        <f t="shared" si="334"/>
        <v>0</v>
      </c>
      <c r="AI1238" s="243">
        <f t="shared" si="335"/>
        <v>0</v>
      </c>
      <c r="AJ1238" s="241" t="s">
        <v>8508</v>
      </c>
      <c r="AK1238" s="243">
        <v>15</v>
      </c>
      <c r="AL1238" s="243">
        <v>18</v>
      </c>
      <c r="AM1238" s="243">
        <f t="shared" si="336"/>
        <v>-3</v>
      </c>
      <c r="AN1238" s="243">
        <f t="shared" si="337"/>
        <v>-16.666666666666664</v>
      </c>
      <c r="AO1238" s="241" t="s">
        <v>8509</v>
      </c>
      <c r="AP1238" s="243">
        <v>14</v>
      </c>
      <c r="AQ1238" s="243">
        <v>11</v>
      </c>
      <c r="AR1238" s="243">
        <f t="shared" si="338"/>
        <v>3</v>
      </c>
      <c r="AS1238" s="256">
        <f t="shared" si="339"/>
        <v>27.27272727272727</v>
      </c>
      <c r="AT1238" s="166" t="s">
        <v>8405</v>
      </c>
    </row>
    <row r="1239" spans="2:46" ht="50" customHeight="1">
      <c r="B1239" s="34" t="s">
        <v>2450</v>
      </c>
      <c r="C1239" s="35" t="s">
        <v>5306</v>
      </c>
      <c r="D1239" s="36" t="s">
        <v>2451</v>
      </c>
      <c r="E1239" s="97">
        <v>2263.6689999999999</v>
      </c>
      <c r="F1239" s="241">
        <v>2251.8009999999999</v>
      </c>
      <c r="G1239" s="237">
        <f t="shared" si="327"/>
        <v>11.867999999999938</v>
      </c>
      <c r="H1239" s="236">
        <f t="shared" si="328"/>
        <v>0.52704479658726233</v>
      </c>
      <c r="I1239" s="97">
        <v>1751.2149999999999</v>
      </c>
      <c r="J1239" s="241">
        <v>1801.098</v>
      </c>
      <c r="K1239" s="237">
        <f t="shared" si="329"/>
        <v>-49.883000000000038</v>
      </c>
      <c r="L1239" s="313">
        <f t="shared" si="326"/>
        <v>-2.7695883288971528</v>
      </c>
      <c r="M1239" s="97">
        <v>306.685</v>
      </c>
      <c r="N1239" s="241">
        <v>270.44799999999998</v>
      </c>
      <c r="O1239" s="237">
        <f t="shared" si="330"/>
        <v>36.237000000000023</v>
      </c>
      <c r="P1239" s="236">
        <f t="shared" si="331"/>
        <v>13.398878897237188</v>
      </c>
      <c r="Q1239" s="97">
        <v>205.76900000000001</v>
      </c>
      <c r="R1239" s="241">
        <v>180.255</v>
      </c>
      <c r="S1239" s="237">
        <f t="shared" si="322"/>
        <v>25.51400000000001</v>
      </c>
      <c r="T1239" s="335">
        <f t="shared" si="323"/>
        <v>14.154392388560655</v>
      </c>
      <c r="U1239" s="180" t="s">
        <v>5386</v>
      </c>
      <c r="V1239" s="243">
        <v>108</v>
      </c>
      <c r="W1239" s="243">
        <v>108</v>
      </c>
      <c r="X1239" s="243">
        <f t="shared" si="332"/>
        <v>0</v>
      </c>
      <c r="Y1239" s="256">
        <f t="shared" si="333"/>
        <v>0</v>
      </c>
      <c r="Z1239" s="241" t="s">
        <v>8510</v>
      </c>
      <c r="AA1239" s="243">
        <v>43</v>
      </c>
      <c r="AB1239" s="243">
        <v>27</v>
      </c>
      <c r="AC1239" s="243">
        <f t="shared" si="324"/>
        <v>16</v>
      </c>
      <c r="AD1239" s="256">
        <f t="shared" si="325"/>
        <v>59.259259259259252</v>
      </c>
      <c r="AE1239" s="241" t="s">
        <v>8511</v>
      </c>
      <c r="AF1239" s="243">
        <v>16</v>
      </c>
      <c r="AG1239" s="243">
        <v>14</v>
      </c>
      <c r="AH1239" s="243">
        <f t="shared" si="334"/>
        <v>2</v>
      </c>
      <c r="AI1239" s="243">
        <f t="shared" si="335"/>
        <v>14.285714285714285</v>
      </c>
      <c r="AJ1239" s="241" t="s">
        <v>5990</v>
      </c>
      <c r="AK1239" s="243">
        <v>10</v>
      </c>
      <c r="AL1239" s="243">
        <v>10</v>
      </c>
      <c r="AM1239" s="243">
        <f t="shared" si="336"/>
        <v>0</v>
      </c>
      <c r="AN1239" s="243">
        <f t="shared" si="337"/>
        <v>0</v>
      </c>
      <c r="AO1239" s="241" t="s">
        <v>8467</v>
      </c>
      <c r="AP1239" s="243">
        <v>8</v>
      </c>
      <c r="AQ1239" s="243">
        <v>8</v>
      </c>
      <c r="AR1239" s="243">
        <f t="shared" si="338"/>
        <v>0</v>
      </c>
      <c r="AS1239" s="256">
        <f t="shared" si="339"/>
        <v>0</v>
      </c>
      <c r="AT1239" s="166" t="s">
        <v>8405</v>
      </c>
    </row>
    <row r="1240" spans="2:46" ht="50" customHeight="1">
      <c r="B1240" s="34" t="s">
        <v>2452</v>
      </c>
      <c r="C1240" s="35" t="s">
        <v>5306</v>
      </c>
      <c r="D1240" s="36" t="s">
        <v>2453</v>
      </c>
      <c r="E1240" s="97">
        <v>1631.8879999999999</v>
      </c>
      <c r="F1240" s="241">
        <v>1553.3869999999999</v>
      </c>
      <c r="G1240" s="237">
        <f t="shared" si="327"/>
        <v>78.500999999999976</v>
      </c>
      <c r="H1240" s="236">
        <f t="shared" si="328"/>
        <v>5.0535378498725674</v>
      </c>
      <c r="I1240" s="97">
        <v>541.82899999999995</v>
      </c>
      <c r="J1240" s="241">
        <v>396.42399999999998</v>
      </c>
      <c r="K1240" s="237">
        <f t="shared" si="329"/>
        <v>145.40499999999997</v>
      </c>
      <c r="L1240" s="313">
        <f t="shared" si="326"/>
        <v>36.679161705648497</v>
      </c>
      <c r="M1240" s="97">
        <v>236.94</v>
      </c>
      <c r="N1240" s="241">
        <v>306.99</v>
      </c>
      <c r="O1240" s="237">
        <f t="shared" si="330"/>
        <v>-70.050000000000011</v>
      </c>
      <c r="P1240" s="236">
        <f t="shared" si="331"/>
        <v>-22.818332844718071</v>
      </c>
      <c r="Q1240" s="97">
        <v>853.11900000000003</v>
      </c>
      <c r="R1240" s="241">
        <v>849.97299999999996</v>
      </c>
      <c r="S1240" s="237">
        <f t="shared" si="322"/>
        <v>3.1460000000000719</v>
      </c>
      <c r="T1240" s="335">
        <f t="shared" si="323"/>
        <v>0.370129404110492</v>
      </c>
      <c r="U1240" s="180" t="s">
        <v>5578</v>
      </c>
      <c r="V1240" s="243">
        <v>204</v>
      </c>
      <c r="W1240" s="243">
        <v>205</v>
      </c>
      <c r="X1240" s="243">
        <f t="shared" si="332"/>
        <v>-1</v>
      </c>
      <c r="Y1240" s="256">
        <f t="shared" si="333"/>
        <v>-0.48780487804878048</v>
      </c>
      <c r="Z1240" s="241" t="s">
        <v>8512</v>
      </c>
      <c r="AA1240" s="243">
        <v>203</v>
      </c>
      <c r="AB1240" s="243">
        <v>203</v>
      </c>
      <c r="AC1240" s="243">
        <f t="shared" si="324"/>
        <v>0</v>
      </c>
      <c r="AD1240" s="256">
        <f t="shared" si="325"/>
        <v>0</v>
      </c>
      <c r="AE1240" s="241" t="s">
        <v>8513</v>
      </c>
      <c r="AF1240" s="243">
        <v>190</v>
      </c>
      <c r="AG1240" s="243">
        <v>189</v>
      </c>
      <c r="AH1240" s="243">
        <f t="shared" si="334"/>
        <v>1</v>
      </c>
      <c r="AI1240" s="243">
        <f t="shared" si="335"/>
        <v>0.52910052910052907</v>
      </c>
      <c r="AJ1240" s="241" t="s">
        <v>5415</v>
      </c>
      <c r="AK1240" s="243">
        <v>115</v>
      </c>
      <c r="AL1240" s="243">
        <v>115</v>
      </c>
      <c r="AM1240" s="243">
        <f t="shared" si="336"/>
        <v>0</v>
      </c>
      <c r="AN1240" s="243">
        <f t="shared" si="337"/>
        <v>0</v>
      </c>
      <c r="AO1240" s="241" t="s">
        <v>5984</v>
      </c>
      <c r="AP1240" s="243">
        <v>34</v>
      </c>
      <c r="AQ1240" s="243">
        <v>33</v>
      </c>
      <c r="AR1240" s="243">
        <f t="shared" si="338"/>
        <v>1</v>
      </c>
      <c r="AS1240" s="256">
        <f t="shared" si="339"/>
        <v>3.0303030303030303</v>
      </c>
      <c r="AT1240" s="166" t="s">
        <v>8405</v>
      </c>
    </row>
    <row r="1241" spans="2:46" ht="50" customHeight="1">
      <c r="B1241" s="37" t="s">
        <v>2454</v>
      </c>
      <c r="C1241" s="38" t="s">
        <v>5306</v>
      </c>
      <c r="D1241" s="39" t="s">
        <v>2455</v>
      </c>
      <c r="E1241" s="97">
        <v>3973.9879999999998</v>
      </c>
      <c r="F1241" s="241">
        <v>3870.1770000000001</v>
      </c>
      <c r="G1241" s="237">
        <f t="shared" si="327"/>
        <v>103.81099999999969</v>
      </c>
      <c r="H1241" s="236">
        <f t="shared" si="328"/>
        <v>2.6823321000563976</v>
      </c>
      <c r="I1241" s="97">
        <v>618.59699999999998</v>
      </c>
      <c r="J1241" s="241">
        <v>617.61</v>
      </c>
      <c r="K1241" s="237">
        <f t="shared" si="329"/>
        <v>0.98699999999996635</v>
      </c>
      <c r="L1241" s="313">
        <f t="shared" si="326"/>
        <v>0.15980958857530905</v>
      </c>
      <c r="M1241" s="97">
        <v>599.5</v>
      </c>
      <c r="N1241" s="241">
        <v>449.02699999999999</v>
      </c>
      <c r="O1241" s="237">
        <f t="shared" si="330"/>
        <v>150.47300000000001</v>
      </c>
      <c r="P1241" s="236">
        <f t="shared" si="331"/>
        <v>33.510902462435446</v>
      </c>
      <c r="Q1241" s="97">
        <v>2755.8910000000001</v>
      </c>
      <c r="R1241" s="241">
        <v>2803.54</v>
      </c>
      <c r="S1241" s="237">
        <f t="shared" si="322"/>
        <v>-47.648999999999887</v>
      </c>
      <c r="T1241" s="335">
        <f t="shared" si="323"/>
        <v>-1.6996012184595148</v>
      </c>
      <c r="U1241" s="180" t="s">
        <v>5401</v>
      </c>
      <c r="V1241" s="243">
        <v>1460</v>
      </c>
      <c r="W1241" s="243">
        <v>1496</v>
      </c>
      <c r="X1241" s="243">
        <f t="shared" si="332"/>
        <v>-36</v>
      </c>
      <c r="Y1241" s="256">
        <f t="shared" si="333"/>
        <v>-2.4064171122994651</v>
      </c>
      <c r="Z1241" s="241" t="s">
        <v>8514</v>
      </c>
      <c r="AA1241" s="243">
        <v>966</v>
      </c>
      <c r="AB1241" s="243">
        <v>976</v>
      </c>
      <c r="AC1241" s="243">
        <f t="shared" si="324"/>
        <v>-10</v>
      </c>
      <c r="AD1241" s="256">
        <f t="shared" si="325"/>
        <v>-1.0245901639344261</v>
      </c>
      <c r="AE1241" s="241" t="s">
        <v>5415</v>
      </c>
      <c r="AF1241" s="243">
        <v>330</v>
      </c>
      <c r="AG1241" s="243">
        <v>331</v>
      </c>
      <c r="AH1241" s="243">
        <f t="shared" si="334"/>
        <v>-1</v>
      </c>
      <c r="AI1241" s="243">
        <f t="shared" si="335"/>
        <v>-0.30211480362537763</v>
      </c>
      <c r="AJ1241" s="241" t="s">
        <v>5423</v>
      </c>
      <c r="AK1241" s="243" t="s">
        <v>5423</v>
      </c>
      <c r="AL1241" s="243" t="s">
        <v>5423</v>
      </c>
      <c r="AM1241" s="243" t="s">
        <v>5423</v>
      </c>
      <c r="AN1241" s="243" t="s">
        <v>5423</v>
      </c>
      <c r="AO1241" s="241" t="s">
        <v>5423</v>
      </c>
      <c r="AP1241" s="243" t="s">
        <v>5423</v>
      </c>
      <c r="AQ1241" s="243" t="s">
        <v>5423</v>
      </c>
      <c r="AR1241" s="243" t="s">
        <v>5423</v>
      </c>
      <c r="AS1241" s="243" t="s">
        <v>5423</v>
      </c>
      <c r="AT1241" s="166" t="s">
        <v>8405</v>
      </c>
    </row>
    <row r="1242" spans="2:46" ht="50" customHeight="1">
      <c r="B1242" s="37" t="s">
        <v>2456</v>
      </c>
      <c r="C1242" s="38" t="s">
        <v>5306</v>
      </c>
      <c r="D1242" s="39" t="s">
        <v>2457</v>
      </c>
      <c r="E1242" s="97">
        <v>1995.9110000000001</v>
      </c>
      <c r="F1242" s="241">
        <v>1986.924</v>
      </c>
      <c r="G1242" s="237">
        <f t="shared" si="327"/>
        <v>8.98700000000008</v>
      </c>
      <c r="H1242" s="236">
        <f t="shared" si="328"/>
        <v>0.45230718437142436</v>
      </c>
      <c r="I1242" s="97">
        <v>1202.2180000000001</v>
      </c>
      <c r="J1242" s="241">
        <v>1196.8320000000001</v>
      </c>
      <c r="K1242" s="237">
        <f t="shared" si="329"/>
        <v>5.3859999999999673</v>
      </c>
      <c r="L1242" s="313">
        <f t="shared" si="326"/>
        <v>0.45002138980240897</v>
      </c>
      <c r="M1242" s="97">
        <v>604.96400000000006</v>
      </c>
      <c r="N1242" s="241">
        <v>603.71100000000001</v>
      </c>
      <c r="O1242" s="237">
        <f t="shared" si="330"/>
        <v>1.2530000000000427</v>
      </c>
      <c r="P1242" s="236">
        <f t="shared" si="331"/>
        <v>0.20754963881725572</v>
      </c>
      <c r="Q1242" s="97">
        <v>188.72900000000001</v>
      </c>
      <c r="R1242" s="241">
        <v>186.381</v>
      </c>
      <c r="S1242" s="237">
        <f t="shared" si="322"/>
        <v>2.3480000000000132</v>
      </c>
      <c r="T1242" s="335">
        <f t="shared" si="323"/>
        <v>1.2597850639281971</v>
      </c>
      <c r="U1242" s="180" t="s">
        <v>5578</v>
      </c>
      <c r="V1242" s="243">
        <v>162</v>
      </c>
      <c r="W1242" s="243">
        <v>162</v>
      </c>
      <c r="X1242" s="243">
        <f t="shared" si="332"/>
        <v>0</v>
      </c>
      <c r="Y1242" s="256">
        <f t="shared" si="333"/>
        <v>0</v>
      </c>
      <c r="Z1242" s="241" t="s">
        <v>6172</v>
      </c>
      <c r="AA1242" s="243">
        <v>21</v>
      </c>
      <c r="AB1242" s="243">
        <v>21</v>
      </c>
      <c r="AC1242" s="243">
        <f t="shared" si="324"/>
        <v>0</v>
      </c>
      <c r="AD1242" s="256">
        <f t="shared" si="325"/>
        <v>0</v>
      </c>
      <c r="AE1242" s="241" t="s">
        <v>8515</v>
      </c>
      <c r="AF1242" s="243">
        <v>3</v>
      </c>
      <c r="AG1242" s="243">
        <v>3</v>
      </c>
      <c r="AH1242" s="243">
        <f t="shared" si="334"/>
        <v>0</v>
      </c>
      <c r="AI1242" s="243">
        <f t="shared" si="335"/>
        <v>0</v>
      </c>
      <c r="AJ1242" s="241" t="s">
        <v>5479</v>
      </c>
      <c r="AK1242" s="243">
        <v>2</v>
      </c>
      <c r="AL1242" s="243">
        <v>0</v>
      </c>
      <c r="AM1242" s="243">
        <f t="shared" si="336"/>
        <v>2</v>
      </c>
      <c r="AN1242" s="243" t="s">
        <v>12165</v>
      </c>
      <c r="AO1242" s="241" t="s">
        <v>8516</v>
      </c>
      <c r="AP1242" s="243">
        <v>0</v>
      </c>
      <c r="AQ1242" s="243">
        <v>0</v>
      </c>
      <c r="AR1242" s="243">
        <f t="shared" si="338"/>
        <v>0</v>
      </c>
      <c r="AS1242" s="256" t="s">
        <v>12165</v>
      </c>
      <c r="AT1242" s="166" t="s">
        <v>8405</v>
      </c>
    </row>
    <row r="1243" spans="2:46" ht="50" customHeight="1">
      <c r="B1243" s="34" t="s">
        <v>2458</v>
      </c>
      <c r="C1243" s="35" t="s">
        <v>5306</v>
      </c>
      <c r="D1243" s="36" t="s">
        <v>2459</v>
      </c>
      <c r="E1243" s="97">
        <v>2396.6959999999999</v>
      </c>
      <c r="F1243" s="241">
        <v>2492.6019999999999</v>
      </c>
      <c r="G1243" s="237">
        <f t="shared" si="327"/>
        <v>-95.905999999999949</v>
      </c>
      <c r="H1243" s="236">
        <f t="shared" si="328"/>
        <v>-3.8476258945471424</v>
      </c>
      <c r="I1243" s="97">
        <v>482.91699999999997</v>
      </c>
      <c r="J1243" s="241">
        <v>481.83</v>
      </c>
      <c r="K1243" s="237">
        <f t="shared" si="329"/>
        <v>1.0869999999999891</v>
      </c>
      <c r="L1243" s="313">
        <f t="shared" si="326"/>
        <v>0.2255982400431665</v>
      </c>
      <c r="M1243" s="97">
        <v>597.33699999999999</v>
      </c>
      <c r="N1243" s="241">
        <v>595.83399999999995</v>
      </c>
      <c r="O1243" s="237">
        <f t="shared" si="330"/>
        <v>1.5030000000000427</v>
      </c>
      <c r="P1243" s="236">
        <f t="shared" si="331"/>
        <v>0.25225146601235293</v>
      </c>
      <c r="Q1243" s="97">
        <v>1316.442</v>
      </c>
      <c r="R1243" s="241">
        <v>1414.9380000000001</v>
      </c>
      <c r="S1243" s="237">
        <f t="shared" si="322"/>
        <v>-98.496000000000095</v>
      </c>
      <c r="T1243" s="335">
        <f t="shared" si="323"/>
        <v>-6.9611530681909795</v>
      </c>
      <c r="U1243" s="180" t="s">
        <v>5481</v>
      </c>
      <c r="V1243" s="243">
        <v>714</v>
      </c>
      <c r="W1243" s="243">
        <v>813</v>
      </c>
      <c r="X1243" s="243">
        <f t="shared" si="332"/>
        <v>-99</v>
      </c>
      <c r="Y1243" s="256">
        <f t="shared" si="333"/>
        <v>-12.177121771217712</v>
      </c>
      <c r="Z1243" s="241" t="s">
        <v>5615</v>
      </c>
      <c r="AA1243" s="243">
        <v>249</v>
      </c>
      <c r="AB1243" s="243">
        <v>249</v>
      </c>
      <c r="AC1243" s="243">
        <f t="shared" si="324"/>
        <v>0</v>
      </c>
      <c r="AD1243" s="256">
        <f t="shared" si="325"/>
        <v>0</v>
      </c>
      <c r="AE1243" s="241" t="s">
        <v>5386</v>
      </c>
      <c r="AF1243" s="243">
        <v>106</v>
      </c>
      <c r="AG1243" s="243">
        <v>106</v>
      </c>
      <c r="AH1243" s="243">
        <f t="shared" si="334"/>
        <v>0</v>
      </c>
      <c r="AI1243" s="243">
        <f t="shared" si="335"/>
        <v>0</v>
      </c>
      <c r="AJ1243" s="241" t="s">
        <v>8517</v>
      </c>
      <c r="AK1243" s="243">
        <v>100</v>
      </c>
      <c r="AL1243" s="243">
        <v>100</v>
      </c>
      <c r="AM1243" s="243">
        <f t="shared" si="336"/>
        <v>0</v>
      </c>
      <c r="AN1243" s="243">
        <f t="shared" si="337"/>
        <v>0</v>
      </c>
      <c r="AO1243" s="241" t="s">
        <v>7424</v>
      </c>
      <c r="AP1243" s="243">
        <v>73</v>
      </c>
      <c r="AQ1243" s="243">
        <v>73</v>
      </c>
      <c r="AR1243" s="243">
        <f t="shared" si="338"/>
        <v>0</v>
      </c>
      <c r="AS1243" s="256">
        <f t="shared" si="339"/>
        <v>0</v>
      </c>
      <c r="AT1243" s="166" t="s">
        <v>8405</v>
      </c>
    </row>
    <row r="1244" spans="2:46" ht="50" customHeight="1">
      <c r="B1244" s="34" t="s">
        <v>2460</v>
      </c>
      <c r="C1244" s="35" t="s">
        <v>5306</v>
      </c>
      <c r="D1244" s="36" t="s">
        <v>2461</v>
      </c>
      <c r="E1244" s="97">
        <v>1581.201</v>
      </c>
      <c r="F1244" s="241">
        <v>1768.1379999999999</v>
      </c>
      <c r="G1244" s="237">
        <f t="shared" si="327"/>
        <v>-186.9369999999999</v>
      </c>
      <c r="H1244" s="236">
        <f t="shared" si="328"/>
        <v>-10.572534496741765</v>
      </c>
      <c r="I1244" s="97">
        <v>805.18499999999995</v>
      </c>
      <c r="J1244" s="241">
        <v>880.08799999999997</v>
      </c>
      <c r="K1244" s="237">
        <f t="shared" si="329"/>
        <v>-74.90300000000002</v>
      </c>
      <c r="L1244" s="313">
        <f t="shared" si="326"/>
        <v>-8.510853460108537</v>
      </c>
      <c r="M1244" s="97">
        <v>137.11199999999999</v>
      </c>
      <c r="N1244" s="241">
        <v>137.09299999999999</v>
      </c>
      <c r="O1244" s="237">
        <f t="shared" si="330"/>
        <v>1.9000000000005457E-2</v>
      </c>
      <c r="P1244" s="236">
        <f t="shared" si="331"/>
        <v>1.3859205065178718E-2</v>
      </c>
      <c r="Q1244" s="97">
        <v>638.904</v>
      </c>
      <c r="R1244" s="241">
        <v>750.95699999999999</v>
      </c>
      <c r="S1244" s="237">
        <f t="shared" si="322"/>
        <v>-112.053</v>
      </c>
      <c r="T1244" s="335">
        <f t="shared" si="323"/>
        <v>-14.921360344200799</v>
      </c>
      <c r="U1244" s="180" t="s">
        <v>8518</v>
      </c>
      <c r="V1244" s="243">
        <v>448</v>
      </c>
      <c r="W1244" s="243">
        <v>566</v>
      </c>
      <c r="X1244" s="243">
        <f t="shared" si="332"/>
        <v>-118</v>
      </c>
      <c r="Y1244" s="256">
        <f t="shared" si="333"/>
        <v>-20.848056537102476</v>
      </c>
      <c r="Z1244" s="241" t="s">
        <v>8519</v>
      </c>
      <c r="AA1244" s="243">
        <v>64</v>
      </c>
      <c r="AB1244" s="243">
        <v>64</v>
      </c>
      <c r="AC1244" s="243">
        <f t="shared" si="324"/>
        <v>0</v>
      </c>
      <c r="AD1244" s="256">
        <f t="shared" si="325"/>
        <v>0</v>
      </c>
      <c r="AE1244" s="241" t="s">
        <v>8520</v>
      </c>
      <c r="AF1244" s="243">
        <v>50</v>
      </c>
      <c r="AG1244" s="243">
        <v>48</v>
      </c>
      <c r="AH1244" s="243">
        <f t="shared" si="334"/>
        <v>2</v>
      </c>
      <c r="AI1244" s="243">
        <f t="shared" si="335"/>
        <v>4.1666666666666661</v>
      </c>
      <c r="AJ1244" s="241" t="s">
        <v>8521</v>
      </c>
      <c r="AK1244" s="243">
        <v>29</v>
      </c>
      <c r="AL1244" s="243">
        <v>25</v>
      </c>
      <c r="AM1244" s="243">
        <f t="shared" si="336"/>
        <v>4</v>
      </c>
      <c r="AN1244" s="243">
        <f t="shared" si="337"/>
        <v>16</v>
      </c>
      <c r="AO1244" s="241" t="s">
        <v>8522</v>
      </c>
      <c r="AP1244" s="243">
        <v>24</v>
      </c>
      <c r="AQ1244" s="243">
        <v>35</v>
      </c>
      <c r="AR1244" s="243">
        <f t="shared" si="338"/>
        <v>-11</v>
      </c>
      <c r="AS1244" s="256">
        <f t="shared" si="339"/>
        <v>-31.428571428571427</v>
      </c>
      <c r="AT1244" s="166" t="s">
        <v>8405</v>
      </c>
    </row>
    <row r="1245" spans="2:46" ht="50" customHeight="1">
      <c r="B1245" s="34" t="s">
        <v>2462</v>
      </c>
      <c r="C1245" s="35" t="s">
        <v>5306</v>
      </c>
      <c r="D1245" s="36" t="s">
        <v>2463</v>
      </c>
      <c r="E1245" s="97">
        <v>1707.5719999999999</v>
      </c>
      <c r="F1245" s="241">
        <v>1614.7819999999999</v>
      </c>
      <c r="G1245" s="237">
        <f t="shared" si="327"/>
        <v>92.789999999999964</v>
      </c>
      <c r="H1245" s="236">
        <f t="shared" si="328"/>
        <v>5.7462864956384179</v>
      </c>
      <c r="I1245" s="97">
        <v>811.76499999999999</v>
      </c>
      <c r="J1245" s="241">
        <v>757.75400000000002</v>
      </c>
      <c r="K1245" s="237">
        <f t="shared" si="329"/>
        <v>54.010999999999967</v>
      </c>
      <c r="L1245" s="313">
        <f t="shared" si="326"/>
        <v>7.1277749771033818</v>
      </c>
      <c r="M1245" s="97">
        <v>302.68299999999999</v>
      </c>
      <c r="N1245" s="241">
        <v>292.68299999999999</v>
      </c>
      <c r="O1245" s="237">
        <f t="shared" si="330"/>
        <v>10</v>
      </c>
      <c r="P1245" s="236">
        <f t="shared" si="331"/>
        <v>3.4166658125002138</v>
      </c>
      <c r="Q1245" s="97">
        <v>593.12400000000002</v>
      </c>
      <c r="R1245" s="241">
        <v>564.34500000000003</v>
      </c>
      <c r="S1245" s="237">
        <f t="shared" si="322"/>
        <v>28.778999999999996</v>
      </c>
      <c r="T1245" s="335">
        <f t="shared" si="323"/>
        <v>5.0995401748930167</v>
      </c>
      <c r="U1245" s="180" t="s">
        <v>8523</v>
      </c>
      <c r="V1245" s="243">
        <v>169</v>
      </c>
      <c r="W1245" s="243">
        <v>173</v>
      </c>
      <c r="X1245" s="243">
        <f t="shared" si="332"/>
        <v>-4</v>
      </c>
      <c r="Y1245" s="256">
        <f t="shared" si="333"/>
        <v>-2.3121387283236992</v>
      </c>
      <c r="Z1245" s="241" t="s">
        <v>8524</v>
      </c>
      <c r="AA1245" s="243">
        <v>146</v>
      </c>
      <c r="AB1245" s="243">
        <v>136</v>
      </c>
      <c r="AC1245" s="243">
        <f t="shared" si="324"/>
        <v>10</v>
      </c>
      <c r="AD1245" s="256">
        <f t="shared" si="325"/>
        <v>7.3529411764705888</v>
      </c>
      <c r="AE1245" s="241" t="s">
        <v>8525</v>
      </c>
      <c r="AF1245" s="243">
        <v>83</v>
      </c>
      <c r="AG1245" s="243">
        <v>67</v>
      </c>
      <c r="AH1245" s="243">
        <f t="shared" si="334"/>
        <v>16</v>
      </c>
      <c r="AI1245" s="243">
        <f t="shared" si="335"/>
        <v>23.880597014925371</v>
      </c>
      <c r="AJ1245" s="241" t="s">
        <v>8526</v>
      </c>
      <c r="AK1245" s="243">
        <v>68</v>
      </c>
      <c r="AL1245" s="243">
        <v>73</v>
      </c>
      <c r="AM1245" s="243">
        <f t="shared" si="336"/>
        <v>-5</v>
      </c>
      <c r="AN1245" s="243">
        <f t="shared" si="337"/>
        <v>-6.8493150684931505</v>
      </c>
      <c r="AO1245" s="241" t="s">
        <v>5415</v>
      </c>
      <c r="AP1245" s="243">
        <v>47</v>
      </c>
      <c r="AQ1245" s="243">
        <v>51</v>
      </c>
      <c r="AR1245" s="243">
        <f t="shared" si="338"/>
        <v>-4</v>
      </c>
      <c r="AS1245" s="256">
        <f t="shared" si="339"/>
        <v>-7.8431372549019605</v>
      </c>
      <c r="AT1245" s="166" t="s">
        <v>8405</v>
      </c>
    </row>
    <row r="1246" spans="2:46" ht="50" customHeight="1">
      <c r="B1246" s="34" t="s">
        <v>2464</v>
      </c>
      <c r="C1246" s="35" t="s">
        <v>5306</v>
      </c>
      <c r="D1246" s="36" t="s">
        <v>2465</v>
      </c>
      <c r="E1246" s="97">
        <v>1701.7249999999999</v>
      </c>
      <c r="F1246" s="241">
        <v>1845.06</v>
      </c>
      <c r="G1246" s="237">
        <f t="shared" si="327"/>
        <v>-143.33500000000004</v>
      </c>
      <c r="H1246" s="236">
        <f t="shared" si="328"/>
        <v>-7.7685820515322028</v>
      </c>
      <c r="I1246" s="97">
        <v>1256.2249999999999</v>
      </c>
      <c r="J1246" s="241">
        <v>1349.2139999999999</v>
      </c>
      <c r="K1246" s="237">
        <f t="shared" si="329"/>
        <v>-92.989000000000033</v>
      </c>
      <c r="L1246" s="313">
        <f t="shared" si="326"/>
        <v>-6.8920868001666173</v>
      </c>
      <c r="M1246" s="97">
        <v>8.8710000000000004</v>
      </c>
      <c r="N1246" s="241">
        <v>8.8699999999999992</v>
      </c>
      <c r="O1246" s="237">
        <f t="shared" si="330"/>
        <v>1.0000000000012221E-3</v>
      </c>
      <c r="P1246" s="236">
        <f t="shared" si="331"/>
        <v>1.1273957158976574E-2</v>
      </c>
      <c r="Q1246" s="97">
        <v>436.62900000000002</v>
      </c>
      <c r="R1246" s="241">
        <v>486.976</v>
      </c>
      <c r="S1246" s="237">
        <f t="shared" si="322"/>
        <v>-50.34699999999998</v>
      </c>
      <c r="T1246" s="335">
        <f t="shared" si="323"/>
        <v>-10.338702523327633</v>
      </c>
      <c r="U1246" s="180" t="s">
        <v>8527</v>
      </c>
      <c r="V1246" s="243">
        <v>107</v>
      </c>
      <c r="W1246" s="243">
        <v>107</v>
      </c>
      <c r="X1246" s="243">
        <f t="shared" si="332"/>
        <v>0</v>
      </c>
      <c r="Y1246" s="256">
        <f t="shared" si="333"/>
        <v>0</v>
      </c>
      <c r="Z1246" s="241" t="s">
        <v>5578</v>
      </c>
      <c r="AA1246" s="243">
        <v>102</v>
      </c>
      <c r="AB1246" s="243">
        <v>138</v>
      </c>
      <c r="AC1246" s="243">
        <f t="shared" si="324"/>
        <v>-36</v>
      </c>
      <c r="AD1246" s="256">
        <f t="shared" si="325"/>
        <v>-26.086956521739129</v>
      </c>
      <c r="AE1246" s="241" t="s">
        <v>8528</v>
      </c>
      <c r="AF1246" s="243">
        <v>52</v>
      </c>
      <c r="AG1246" s="243">
        <v>81</v>
      </c>
      <c r="AH1246" s="243">
        <f t="shared" si="334"/>
        <v>-29</v>
      </c>
      <c r="AI1246" s="243">
        <f t="shared" si="335"/>
        <v>-35.802469135802468</v>
      </c>
      <c r="AJ1246" s="241" t="s">
        <v>8529</v>
      </c>
      <c r="AK1246" s="243">
        <v>45</v>
      </c>
      <c r="AL1246" s="243">
        <v>48</v>
      </c>
      <c r="AM1246" s="243">
        <f t="shared" si="336"/>
        <v>-3</v>
      </c>
      <c r="AN1246" s="243">
        <f t="shared" si="337"/>
        <v>-6.25</v>
      </c>
      <c r="AO1246" s="241" t="s">
        <v>5401</v>
      </c>
      <c r="AP1246" s="243">
        <v>37</v>
      </c>
      <c r="AQ1246" s="243">
        <v>20</v>
      </c>
      <c r="AR1246" s="243">
        <f t="shared" si="338"/>
        <v>17</v>
      </c>
      <c r="AS1246" s="256">
        <f t="shared" si="339"/>
        <v>85</v>
      </c>
      <c r="AT1246" s="166" t="s">
        <v>8405</v>
      </c>
    </row>
    <row r="1247" spans="2:46" ht="50" customHeight="1">
      <c r="B1247" s="34" t="s">
        <v>2466</v>
      </c>
      <c r="C1247" s="35" t="s">
        <v>5306</v>
      </c>
      <c r="D1247" s="36" t="s">
        <v>2467</v>
      </c>
      <c r="E1247" s="97">
        <v>1635.3330000000001</v>
      </c>
      <c r="F1247" s="241">
        <v>1643.537</v>
      </c>
      <c r="G1247" s="237">
        <f t="shared" si="327"/>
        <v>-8.2039999999999509</v>
      </c>
      <c r="H1247" s="236">
        <f t="shared" si="328"/>
        <v>-0.49916734457453349</v>
      </c>
      <c r="I1247" s="97">
        <v>1337.0440000000001</v>
      </c>
      <c r="J1247" s="241">
        <v>1344.722</v>
      </c>
      <c r="K1247" s="237">
        <f t="shared" si="329"/>
        <v>-7.6779999999998836</v>
      </c>
      <c r="L1247" s="313">
        <f t="shared" si="326"/>
        <v>-0.57097303383151932</v>
      </c>
      <c r="M1247" s="97">
        <v>0.371</v>
      </c>
      <c r="N1247" s="241">
        <v>0.371</v>
      </c>
      <c r="O1247" s="237">
        <f t="shared" si="330"/>
        <v>0</v>
      </c>
      <c r="P1247" s="236">
        <f t="shared" si="331"/>
        <v>0</v>
      </c>
      <c r="Q1247" s="97">
        <v>297.91800000000001</v>
      </c>
      <c r="R1247" s="241">
        <v>298.44400000000002</v>
      </c>
      <c r="S1247" s="237">
        <f t="shared" si="322"/>
        <v>-0.52600000000001046</v>
      </c>
      <c r="T1247" s="335">
        <f t="shared" si="323"/>
        <v>-0.1762474702121706</v>
      </c>
      <c r="U1247" s="180" t="s">
        <v>8530</v>
      </c>
      <c r="V1247" s="243">
        <v>216</v>
      </c>
      <c r="W1247" s="243">
        <v>220</v>
      </c>
      <c r="X1247" s="243">
        <f t="shared" si="332"/>
        <v>-4</v>
      </c>
      <c r="Y1247" s="256">
        <f t="shared" si="333"/>
        <v>-1.8181818181818181</v>
      </c>
      <c r="Z1247" s="237" t="s">
        <v>8531</v>
      </c>
      <c r="AA1247" s="243">
        <v>73</v>
      </c>
      <c r="AB1247" s="243">
        <v>73</v>
      </c>
      <c r="AC1247" s="243">
        <f t="shared" si="324"/>
        <v>0</v>
      </c>
      <c r="AD1247" s="256">
        <f t="shared" si="325"/>
        <v>0</v>
      </c>
      <c r="AE1247" s="237" t="s">
        <v>8532</v>
      </c>
      <c r="AF1247" s="243">
        <v>5</v>
      </c>
      <c r="AG1247" s="243">
        <v>4</v>
      </c>
      <c r="AH1247" s="243">
        <f t="shared" si="334"/>
        <v>1</v>
      </c>
      <c r="AI1247" s="243">
        <f t="shared" si="335"/>
        <v>25</v>
      </c>
      <c r="AJ1247" s="237" t="s">
        <v>8533</v>
      </c>
      <c r="AK1247" s="243">
        <v>3</v>
      </c>
      <c r="AL1247" s="243" t="s">
        <v>6176</v>
      </c>
      <c r="AM1247" s="243" t="s">
        <v>6176</v>
      </c>
      <c r="AN1247" s="243" t="s">
        <v>6176</v>
      </c>
      <c r="AO1247" s="237" t="s">
        <v>8534</v>
      </c>
      <c r="AP1247" s="243">
        <v>1</v>
      </c>
      <c r="AQ1247" s="243">
        <v>1</v>
      </c>
      <c r="AR1247" s="243">
        <f t="shared" si="338"/>
        <v>0</v>
      </c>
      <c r="AS1247" s="256">
        <f t="shared" si="339"/>
        <v>0</v>
      </c>
      <c r="AT1247" s="166" t="s">
        <v>8405</v>
      </c>
    </row>
    <row r="1248" spans="2:46" ht="50" customHeight="1">
      <c r="B1248" s="34" t="s">
        <v>2468</v>
      </c>
      <c r="C1248" s="35" t="s">
        <v>5306</v>
      </c>
      <c r="D1248" s="36" t="s">
        <v>2469</v>
      </c>
      <c r="E1248" s="97">
        <v>2016.5820000000001</v>
      </c>
      <c r="F1248" s="241">
        <v>2054.4430000000002</v>
      </c>
      <c r="G1248" s="237">
        <f t="shared" si="327"/>
        <v>-37.861000000000104</v>
      </c>
      <c r="H1248" s="236">
        <f t="shared" si="328"/>
        <v>-1.8428839349643722</v>
      </c>
      <c r="I1248" s="97">
        <v>825.697</v>
      </c>
      <c r="J1248" s="241">
        <v>826.78200000000004</v>
      </c>
      <c r="K1248" s="237">
        <f t="shared" si="329"/>
        <v>-1.0850000000000364</v>
      </c>
      <c r="L1248" s="313">
        <f t="shared" si="326"/>
        <v>-0.13123169106246099</v>
      </c>
      <c r="M1248" s="97">
        <v>1.1200000000000001</v>
      </c>
      <c r="N1248" s="241">
        <v>1.1200000000000001</v>
      </c>
      <c r="O1248" s="237">
        <f t="shared" si="330"/>
        <v>0</v>
      </c>
      <c r="P1248" s="236">
        <f t="shared" si="331"/>
        <v>0</v>
      </c>
      <c r="Q1248" s="97">
        <v>1189.7650000000001</v>
      </c>
      <c r="R1248" s="241">
        <v>1226.5409999999999</v>
      </c>
      <c r="S1248" s="237">
        <f t="shared" si="322"/>
        <v>-36.77599999999984</v>
      </c>
      <c r="T1248" s="335">
        <f t="shared" si="323"/>
        <v>-2.9983506462482579</v>
      </c>
      <c r="U1248" s="180" t="s">
        <v>5422</v>
      </c>
      <c r="V1248" s="243">
        <v>1092</v>
      </c>
      <c r="W1248" s="243">
        <v>1134</v>
      </c>
      <c r="X1248" s="243">
        <f t="shared" si="332"/>
        <v>-42</v>
      </c>
      <c r="Y1248" s="256">
        <f t="shared" si="333"/>
        <v>-3.7037037037037033</v>
      </c>
      <c r="Z1248" s="237" t="s">
        <v>5513</v>
      </c>
      <c r="AA1248" s="243">
        <v>55</v>
      </c>
      <c r="AB1248" s="243">
        <v>55</v>
      </c>
      <c r="AC1248" s="243">
        <f t="shared" si="324"/>
        <v>0</v>
      </c>
      <c r="AD1248" s="256">
        <f t="shared" si="325"/>
        <v>0</v>
      </c>
      <c r="AE1248" s="237" t="s">
        <v>5386</v>
      </c>
      <c r="AF1248" s="243">
        <v>32</v>
      </c>
      <c r="AG1248" s="243">
        <v>32</v>
      </c>
      <c r="AH1248" s="243">
        <f t="shared" si="334"/>
        <v>0</v>
      </c>
      <c r="AI1248" s="243">
        <f t="shared" si="335"/>
        <v>0</v>
      </c>
      <c r="AJ1248" s="237" t="s">
        <v>5479</v>
      </c>
      <c r="AK1248" s="243">
        <v>5</v>
      </c>
      <c r="AL1248" s="243">
        <v>0</v>
      </c>
      <c r="AM1248" s="243">
        <f t="shared" si="336"/>
        <v>5</v>
      </c>
      <c r="AN1248" s="243" t="s">
        <v>12165</v>
      </c>
      <c r="AO1248" s="237" t="s">
        <v>8535</v>
      </c>
      <c r="AP1248" s="243">
        <v>4</v>
      </c>
      <c r="AQ1248" s="243">
        <v>4</v>
      </c>
      <c r="AR1248" s="243">
        <f t="shared" si="338"/>
        <v>0</v>
      </c>
      <c r="AS1248" s="256">
        <f t="shared" si="339"/>
        <v>0</v>
      </c>
      <c r="AT1248" s="166" t="s">
        <v>8405</v>
      </c>
    </row>
    <row r="1249" spans="2:46" ht="50" customHeight="1">
      <c r="B1249" s="34" t="s">
        <v>2470</v>
      </c>
      <c r="C1249" s="35" t="s">
        <v>5306</v>
      </c>
      <c r="D1249" s="36" t="s">
        <v>2471</v>
      </c>
      <c r="E1249" s="97">
        <v>8251.0249999999996</v>
      </c>
      <c r="F1249" s="241">
        <v>8416.2559999999994</v>
      </c>
      <c r="G1249" s="237">
        <f t="shared" si="327"/>
        <v>-165.23099999999977</v>
      </c>
      <c r="H1249" s="236">
        <f t="shared" si="328"/>
        <v>-1.963236384444577</v>
      </c>
      <c r="I1249" s="97">
        <v>5013.1139999999996</v>
      </c>
      <c r="J1249" s="241">
        <v>5156.9979999999996</v>
      </c>
      <c r="K1249" s="237">
        <f t="shared" si="329"/>
        <v>-143.88400000000001</v>
      </c>
      <c r="L1249" s="313">
        <f t="shared" si="326"/>
        <v>-2.7900728291924879</v>
      </c>
      <c r="M1249" s="97">
        <v>541.67399999999998</v>
      </c>
      <c r="N1249" s="241">
        <v>441.637</v>
      </c>
      <c r="O1249" s="237">
        <f t="shared" si="330"/>
        <v>100.03699999999998</v>
      </c>
      <c r="P1249" s="236">
        <f t="shared" si="331"/>
        <v>22.651408283273362</v>
      </c>
      <c r="Q1249" s="97">
        <v>2696.2370000000001</v>
      </c>
      <c r="R1249" s="241">
        <v>2817.6210000000001</v>
      </c>
      <c r="S1249" s="237">
        <f t="shared" si="322"/>
        <v>-121.38400000000001</v>
      </c>
      <c r="T1249" s="335">
        <f t="shared" si="323"/>
        <v>-4.3080314918152594</v>
      </c>
      <c r="U1249" s="180" t="s">
        <v>5513</v>
      </c>
      <c r="V1249" s="243">
        <v>2046</v>
      </c>
      <c r="W1249" s="243">
        <v>2081</v>
      </c>
      <c r="X1249" s="243">
        <f t="shared" si="332"/>
        <v>-35</v>
      </c>
      <c r="Y1249" s="256">
        <f t="shared" si="333"/>
        <v>-1.6818837097549257</v>
      </c>
      <c r="Z1249" s="237" t="s">
        <v>8536</v>
      </c>
      <c r="AA1249" s="243">
        <v>285</v>
      </c>
      <c r="AB1249" s="243">
        <v>312</v>
      </c>
      <c r="AC1249" s="243">
        <f t="shared" si="324"/>
        <v>-27</v>
      </c>
      <c r="AD1249" s="256">
        <f t="shared" si="325"/>
        <v>-8.6538461538461533</v>
      </c>
      <c r="AE1249" s="237" t="s">
        <v>8537</v>
      </c>
      <c r="AF1249" s="243">
        <v>146</v>
      </c>
      <c r="AG1249" s="243">
        <v>154</v>
      </c>
      <c r="AH1249" s="243">
        <f t="shared" si="334"/>
        <v>-8</v>
      </c>
      <c r="AI1249" s="243">
        <f t="shared" si="335"/>
        <v>-5.1948051948051948</v>
      </c>
      <c r="AJ1249" s="237" t="s">
        <v>8538</v>
      </c>
      <c r="AK1249" s="243">
        <v>75</v>
      </c>
      <c r="AL1249" s="243">
        <v>75</v>
      </c>
      <c r="AM1249" s="243">
        <f t="shared" si="336"/>
        <v>0</v>
      </c>
      <c r="AN1249" s="243">
        <f t="shared" si="337"/>
        <v>0</v>
      </c>
      <c r="AO1249" s="237" t="s">
        <v>8539</v>
      </c>
      <c r="AP1249" s="243">
        <v>59</v>
      </c>
      <c r="AQ1249" s="243">
        <v>56</v>
      </c>
      <c r="AR1249" s="243">
        <f t="shared" si="338"/>
        <v>3</v>
      </c>
      <c r="AS1249" s="256">
        <f t="shared" si="339"/>
        <v>5.3571428571428568</v>
      </c>
      <c r="AT1249" s="166" t="s">
        <v>8405</v>
      </c>
    </row>
    <row r="1250" spans="2:46" ht="50" customHeight="1">
      <c r="B1250" s="34" t="s">
        <v>2472</v>
      </c>
      <c r="C1250" s="35" t="s">
        <v>5306</v>
      </c>
      <c r="D1250" s="36" t="s">
        <v>2473</v>
      </c>
      <c r="E1250" s="97">
        <v>2430.6320000000001</v>
      </c>
      <c r="F1250" s="241">
        <v>2380.6819999999998</v>
      </c>
      <c r="G1250" s="237">
        <f t="shared" si="327"/>
        <v>49.950000000000273</v>
      </c>
      <c r="H1250" s="236">
        <f t="shared" si="328"/>
        <v>2.0981382645813373</v>
      </c>
      <c r="I1250" s="97">
        <v>771.7</v>
      </c>
      <c r="J1250" s="241">
        <v>742.60199999999998</v>
      </c>
      <c r="K1250" s="237">
        <f t="shared" si="329"/>
        <v>29.09800000000007</v>
      </c>
      <c r="L1250" s="313">
        <f t="shared" si="326"/>
        <v>3.9183842758301313</v>
      </c>
      <c r="M1250" s="97">
        <v>139.30000000000001</v>
      </c>
      <c r="N1250" s="241">
        <v>132.27500000000001</v>
      </c>
      <c r="O1250" s="237">
        <f t="shared" si="330"/>
        <v>7.0250000000000057</v>
      </c>
      <c r="P1250" s="236">
        <f t="shared" si="331"/>
        <v>5.3109053109053148</v>
      </c>
      <c r="Q1250" s="97">
        <v>1519.6320000000001</v>
      </c>
      <c r="R1250" s="241">
        <v>1505.8050000000001</v>
      </c>
      <c r="S1250" s="237">
        <f t="shared" si="322"/>
        <v>13.826999999999998</v>
      </c>
      <c r="T1250" s="335">
        <f t="shared" si="323"/>
        <v>0.91824638648430568</v>
      </c>
      <c r="U1250" s="180" t="s">
        <v>8508</v>
      </c>
      <c r="V1250" s="243">
        <v>311</v>
      </c>
      <c r="W1250" s="243">
        <v>309</v>
      </c>
      <c r="X1250" s="243">
        <f t="shared" si="332"/>
        <v>2</v>
      </c>
      <c r="Y1250" s="256">
        <f t="shared" si="333"/>
        <v>0.64724919093851141</v>
      </c>
      <c r="Z1250" s="237" t="s">
        <v>8540</v>
      </c>
      <c r="AA1250" s="243">
        <v>241</v>
      </c>
      <c r="AB1250" s="243">
        <v>241</v>
      </c>
      <c r="AC1250" s="243">
        <f t="shared" si="324"/>
        <v>0</v>
      </c>
      <c r="AD1250" s="256">
        <f t="shared" si="325"/>
        <v>0</v>
      </c>
      <c r="AE1250" s="237" t="s">
        <v>8541</v>
      </c>
      <c r="AF1250" s="243">
        <v>233</v>
      </c>
      <c r="AG1250" s="243">
        <v>233</v>
      </c>
      <c r="AH1250" s="243">
        <f t="shared" si="334"/>
        <v>0</v>
      </c>
      <c r="AI1250" s="243">
        <f t="shared" si="335"/>
        <v>0</v>
      </c>
      <c r="AJ1250" s="237" t="s">
        <v>8542</v>
      </c>
      <c r="AK1250" s="243">
        <v>198</v>
      </c>
      <c r="AL1250" s="243">
        <v>189</v>
      </c>
      <c r="AM1250" s="243">
        <f t="shared" si="336"/>
        <v>9</v>
      </c>
      <c r="AN1250" s="243">
        <f t="shared" si="337"/>
        <v>4.7619047619047619</v>
      </c>
      <c r="AO1250" s="237" t="s">
        <v>8543</v>
      </c>
      <c r="AP1250" s="243">
        <v>145</v>
      </c>
      <c r="AQ1250" s="243">
        <v>148</v>
      </c>
      <c r="AR1250" s="243">
        <f t="shared" si="338"/>
        <v>-3</v>
      </c>
      <c r="AS1250" s="256">
        <f t="shared" si="339"/>
        <v>-2.0270270270270272</v>
      </c>
      <c r="AT1250" s="166" t="s">
        <v>8405</v>
      </c>
    </row>
    <row r="1251" spans="2:46" ht="50" customHeight="1">
      <c r="B1251" s="34" t="s">
        <v>2474</v>
      </c>
      <c r="C1251" s="35" t="s">
        <v>5306</v>
      </c>
      <c r="D1251" s="36" t="s">
        <v>2475</v>
      </c>
      <c r="E1251" s="97">
        <v>1611.2370000000001</v>
      </c>
      <c r="F1251" s="241">
        <v>1537.259</v>
      </c>
      <c r="G1251" s="237">
        <f t="shared" si="327"/>
        <v>73.978000000000065</v>
      </c>
      <c r="H1251" s="236">
        <f t="shared" si="328"/>
        <v>4.8123315589630682</v>
      </c>
      <c r="I1251" s="97">
        <v>522.68600000000004</v>
      </c>
      <c r="J1251" s="241">
        <v>522.30600000000004</v>
      </c>
      <c r="K1251" s="237">
        <f t="shared" si="329"/>
        <v>0.37999999999999545</v>
      </c>
      <c r="L1251" s="313">
        <f t="shared" si="326"/>
        <v>7.2754285801808788E-2</v>
      </c>
      <c r="M1251" s="97">
        <v>214.798</v>
      </c>
      <c r="N1251" s="241">
        <v>162.428</v>
      </c>
      <c r="O1251" s="237">
        <f t="shared" si="330"/>
        <v>52.370000000000005</v>
      </c>
      <c r="P1251" s="236">
        <f t="shared" si="331"/>
        <v>32.24197798409142</v>
      </c>
      <c r="Q1251" s="97">
        <v>873.75300000000004</v>
      </c>
      <c r="R1251" s="241">
        <v>852.52499999999998</v>
      </c>
      <c r="S1251" s="237">
        <f t="shared" si="322"/>
        <v>21.228000000000065</v>
      </c>
      <c r="T1251" s="335">
        <f t="shared" si="323"/>
        <v>2.4900149555731583</v>
      </c>
      <c r="U1251" s="180" t="s">
        <v>5513</v>
      </c>
      <c r="V1251" s="243">
        <v>628</v>
      </c>
      <c r="W1251" s="243">
        <v>628</v>
      </c>
      <c r="X1251" s="243">
        <f t="shared" si="332"/>
        <v>0</v>
      </c>
      <c r="Y1251" s="256">
        <f t="shared" si="333"/>
        <v>0</v>
      </c>
      <c r="Z1251" s="237" t="s">
        <v>5386</v>
      </c>
      <c r="AA1251" s="243">
        <v>130</v>
      </c>
      <c r="AB1251" s="243">
        <v>130</v>
      </c>
      <c r="AC1251" s="243">
        <f t="shared" si="324"/>
        <v>0</v>
      </c>
      <c r="AD1251" s="256">
        <f t="shared" si="325"/>
        <v>0</v>
      </c>
      <c r="AE1251" s="237" t="s">
        <v>8544</v>
      </c>
      <c r="AF1251" s="243">
        <v>49</v>
      </c>
      <c r="AG1251" s="243">
        <v>32</v>
      </c>
      <c r="AH1251" s="243">
        <f t="shared" si="334"/>
        <v>17</v>
      </c>
      <c r="AI1251" s="243">
        <f t="shared" si="335"/>
        <v>53.125</v>
      </c>
      <c r="AJ1251" s="237" t="s">
        <v>8545</v>
      </c>
      <c r="AK1251" s="243">
        <v>19</v>
      </c>
      <c r="AL1251" s="243">
        <v>19</v>
      </c>
      <c r="AM1251" s="243">
        <f t="shared" si="336"/>
        <v>0</v>
      </c>
      <c r="AN1251" s="243">
        <f t="shared" si="337"/>
        <v>0</v>
      </c>
      <c r="AO1251" s="237" t="s">
        <v>8546</v>
      </c>
      <c r="AP1251" s="243">
        <v>17</v>
      </c>
      <c r="AQ1251" s="243">
        <v>17</v>
      </c>
      <c r="AR1251" s="243">
        <f t="shared" si="338"/>
        <v>0</v>
      </c>
      <c r="AS1251" s="256">
        <f t="shared" si="339"/>
        <v>0</v>
      </c>
      <c r="AT1251" s="166" t="s">
        <v>8405</v>
      </c>
    </row>
    <row r="1252" spans="2:46" ht="50" customHeight="1">
      <c r="B1252" s="34" t="s">
        <v>2476</v>
      </c>
      <c r="C1252" s="35" t="s">
        <v>5306</v>
      </c>
      <c r="D1252" s="36" t="s">
        <v>2477</v>
      </c>
      <c r="E1252" s="97">
        <v>2406.1930000000002</v>
      </c>
      <c r="F1252" s="241">
        <v>2374.069</v>
      </c>
      <c r="G1252" s="237">
        <f t="shared" si="327"/>
        <v>32.124000000000251</v>
      </c>
      <c r="H1252" s="236">
        <f t="shared" si="328"/>
        <v>1.3531198966837212</v>
      </c>
      <c r="I1252" s="97">
        <v>1018.0309999999999</v>
      </c>
      <c r="J1252" s="241">
        <v>971.428</v>
      </c>
      <c r="K1252" s="237">
        <f t="shared" si="329"/>
        <v>46.602999999999952</v>
      </c>
      <c r="L1252" s="313">
        <f t="shared" si="326"/>
        <v>4.7973704690414474</v>
      </c>
      <c r="M1252" s="97">
        <v>149.46799999999999</v>
      </c>
      <c r="N1252" s="241">
        <v>149.34800000000001</v>
      </c>
      <c r="O1252" s="237">
        <f t="shared" si="330"/>
        <v>0.11999999999997613</v>
      </c>
      <c r="P1252" s="236">
        <f t="shared" si="331"/>
        <v>8.0349251412791686E-2</v>
      </c>
      <c r="Q1252" s="97">
        <v>1238.694</v>
      </c>
      <c r="R1252" s="241">
        <v>1253.2929999999999</v>
      </c>
      <c r="S1252" s="237">
        <f t="shared" si="322"/>
        <v>-14.598999999999933</v>
      </c>
      <c r="T1252" s="335">
        <f t="shared" si="323"/>
        <v>-1.1648513156939306</v>
      </c>
      <c r="U1252" s="180" t="s">
        <v>5401</v>
      </c>
      <c r="V1252" s="243">
        <v>919</v>
      </c>
      <c r="W1252" s="243">
        <v>943</v>
      </c>
      <c r="X1252" s="243">
        <f t="shared" si="332"/>
        <v>-24</v>
      </c>
      <c r="Y1252" s="256">
        <f t="shared" si="333"/>
        <v>-2.5450689289501591</v>
      </c>
      <c r="Z1252" s="237" t="s">
        <v>5386</v>
      </c>
      <c r="AA1252" s="243">
        <v>303</v>
      </c>
      <c r="AB1252" s="243">
        <v>302</v>
      </c>
      <c r="AC1252" s="243">
        <f t="shared" si="324"/>
        <v>1</v>
      </c>
      <c r="AD1252" s="256">
        <f t="shared" si="325"/>
        <v>0.33112582781456956</v>
      </c>
      <c r="AE1252" s="237" t="s">
        <v>5577</v>
      </c>
      <c r="AF1252" s="243">
        <v>17</v>
      </c>
      <c r="AG1252" s="243">
        <v>8</v>
      </c>
      <c r="AH1252" s="243">
        <f t="shared" si="334"/>
        <v>9</v>
      </c>
      <c r="AI1252" s="243">
        <f t="shared" si="335"/>
        <v>112.5</v>
      </c>
      <c r="AJ1252" s="237" t="s">
        <v>5423</v>
      </c>
      <c r="AK1252" s="243" t="s">
        <v>5423</v>
      </c>
      <c r="AL1252" s="243" t="s">
        <v>5423</v>
      </c>
      <c r="AM1252" s="243" t="s">
        <v>5423</v>
      </c>
      <c r="AN1252" s="243" t="s">
        <v>5423</v>
      </c>
      <c r="AO1252" s="237" t="s">
        <v>5423</v>
      </c>
      <c r="AP1252" s="243" t="s">
        <v>5423</v>
      </c>
      <c r="AQ1252" s="243" t="s">
        <v>5423</v>
      </c>
      <c r="AR1252" s="243" t="s">
        <v>5423</v>
      </c>
      <c r="AS1252" s="243" t="s">
        <v>5423</v>
      </c>
      <c r="AT1252" s="166" t="s">
        <v>8405</v>
      </c>
    </row>
    <row r="1253" spans="2:46" ht="50" customHeight="1">
      <c r="B1253" s="34" t="s">
        <v>2478</v>
      </c>
      <c r="C1253" s="35" t="s">
        <v>5306</v>
      </c>
      <c r="D1253" s="36" t="s">
        <v>2479</v>
      </c>
      <c r="E1253" s="97">
        <v>2213.9380000000001</v>
      </c>
      <c r="F1253" s="241">
        <v>1877.864</v>
      </c>
      <c r="G1253" s="237">
        <f t="shared" si="327"/>
        <v>336.07400000000007</v>
      </c>
      <c r="H1253" s="236">
        <f t="shared" si="328"/>
        <v>17.896610191153357</v>
      </c>
      <c r="I1253" s="97">
        <v>1435.2329999999999</v>
      </c>
      <c r="J1253" s="241">
        <v>1102.7550000000001</v>
      </c>
      <c r="K1253" s="237">
        <f t="shared" si="329"/>
        <v>332.47799999999984</v>
      </c>
      <c r="L1253" s="313">
        <f t="shared" si="326"/>
        <v>30.149761279703995</v>
      </c>
      <c r="M1253" s="97">
        <v>0.436</v>
      </c>
      <c r="N1253" s="241">
        <v>0.436</v>
      </c>
      <c r="O1253" s="237">
        <f t="shared" si="330"/>
        <v>0</v>
      </c>
      <c r="P1253" s="236">
        <f t="shared" si="331"/>
        <v>0</v>
      </c>
      <c r="Q1253" s="97">
        <v>778.26900000000001</v>
      </c>
      <c r="R1253" s="241">
        <v>774.673</v>
      </c>
      <c r="S1253" s="237">
        <f t="shared" si="322"/>
        <v>3.5960000000000036</v>
      </c>
      <c r="T1253" s="335">
        <f t="shared" si="323"/>
        <v>0.46419586070509794</v>
      </c>
      <c r="U1253" s="180" t="s">
        <v>7420</v>
      </c>
      <c r="V1253" s="243">
        <v>498</v>
      </c>
      <c r="W1253" s="243">
        <v>498</v>
      </c>
      <c r="X1253" s="243">
        <f t="shared" si="332"/>
        <v>0</v>
      </c>
      <c r="Y1253" s="256">
        <f t="shared" si="333"/>
        <v>0</v>
      </c>
      <c r="Z1253" s="237" t="s">
        <v>6211</v>
      </c>
      <c r="AA1253" s="243">
        <v>225</v>
      </c>
      <c r="AB1253" s="243">
        <v>225</v>
      </c>
      <c r="AC1253" s="243">
        <f t="shared" si="324"/>
        <v>0</v>
      </c>
      <c r="AD1253" s="256">
        <f t="shared" si="325"/>
        <v>0</v>
      </c>
      <c r="AE1253" s="237" t="s">
        <v>8547</v>
      </c>
      <c r="AF1253" s="243">
        <v>15</v>
      </c>
      <c r="AG1253" s="243">
        <v>15</v>
      </c>
      <c r="AH1253" s="243">
        <f t="shared" si="334"/>
        <v>0</v>
      </c>
      <c r="AI1253" s="243">
        <f t="shared" si="335"/>
        <v>0</v>
      </c>
      <c r="AJ1253" s="237" t="s">
        <v>8548</v>
      </c>
      <c r="AK1253" s="243">
        <v>14</v>
      </c>
      <c r="AL1253" s="243">
        <v>14</v>
      </c>
      <c r="AM1253" s="243">
        <f t="shared" si="336"/>
        <v>0</v>
      </c>
      <c r="AN1253" s="243">
        <f t="shared" si="337"/>
        <v>0</v>
      </c>
      <c r="AO1253" s="237" t="s">
        <v>5577</v>
      </c>
      <c r="AP1253" s="243">
        <v>13</v>
      </c>
      <c r="AQ1253" s="243">
        <v>10</v>
      </c>
      <c r="AR1253" s="243">
        <f t="shared" si="338"/>
        <v>3</v>
      </c>
      <c r="AS1253" s="256">
        <f t="shared" si="339"/>
        <v>30</v>
      </c>
      <c r="AT1253" s="166" t="s">
        <v>8405</v>
      </c>
    </row>
    <row r="1254" spans="2:46" ht="50" customHeight="1">
      <c r="B1254" s="34" t="s">
        <v>2480</v>
      </c>
      <c r="C1254" s="35" t="s">
        <v>5306</v>
      </c>
      <c r="D1254" s="36" t="s">
        <v>2481</v>
      </c>
      <c r="E1254" s="97">
        <v>3976.4259999999999</v>
      </c>
      <c r="F1254" s="241">
        <v>4065.201</v>
      </c>
      <c r="G1254" s="237">
        <f t="shared" si="327"/>
        <v>-88.775000000000091</v>
      </c>
      <c r="H1254" s="236">
        <f t="shared" si="328"/>
        <v>-2.1837788586591436</v>
      </c>
      <c r="I1254" s="97">
        <v>2888.1179999999999</v>
      </c>
      <c r="J1254" s="241">
        <v>2803.623</v>
      </c>
      <c r="K1254" s="237">
        <f t="shared" si="329"/>
        <v>84.494999999999891</v>
      </c>
      <c r="L1254" s="313">
        <f t="shared" si="326"/>
        <v>3.0137789567284865</v>
      </c>
      <c r="M1254" s="97">
        <v>205.81299999999999</v>
      </c>
      <c r="N1254" s="241">
        <v>266.15600000000001</v>
      </c>
      <c r="O1254" s="237">
        <f t="shared" si="330"/>
        <v>-60.343000000000018</v>
      </c>
      <c r="P1254" s="236">
        <f t="shared" si="331"/>
        <v>-22.672041960354083</v>
      </c>
      <c r="Q1254" s="97">
        <v>882.495</v>
      </c>
      <c r="R1254" s="241">
        <v>995.42200000000003</v>
      </c>
      <c r="S1254" s="237">
        <f t="shared" si="322"/>
        <v>-112.92700000000002</v>
      </c>
      <c r="T1254" s="335">
        <f t="shared" si="323"/>
        <v>-11.34463574242884</v>
      </c>
      <c r="U1254" s="180" t="s">
        <v>5513</v>
      </c>
      <c r="V1254" s="243">
        <v>504</v>
      </c>
      <c r="W1254" s="243">
        <v>542</v>
      </c>
      <c r="X1254" s="243">
        <f t="shared" si="332"/>
        <v>-38</v>
      </c>
      <c r="Y1254" s="256">
        <f t="shared" si="333"/>
        <v>-7.0110701107011062</v>
      </c>
      <c r="Z1254" s="237" t="s">
        <v>5481</v>
      </c>
      <c r="AA1254" s="243">
        <v>177</v>
      </c>
      <c r="AB1254" s="243">
        <v>237</v>
      </c>
      <c r="AC1254" s="243">
        <f t="shared" si="324"/>
        <v>-60</v>
      </c>
      <c r="AD1254" s="256">
        <f t="shared" si="325"/>
        <v>-25.316455696202532</v>
      </c>
      <c r="AE1254" s="237" t="s">
        <v>5386</v>
      </c>
      <c r="AF1254" s="243">
        <v>159</v>
      </c>
      <c r="AG1254" s="243">
        <v>159</v>
      </c>
      <c r="AH1254" s="243">
        <f t="shared" si="334"/>
        <v>0</v>
      </c>
      <c r="AI1254" s="243">
        <f t="shared" si="335"/>
        <v>0</v>
      </c>
      <c r="AJ1254" s="237" t="s">
        <v>5763</v>
      </c>
      <c r="AK1254" s="243">
        <v>15</v>
      </c>
      <c r="AL1254" s="243">
        <v>12</v>
      </c>
      <c r="AM1254" s="243">
        <f t="shared" si="336"/>
        <v>3</v>
      </c>
      <c r="AN1254" s="243">
        <f t="shared" si="337"/>
        <v>25</v>
      </c>
      <c r="AO1254" s="237" t="s">
        <v>5615</v>
      </c>
      <c r="AP1254" s="243">
        <v>15</v>
      </c>
      <c r="AQ1254" s="243">
        <v>36</v>
      </c>
      <c r="AR1254" s="243">
        <f t="shared" si="338"/>
        <v>-21</v>
      </c>
      <c r="AS1254" s="256">
        <f t="shared" si="339"/>
        <v>-58.333333333333336</v>
      </c>
      <c r="AT1254" s="166" t="s">
        <v>8405</v>
      </c>
    </row>
    <row r="1255" spans="2:46" ht="50" customHeight="1">
      <c r="B1255" s="34" t="s">
        <v>2482</v>
      </c>
      <c r="C1255" s="35" t="s">
        <v>5306</v>
      </c>
      <c r="D1255" s="36" t="s">
        <v>339</v>
      </c>
      <c r="E1255" s="97">
        <v>1120.181</v>
      </c>
      <c r="F1255" s="241">
        <v>1614.6569999999999</v>
      </c>
      <c r="G1255" s="237">
        <f t="shared" si="327"/>
        <v>-494.47599999999989</v>
      </c>
      <c r="H1255" s="236">
        <f t="shared" si="328"/>
        <v>-30.624213068162458</v>
      </c>
      <c r="I1255" s="97">
        <v>442.464</v>
      </c>
      <c r="J1255" s="241">
        <v>659.34199999999998</v>
      </c>
      <c r="K1255" s="237">
        <f t="shared" si="329"/>
        <v>-216.87799999999999</v>
      </c>
      <c r="L1255" s="313">
        <f t="shared" si="326"/>
        <v>-32.893096450703887</v>
      </c>
      <c r="M1255" s="97">
        <v>115.001</v>
      </c>
      <c r="N1255" s="241">
        <v>115.001</v>
      </c>
      <c r="O1255" s="237">
        <f t="shared" si="330"/>
        <v>0</v>
      </c>
      <c r="P1255" s="236">
        <f t="shared" si="331"/>
        <v>0</v>
      </c>
      <c r="Q1255" s="97">
        <v>562.71600000000001</v>
      </c>
      <c r="R1255" s="241">
        <v>840.31399999999996</v>
      </c>
      <c r="S1255" s="237">
        <f t="shared" si="322"/>
        <v>-277.59799999999996</v>
      </c>
      <c r="T1255" s="335">
        <f t="shared" si="323"/>
        <v>-33.035032142746637</v>
      </c>
      <c r="U1255" s="180" t="s">
        <v>5481</v>
      </c>
      <c r="V1255" s="243">
        <v>365</v>
      </c>
      <c r="W1255" s="243">
        <v>645</v>
      </c>
      <c r="X1255" s="243">
        <f t="shared" si="332"/>
        <v>-280</v>
      </c>
      <c r="Y1255" s="256">
        <f t="shared" si="333"/>
        <v>-43.410852713178294</v>
      </c>
      <c r="Z1255" s="237" t="s">
        <v>5415</v>
      </c>
      <c r="AA1255" s="243">
        <v>97</v>
      </c>
      <c r="AB1255" s="243">
        <v>97</v>
      </c>
      <c r="AC1255" s="243">
        <f t="shared" si="324"/>
        <v>0</v>
      </c>
      <c r="AD1255" s="256">
        <f t="shared" si="325"/>
        <v>0</v>
      </c>
      <c r="AE1255" s="237" t="s">
        <v>8549</v>
      </c>
      <c r="AF1255" s="243">
        <v>42</v>
      </c>
      <c r="AG1255" s="243">
        <v>41</v>
      </c>
      <c r="AH1255" s="243">
        <f t="shared" si="334"/>
        <v>1</v>
      </c>
      <c r="AI1255" s="243">
        <f t="shared" si="335"/>
        <v>2.4390243902439024</v>
      </c>
      <c r="AJ1255" s="237" t="s">
        <v>8430</v>
      </c>
      <c r="AK1255" s="243">
        <v>22</v>
      </c>
      <c r="AL1255" s="243">
        <v>22</v>
      </c>
      <c r="AM1255" s="243">
        <f t="shared" si="336"/>
        <v>0</v>
      </c>
      <c r="AN1255" s="243">
        <f t="shared" si="337"/>
        <v>0</v>
      </c>
      <c r="AO1255" s="237" t="s">
        <v>8550</v>
      </c>
      <c r="AP1255" s="243">
        <v>19</v>
      </c>
      <c r="AQ1255" s="243">
        <v>19</v>
      </c>
      <c r="AR1255" s="243">
        <f t="shared" si="338"/>
        <v>0</v>
      </c>
      <c r="AS1255" s="256">
        <f t="shared" si="339"/>
        <v>0</v>
      </c>
      <c r="AT1255" s="166" t="s">
        <v>8405</v>
      </c>
    </row>
    <row r="1256" spans="2:46" ht="50" customHeight="1">
      <c r="B1256" s="34" t="s">
        <v>2483</v>
      </c>
      <c r="C1256" s="35" t="s">
        <v>5306</v>
      </c>
      <c r="D1256" s="36" t="s">
        <v>2484</v>
      </c>
      <c r="E1256" s="97">
        <v>3355.9479999999999</v>
      </c>
      <c r="F1256" s="241">
        <v>3271.587</v>
      </c>
      <c r="G1256" s="237">
        <f t="shared" si="327"/>
        <v>84.360999999999876</v>
      </c>
      <c r="H1256" s="236">
        <f t="shared" si="328"/>
        <v>2.5785956479225489</v>
      </c>
      <c r="I1256" s="97">
        <v>350.70100000000002</v>
      </c>
      <c r="J1256" s="241">
        <v>345.50299999999999</v>
      </c>
      <c r="K1256" s="237">
        <f t="shared" si="329"/>
        <v>5.1980000000000359</v>
      </c>
      <c r="L1256" s="313">
        <f t="shared" si="326"/>
        <v>1.5044731883659579</v>
      </c>
      <c r="M1256" s="97">
        <v>507.84100000000001</v>
      </c>
      <c r="N1256" s="241">
        <v>507.42399999999998</v>
      </c>
      <c r="O1256" s="237">
        <f t="shared" si="330"/>
        <v>0.41700000000003001</v>
      </c>
      <c r="P1256" s="236">
        <f t="shared" si="331"/>
        <v>8.2179794412568188E-2</v>
      </c>
      <c r="Q1256" s="97">
        <v>2497.4059999999999</v>
      </c>
      <c r="R1256" s="241">
        <v>2418.66</v>
      </c>
      <c r="S1256" s="237">
        <f t="shared" si="322"/>
        <v>78.746000000000095</v>
      </c>
      <c r="T1256" s="335">
        <f t="shared" si="323"/>
        <v>3.2557697237313263</v>
      </c>
      <c r="U1256" s="180" t="s">
        <v>5481</v>
      </c>
      <c r="V1256" s="243">
        <v>1693</v>
      </c>
      <c r="W1256" s="243">
        <v>1692</v>
      </c>
      <c r="X1256" s="243">
        <f t="shared" si="332"/>
        <v>1</v>
      </c>
      <c r="Y1256" s="256">
        <f t="shared" si="333"/>
        <v>5.9101654846335699E-2</v>
      </c>
      <c r="Z1256" s="237" t="s">
        <v>7419</v>
      </c>
      <c r="AA1256" s="243">
        <v>269</v>
      </c>
      <c r="AB1256" s="243">
        <v>269</v>
      </c>
      <c r="AC1256" s="243">
        <f t="shared" si="324"/>
        <v>0</v>
      </c>
      <c r="AD1256" s="256">
        <f t="shared" si="325"/>
        <v>0</v>
      </c>
      <c r="AE1256" s="237" t="s">
        <v>8526</v>
      </c>
      <c r="AF1256" s="243">
        <v>264</v>
      </c>
      <c r="AG1256" s="243">
        <v>188</v>
      </c>
      <c r="AH1256" s="243">
        <f t="shared" si="334"/>
        <v>76</v>
      </c>
      <c r="AI1256" s="243">
        <f t="shared" si="335"/>
        <v>40.425531914893611</v>
      </c>
      <c r="AJ1256" s="237" t="s">
        <v>5577</v>
      </c>
      <c r="AK1256" s="243">
        <v>142</v>
      </c>
      <c r="AL1256" s="243">
        <v>132</v>
      </c>
      <c r="AM1256" s="243">
        <f t="shared" si="336"/>
        <v>10</v>
      </c>
      <c r="AN1256" s="243">
        <f t="shared" si="337"/>
        <v>7.5757575757575761</v>
      </c>
      <c r="AO1256" s="237" t="s">
        <v>8486</v>
      </c>
      <c r="AP1256" s="243">
        <v>77</v>
      </c>
      <c r="AQ1256" s="243">
        <v>82</v>
      </c>
      <c r="AR1256" s="243">
        <f t="shared" si="338"/>
        <v>-5</v>
      </c>
      <c r="AS1256" s="256">
        <f t="shared" si="339"/>
        <v>-6.0975609756097562</v>
      </c>
      <c r="AT1256" s="166" t="s">
        <v>8405</v>
      </c>
    </row>
    <row r="1257" spans="2:46" ht="50" customHeight="1">
      <c r="B1257" s="34" t="s">
        <v>2485</v>
      </c>
      <c r="C1257" s="35" t="s">
        <v>5306</v>
      </c>
      <c r="D1257" s="36" t="s">
        <v>2486</v>
      </c>
      <c r="E1257" s="97">
        <v>1611.7439999999999</v>
      </c>
      <c r="F1257" s="241">
        <v>1497.1780000000001</v>
      </c>
      <c r="G1257" s="237">
        <f t="shared" si="327"/>
        <v>114.5659999999998</v>
      </c>
      <c r="H1257" s="236">
        <f t="shared" si="328"/>
        <v>7.6521295397073557</v>
      </c>
      <c r="I1257" s="97">
        <v>681.54499999999996</v>
      </c>
      <c r="J1257" s="241">
        <v>647.73</v>
      </c>
      <c r="K1257" s="237">
        <f t="shared" si="329"/>
        <v>33.814999999999941</v>
      </c>
      <c r="L1257" s="313">
        <f t="shared" si="326"/>
        <v>5.220539422290142</v>
      </c>
      <c r="M1257" s="97">
        <v>217.21299999999999</v>
      </c>
      <c r="N1257" s="241">
        <v>216.99600000000001</v>
      </c>
      <c r="O1257" s="237">
        <f t="shared" si="330"/>
        <v>0.21699999999998454</v>
      </c>
      <c r="P1257" s="236">
        <f t="shared" si="331"/>
        <v>0.10000184335194405</v>
      </c>
      <c r="Q1257" s="97">
        <v>712.98599999999999</v>
      </c>
      <c r="R1257" s="241">
        <v>632.452</v>
      </c>
      <c r="S1257" s="237">
        <f t="shared" ref="S1257:S1320" si="340">Q1257-R1257</f>
        <v>80.533999999999992</v>
      </c>
      <c r="T1257" s="335">
        <f t="shared" si="323"/>
        <v>12.733614566797163</v>
      </c>
      <c r="U1257" s="180" t="s">
        <v>8551</v>
      </c>
      <c r="V1257" s="243">
        <v>533</v>
      </c>
      <c r="W1257" s="243">
        <v>459</v>
      </c>
      <c r="X1257" s="243">
        <f t="shared" si="332"/>
        <v>74</v>
      </c>
      <c r="Y1257" s="256">
        <f t="shared" si="333"/>
        <v>16.122004357298476</v>
      </c>
      <c r="Z1257" s="237" t="s">
        <v>5415</v>
      </c>
      <c r="AA1257" s="243">
        <v>120</v>
      </c>
      <c r="AB1257" s="243">
        <v>122</v>
      </c>
      <c r="AC1257" s="243">
        <f t="shared" si="324"/>
        <v>-2</v>
      </c>
      <c r="AD1257" s="256">
        <f t="shared" si="325"/>
        <v>-1.639344262295082</v>
      </c>
      <c r="AE1257" s="237" t="s">
        <v>8552</v>
      </c>
      <c r="AF1257" s="243">
        <v>16</v>
      </c>
      <c r="AG1257" s="243">
        <v>18</v>
      </c>
      <c r="AH1257" s="243">
        <f t="shared" si="334"/>
        <v>-2</v>
      </c>
      <c r="AI1257" s="243">
        <f t="shared" si="335"/>
        <v>-11.111111111111111</v>
      </c>
      <c r="AJ1257" s="237" t="s">
        <v>8553</v>
      </c>
      <c r="AK1257" s="243">
        <v>13</v>
      </c>
      <c r="AL1257" s="243">
        <v>13</v>
      </c>
      <c r="AM1257" s="243">
        <f t="shared" si="336"/>
        <v>0</v>
      </c>
      <c r="AN1257" s="243">
        <f t="shared" si="337"/>
        <v>0</v>
      </c>
      <c r="AO1257" s="237" t="s">
        <v>5511</v>
      </c>
      <c r="AP1257" s="243">
        <v>6</v>
      </c>
      <c r="AQ1257" s="243">
        <v>6</v>
      </c>
      <c r="AR1257" s="243">
        <f t="shared" si="338"/>
        <v>0</v>
      </c>
      <c r="AS1257" s="256">
        <f t="shared" si="339"/>
        <v>0</v>
      </c>
      <c r="AT1257" s="166" t="s">
        <v>8405</v>
      </c>
    </row>
    <row r="1258" spans="2:46" ht="50" customHeight="1">
      <c r="B1258" s="37" t="s">
        <v>2487</v>
      </c>
      <c r="C1258" s="38" t="s">
        <v>5306</v>
      </c>
      <c r="D1258" s="39" t="s">
        <v>2488</v>
      </c>
      <c r="E1258" s="97">
        <v>6038.473</v>
      </c>
      <c r="F1258" s="241">
        <v>6618.6580000000004</v>
      </c>
      <c r="G1258" s="237">
        <f t="shared" si="327"/>
        <v>-580.1850000000004</v>
      </c>
      <c r="H1258" s="236">
        <f t="shared" si="328"/>
        <v>-8.7659008820217093</v>
      </c>
      <c r="I1258" s="97">
        <v>2231.1460000000002</v>
      </c>
      <c r="J1258" s="241">
        <v>2210.77</v>
      </c>
      <c r="K1258" s="237">
        <f t="shared" si="329"/>
        <v>20.376000000000204</v>
      </c>
      <c r="L1258" s="313">
        <f t="shared" si="326"/>
        <v>0.92166982544544229</v>
      </c>
      <c r="M1258" s="97">
        <v>64.768000000000001</v>
      </c>
      <c r="N1258" s="241">
        <v>64.715999999999994</v>
      </c>
      <c r="O1258" s="237">
        <f t="shared" si="330"/>
        <v>5.2000000000006708E-2</v>
      </c>
      <c r="P1258" s="236">
        <f t="shared" si="331"/>
        <v>8.0351072377784036E-2</v>
      </c>
      <c r="Q1258" s="97">
        <v>3742.5590000000002</v>
      </c>
      <c r="R1258" s="241">
        <v>4343.1719999999996</v>
      </c>
      <c r="S1258" s="237">
        <f t="shared" si="340"/>
        <v>-600.61299999999937</v>
      </c>
      <c r="T1258" s="335">
        <f t="shared" si="323"/>
        <v>-13.828902009867431</v>
      </c>
      <c r="U1258" s="180" t="s">
        <v>8554</v>
      </c>
      <c r="V1258" s="243">
        <v>2780</v>
      </c>
      <c r="W1258" s="243">
        <v>3267</v>
      </c>
      <c r="X1258" s="243">
        <f t="shared" si="332"/>
        <v>-487</v>
      </c>
      <c r="Y1258" s="256">
        <f t="shared" si="333"/>
        <v>-14.906642179369452</v>
      </c>
      <c r="Z1258" s="237" t="s">
        <v>5401</v>
      </c>
      <c r="AA1258" s="243">
        <v>505</v>
      </c>
      <c r="AB1258" s="243">
        <v>620</v>
      </c>
      <c r="AC1258" s="243">
        <f t="shared" si="324"/>
        <v>-115</v>
      </c>
      <c r="AD1258" s="256">
        <f t="shared" si="325"/>
        <v>-18.548387096774192</v>
      </c>
      <c r="AE1258" s="237" t="s">
        <v>5415</v>
      </c>
      <c r="AF1258" s="243">
        <v>152</v>
      </c>
      <c r="AG1258" s="243">
        <v>152</v>
      </c>
      <c r="AH1258" s="243">
        <f t="shared" si="334"/>
        <v>0</v>
      </c>
      <c r="AI1258" s="243">
        <f t="shared" si="335"/>
        <v>0</v>
      </c>
      <c r="AJ1258" s="237" t="s">
        <v>6172</v>
      </c>
      <c r="AK1258" s="243">
        <v>125</v>
      </c>
      <c r="AL1258" s="243">
        <v>125</v>
      </c>
      <c r="AM1258" s="243">
        <f t="shared" si="336"/>
        <v>0</v>
      </c>
      <c r="AN1258" s="243">
        <f t="shared" si="337"/>
        <v>0</v>
      </c>
      <c r="AO1258" s="237" t="s">
        <v>8555</v>
      </c>
      <c r="AP1258" s="243">
        <v>57</v>
      </c>
      <c r="AQ1258" s="243">
        <v>57</v>
      </c>
      <c r="AR1258" s="243">
        <f t="shared" si="338"/>
        <v>0</v>
      </c>
      <c r="AS1258" s="256">
        <f t="shared" si="339"/>
        <v>0</v>
      </c>
      <c r="AT1258" s="166" t="s">
        <v>8405</v>
      </c>
    </row>
    <row r="1259" spans="2:46" ht="50" customHeight="1">
      <c r="B1259" s="37" t="s">
        <v>2489</v>
      </c>
      <c r="C1259" s="38" t="s">
        <v>5306</v>
      </c>
      <c r="D1259" s="39" t="s">
        <v>2490</v>
      </c>
      <c r="E1259" s="97">
        <v>5160.4110000000001</v>
      </c>
      <c r="F1259" s="241">
        <v>4772.0330000000004</v>
      </c>
      <c r="G1259" s="237">
        <f t="shared" si="327"/>
        <v>388.3779999999997</v>
      </c>
      <c r="H1259" s="236">
        <f t="shared" si="328"/>
        <v>8.1386277085678103</v>
      </c>
      <c r="I1259" s="97">
        <v>2408.87</v>
      </c>
      <c r="J1259" s="241">
        <v>2360.8270000000002</v>
      </c>
      <c r="K1259" s="237">
        <f t="shared" si="329"/>
        <v>48.042999999999665</v>
      </c>
      <c r="L1259" s="313">
        <f t="shared" si="326"/>
        <v>2.0350072241633823</v>
      </c>
      <c r="M1259" s="97">
        <v>725.18600000000004</v>
      </c>
      <c r="N1259" s="241">
        <v>722.92200000000003</v>
      </c>
      <c r="O1259" s="237">
        <f t="shared" si="330"/>
        <v>2.26400000000001</v>
      </c>
      <c r="P1259" s="236">
        <f t="shared" si="331"/>
        <v>0.31317348206307322</v>
      </c>
      <c r="Q1259" s="97">
        <v>2026.355</v>
      </c>
      <c r="R1259" s="241">
        <v>1688.2840000000001</v>
      </c>
      <c r="S1259" s="237">
        <f t="shared" si="340"/>
        <v>338.07099999999991</v>
      </c>
      <c r="T1259" s="335">
        <f t="shared" si="323"/>
        <v>20.024533786969485</v>
      </c>
      <c r="U1259" s="180" t="s">
        <v>6211</v>
      </c>
      <c r="V1259" s="243">
        <v>558</v>
      </c>
      <c r="W1259" s="243">
        <v>461</v>
      </c>
      <c r="X1259" s="243">
        <f t="shared" si="332"/>
        <v>97</v>
      </c>
      <c r="Y1259" s="256">
        <f t="shared" si="333"/>
        <v>21.041214750542299</v>
      </c>
      <c r="Z1259" s="237" t="s">
        <v>8556</v>
      </c>
      <c r="AA1259" s="243">
        <v>406</v>
      </c>
      <c r="AB1259" s="243">
        <v>441</v>
      </c>
      <c r="AC1259" s="243">
        <f t="shared" si="324"/>
        <v>-35</v>
      </c>
      <c r="AD1259" s="256">
        <f t="shared" si="325"/>
        <v>-7.9365079365079358</v>
      </c>
      <c r="AE1259" s="237" t="s">
        <v>8557</v>
      </c>
      <c r="AF1259" s="243">
        <v>258</v>
      </c>
      <c r="AG1259" s="243">
        <v>162</v>
      </c>
      <c r="AH1259" s="243">
        <f t="shared" si="334"/>
        <v>96</v>
      </c>
      <c r="AI1259" s="243">
        <f t="shared" si="335"/>
        <v>59.259259259259252</v>
      </c>
      <c r="AJ1259" s="237" t="s">
        <v>5478</v>
      </c>
      <c r="AK1259" s="243">
        <v>238</v>
      </c>
      <c r="AL1259" s="243">
        <v>237</v>
      </c>
      <c r="AM1259" s="243">
        <f t="shared" si="336"/>
        <v>1</v>
      </c>
      <c r="AN1259" s="243">
        <f t="shared" si="337"/>
        <v>0.42194092827004215</v>
      </c>
      <c r="AO1259" s="237" t="s">
        <v>8558</v>
      </c>
      <c r="AP1259" s="243">
        <v>211</v>
      </c>
      <c r="AQ1259" s="243">
        <v>144</v>
      </c>
      <c r="AR1259" s="243">
        <f t="shared" si="338"/>
        <v>67</v>
      </c>
      <c r="AS1259" s="256">
        <f t="shared" si="339"/>
        <v>46.527777777777779</v>
      </c>
      <c r="AT1259" s="166" t="s">
        <v>8405</v>
      </c>
    </row>
    <row r="1260" spans="2:46" ht="50" customHeight="1">
      <c r="B1260" s="34" t="s">
        <v>2491</v>
      </c>
      <c r="C1260" s="35" t="s">
        <v>5306</v>
      </c>
      <c r="D1260" s="36" t="s">
        <v>2492</v>
      </c>
      <c r="E1260" s="97">
        <v>820.64599999999996</v>
      </c>
      <c r="F1260" s="241">
        <v>762.49199999999996</v>
      </c>
      <c r="G1260" s="237">
        <f t="shared" si="327"/>
        <v>58.153999999999996</v>
      </c>
      <c r="H1260" s="236">
        <f t="shared" si="328"/>
        <v>7.6268341176038561</v>
      </c>
      <c r="I1260" s="97">
        <v>395.10199999999998</v>
      </c>
      <c r="J1260" s="241">
        <v>411.37799999999999</v>
      </c>
      <c r="K1260" s="237">
        <f t="shared" si="329"/>
        <v>-16.27600000000001</v>
      </c>
      <c r="L1260" s="313">
        <f t="shared" si="326"/>
        <v>-3.9564585369173879</v>
      </c>
      <c r="M1260" s="97">
        <v>2.556</v>
      </c>
      <c r="N1260" s="241">
        <v>61.055999999999997</v>
      </c>
      <c r="O1260" s="237">
        <f t="shared" si="330"/>
        <v>-58.5</v>
      </c>
      <c r="P1260" s="236">
        <f t="shared" si="331"/>
        <v>-95.813679245283026</v>
      </c>
      <c r="Q1260" s="97">
        <v>422.988</v>
      </c>
      <c r="R1260" s="241">
        <v>290.05799999999999</v>
      </c>
      <c r="S1260" s="237">
        <f t="shared" si="340"/>
        <v>132.93</v>
      </c>
      <c r="T1260" s="335">
        <f t="shared" si="323"/>
        <v>45.828765281426477</v>
      </c>
      <c r="U1260" s="180" t="s">
        <v>8559</v>
      </c>
      <c r="V1260" s="243">
        <v>334</v>
      </c>
      <c r="W1260" s="243">
        <v>238</v>
      </c>
      <c r="X1260" s="243">
        <f t="shared" si="332"/>
        <v>96</v>
      </c>
      <c r="Y1260" s="256">
        <f t="shared" si="333"/>
        <v>40.336134453781511</v>
      </c>
      <c r="Z1260" s="237" t="s">
        <v>8560</v>
      </c>
      <c r="AA1260" s="243">
        <v>63</v>
      </c>
      <c r="AB1260" s="243">
        <v>27</v>
      </c>
      <c r="AC1260" s="243">
        <f t="shared" si="324"/>
        <v>36</v>
      </c>
      <c r="AD1260" s="256">
        <f t="shared" si="325"/>
        <v>133.33333333333331</v>
      </c>
      <c r="AE1260" s="237" t="s">
        <v>8561</v>
      </c>
      <c r="AF1260" s="243">
        <v>11</v>
      </c>
      <c r="AG1260" s="243">
        <v>11</v>
      </c>
      <c r="AH1260" s="243">
        <f t="shared" si="334"/>
        <v>0</v>
      </c>
      <c r="AI1260" s="243">
        <f t="shared" si="335"/>
        <v>0</v>
      </c>
      <c r="AJ1260" s="237" t="s">
        <v>8562</v>
      </c>
      <c r="AK1260" s="243">
        <v>10</v>
      </c>
      <c r="AL1260" s="243">
        <v>10</v>
      </c>
      <c r="AM1260" s="243">
        <f t="shared" si="336"/>
        <v>0</v>
      </c>
      <c r="AN1260" s="243">
        <f t="shared" si="337"/>
        <v>0</v>
      </c>
      <c r="AO1260" s="237" t="s">
        <v>8563</v>
      </c>
      <c r="AP1260" s="243">
        <v>3</v>
      </c>
      <c r="AQ1260" s="243">
        <v>3</v>
      </c>
      <c r="AR1260" s="243">
        <f t="shared" si="338"/>
        <v>0</v>
      </c>
      <c r="AS1260" s="256">
        <f t="shared" si="339"/>
        <v>0</v>
      </c>
      <c r="AT1260" s="166" t="s">
        <v>8405</v>
      </c>
    </row>
    <row r="1261" spans="2:46" ht="50" customHeight="1">
      <c r="B1261" s="34" t="s">
        <v>2493</v>
      </c>
      <c r="C1261" s="35" t="s">
        <v>5306</v>
      </c>
      <c r="D1261" s="36" t="s">
        <v>1347</v>
      </c>
      <c r="E1261" s="97">
        <v>3307.3420000000001</v>
      </c>
      <c r="F1261" s="241">
        <v>3151.7420000000002</v>
      </c>
      <c r="G1261" s="237">
        <f t="shared" si="327"/>
        <v>155.59999999999991</v>
      </c>
      <c r="H1261" s="236">
        <f t="shared" si="328"/>
        <v>4.9369523266815589</v>
      </c>
      <c r="I1261" s="97">
        <v>441.48599999999999</v>
      </c>
      <c r="J1261" s="241">
        <v>441.39699999999999</v>
      </c>
      <c r="K1261" s="237">
        <f t="shared" si="329"/>
        <v>8.8999999999998636E-2</v>
      </c>
      <c r="L1261" s="313">
        <f t="shared" si="326"/>
        <v>2.016325439456966E-2</v>
      </c>
      <c r="M1261" s="97">
        <v>160.61799999999999</v>
      </c>
      <c r="N1261" s="241">
        <v>169.131</v>
      </c>
      <c r="O1261" s="237">
        <f t="shared" si="330"/>
        <v>-8.5130000000000052</v>
      </c>
      <c r="P1261" s="236">
        <f t="shared" si="331"/>
        <v>-5.0333764951428215</v>
      </c>
      <c r="Q1261" s="97">
        <v>2705.2379999999998</v>
      </c>
      <c r="R1261" s="241">
        <v>2541.2139999999999</v>
      </c>
      <c r="S1261" s="237">
        <f t="shared" si="340"/>
        <v>164.02399999999989</v>
      </c>
      <c r="T1261" s="335">
        <f t="shared" si="323"/>
        <v>6.4545528239652343</v>
      </c>
      <c r="U1261" s="180" t="s">
        <v>5578</v>
      </c>
      <c r="V1261" s="243">
        <v>2197</v>
      </c>
      <c r="W1261" s="243">
        <v>2139</v>
      </c>
      <c r="X1261" s="243">
        <f t="shared" si="332"/>
        <v>58</v>
      </c>
      <c r="Y1261" s="256">
        <f t="shared" si="333"/>
        <v>2.7115474520804117</v>
      </c>
      <c r="Z1261" s="237" t="s">
        <v>8564</v>
      </c>
      <c r="AA1261" s="243">
        <v>275</v>
      </c>
      <c r="AB1261" s="243">
        <v>225</v>
      </c>
      <c r="AC1261" s="243">
        <f t="shared" si="324"/>
        <v>50</v>
      </c>
      <c r="AD1261" s="256">
        <f t="shared" si="325"/>
        <v>22.222222222222221</v>
      </c>
      <c r="AE1261" s="237" t="s">
        <v>8565</v>
      </c>
      <c r="AF1261" s="243">
        <v>213</v>
      </c>
      <c r="AG1261" s="243">
        <v>158</v>
      </c>
      <c r="AH1261" s="243">
        <f t="shared" si="334"/>
        <v>55</v>
      </c>
      <c r="AI1261" s="243">
        <f t="shared" si="335"/>
        <v>34.810126582278485</v>
      </c>
      <c r="AJ1261" s="237" t="s">
        <v>8566</v>
      </c>
      <c r="AK1261" s="243">
        <v>12</v>
      </c>
      <c r="AL1261" s="243">
        <v>12</v>
      </c>
      <c r="AM1261" s="243">
        <f t="shared" si="336"/>
        <v>0</v>
      </c>
      <c r="AN1261" s="243">
        <f t="shared" si="337"/>
        <v>0</v>
      </c>
      <c r="AO1261" s="237" t="s">
        <v>8567</v>
      </c>
      <c r="AP1261" s="243">
        <v>7</v>
      </c>
      <c r="AQ1261" s="243">
        <v>7</v>
      </c>
      <c r="AR1261" s="243">
        <f t="shared" si="338"/>
        <v>0</v>
      </c>
      <c r="AS1261" s="256">
        <f t="shared" si="339"/>
        <v>0</v>
      </c>
      <c r="AT1261" s="166" t="s">
        <v>8405</v>
      </c>
    </row>
    <row r="1262" spans="2:46" ht="50" customHeight="1">
      <c r="B1262" s="34" t="s">
        <v>2494</v>
      </c>
      <c r="C1262" s="35" t="s">
        <v>5306</v>
      </c>
      <c r="D1262" s="36" t="s">
        <v>2495</v>
      </c>
      <c r="E1262" s="97">
        <v>2135.6089999999999</v>
      </c>
      <c r="F1262" s="241">
        <v>2298.721</v>
      </c>
      <c r="G1262" s="237">
        <f t="shared" si="327"/>
        <v>-163.11200000000008</v>
      </c>
      <c r="H1262" s="236">
        <f t="shared" si="328"/>
        <v>-7.0957719531861443</v>
      </c>
      <c r="I1262" s="97">
        <v>828.60299999999995</v>
      </c>
      <c r="J1262" s="241">
        <v>860.01400000000001</v>
      </c>
      <c r="K1262" s="237">
        <f t="shared" si="329"/>
        <v>-31.411000000000058</v>
      </c>
      <c r="L1262" s="313">
        <f t="shared" si="326"/>
        <v>-3.6523824030771661</v>
      </c>
      <c r="M1262" s="97">
        <v>453.63299999999998</v>
      </c>
      <c r="N1262" s="241">
        <v>453.10399999999998</v>
      </c>
      <c r="O1262" s="237">
        <f t="shared" si="330"/>
        <v>0.52899999999999636</v>
      </c>
      <c r="P1262" s="236">
        <f t="shared" si="331"/>
        <v>0.11675023835587335</v>
      </c>
      <c r="Q1262" s="97">
        <v>853.37300000000005</v>
      </c>
      <c r="R1262" s="241">
        <v>985.60299999999995</v>
      </c>
      <c r="S1262" s="237">
        <f t="shared" si="340"/>
        <v>-132.2299999999999</v>
      </c>
      <c r="T1262" s="335">
        <f t="shared" si="323"/>
        <v>-13.416152345315499</v>
      </c>
      <c r="U1262" s="180" t="s">
        <v>8568</v>
      </c>
      <c r="V1262" s="243">
        <v>233</v>
      </c>
      <c r="W1262" s="243">
        <v>233</v>
      </c>
      <c r="X1262" s="243">
        <f t="shared" si="332"/>
        <v>0</v>
      </c>
      <c r="Y1262" s="256">
        <f t="shared" si="333"/>
        <v>0</v>
      </c>
      <c r="Z1262" s="237" t="s">
        <v>8569</v>
      </c>
      <c r="AA1262" s="243">
        <v>169</v>
      </c>
      <c r="AB1262" s="243">
        <v>169</v>
      </c>
      <c r="AC1262" s="243">
        <f t="shared" si="324"/>
        <v>0</v>
      </c>
      <c r="AD1262" s="256">
        <f t="shared" si="325"/>
        <v>0</v>
      </c>
      <c r="AE1262" s="237" t="s">
        <v>8570</v>
      </c>
      <c r="AF1262" s="243">
        <v>162</v>
      </c>
      <c r="AG1262" s="243">
        <v>223</v>
      </c>
      <c r="AH1262" s="243">
        <f t="shared" si="334"/>
        <v>-61</v>
      </c>
      <c r="AI1262" s="243">
        <f t="shared" si="335"/>
        <v>-27.3542600896861</v>
      </c>
      <c r="AJ1262" s="237" t="s">
        <v>5471</v>
      </c>
      <c r="AK1262" s="243">
        <v>156</v>
      </c>
      <c r="AL1262" s="243">
        <v>236</v>
      </c>
      <c r="AM1262" s="243">
        <f t="shared" si="336"/>
        <v>-80</v>
      </c>
      <c r="AN1262" s="243">
        <f t="shared" si="337"/>
        <v>-33.898305084745758</v>
      </c>
      <c r="AO1262" s="237" t="s">
        <v>8571</v>
      </c>
      <c r="AP1262" s="243">
        <v>98</v>
      </c>
      <c r="AQ1262" s="243">
        <v>95</v>
      </c>
      <c r="AR1262" s="243">
        <f t="shared" si="338"/>
        <v>3</v>
      </c>
      <c r="AS1262" s="256">
        <f t="shared" si="339"/>
        <v>3.1578947368421053</v>
      </c>
      <c r="AT1262" s="166" t="s">
        <v>8405</v>
      </c>
    </row>
    <row r="1263" spans="2:46" ht="50" customHeight="1">
      <c r="B1263" s="34" t="s">
        <v>2496</v>
      </c>
      <c r="C1263" s="35" t="s">
        <v>5306</v>
      </c>
      <c r="D1263" s="36" t="s">
        <v>2497</v>
      </c>
      <c r="E1263" s="97">
        <v>2602.8809999999999</v>
      </c>
      <c r="F1263" s="241">
        <v>2905.2759999999998</v>
      </c>
      <c r="G1263" s="237">
        <f t="shared" si="327"/>
        <v>-302.39499999999998</v>
      </c>
      <c r="H1263" s="236">
        <f t="shared" si="328"/>
        <v>-10.40847754223695</v>
      </c>
      <c r="I1263" s="97">
        <v>690.63900000000001</v>
      </c>
      <c r="J1263" s="241">
        <v>792.79499999999996</v>
      </c>
      <c r="K1263" s="237">
        <f t="shared" si="329"/>
        <v>-102.15599999999995</v>
      </c>
      <c r="L1263" s="313">
        <f t="shared" si="326"/>
        <v>-12.885550489092381</v>
      </c>
      <c r="M1263" s="97">
        <v>58.558999999999997</v>
      </c>
      <c r="N1263" s="241">
        <v>58.328000000000003</v>
      </c>
      <c r="O1263" s="237">
        <f t="shared" si="330"/>
        <v>0.23099999999999454</v>
      </c>
      <c r="P1263" s="236">
        <f t="shared" si="331"/>
        <v>0.39603620902481573</v>
      </c>
      <c r="Q1263" s="97">
        <v>1853.683</v>
      </c>
      <c r="R1263" s="241">
        <v>2054.1529999999998</v>
      </c>
      <c r="S1263" s="237">
        <f t="shared" si="340"/>
        <v>-200.4699999999998</v>
      </c>
      <c r="T1263" s="335">
        <f t="shared" si="323"/>
        <v>-9.7592535706931187</v>
      </c>
      <c r="U1263" s="180" t="s">
        <v>8572</v>
      </c>
      <c r="V1263" s="243">
        <v>1099</v>
      </c>
      <c r="W1263" s="243">
        <v>1266</v>
      </c>
      <c r="X1263" s="243">
        <f t="shared" si="332"/>
        <v>-167</v>
      </c>
      <c r="Y1263" s="256">
        <f t="shared" si="333"/>
        <v>-13.191153238546605</v>
      </c>
      <c r="Z1263" s="237" t="s">
        <v>8573</v>
      </c>
      <c r="AA1263" s="243">
        <v>202</v>
      </c>
      <c r="AB1263" s="243">
        <v>202</v>
      </c>
      <c r="AC1263" s="243">
        <f t="shared" si="324"/>
        <v>0</v>
      </c>
      <c r="AD1263" s="256">
        <f t="shared" si="325"/>
        <v>0</v>
      </c>
      <c r="AE1263" s="237" t="s">
        <v>6537</v>
      </c>
      <c r="AF1263" s="243">
        <v>170</v>
      </c>
      <c r="AG1263" s="243">
        <v>170</v>
      </c>
      <c r="AH1263" s="243">
        <f t="shared" si="334"/>
        <v>0</v>
      </c>
      <c r="AI1263" s="243">
        <f t="shared" si="335"/>
        <v>0</v>
      </c>
      <c r="AJ1263" s="237" t="s">
        <v>5471</v>
      </c>
      <c r="AK1263" s="243">
        <v>145</v>
      </c>
      <c r="AL1263" s="243">
        <v>146</v>
      </c>
      <c r="AM1263" s="243">
        <f t="shared" si="336"/>
        <v>-1</v>
      </c>
      <c r="AN1263" s="243">
        <f t="shared" si="337"/>
        <v>-0.68493150684931503</v>
      </c>
      <c r="AO1263" s="237" t="s">
        <v>5415</v>
      </c>
      <c r="AP1263" s="243">
        <v>116</v>
      </c>
      <c r="AQ1263" s="243">
        <v>131</v>
      </c>
      <c r="AR1263" s="243">
        <f t="shared" si="338"/>
        <v>-15</v>
      </c>
      <c r="AS1263" s="256">
        <f t="shared" si="339"/>
        <v>-11.450381679389313</v>
      </c>
      <c r="AT1263" s="166" t="s">
        <v>8405</v>
      </c>
    </row>
    <row r="1264" spans="2:46" ht="50" customHeight="1">
      <c r="B1264" s="34" t="s">
        <v>2498</v>
      </c>
      <c r="C1264" s="35" t="s">
        <v>5306</v>
      </c>
      <c r="D1264" s="36" t="s">
        <v>2499</v>
      </c>
      <c r="E1264" s="97">
        <v>1998.9459999999999</v>
      </c>
      <c r="F1264" s="241">
        <v>2416.3739999999998</v>
      </c>
      <c r="G1264" s="237">
        <f t="shared" si="327"/>
        <v>-417.42799999999988</v>
      </c>
      <c r="H1264" s="236">
        <f t="shared" si="328"/>
        <v>-17.274974817639983</v>
      </c>
      <c r="I1264" s="97">
        <v>611.74800000000005</v>
      </c>
      <c r="J1264" s="241">
        <v>637.32100000000003</v>
      </c>
      <c r="K1264" s="237">
        <f t="shared" si="329"/>
        <v>-25.572999999999979</v>
      </c>
      <c r="L1264" s="313">
        <f t="shared" si="326"/>
        <v>-4.0125776492536698</v>
      </c>
      <c r="M1264" s="97">
        <v>229.96</v>
      </c>
      <c r="N1264" s="241">
        <v>329.76</v>
      </c>
      <c r="O1264" s="237">
        <f t="shared" si="330"/>
        <v>-99.799999999999983</v>
      </c>
      <c r="P1264" s="236">
        <f t="shared" si="331"/>
        <v>-30.264434740417268</v>
      </c>
      <c r="Q1264" s="97">
        <v>1157.2380000000001</v>
      </c>
      <c r="R1264" s="241">
        <v>1449.2929999999999</v>
      </c>
      <c r="S1264" s="237">
        <f t="shared" si="340"/>
        <v>-292.05499999999984</v>
      </c>
      <c r="T1264" s="335">
        <f t="shared" si="323"/>
        <v>-20.151549755639465</v>
      </c>
      <c r="U1264" s="180" t="s">
        <v>6537</v>
      </c>
      <c r="V1264" s="243">
        <v>430</v>
      </c>
      <c r="W1264" s="243">
        <v>630</v>
      </c>
      <c r="X1264" s="243">
        <f t="shared" si="332"/>
        <v>-200</v>
      </c>
      <c r="Y1264" s="256">
        <f t="shared" si="333"/>
        <v>-31.746031746031743</v>
      </c>
      <c r="Z1264" s="237" t="s">
        <v>5694</v>
      </c>
      <c r="AA1264" s="243">
        <v>288</v>
      </c>
      <c r="AB1264" s="243">
        <v>214</v>
      </c>
      <c r="AC1264" s="243">
        <f t="shared" si="324"/>
        <v>74</v>
      </c>
      <c r="AD1264" s="256">
        <f t="shared" si="325"/>
        <v>34.579439252336449</v>
      </c>
      <c r="AE1264" s="237" t="s">
        <v>5481</v>
      </c>
      <c r="AF1264" s="243">
        <v>207</v>
      </c>
      <c r="AG1264" s="243">
        <v>375</v>
      </c>
      <c r="AH1264" s="243">
        <f t="shared" si="334"/>
        <v>-168</v>
      </c>
      <c r="AI1264" s="243">
        <f t="shared" si="335"/>
        <v>-44.800000000000004</v>
      </c>
      <c r="AJ1264" s="237" t="s">
        <v>5386</v>
      </c>
      <c r="AK1264" s="243">
        <v>126</v>
      </c>
      <c r="AL1264" s="243">
        <v>126</v>
      </c>
      <c r="AM1264" s="243">
        <f t="shared" si="336"/>
        <v>0</v>
      </c>
      <c r="AN1264" s="243">
        <f t="shared" si="337"/>
        <v>0</v>
      </c>
      <c r="AO1264" s="237" t="s">
        <v>8574</v>
      </c>
      <c r="AP1264" s="243">
        <v>34</v>
      </c>
      <c r="AQ1264" s="243">
        <v>39</v>
      </c>
      <c r="AR1264" s="243">
        <f t="shared" si="338"/>
        <v>-5</v>
      </c>
      <c r="AS1264" s="256">
        <f t="shared" si="339"/>
        <v>-12.820512820512819</v>
      </c>
      <c r="AT1264" s="166" t="s">
        <v>8405</v>
      </c>
    </row>
    <row r="1265" spans="2:46" ht="50" customHeight="1">
      <c r="B1265" s="34" t="s">
        <v>2500</v>
      </c>
      <c r="C1265" s="35" t="s">
        <v>5306</v>
      </c>
      <c r="D1265" s="36" t="s">
        <v>2501</v>
      </c>
      <c r="E1265" s="97">
        <v>2464.402</v>
      </c>
      <c r="F1265" s="241">
        <v>2640.9760000000001</v>
      </c>
      <c r="G1265" s="237">
        <f t="shared" si="327"/>
        <v>-176.57400000000007</v>
      </c>
      <c r="H1265" s="236">
        <f t="shared" si="328"/>
        <v>-6.6859373201422532</v>
      </c>
      <c r="I1265" s="97">
        <v>696</v>
      </c>
      <c r="J1265" s="241">
        <v>819</v>
      </c>
      <c r="K1265" s="237">
        <f t="shared" si="329"/>
        <v>-123</v>
      </c>
      <c r="L1265" s="313">
        <f t="shared" si="326"/>
        <v>-15.018315018315018</v>
      </c>
      <c r="M1265" s="97">
        <v>378</v>
      </c>
      <c r="N1265" s="241">
        <v>442</v>
      </c>
      <c r="O1265" s="237">
        <f t="shared" si="330"/>
        <v>-64</v>
      </c>
      <c r="P1265" s="236">
        <f t="shared" si="331"/>
        <v>-14.479638009049776</v>
      </c>
      <c r="Q1265" s="97">
        <v>1390.402</v>
      </c>
      <c r="R1265" s="241">
        <v>1379.9760000000001</v>
      </c>
      <c r="S1265" s="237">
        <f t="shared" si="340"/>
        <v>10.425999999999931</v>
      </c>
      <c r="T1265" s="335">
        <f>S1265/R1265*100</f>
        <v>0.75552038586177805</v>
      </c>
      <c r="U1265" s="180" t="s">
        <v>8575</v>
      </c>
      <c r="V1265" s="243">
        <v>600</v>
      </c>
      <c r="W1265" s="243">
        <v>540</v>
      </c>
      <c r="X1265" s="243">
        <f t="shared" si="332"/>
        <v>60</v>
      </c>
      <c r="Y1265" s="256">
        <f t="shared" si="333"/>
        <v>11.111111111111111</v>
      </c>
      <c r="Z1265" s="237" t="s">
        <v>8576</v>
      </c>
      <c r="AA1265" s="243">
        <v>507</v>
      </c>
      <c r="AB1265" s="243">
        <v>556</v>
      </c>
      <c r="AC1265" s="243">
        <f t="shared" si="324"/>
        <v>-49</v>
      </c>
      <c r="AD1265" s="256">
        <f t="shared" si="325"/>
        <v>-8.8129496402877692</v>
      </c>
      <c r="AE1265" s="237" t="s">
        <v>8577</v>
      </c>
      <c r="AF1265" s="243">
        <v>200</v>
      </c>
      <c r="AG1265" s="243">
        <v>200</v>
      </c>
      <c r="AH1265" s="243">
        <f t="shared" si="334"/>
        <v>0</v>
      </c>
      <c r="AI1265" s="243">
        <f t="shared" si="335"/>
        <v>0</v>
      </c>
      <c r="AJ1265" s="237" t="s">
        <v>8578</v>
      </c>
      <c r="AK1265" s="243">
        <v>41</v>
      </c>
      <c r="AL1265" s="243">
        <v>41</v>
      </c>
      <c r="AM1265" s="243">
        <f t="shared" si="336"/>
        <v>0</v>
      </c>
      <c r="AN1265" s="243">
        <f t="shared" si="337"/>
        <v>0</v>
      </c>
      <c r="AO1265" s="237" t="s">
        <v>8579</v>
      </c>
      <c r="AP1265" s="243">
        <v>18</v>
      </c>
      <c r="AQ1265" s="243">
        <v>17</v>
      </c>
      <c r="AR1265" s="243">
        <f t="shared" si="338"/>
        <v>1</v>
      </c>
      <c r="AS1265" s="256">
        <f t="shared" si="339"/>
        <v>5.8823529411764701</v>
      </c>
      <c r="AT1265" s="166" t="s">
        <v>8405</v>
      </c>
    </row>
    <row r="1266" spans="2:46" ht="50" customHeight="1">
      <c r="B1266" s="34" t="s">
        <v>2502</v>
      </c>
      <c r="C1266" s="35" t="s">
        <v>5306</v>
      </c>
      <c r="D1266" s="36" t="s">
        <v>2503</v>
      </c>
      <c r="E1266" s="97">
        <v>2873.2860000000001</v>
      </c>
      <c r="F1266" s="241">
        <v>2897.5430000000001</v>
      </c>
      <c r="G1266" s="237">
        <f t="shared" si="327"/>
        <v>-24.257000000000062</v>
      </c>
      <c r="H1266" s="236">
        <f t="shared" si="328"/>
        <v>-0.83715755037975481</v>
      </c>
      <c r="I1266" s="97">
        <v>1154.9580000000001</v>
      </c>
      <c r="J1266" s="241">
        <v>1186.6179999999999</v>
      </c>
      <c r="K1266" s="237">
        <f t="shared" si="329"/>
        <v>-31.659999999999854</v>
      </c>
      <c r="L1266" s="313">
        <f t="shared" si="326"/>
        <v>-2.6680869496333153</v>
      </c>
      <c r="M1266" s="97">
        <v>966.34500000000003</v>
      </c>
      <c r="N1266" s="241">
        <v>963.47199999999998</v>
      </c>
      <c r="O1266" s="237">
        <f t="shared" si="330"/>
        <v>2.8730000000000473</v>
      </c>
      <c r="P1266" s="236">
        <f t="shared" si="331"/>
        <v>0.29819237092515893</v>
      </c>
      <c r="Q1266" s="97">
        <v>751.98299999999995</v>
      </c>
      <c r="R1266" s="241">
        <v>747.45299999999997</v>
      </c>
      <c r="S1266" s="237">
        <f t="shared" si="340"/>
        <v>4.5299999999999727</v>
      </c>
      <c r="T1266" s="335">
        <f t="shared" si="323"/>
        <v>0.60605817355739733</v>
      </c>
      <c r="U1266" s="180" t="s">
        <v>8580</v>
      </c>
      <c r="V1266" s="243">
        <v>305</v>
      </c>
      <c r="W1266" s="243">
        <v>301</v>
      </c>
      <c r="X1266" s="243">
        <f t="shared" si="332"/>
        <v>4</v>
      </c>
      <c r="Y1266" s="256">
        <f t="shared" si="333"/>
        <v>1.3289036544850499</v>
      </c>
      <c r="Z1266" s="241" t="s">
        <v>5513</v>
      </c>
      <c r="AA1266" s="243">
        <v>226</v>
      </c>
      <c r="AB1266" s="243">
        <v>225</v>
      </c>
      <c r="AC1266" s="243">
        <f t="shared" si="324"/>
        <v>1</v>
      </c>
      <c r="AD1266" s="256">
        <f t="shared" si="325"/>
        <v>0.44444444444444442</v>
      </c>
      <c r="AE1266" s="241" t="s">
        <v>5386</v>
      </c>
      <c r="AF1266" s="243">
        <v>146</v>
      </c>
      <c r="AG1266" s="243">
        <v>146</v>
      </c>
      <c r="AH1266" s="243">
        <f t="shared" si="334"/>
        <v>0</v>
      </c>
      <c r="AI1266" s="243">
        <f t="shared" si="335"/>
        <v>0</v>
      </c>
      <c r="AJ1266" s="241" t="s">
        <v>8581</v>
      </c>
      <c r="AK1266" s="243">
        <v>30</v>
      </c>
      <c r="AL1266" s="243">
        <v>27</v>
      </c>
      <c r="AM1266" s="243">
        <f t="shared" si="336"/>
        <v>3</v>
      </c>
      <c r="AN1266" s="243">
        <f t="shared" si="337"/>
        <v>11.111111111111111</v>
      </c>
      <c r="AO1266" s="241" t="s">
        <v>8582</v>
      </c>
      <c r="AP1266" s="243">
        <v>17</v>
      </c>
      <c r="AQ1266" s="243">
        <v>18</v>
      </c>
      <c r="AR1266" s="243">
        <f t="shared" si="338"/>
        <v>-1</v>
      </c>
      <c r="AS1266" s="256">
        <f t="shared" si="339"/>
        <v>-5.5555555555555554</v>
      </c>
      <c r="AT1266" s="166" t="s">
        <v>8405</v>
      </c>
    </row>
    <row r="1267" spans="2:46" ht="50" customHeight="1">
      <c r="B1267" s="37" t="s">
        <v>2504</v>
      </c>
      <c r="C1267" s="38" t="s">
        <v>5306</v>
      </c>
      <c r="D1267" s="39" t="s">
        <v>2505</v>
      </c>
      <c r="E1267" s="97">
        <v>4536.9560000000001</v>
      </c>
      <c r="F1267" s="241">
        <v>4984.8689999999997</v>
      </c>
      <c r="G1267" s="237">
        <f t="shared" si="327"/>
        <v>-447.91299999999956</v>
      </c>
      <c r="H1267" s="236">
        <f t="shared" si="328"/>
        <v>-8.9854517741589515</v>
      </c>
      <c r="I1267" s="97">
        <v>924.47</v>
      </c>
      <c r="J1267" s="241">
        <v>1414.8720000000001</v>
      </c>
      <c r="K1267" s="237">
        <f t="shared" si="329"/>
        <v>-490.40200000000004</v>
      </c>
      <c r="L1267" s="313">
        <f t="shared" si="326"/>
        <v>-34.660520527651975</v>
      </c>
      <c r="M1267" s="97">
        <v>1318.1759999999999</v>
      </c>
      <c r="N1267" s="241">
        <v>1278.164</v>
      </c>
      <c r="O1267" s="237">
        <f t="shared" si="330"/>
        <v>40.011999999999944</v>
      </c>
      <c r="P1267" s="236">
        <f t="shared" si="331"/>
        <v>3.1304277072425717</v>
      </c>
      <c r="Q1267" s="97">
        <v>2294.31</v>
      </c>
      <c r="R1267" s="241">
        <v>2291.8330000000001</v>
      </c>
      <c r="S1267" s="237">
        <f t="shared" si="340"/>
        <v>2.4769999999998618</v>
      </c>
      <c r="T1267" s="335">
        <f t="shared" si="323"/>
        <v>0.10807942812586525</v>
      </c>
      <c r="U1267" s="180" t="s">
        <v>5513</v>
      </c>
      <c r="V1267" s="243">
        <v>890</v>
      </c>
      <c r="W1267" s="243">
        <v>925</v>
      </c>
      <c r="X1267" s="243">
        <f t="shared" si="332"/>
        <v>-35</v>
      </c>
      <c r="Y1267" s="256">
        <f t="shared" si="333"/>
        <v>-3.7837837837837842</v>
      </c>
      <c r="Z1267" s="241" t="s">
        <v>5422</v>
      </c>
      <c r="AA1267" s="243">
        <v>409</v>
      </c>
      <c r="AB1267" s="243">
        <v>368</v>
      </c>
      <c r="AC1267" s="243">
        <f t="shared" si="324"/>
        <v>41</v>
      </c>
      <c r="AD1267" s="256">
        <f t="shared" si="325"/>
        <v>11.141304347826086</v>
      </c>
      <c r="AE1267" s="241" t="s">
        <v>5401</v>
      </c>
      <c r="AF1267" s="243">
        <v>369</v>
      </c>
      <c r="AG1267" s="243">
        <v>369</v>
      </c>
      <c r="AH1267" s="243">
        <f t="shared" si="334"/>
        <v>0</v>
      </c>
      <c r="AI1267" s="243">
        <f t="shared" si="335"/>
        <v>0</v>
      </c>
      <c r="AJ1267" s="241" t="s">
        <v>5386</v>
      </c>
      <c r="AK1267" s="243">
        <v>348</v>
      </c>
      <c r="AL1267" s="243">
        <v>357</v>
      </c>
      <c r="AM1267" s="243">
        <f t="shared" si="336"/>
        <v>-9</v>
      </c>
      <c r="AN1267" s="243">
        <f t="shared" si="337"/>
        <v>-2.5210084033613445</v>
      </c>
      <c r="AO1267" s="241" t="s">
        <v>8583</v>
      </c>
      <c r="AP1267" s="243">
        <v>172</v>
      </c>
      <c r="AQ1267" s="243">
        <v>172</v>
      </c>
      <c r="AR1267" s="243">
        <f t="shared" si="338"/>
        <v>0</v>
      </c>
      <c r="AS1267" s="256">
        <f t="shared" si="339"/>
        <v>0</v>
      </c>
      <c r="AT1267" s="166" t="s">
        <v>8405</v>
      </c>
    </row>
    <row r="1268" spans="2:46" ht="50" customHeight="1">
      <c r="B1268" s="34" t="s">
        <v>2506</v>
      </c>
      <c r="C1268" s="35" t="s">
        <v>5306</v>
      </c>
      <c r="D1268" s="36" t="s">
        <v>2507</v>
      </c>
      <c r="E1268" s="97">
        <v>2087.42</v>
      </c>
      <c r="F1268" s="241">
        <v>2232.1590000000001</v>
      </c>
      <c r="G1268" s="237">
        <f t="shared" si="327"/>
        <v>-144.73900000000003</v>
      </c>
      <c r="H1268" s="236">
        <f t="shared" si="328"/>
        <v>-6.4842603058294683</v>
      </c>
      <c r="I1268" s="97">
        <v>920.33799999999997</v>
      </c>
      <c r="J1268" s="241">
        <v>938.38499999999999</v>
      </c>
      <c r="K1268" s="237">
        <f t="shared" si="329"/>
        <v>-18.047000000000025</v>
      </c>
      <c r="L1268" s="313">
        <f t="shared" si="326"/>
        <v>-1.9231978345774952</v>
      </c>
      <c r="M1268" s="97">
        <v>600.73299999999995</v>
      </c>
      <c r="N1268" s="241">
        <v>600.17899999999997</v>
      </c>
      <c r="O1268" s="237">
        <f t="shared" si="330"/>
        <v>0.55399999999997362</v>
      </c>
      <c r="P1268" s="236">
        <f t="shared" si="331"/>
        <v>9.2305795437690033E-2</v>
      </c>
      <c r="Q1268" s="97">
        <v>566.34900000000005</v>
      </c>
      <c r="R1268" s="241">
        <v>693.59500000000003</v>
      </c>
      <c r="S1268" s="237">
        <f t="shared" si="340"/>
        <v>-127.24599999999998</v>
      </c>
      <c r="T1268" s="335">
        <f t="shared" si="323"/>
        <v>-18.345864661654133</v>
      </c>
      <c r="U1268" s="180" t="s">
        <v>8584</v>
      </c>
      <c r="V1268" s="243">
        <v>172</v>
      </c>
      <c r="W1268" s="243">
        <v>172</v>
      </c>
      <c r="X1268" s="243">
        <f t="shared" si="332"/>
        <v>0</v>
      </c>
      <c r="Y1268" s="256">
        <f t="shared" si="333"/>
        <v>0</v>
      </c>
      <c r="Z1268" s="241" t="s">
        <v>6425</v>
      </c>
      <c r="AA1268" s="243">
        <v>152</v>
      </c>
      <c r="AB1268" s="243">
        <v>264</v>
      </c>
      <c r="AC1268" s="243">
        <f t="shared" si="324"/>
        <v>-112</v>
      </c>
      <c r="AD1268" s="256">
        <f t="shared" si="325"/>
        <v>-42.424242424242422</v>
      </c>
      <c r="AE1268" s="241" t="s">
        <v>5578</v>
      </c>
      <c r="AF1268" s="243">
        <v>110</v>
      </c>
      <c r="AG1268" s="243">
        <v>120</v>
      </c>
      <c r="AH1268" s="243">
        <f t="shared" si="334"/>
        <v>-10</v>
      </c>
      <c r="AI1268" s="243">
        <f t="shared" si="335"/>
        <v>-8.3333333333333321</v>
      </c>
      <c r="AJ1268" s="241" t="s">
        <v>8585</v>
      </c>
      <c r="AK1268" s="243">
        <v>40</v>
      </c>
      <c r="AL1268" s="243">
        <v>40</v>
      </c>
      <c r="AM1268" s="243">
        <f t="shared" si="336"/>
        <v>0</v>
      </c>
      <c r="AN1268" s="243">
        <f t="shared" si="337"/>
        <v>0</v>
      </c>
      <c r="AO1268" s="241" t="s">
        <v>8586</v>
      </c>
      <c r="AP1268" s="243">
        <v>38</v>
      </c>
      <c r="AQ1268" s="243">
        <v>44</v>
      </c>
      <c r="AR1268" s="243">
        <f t="shared" si="338"/>
        <v>-6</v>
      </c>
      <c r="AS1268" s="256">
        <f t="shared" si="339"/>
        <v>-13.636363636363635</v>
      </c>
      <c r="AT1268" s="166" t="s">
        <v>8405</v>
      </c>
    </row>
    <row r="1269" spans="2:46" ht="50" customHeight="1">
      <c r="B1269" s="34" t="s">
        <v>2508</v>
      </c>
      <c r="C1269" s="35" t="s">
        <v>5306</v>
      </c>
      <c r="D1269" s="36" t="s">
        <v>2509</v>
      </c>
      <c r="E1269" s="97">
        <v>53.06</v>
      </c>
      <c r="F1269" s="241">
        <v>80.914000000000001</v>
      </c>
      <c r="G1269" s="237">
        <f t="shared" si="327"/>
        <v>-27.853999999999999</v>
      </c>
      <c r="H1269" s="236">
        <f t="shared" si="328"/>
        <v>-34.42420347529476</v>
      </c>
      <c r="I1269" s="97">
        <v>53.06</v>
      </c>
      <c r="J1269" s="241">
        <v>80.914000000000001</v>
      </c>
      <c r="K1269" s="237">
        <f t="shared" si="329"/>
        <v>-27.853999999999999</v>
      </c>
      <c r="L1269" s="313">
        <f t="shared" si="326"/>
        <v>-34.42420347529476</v>
      </c>
      <c r="M1269" s="97" t="s">
        <v>12163</v>
      </c>
      <c r="N1269" s="241" t="s">
        <v>12163</v>
      </c>
      <c r="O1269" s="237" t="s">
        <v>12163</v>
      </c>
      <c r="P1269" s="237" t="s">
        <v>12163</v>
      </c>
      <c r="Q1269" s="97">
        <v>0</v>
      </c>
      <c r="R1269" s="241">
        <v>0</v>
      </c>
      <c r="S1269" s="237">
        <f t="shared" si="340"/>
        <v>0</v>
      </c>
      <c r="T1269" s="297" t="s">
        <v>12165</v>
      </c>
      <c r="U1269" s="65" t="s">
        <v>6150</v>
      </c>
      <c r="V1269" s="235" t="s">
        <v>6150</v>
      </c>
      <c r="W1269" s="235" t="s">
        <v>6150</v>
      </c>
      <c r="X1269" s="235" t="s">
        <v>6150</v>
      </c>
      <c r="Y1269" s="235" t="s">
        <v>6150</v>
      </c>
      <c r="Z1269" s="241" t="s">
        <v>5423</v>
      </c>
      <c r="AA1269" s="243" t="s">
        <v>5423</v>
      </c>
      <c r="AB1269" s="243" t="s">
        <v>5423</v>
      </c>
      <c r="AC1269" s="243" t="s">
        <v>5423</v>
      </c>
      <c r="AD1269" s="243" t="s">
        <v>5423</v>
      </c>
      <c r="AE1269" s="243" t="s">
        <v>5423</v>
      </c>
      <c r="AF1269" s="243" t="s">
        <v>5423</v>
      </c>
      <c r="AG1269" s="243" t="s">
        <v>5423</v>
      </c>
      <c r="AH1269" s="243" t="s">
        <v>5423</v>
      </c>
      <c r="AI1269" s="243" t="s">
        <v>5423</v>
      </c>
      <c r="AJ1269" s="243" t="s">
        <v>5423</v>
      </c>
      <c r="AK1269" s="243" t="s">
        <v>5423</v>
      </c>
      <c r="AL1269" s="243" t="s">
        <v>5423</v>
      </c>
      <c r="AM1269" s="243" t="s">
        <v>5423</v>
      </c>
      <c r="AN1269" s="243" t="s">
        <v>5423</v>
      </c>
      <c r="AO1269" s="243" t="s">
        <v>5423</v>
      </c>
      <c r="AP1269" s="243" t="s">
        <v>5423</v>
      </c>
      <c r="AQ1269" s="243" t="s">
        <v>5423</v>
      </c>
      <c r="AR1269" s="243" t="s">
        <v>5423</v>
      </c>
      <c r="AS1269" s="243" t="s">
        <v>5423</v>
      </c>
      <c r="AT1269" s="5"/>
    </row>
    <row r="1270" spans="2:46" ht="50" customHeight="1">
      <c r="B1270" s="34" t="s">
        <v>2510</v>
      </c>
      <c r="C1270" s="35" t="s">
        <v>5306</v>
      </c>
      <c r="D1270" s="36" t="s">
        <v>2511</v>
      </c>
      <c r="E1270" s="97">
        <v>11.3</v>
      </c>
      <c r="F1270" s="241">
        <v>5.7</v>
      </c>
      <c r="G1270" s="237">
        <f t="shared" si="327"/>
        <v>5.6000000000000005</v>
      </c>
      <c r="H1270" s="236">
        <f t="shared" si="328"/>
        <v>98.245614035087726</v>
      </c>
      <c r="I1270" s="97" t="s">
        <v>6150</v>
      </c>
      <c r="J1270" s="241" t="s">
        <v>6150</v>
      </c>
      <c r="K1270" s="237" t="s">
        <v>6150</v>
      </c>
      <c r="L1270" s="313" t="s">
        <v>6150</v>
      </c>
      <c r="M1270" s="97" t="s">
        <v>12163</v>
      </c>
      <c r="N1270" s="241" t="s">
        <v>12163</v>
      </c>
      <c r="O1270" s="237" t="s">
        <v>12163</v>
      </c>
      <c r="P1270" s="237" t="s">
        <v>12163</v>
      </c>
      <c r="Q1270" s="97">
        <v>11.3</v>
      </c>
      <c r="R1270" s="241">
        <v>5.7</v>
      </c>
      <c r="S1270" s="237">
        <f t="shared" si="340"/>
        <v>5.6000000000000005</v>
      </c>
      <c r="T1270" s="335">
        <f t="shared" ref="T1270:T1333" si="341">S1270/R1270*100</f>
        <v>98.245614035087726</v>
      </c>
      <c r="U1270" s="180" t="s">
        <v>8587</v>
      </c>
      <c r="V1270" s="243">
        <v>11</v>
      </c>
      <c r="W1270" s="243">
        <v>6</v>
      </c>
      <c r="X1270" s="243">
        <f t="shared" si="332"/>
        <v>5</v>
      </c>
      <c r="Y1270" s="256">
        <f t="shared" si="333"/>
        <v>83.333333333333343</v>
      </c>
      <c r="Z1270" s="241" t="s">
        <v>5423</v>
      </c>
      <c r="AA1270" s="243" t="s">
        <v>5423</v>
      </c>
      <c r="AB1270" s="243" t="s">
        <v>5423</v>
      </c>
      <c r="AC1270" s="243" t="s">
        <v>5423</v>
      </c>
      <c r="AD1270" s="243" t="s">
        <v>5423</v>
      </c>
      <c r="AE1270" s="243" t="s">
        <v>5423</v>
      </c>
      <c r="AF1270" s="243" t="s">
        <v>5423</v>
      </c>
      <c r="AG1270" s="243" t="s">
        <v>5423</v>
      </c>
      <c r="AH1270" s="243" t="s">
        <v>5423</v>
      </c>
      <c r="AI1270" s="243" t="s">
        <v>5423</v>
      </c>
      <c r="AJ1270" s="243" t="s">
        <v>5423</v>
      </c>
      <c r="AK1270" s="243" t="s">
        <v>5423</v>
      </c>
      <c r="AL1270" s="243" t="s">
        <v>5423</v>
      </c>
      <c r="AM1270" s="243" t="s">
        <v>5423</v>
      </c>
      <c r="AN1270" s="243" t="s">
        <v>5423</v>
      </c>
      <c r="AO1270" s="243" t="s">
        <v>5423</v>
      </c>
      <c r="AP1270" s="243" t="s">
        <v>5423</v>
      </c>
      <c r="AQ1270" s="243" t="s">
        <v>5423</v>
      </c>
      <c r="AR1270" s="243" t="s">
        <v>5423</v>
      </c>
      <c r="AS1270" s="243" t="s">
        <v>5423</v>
      </c>
      <c r="AT1270" s="5"/>
    </row>
    <row r="1271" spans="2:46" ht="50" customHeight="1">
      <c r="B1271" s="34" t="s">
        <v>2512</v>
      </c>
      <c r="C1271" s="35" t="s">
        <v>5306</v>
      </c>
      <c r="D1271" s="36" t="s">
        <v>2513</v>
      </c>
      <c r="E1271" s="97">
        <v>1043.9839999999999</v>
      </c>
      <c r="F1271" s="241">
        <v>916.02599999999995</v>
      </c>
      <c r="G1271" s="237">
        <f t="shared" si="327"/>
        <v>127.95799999999997</v>
      </c>
      <c r="H1271" s="236">
        <f t="shared" si="328"/>
        <v>13.968817478979853</v>
      </c>
      <c r="I1271" s="97" t="s">
        <v>6150</v>
      </c>
      <c r="J1271" s="241" t="s">
        <v>6150</v>
      </c>
      <c r="K1271" s="237" t="s">
        <v>6150</v>
      </c>
      <c r="L1271" s="313" t="s">
        <v>6150</v>
      </c>
      <c r="M1271" s="97" t="s">
        <v>12163</v>
      </c>
      <c r="N1271" s="241" t="s">
        <v>12163</v>
      </c>
      <c r="O1271" s="237" t="s">
        <v>12163</v>
      </c>
      <c r="P1271" s="237" t="s">
        <v>12163</v>
      </c>
      <c r="Q1271" s="97">
        <v>1043.9839999999999</v>
      </c>
      <c r="R1271" s="241">
        <v>916.02599999999995</v>
      </c>
      <c r="S1271" s="237">
        <f t="shared" si="340"/>
        <v>127.95799999999997</v>
      </c>
      <c r="T1271" s="335">
        <f t="shared" si="341"/>
        <v>13.968817478979853</v>
      </c>
      <c r="U1271" s="180" t="s">
        <v>7076</v>
      </c>
      <c r="V1271" s="243">
        <v>947</v>
      </c>
      <c r="W1271" s="243">
        <v>824</v>
      </c>
      <c r="X1271" s="243">
        <f t="shared" si="332"/>
        <v>123</v>
      </c>
      <c r="Y1271" s="256">
        <f t="shared" si="333"/>
        <v>14.927184466019416</v>
      </c>
      <c r="Z1271" s="241" t="s">
        <v>6163</v>
      </c>
      <c r="AA1271" s="243">
        <v>97</v>
      </c>
      <c r="AB1271" s="243">
        <v>92</v>
      </c>
      <c r="AC1271" s="243">
        <f t="shared" ref="AC1271:AC1333" si="342">AA1271-AB1271</f>
        <v>5</v>
      </c>
      <c r="AD1271" s="256">
        <f t="shared" ref="AD1271:AD1307" si="343">AC1271/AB1271*100</f>
        <v>5.4347826086956523</v>
      </c>
      <c r="AE1271" s="241" t="s">
        <v>5423</v>
      </c>
      <c r="AF1271" s="243" t="s">
        <v>5423</v>
      </c>
      <c r="AG1271" s="243" t="s">
        <v>5423</v>
      </c>
      <c r="AH1271" s="243" t="s">
        <v>5423</v>
      </c>
      <c r="AI1271" s="243" t="s">
        <v>5423</v>
      </c>
      <c r="AJ1271" s="243" t="s">
        <v>5423</v>
      </c>
      <c r="AK1271" s="243" t="s">
        <v>5423</v>
      </c>
      <c r="AL1271" s="243" t="s">
        <v>5423</v>
      </c>
      <c r="AM1271" s="243" t="s">
        <v>5423</v>
      </c>
      <c r="AN1271" s="243" t="s">
        <v>5423</v>
      </c>
      <c r="AO1271" s="243" t="s">
        <v>5423</v>
      </c>
      <c r="AP1271" s="243" t="s">
        <v>5423</v>
      </c>
      <c r="AQ1271" s="243" t="s">
        <v>5423</v>
      </c>
      <c r="AR1271" s="243" t="s">
        <v>5423</v>
      </c>
      <c r="AS1271" s="243" t="s">
        <v>5423</v>
      </c>
      <c r="AT1271" s="5"/>
    </row>
    <row r="1272" spans="2:46" ht="50" customHeight="1">
      <c r="B1272" s="34" t="s">
        <v>2514</v>
      </c>
      <c r="C1272" s="35" t="s">
        <v>5306</v>
      </c>
      <c r="D1272" s="36" t="s">
        <v>2515</v>
      </c>
      <c r="E1272" s="97">
        <v>1361.788</v>
      </c>
      <c r="F1272" s="241">
        <v>1378.4659999999999</v>
      </c>
      <c r="G1272" s="237">
        <f t="shared" si="327"/>
        <v>-16.677999999999884</v>
      </c>
      <c r="H1272" s="236">
        <f t="shared" si="328"/>
        <v>-1.2098956376145573</v>
      </c>
      <c r="I1272" s="97">
        <v>1293.788</v>
      </c>
      <c r="J1272" s="241">
        <v>1310.4659999999999</v>
      </c>
      <c r="K1272" s="237">
        <f t="shared" si="329"/>
        <v>-16.677999999999884</v>
      </c>
      <c r="L1272" s="313">
        <f t="shared" si="326"/>
        <v>-1.2726770477066849</v>
      </c>
      <c r="M1272" s="97" t="s">
        <v>12163</v>
      </c>
      <c r="N1272" s="241" t="s">
        <v>12163</v>
      </c>
      <c r="O1272" s="237" t="s">
        <v>12163</v>
      </c>
      <c r="P1272" s="237" t="s">
        <v>12163</v>
      </c>
      <c r="Q1272" s="97">
        <v>68</v>
      </c>
      <c r="R1272" s="241">
        <v>68</v>
      </c>
      <c r="S1272" s="237">
        <f t="shared" si="340"/>
        <v>0</v>
      </c>
      <c r="T1272" s="335">
        <f t="shared" si="341"/>
        <v>0</v>
      </c>
      <c r="U1272" s="180" t="s">
        <v>8588</v>
      </c>
      <c r="V1272" s="243">
        <v>68</v>
      </c>
      <c r="W1272" s="243">
        <v>68</v>
      </c>
      <c r="X1272" s="243">
        <f t="shared" si="332"/>
        <v>0</v>
      </c>
      <c r="Y1272" s="256">
        <f t="shared" si="333"/>
        <v>0</v>
      </c>
      <c r="Z1272" s="241" t="s">
        <v>5423</v>
      </c>
      <c r="AA1272" s="243" t="s">
        <v>5423</v>
      </c>
      <c r="AB1272" s="243" t="s">
        <v>5423</v>
      </c>
      <c r="AC1272" s="243" t="s">
        <v>5423</v>
      </c>
      <c r="AD1272" s="243" t="s">
        <v>5423</v>
      </c>
      <c r="AE1272" s="241" t="s">
        <v>5423</v>
      </c>
      <c r="AF1272" s="243" t="s">
        <v>5423</v>
      </c>
      <c r="AG1272" s="243" t="s">
        <v>5423</v>
      </c>
      <c r="AH1272" s="243" t="s">
        <v>5423</v>
      </c>
      <c r="AI1272" s="243" t="s">
        <v>5423</v>
      </c>
      <c r="AJ1272" s="243" t="s">
        <v>5423</v>
      </c>
      <c r="AK1272" s="243" t="s">
        <v>5423</v>
      </c>
      <c r="AL1272" s="243" t="s">
        <v>5423</v>
      </c>
      <c r="AM1272" s="243" t="s">
        <v>5423</v>
      </c>
      <c r="AN1272" s="243" t="s">
        <v>5423</v>
      </c>
      <c r="AO1272" s="243" t="s">
        <v>5423</v>
      </c>
      <c r="AP1272" s="243" t="s">
        <v>5423</v>
      </c>
      <c r="AQ1272" s="243" t="s">
        <v>5423</v>
      </c>
      <c r="AR1272" s="243" t="s">
        <v>5423</v>
      </c>
      <c r="AS1272" s="243" t="s">
        <v>5423</v>
      </c>
      <c r="AT1272" s="5"/>
    </row>
    <row r="1273" spans="2:46" ht="50" customHeight="1">
      <c r="B1273" s="34" t="s">
        <v>2516</v>
      </c>
      <c r="C1273" s="35" t="s">
        <v>5306</v>
      </c>
      <c r="D1273" s="36" t="s">
        <v>2517</v>
      </c>
      <c r="E1273" s="97">
        <v>1188.095</v>
      </c>
      <c r="F1273" s="241">
        <v>1241.145</v>
      </c>
      <c r="G1273" s="237">
        <f t="shared" si="327"/>
        <v>-53.049999999999955</v>
      </c>
      <c r="H1273" s="236">
        <f t="shared" si="328"/>
        <v>-4.2742789923820306</v>
      </c>
      <c r="I1273" s="97" t="s">
        <v>6150</v>
      </c>
      <c r="J1273" s="241" t="s">
        <v>6150</v>
      </c>
      <c r="K1273" s="237" t="s">
        <v>6150</v>
      </c>
      <c r="L1273" s="313" t="s">
        <v>6150</v>
      </c>
      <c r="M1273" s="97" t="s">
        <v>12163</v>
      </c>
      <c r="N1273" s="241" t="s">
        <v>12163</v>
      </c>
      <c r="O1273" s="237" t="s">
        <v>12163</v>
      </c>
      <c r="P1273" s="237" t="s">
        <v>12163</v>
      </c>
      <c r="Q1273" s="97">
        <v>1188.095</v>
      </c>
      <c r="R1273" s="241">
        <v>1241.145</v>
      </c>
      <c r="S1273" s="237">
        <f t="shared" si="340"/>
        <v>-53.049999999999955</v>
      </c>
      <c r="T1273" s="335">
        <f t="shared" si="341"/>
        <v>-4.2742789923820306</v>
      </c>
      <c r="U1273" s="180" t="s">
        <v>8589</v>
      </c>
      <c r="V1273" s="243">
        <v>1009</v>
      </c>
      <c r="W1273" s="243">
        <v>1009</v>
      </c>
      <c r="X1273" s="243">
        <f t="shared" si="332"/>
        <v>0</v>
      </c>
      <c r="Y1273" s="256">
        <f t="shared" si="333"/>
        <v>0</v>
      </c>
      <c r="Z1273" s="241" t="s">
        <v>7311</v>
      </c>
      <c r="AA1273" s="243">
        <v>180</v>
      </c>
      <c r="AB1273" s="243">
        <v>233</v>
      </c>
      <c r="AC1273" s="243">
        <f t="shared" si="342"/>
        <v>-53</v>
      </c>
      <c r="AD1273" s="256">
        <f t="shared" si="343"/>
        <v>-22.746781115879827</v>
      </c>
      <c r="AE1273" s="241" t="s">
        <v>5423</v>
      </c>
      <c r="AF1273" s="243" t="s">
        <v>5423</v>
      </c>
      <c r="AG1273" s="243" t="s">
        <v>5423</v>
      </c>
      <c r="AH1273" s="243" t="s">
        <v>5423</v>
      </c>
      <c r="AI1273" s="243" t="s">
        <v>5423</v>
      </c>
      <c r="AJ1273" s="243" t="s">
        <v>5423</v>
      </c>
      <c r="AK1273" s="243" t="s">
        <v>5423</v>
      </c>
      <c r="AL1273" s="243" t="s">
        <v>5423</v>
      </c>
      <c r="AM1273" s="243" t="s">
        <v>5423</v>
      </c>
      <c r="AN1273" s="243" t="s">
        <v>5423</v>
      </c>
      <c r="AO1273" s="243" t="s">
        <v>5423</v>
      </c>
      <c r="AP1273" s="243" t="s">
        <v>5423</v>
      </c>
      <c r="AQ1273" s="243" t="s">
        <v>5423</v>
      </c>
      <c r="AR1273" s="243" t="s">
        <v>5423</v>
      </c>
      <c r="AS1273" s="243" t="s">
        <v>5423</v>
      </c>
      <c r="AT1273" s="5"/>
    </row>
    <row r="1274" spans="2:46" ht="50" customHeight="1">
      <c r="B1274" s="34" t="s">
        <v>2518</v>
      </c>
      <c r="C1274" s="35" t="s">
        <v>5306</v>
      </c>
      <c r="D1274" s="36" t="s">
        <v>2519</v>
      </c>
      <c r="E1274" s="97">
        <v>406.40600000000001</v>
      </c>
      <c r="F1274" s="241">
        <v>390.65499999999997</v>
      </c>
      <c r="G1274" s="237">
        <f t="shared" si="327"/>
        <v>15.751000000000033</v>
      </c>
      <c r="H1274" s="236">
        <f t="shared" si="328"/>
        <v>4.0319463465205958</v>
      </c>
      <c r="I1274" s="97" t="s">
        <v>6150</v>
      </c>
      <c r="J1274" s="241" t="s">
        <v>6150</v>
      </c>
      <c r="K1274" s="237" t="s">
        <v>6150</v>
      </c>
      <c r="L1274" s="313" t="s">
        <v>6150</v>
      </c>
      <c r="M1274" s="97" t="s">
        <v>12163</v>
      </c>
      <c r="N1274" s="241" t="s">
        <v>12163</v>
      </c>
      <c r="O1274" s="237" t="s">
        <v>12163</v>
      </c>
      <c r="P1274" s="237" t="s">
        <v>12163</v>
      </c>
      <c r="Q1274" s="97">
        <v>406.40600000000001</v>
      </c>
      <c r="R1274" s="241">
        <v>390.65499999999997</v>
      </c>
      <c r="S1274" s="237">
        <f t="shared" si="340"/>
        <v>15.751000000000033</v>
      </c>
      <c r="T1274" s="335">
        <f t="shared" si="341"/>
        <v>4.0319463465205958</v>
      </c>
      <c r="U1274" s="180" t="s">
        <v>7076</v>
      </c>
      <c r="V1274" s="243">
        <v>406</v>
      </c>
      <c r="W1274" s="243">
        <v>391</v>
      </c>
      <c r="X1274" s="243">
        <f t="shared" si="332"/>
        <v>15</v>
      </c>
      <c r="Y1274" s="256">
        <f t="shared" si="333"/>
        <v>3.8363171355498724</v>
      </c>
      <c r="Z1274" s="241" t="s">
        <v>5423</v>
      </c>
      <c r="AA1274" s="243" t="s">
        <v>5423</v>
      </c>
      <c r="AB1274" s="243" t="s">
        <v>5423</v>
      </c>
      <c r="AC1274" s="243" t="s">
        <v>5423</v>
      </c>
      <c r="AD1274" s="243" t="s">
        <v>5423</v>
      </c>
      <c r="AE1274" s="241" t="s">
        <v>5423</v>
      </c>
      <c r="AF1274" s="243" t="s">
        <v>5423</v>
      </c>
      <c r="AG1274" s="243" t="s">
        <v>5423</v>
      </c>
      <c r="AH1274" s="243" t="s">
        <v>5423</v>
      </c>
      <c r="AI1274" s="243" t="s">
        <v>5423</v>
      </c>
      <c r="AJ1274" s="243" t="s">
        <v>5423</v>
      </c>
      <c r="AK1274" s="243" t="s">
        <v>5423</v>
      </c>
      <c r="AL1274" s="243" t="s">
        <v>5423</v>
      </c>
      <c r="AM1274" s="243" t="s">
        <v>5423</v>
      </c>
      <c r="AN1274" s="243" t="s">
        <v>5423</v>
      </c>
      <c r="AO1274" s="243" t="s">
        <v>5423</v>
      </c>
      <c r="AP1274" s="243" t="s">
        <v>5423</v>
      </c>
      <c r="AQ1274" s="243" t="s">
        <v>5423</v>
      </c>
      <c r="AR1274" s="243" t="s">
        <v>5423</v>
      </c>
      <c r="AS1274" s="243" t="s">
        <v>5423</v>
      </c>
      <c r="AT1274" s="5"/>
    </row>
    <row r="1275" spans="2:46" ht="50" customHeight="1">
      <c r="B1275" s="34" t="s">
        <v>2520</v>
      </c>
      <c r="C1275" s="35" t="s">
        <v>5306</v>
      </c>
      <c r="D1275" s="36" t="s">
        <v>2521</v>
      </c>
      <c r="E1275" s="97">
        <v>920.47699999999998</v>
      </c>
      <c r="F1275" s="241">
        <v>916.77099999999996</v>
      </c>
      <c r="G1275" s="237">
        <f t="shared" si="327"/>
        <v>3.7060000000000173</v>
      </c>
      <c r="H1275" s="236">
        <f t="shared" si="328"/>
        <v>0.4042448986715349</v>
      </c>
      <c r="I1275" s="97">
        <v>491.32799999999997</v>
      </c>
      <c r="J1275" s="241">
        <v>484.09500000000003</v>
      </c>
      <c r="K1275" s="237">
        <f t="shared" si="329"/>
        <v>7.2329999999999472</v>
      </c>
      <c r="L1275" s="313">
        <f t="shared" si="326"/>
        <v>1.4941282186347611</v>
      </c>
      <c r="M1275" s="97" t="s">
        <v>12163</v>
      </c>
      <c r="N1275" s="241" t="s">
        <v>12163</v>
      </c>
      <c r="O1275" s="237" t="s">
        <v>12163</v>
      </c>
      <c r="P1275" s="237" t="s">
        <v>12163</v>
      </c>
      <c r="Q1275" s="97">
        <v>429.149</v>
      </c>
      <c r="R1275" s="241">
        <v>432.67599999999999</v>
      </c>
      <c r="S1275" s="237">
        <f t="shared" si="340"/>
        <v>-3.5269999999999868</v>
      </c>
      <c r="T1275" s="335">
        <f t="shared" si="341"/>
        <v>-0.81515961134890469</v>
      </c>
      <c r="U1275" s="180" t="s">
        <v>8590</v>
      </c>
      <c r="V1275" s="243">
        <v>429</v>
      </c>
      <c r="W1275" s="243">
        <v>433</v>
      </c>
      <c r="X1275" s="243">
        <f t="shared" si="332"/>
        <v>-4</v>
      </c>
      <c r="Y1275" s="256">
        <f t="shared" si="333"/>
        <v>-0.92378752886836024</v>
      </c>
      <c r="Z1275" s="241" t="s">
        <v>5423</v>
      </c>
      <c r="AA1275" s="243" t="s">
        <v>5423</v>
      </c>
      <c r="AB1275" s="243" t="s">
        <v>5423</v>
      </c>
      <c r="AC1275" s="243" t="s">
        <v>5423</v>
      </c>
      <c r="AD1275" s="243" t="s">
        <v>5423</v>
      </c>
      <c r="AE1275" s="241" t="s">
        <v>5423</v>
      </c>
      <c r="AF1275" s="243" t="s">
        <v>5423</v>
      </c>
      <c r="AG1275" s="243" t="s">
        <v>5423</v>
      </c>
      <c r="AH1275" s="243" t="s">
        <v>5423</v>
      </c>
      <c r="AI1275" s="243" t="s">
        <v>5423</v>
      </c>
      <c r="AJ1275" s="243" t="s">
        <v>5423</v>
      </c>
      <c r="AK1275" s="243" t="s">
        <v>5423</v>
      </c>
      <c r="AL1275" s="243" t="s">
        <v>5423</v>
      </c>
      <c r="AM1275" s="243" t="s">
        <v>5423</v>
      </c>
      <c r="AN1275" s="243" t="s">
        <v>5423</v>
      </c>
      <c r="AO1275" s="243" t="s">
        <v>5423</v>
      </c>
      <c r="AP1275" s="243" t="s">
        <v>5423</v>
      </c>
      <c r="AQ1275" s="243" t="s">
        <v>5423</v>
      </c>
      <c r="AR1275" s="243" t="s">
        <v>5423</v>
      </c>
      <c r="AS1275" s="243" t="s">
        <v>5423</v>
      </c>
      <c r="AT1275" s="5"/>
    </row>
    <row r="1276" spans="2:46" ht="50" customHeight="1">
      <c r="B1276" s="37" t="s">
        <v>2522</v>
      </c>
      <c r="C1276" s="38" t="s">
        <v>5306</v>
      </c>
      <c r="D1276" s="39" t="s">
        <v>2523</v>
      </c>
      <c r="E1276" s="97">
        <v>15</v>
      </c>
      <c r="F1276" s="241">
        <v>15</v>
      </c>
      <c r="G1276" s="237">
        <f t="shared" si="327"/>
        <v>0</v>
      </c>
      <c r="H1276" s="236">
        <f t="shared" si="328"/>
        <v>0</v>
      </c>
      <c r="I1276" s="97" t="s">
        <v>6150</v>
      </c>
      <c r="J1276" s="241" t="s">
        <v>6150</v>
      </c>
      <c r="K1276" s="237" t="s">
        <v>6150</v>
      </c>
      <c r="L1276" s="313" t="s">
        <v>6150</v>
      </c>
      <c r="M1276" s="97" t="s">
        <v>12163</v>
      </c>
      <c r="N1276" s="241" t="s">
        <v>12163</v>
      </c>
      <c r="O1276" s="237" t="s">
        <v>12163</v>
      </c>
      <c r="P1276" s="237" t="s">
        <v>12163</v>
      </c>
      <c r="Q1276" s="97">
        <v>15</v>
      </c>
      <c r="R1276" s="241">
        <v>15</v>
      </c>
      <c r="S1276" s="237">
        <f t="shared" si="340"/>
        <v>0</v>
      </c>
      <c r="T1276" s="335">
        <f t="shared" si="341"/>
        <v>0</v>
      </c>
      <c r="U1276" s="180" t="s">
        <v>7081</v>
      </c>
      <c r="V1276" s="243">
        <v>15</v>
      </c>
      <c r="W1276" s="243">
        <v>15</v>
      </c>
      <c r="X1276" s="243">
        <f t="shared" si="332"/>
        <v>0</v>
      </c>
      <c r="Y1276" s="256">
        <f t="shared" si="333"/>
        <v>0</v>
      </c>
      <c r="Z1276" s="241" t="s">
        <v>5423</v>
      </c>
      <c r="AA1276" s="243" t="s">
        <v>5423</v>
      </c>
      <c r="AB1276" s="243" t="s">
        <v>5423</v>
      </c>
      <c r="AC1276" s="243" t="s">
        <v>5423</v>
      </c>
      <c r="AD1276" s="243" t="s">
        <v>5423</v>
      </c>
      <c r="AE1276" s="241" t="s">
        <v>5423</v>
      </c>
      <c r="AF1276" s="243" t="s">
        <v>5423</v>
      </c>
      <c r="AG1276" s="243" t="s">
        <v>5423</v>
      </c>
      <c r="AH1276" s="243" t="s">
        <v>5423</v>
      </c>
      <c r="AI1276" s="243" t="s">
        <v>5423</v>
      </c>
      <c r="AJ1276" s="243" t="s">
        <v>5423</v>
      </c>
      <c r="AK1276" s="243" t="s">
        <v>5423</v>
      </c>
      <c r="AL1276" s="243" t="s">
        <v>5423</v>
      </c>
      <c r="AM1276" s="243" t="s">
        <v>5423</v>
      </c>
      <c r="AN1276" s="243" t="s">
        <v>5423</v>
      </c>
      <c r="AO1276" s="243" t="s">
        <v>5423</v>
      </c>
      <c r="AP1276" s="243" t="s">
        <v>5423</v>
      </c>
      <c r="AQ1276" s="243" t="s">
        <v>5423</v>
      </c>
      <c r="AR1276" s="243" t="s">
        <v>5423</v>
      </c>
      <c r="AS1276" s="243" t="s">
        <v>5423</v>
      </c>
      <c r="AT1276" s="5"/>
    </row>
    <row r="1277" spans="2:46" ht="50" customHeight="1">
      <c r="B1277" s="37" t="s">
        <v>2524</v>
      </c>
      <c r="C1277" s="38" t="s">
        <v>5306</v>
      </c>
      <c r="D1277" s="39" t="s">
        <v>2525</v>
      </c>
      <c r="E1277" s="97">
        <v>35.389000000000003</v>
      </c>
      <c r="F1277" s="241">
        <v>25.361000000000001</v>
      </c>
      <c r="G1277" s="237">
        <f t="shared" si="327"/>
        <v>10.028000000000002</v>
      </c>
      <c r="H1277" s="236">
        <f t="shared" si="328"/>
        <v>39.541027562004658</v>
      </c>
      <c r="I1277" s="97">
        <v>30.798999999999999</v>
      </c>
      <c r="J1277" s="241">
        <v>20.774000000000001</v>
      </c>
      <c r="K1277" s="237">
        <f t="shared" si="329"/>
        <v>10.024999999999999</v>
      </c>
      <c r="L1277" s="313">
        <f t="shared" si="326"/>
        <v>48.257437181091738</v>
      </c>
      <c r="M1277" s="97" t="s">
        <v>12163</v>
      </c>
      <c r="N1277" s="241" t="s">
        <v>12163</v>
      </c>
      <c r="O1277" s="237" t="s">
        <v>12163</v>
      </c>
      <c r="P1277" s="237" t="s">
        <v>12163</v>
      </c>
      <c r="Q1277" s="97">
        <v>4.59</v>
      </c>
      <c r="R1277" s="241">
        <v>4.5869999999999997</v>
      </c>
      <c r="S1277" s="237">
        <f t="shared" si="340"/>
        <v>3.0000000000001137E-3</v>
      </c>
      <c r="T1277" s="335">
        <f t="shared" si="341"/>
        <v>6.5402223675607454E-2</v>
      </c>
      <c r="U1277" s="180" t="s">
        <v>8591</v>
      </c>
      <c r="V1277" s="243">
        <v>5</v>
      </c>
      <c r="W1277" s="243">
        <v>5</v>
      </c>
      <c r="X1277" s="243">
        <f t="shared" si="332"/>
        <v>0</v>
      </c>
      <c r="Y1277" s="256">
        <f t="shared" si="333"/>
        <v>0</v>
      </c>
      <c r="Z1277" s="237" t="s">
        <v>5423</v>
      </c>
      <c r="AA1277" s="243" t="s">
        <v>5423</v>
      </c>
      <c r="AB1277" s="243" t="s">
        <v>5423</v>
      </c>
      <c r="AC1277" s="243" t="s">
        <v>5423</v>
      </c>
      <c r="AD1277" s="243" t="s">
        <v>5423</v>
      </c>
      <c r="AE1277" s="237" t="s">
        <v>5423</v>
      </c>
      <c r="AF1277" s="243" t="s">
        <v>5423</v>
      </c>
      <c r="AG1277" s="243" t="s">
        <v>5423</v>
      </c>
      <c r="AH1277" s="243" t="s">
        <v>5423</v>
      </c>
      <c r="AI1277" s="243" t="s">
        <v>5423</v>
      </c>
      <c r="AJ1277" s="243" t="s">
        <v>5423</v>
      </c>
      <c r="AK1277" s="243" t="s">
        <v>5423</v>
      </c>
      <c r="AL1277" s="243" t="s">
        <v>5423</v>
      </c>
      <c r="AM1277" s="243" t="s">
        <v>5423</v>
      </c>
      <c r="AN1277" s="243" t="s">
        <v>5423</v>
      </c>
      <c r="AO1277" s="243" t="s">
        <v>5423</v>
      </c>
      <c r="AP1277" s="243" t="s">
        <v>5423</v>
      </c>
      <c r="AQ1277" s="243" t="s">
        <v>5423</v>
      </c>
      <c r="AR1277" s="243" t="s">
        <v>5423</v>
      </c>
      <c r="AS1277" s="243" t="s">
        <v>5423</v>
      </c>
      <c r="AT1277" s="5"/>
    </row>
    <row r="1278" spans="2:46" ht="50" customHeight="1">
      <c r="B1278" s="34" t="s">
        <v>2526</v>
      </c>
      <c r="C1278" s="35" t="s">
        <v>5306</v>
      </c>
      <c r="D1278" s="36" t="s">
        <v>2527</v>
      </c>
      <c r="E1278" s="97">
        <v>0</v>
      </c>
      <c r="F1278" s="241">
        <v>7.14</v>
      </c>
      <c r="G1278" s="237">
        <f t="shared" si="327"/>
        <v>-7.14</v>
      </c>
      <c r="H1278" s="236">
        <f t="shared" si="328"/>
        <v>-100</v>
      </c>
      <c r="I1278" s="97" t="s">
        <v>6150</v>
      </c>
      <c r="J1278" s="241" t="s">
        <v>6150</v>
      </c>
      <c r="K1278" s="237" t="s">
        <v>6150</v>
      </c>
      <c r="L1278" s="313" t="s">
        <v>6150</v>
      </c>
      <c r="M1278" s="97" t="s">
        <v>12163</v>
      </c>
      <c r="N1278" s="241" t="s">
        <v>12163</v>
      </c>
      <c r="O1278" s="237" t="s">
        <v>12163</v>
      </c>
      <c r="P1278" s="237" t="s">
        <v>12163</v>
      </c>
      <c r="Q1278" s="97">
        <v>0</v>
      </c>
      <c r="R1278" s="241">
        <v>7.14</v>
      </c>
      <c r="S1278" s="237">
        <f t="shared" si="340"/>
        <v>-7.14</v>
      </c>
      <c r="T1278" s="335">
        <f t="shared" si="341"/>
        <v>-100</v>
      </c>
      <c r="U1278" s="180" t="s">
        <v>8592</v>
      </c>
      <c r="V1278" s="243">
        <v>0</v>
      </c>
      <c r="W1278" s="243">
        <v>7</v>
      </c>
      <c r="X1278" s="243">
        <f t="shared" si="332"/>
        <v>-7</v>
      </c>
      <c r="Y1278" s="256">
        <f t="shared" si="333"/>
        <v>-100</v>
      </c>
      <c r="Z1278" s="241" t="s">
        <v>5423</v>
      </c>
      <c r="AA1278" s="243" t="s">
        <v>5423</v>
      </c>
      <c r="AB1278" s="243" t="s">
        <v>5423</v>
      </c>
      <c r="AC1278" s="243" t="s">
        <v>5423</v>
      </c>
      <c r="AD1278" s="243" t="s">
        <v>5423</v>
      </c>
      <c r="AE1278" s="241" t="s">
        <v>5423</v>
      </c>
      <c r="AF1278" s="243" t="s">
        <v>5423</v>
      </c>
      <c r="AG1278" s="243" t="s">
        <v>5423</v>
      </c>
      <c r="AH1278" s="243" t="s">
        <v>5423</v>
      </c>
      <c r="AI1278" s="243" t="s">
        <v>5423</v>
      </c>
      <c r="AJ1278" s="243" t="s">
        <v>5423</v>
      </c>
      <c r="AK1278" s="243" t="s">
        <v>5423</v>
      </c>
      <c r="AL1278" s="243" t="s">
        <v>5423</v>
      </c>
      <c r="AM1278" s="243" t="s">
        <v>5423</v>
      </c>
      <c r="AN1278" s="243" t="s">
        <v>5423</v>
      </c>
      <c r="AO1278" s="243" t="s">
        <v>5423</v>
      </c>
      <c r="AP1278" s="243" t="s">
        <v>5423</v>
      </c>
      <c r="AQ1278" s="243" t="s">
        <v>5423</v>
      </c>
      <c r="AR1278" s="243" t="s">
        <v>5423</v>
      </c>
      <c r="AS1278" s="243" t="s">
        <v>5423</v>
      </c>
      <c r="AT1278" s="5"/>
    </row>
    <row r="1279" spans="2:46" ht="50" customHeight="1">
      <c r="B1279" s="34" t="s">
        <v>2528</v>
      </c>
      <c r="C1279" s="35" t="s">
        <v>5306</v>
      </c>
      <c r="D1279" s="36" t="s">
        <v>2529</v>
      </c>
      <c r="E1279" s="97">
        <v>45.756999999999998</v>
      </c>
      <c r="F1279" s="241">
        <v>41.253999999999998</v>
      </c>
      <c r="G1279" s="237">
        <f t="shared" si="327"/>
        <v>4.5030000000000001</v>
      </c>
      <c r="H1279" s="236">
        <f t="shared" si="328"/>
        <v>10.915305182527755</v>
      </c>
      <c r="I1279" s="97" t="s">
        <v>6150</v>
      </c>
      <c r="J1279" s="241" t="s">
        <v>6150</v>
      </c>
      <c r="K1279" s="237" t="s">
        <v>6150</v>
      </c>
      <c r="L1279" s="313" t="s">
        <v>6150</v>
      </c>
      <c r="M1279" s="97" t="s">
        <v>12163</v>
      </c>
      <c r="N1279" s="241" t="s">
        <v>12163</v>
      </c>
      <c r="O1279" s="237" t="s">
        <v>12163</v>
      </c>
      <c r="P1279" s="237" t="s">
        <v>12163</v>
      </c>
      <c r="Q1279" s="97">
        <v>45.756999999999998</v>
      </c>
      <c r="R1279" s="241">
        <v>41.253999999999998</v>
      </c>
      <c r="S1279" s="237">
        <f t="shared" si="340"/>
        <v>4.5030000000000001</v>
      </c>
      <c r="T1279" s="335">
        <f t="shared" si="341"/>
        <v>10.915305182527755</v>
      </c>
      <c r="U1279" s="180" t="s">
        <v>8593</v>
      </c>
      <c r="V1279" s="243">
        <v>46</v>
      </c>
      <c r="W1279" s="243">
        <v>41</v>
      </c>
      <c r="X1279" s="243">
        <f t="shared" si="332"/>
        <v>5</v>
      </c>
      <c r="Y1279" s="256">
        <f t="shared" si="333"/>
        <v>12.195121951219512</v>
      </c>
      <c r="Z1279" s="237" t="s">
        <v>5423</v>
      </c>
      <c r="AA1279" s="243" t="s">
        <v>5423</v>
      </c>
      <c r="AB1279" s="243" t="s">
        <v>5423</v>
      </c>
      <c r="AC1279" s="243" t="s">
        <v>5423</v>
      </c>
      <c r="AD1279" s="243" t="s">
        <v>5423</v>
      </c>
      <c r="AE1279" s="241" t="s">
        <v>5423</v>
      </c>
      <c r="AF1279" s="243" t="s">
        <v>5423</v>
      </c>
      <c r="AG1279" s="243" t="s">
        <v>5423</v>
      </c>
      <c r="AH1279" s="243" t="s">
        <v>5423</v>
      </c>
      <c r="AI1279" s="243" t="s">
        <v>5423</v>
      </c>
      <c r="AJ1279" s="243" t="s">
        <v>5423</v>
      </c>
      <c r="AK1279" s="243" t="s">
        <v>5423</v>
      </c>
      <c r="AL1279" s="243" t="s">
        <v>5423</v>
      </c>
      <c r="AM1279" s="243" t="s">
        <v>5423</v>
      </c>
      <c r="AN1279" s="243" t="s">
        <v>5423</v>
      </c>
      <c r="AO1279" s="243" t="s">
        <v>5423</v>
      </c>
      <c r="AP1279" s="243" t="s">
        <v>5423</v>
      </c>
      <c r="AQ1279" s="243" t="s">
        <v>5423</v>
      </c>
      <c r="AR1279" s="243" t="s">
        <v>5423</v>
      </c>
      <c r="AS1279" s="243" t="s">
        <v>5423</v>
      </c>
      <c r="AT1279" s="5"/>
    </row>
    <row r="1280" spans="2:46" ht="50" customHeight="1">
      <c r="B1280" s="34" t="s">
        <v>2530</v>
      </c>
      <c r="C1280" s="35" t="s">
        <v>5306</v>
      </c>
      <c r="D1280" s="36" t="s">
        <v>2531</v>
      </c>
      <c r="E1280" s="97">
        <v>49.265999999999998</v>
      </c>
      <c r="F1280" s="241">
        <v>47.427</v>
      </c>
      <c r="G1280" s="237">
        <f t="shared" si="327"/>
        <v>1.8389999999999986</v>
      </c>
      <c r="H1280" s="236">
        <f t="shared" si="328"/>
        <v>3.8775381112024769</v>
      </c>
      <c r="I1280" s="97" t="s">
        <v>6150</v>
      </c>
      <c r="J1280" s="241" t="s">
        <v>6150</v>
      </c>
      <c r="K1280" s="237" t="s">
        <v>6150</v>
      </c>
      <c r="L1280" s="313" t="s">
        <v>6150</v>
      </c>
      <c r="M1280" s="97" t="s">
        <v>12163</v>
      </c>
      <c r="N1280" s="241" t="s">
        <v>12163</v>
      </c>
      <c r="O1280" s="237" t="s">
        <v>12163</v>
      </c>
      <c r="P1280" s="237" t="s">
        <v>12163</v>
      </c>
      <c r="Q1280" s="97">
        <v>49.265999999999998</v>
      </c>
      <c r="R1280" s="241">
        <v>47.427</v>
      </c>
      <c r="S1280" s="237">
        <f t="shared" si="340"/>
        <v>1.8389999999999986</v>
      </c>
      <c r="T1280" s="335">
        <f t="shared" si="341"/>
        <v>3.8775381112024769</v>
      </c>
      <c r="U1280" s="180" t="s">
        <v>5675</v>
      </c>
      <c r="V1280" s="243">
        <v>49</v>
      </c>
      <c r="W1280" s="243">
        <v>47</v>
      </c>
      <c r="X1280" s="243">
        <f t="shared" si="332"/>
        <v>2</v>
      </c>
      <c r="Y1280" s="256">
        <f t="shared" si="333"/>
        <v>4.2553191489361701</v>
      </c>
      <c r="Z1280" s="241" t="s">
        <v>5423</v>
      </c>
      <c r="AA1280" s="243" t="s">
        <v>5423</v>
      </c>
      <c r="AB1280" s="243" t="s">
        <v>5423</v>
      </c>
      <c r="AC1280" s="243" t="s">
        <v>5423</v>
      </c>
      <c r="AD1280" s="243" t="s">
        <v>5423</v>
      </c>
      <c r="AE1280" s="241" t="s">
        <v>5423</v>
      </c>
      <c r="AF1280" s="243" t="s">
        <v>5423</v>
      </c>
      <c r="AG1280" s="243" t="s">
        <v>5423</v>
      </c>
      <c r="AH1280" s="243" t="s">
        <v>5423</v>
      </c>
      <c r="AI1280" s="243" t="s">
        <v>5423</v>
      </c>
      <c r="AJ1280" s="243" t="s">
        <v>5423</v>
      </c>
      <c r="AK1280" s="243" t="s">
        <v>5423</v>
      </c>
      <c r="AL1280" s="243" t="s">
        <v>5423</v>
      </c>
      <c r="AM1280" s="243" t="s">
        <v>5423</v>
      </c>
      <c r="AN1280" s="243" t="s">
        <v>5423</v>
      </c>
      <c r="AO1280" s="243" t="s">
        <v>5423</v>
      </c>
      <c r="AP1280" s="243" t="s">
        <v>5423</v>
      </c>
      <c r="AQ1280" s="243" t="s">
        <v>5423</v>
      </c>
      <c r="AR1280" s="243" t="s">
        <v>5423</v>
      </c>
      <c r="AS1280" s="243" t="s">
        <v>5423</v>
      </c>
      <c r="AT1280" s="5"/>
    </row>
    <row r="1281" spans="2:46" ht="50" customHeight="1">
      <c r="B1281" s="34" t="s">
        <v>2532</v>
      </c>
      <c r="C1281" s="35" t="s">
        <v>5306</v>
      </c>
      <c r="D1281" s="36" t="s">
        <v>2533</v>
      </c>
      <c r="E1281" s="97">
        <v>2824.076</v>
      </c>
      <c r="F1281" s="241">
        <v>1641.886</v>
      </c>
      <c r="G1281" s="237">
        <f t="shared" si="327"/>
        <v>1182.19</v>
      </c>
      <c r="H1281" s="236">
        <f t="shared" si="328"/>
        <v>72.001953850632745</v>
      </c>
      <c r="I1281" s="97">
        <v>89.772999999999996</v>
      </c>
      <c r="J1281" s="241">
        <v>89.763999999999996</v>
      </c>
      <c r="K1281" s="237">
        <f t="shared" si="329"/>
        <v>9.0000000000003411E-3</v>
      </c>
      <c r="L1281" s="313">
        <f t="shared" si="326"/>
        <v>1.0026291163495769E-2</v>
      </c>
      <c r="M1281" s="97">
        <v>21.221</v>
      </c>
      <c r="N1281" s="241">
        <v>21.219000000000001</v>
      </c>
      <c r="O1281" s="237">
        <f t="shared" si="330"/>
        <v>1.9999999999988916E-3</v>
      </c>
      <c r="P1281" s="236">
        <f t="shared" si="331"/>
        <v>9.425514868744482E-3</v>
      </c>
      <c r="Q1281" s="97">
        <v>2713.0819999999999</v>
      </c>
      <c r="R1281" s="241">
        <v>1530.903</v>
      </c>
      <c r="S1281" s="237">
        <f t="shared" si="340"/>
        <v>1182.1789999999999</v>
      </c>
      <c r="T1281" s="335">
        <f t="shared" si="341"/>
        <v>77.221025760613173</v>
      </c>
      <c r="U1281" s="180" t="s">
        <v>8594</v>
      </c>
      <c r="V1281" s="243">
        <v>2713</v>
      </c>
      <c r="W1281" s="243">
        <v>1531</v>
      </c>
      <c r="X1281" s="243">
        <f t="shared" si="332"/>
        <v>1182</v>
      </c>
      <c r="Y1281" s="256">
        <f t="shared" si="333"/>
        <v>77.204441541476157</v>
      </c>
      <c r="Z1281" s="237" t="s">
        <v>5423</v>
      </c>
      <c r="AA1281" s="243" t="s">
        <v>5423</v>
      </c>
      <c r="AB1281" s="243" t="s">
        <v>5423</v>
      </c>
      <c r="AC1281" s="243" t="s">
        <v>5423</v>
      </c>
      <c r="AD1281" s="243" t="s">
        <v>5423</v>
      </c>
      <c r="AE1281" s="237" t="s">
        <v>5423</v>
      </c>
      <c r="AF1281" s="243" t="s">
        <v>5423</v>
      </c>
      <c r="AG1281" s="243" t="s">
        <v>5423</v>
      </c>
      <c r="AH1281" s="243" t="s">
        <v>5423</v>
      </c>
      <c r="AI1281" s="243" t="s">
        <v>5423</v>
      </c>
      <c r="AJ1281" s="243" t="s">
        <v>5423</v>
      </c>
      <c r="AK1281" s="243" t="s">
        <v>5423</v>
      </c>
      <c r="AL1281" s="243" t="s">
        <v>5423</v>
      </c>
      <c r="AM1281" s="243" t="s">
        <v>5423</v>
      </c>
      <c r="AN1281" s="243" t="s">
        <v>5423</v>
      </c>
      <c r="AO1281" s="243" t="s">
        <v>5423</v>
      </c>
      <c r="AP1281" s="243" t="s">
        <v>5423</v>
      </c>
      <c r="AQ1281" s="243" t="s">
        <v>5423</v>
      </c>
      <c r="AR1281" s="243" t="s">
        <v>5423</v>
      </c>
      <c r="AS1281" s="243" t="s">
        <v>5423</v>
      </c>
      <c r="AT1281" s="5"/>
    </row>
    <row r="1282" spans="2:46" ht="50" customHeight="1">
      <c r="B1282" s="34" t="s">
        <v>2534</v>
      </c>
      <c r="C1282" s="35" t="s">
        <v>5306</v>
      </c>
      <c r="D1282" s="36" t="s">
        <v>2535</v>
      </c>
      <c r="E1282" s="97">
        <v>209.45599999999999</v>
      </c>
      <c r="F1282" s="241">
        <v>209.11500000000001</v>
      </c>
      <c r="G1282" s="237">
        <f t="shared" si="327"/>
        <v>0.34099999999997976</v>
      </c>
      <c r="H1282" s="236">
        <f t="shared" si="328"/>
        <v>0.16306816823278086</v>
      </c>
      <c r="I1282" s="97">
        <v>209.45599999999999</v>
      </c>
      <c r="J1282" s="241">
        <v>209.11500000000001</v>
      </c>
      <c r="K1282" s="237">
        <f t="shared" si="329"/>
        <v>0.34099999999997976</v>
      </c>
      <c r="L1282" s="313">
        <f t="shared" si="326"/>
        <v>0.16306816823278086</v>
      </c>
      <c r="M1282" s="97" t="s">
        <v>12163</v>
      </c>
      <c r="N1282" s="241" t="s">
        <v>12163</v>
      </c>
      <c r="O1282" s="237" t="s">
        <v>12163</v>
      </c>
      <c r="P1282" s="237" t="s">
        <v>12163</v>
      </c>
      <c r="Q1282" s="97">
        <v>0</v>
      </c>
      <c r="R1282" s="241">
        <v>0</v>
      </c>
      <c r="S1282" s="237">
        <f t="shared" si="340"/>
        <v>0</v>
      </c>
      <c r="T1282" s="297" t="s">
        <v>12165</v>
      </c>
      <c r="U1282" s="65" t="s">
        <v>6150</v>
      </c>
      <c r="V1282" s="235" t="s">
        <v>6150</v>
      </c>
      <c r="W1282" s="235" t="s">
        <v>6150</v>
      </c>
      <c r="X1282" s="235" t="s">
        <v>6150</v>
      </c>
      <c r="Y1282" s="235" t="s">
        <v>6150</v>
      </c>
      <c r="Z1282" s="237" t="s">
        <v>5423</v>
      </c>
      <c r="AA1282" s="243" t="s">
        <v>5423</v>
      </c>
      <c r="AB1282" s="243" t="s">
        <v>5423</v>
      </c>
      <c r="AC1282" s="243" t="s">
        <v>5423</v>
      </c>
      <c r="AD1282" s="243" t="s">
        <v>5423</v>
      </c>
      <c r="AE1282" s="237" t="s">
        <v>5423</v>
      </c>
      <c r="AF1282" s="243" t="s">
        <v>5423</v>
      </c>
      <c r="AG1282" s="243" t="s">
        <v>5423</v>
      </c>
      <c r="AH1282" s="243" t="s">
        <v>5423</v>
      </c>
      <c r="AI1282" s="243" t="s">
        <v>5423</v>
      </c>
      <c r="AJ1282" s="243" t="s">
        <v>5423</v>
      </c>
      <c r="AK1282" s="243" t="s">
        <v>5423</v>
      </c>
      <c r="AL1282" s="243" t="s">
        <v>5423</v>
      </c>
      <c r="AM1282" s="243" t="s">
        <v>5423</v>
      </c>
      <c r="AN1282" s="243" t="s">
        <v>5423</v>
      </c>
      <c r="AO1282" s="243" t="s">
        <v>5423</v>
      </c>
      <c r="AP1282" s="243" t="s">
        <v>5423</v>
      </c>
      <c r="AQ1282" s="243" t="s">
        <v>5423</v>
      </c>
      <c r="AR1282" s="243" t="s">
        <v>5423</v>
      </c>
      <c r="AS1282" s="243" t="s">
        <v>5423</v>
      </c>
      <c r="AT1282" s="5"/>
    </row>
    <row r="1283" spans="2:46" ht="50" customHeight="1">
      <c r="B1283" s="34" t="s">
        <v>2536</v>
      </c>
      <c r="C1283" s="35" t="s">
        <v>5306</v>
      </c>
      <c r="D1283" s="36" t="s">
        <v>2537</v>
      </c>
      <c r="E1283" s="97">
        <v>30.576000000000001</v>
      </c>
      <c r="F1283" s="241">
        <v>30.558</v>
      </c>
      <c r="G1283" s="237">
        <f t="shared" si="327"/>
        <v>1.8000000000000682E-2</v>
      </c>
      <c r="H1283" s="236">
        <f t="shared" si="328"/>
        <v>5.8904378558808444E-2</v>
      </c>
      <c r="I1283" s="97" t="s">
        <v>6150</v>
      </c>
      <c r="J1283" s="241" t="s">
        <v>6150</v>
      </c>
      <c r="K1283" s="237" t="s">
        <v>6150</v>
      </c>
      <c r="L1283" s="313" t="s">
        <v>6150</v>
      </c>
      <c r="M1283" s="97" t="s">
        <v>12163</v>
      </c>
      <c r="N1283" s="241" t="s">
        <v>12163</v>
      </c>
      <c r="O1283" s="237" t="s">
        <v>12163</v>
      </c>
      <c r="P1283" s="237" t="s">
        <v>12163</v>
      </c>
      <c r="Q1283" s="97">
        <v>30.576000000000001</v>
      </c>
      <c r="R1283" s="241">
        <v>30.558</v>
      </c>
      <c r="S1283" s="237">
        <f t="shared" si="340"/>
        <v>1.8000000000000682E-2</v>
      </c>
      <c r="T1283" s="335">
        <f t="shared" si="341"/>
        <v>5.8904378558808444E-2</v>
      </c>
      <c r="U1283" s="180" t="s">
        <v>8595</v>
      </c>
      <c r="V1283" s="243">
        <v>30</v>
      </c>
      <c r="W1283" s="243">
        <v>30</v>
      </c>
      <c r="X1283" s="243">
        <f t="shared" si="332"/>
        <v>0</v>
      </c>
      <c r="Y1283" s="256">
        <f t="shared" si="333"/>
        <v>0</v>
      </c>
      <c r="Z1283" s="241" t="s">
        <v>8596</v>
      </c>
      <c r="AA1283" s="243">
        <v>1</v>
      </c>
      <c r="AB1283" s="243">
        <v>1</v>
      </c>
      <c r="AC1283" s="243">
        <f t="shared" si="342"/>
        <v>0</v>
      </c>
      <c r="AD1283" s="256">
        <f t="shared" si="343"/>
        <v>0</v>
      </c>
      <c r="AE1283" s="241" t="s">
        <v>5423</v>
      </c>
      <c r="AF1283" s="243" t="s">
        <v>5423</v>
      </c>
      <c r="AG1283" s="243" t="s">
        <v>5423</v>
      </c>
      <c r="AH1283" s="243" t="s">
        <v>5423</v>
      </c>
      <c r="AI1283" s="243" t="s">
        <v>5423</v>
      </c>
      <c r="AJ1283" s="243" t="s">
        <v>5423</v>
      </c>
      <c r="AK1283" s="243" t="s">
        <v>5423</v>
      </c>
      <c r="AL1283" s="243" t="s">
        <v>5423</v>
      </c>
      <c r="AM1283" s="243" t="s">
        <v>5423</v>
      </c>
      <c r="AN1283" s="243" t="s">
        <v>5423</v>
      </c>
      <c r="AO1283" s="243" t="s">
        <v>5423</v>
      </c>
      <c r="AP1283" s="243" t="s">
        <v>5423</v>
      </c>
      <c r="AQ1283" s="243" t="s">
        <v>5423</v>
      </c>
      <c r="AR1283" s="243" t="s">
        <v>5423</v>
      </c>
      <c r="AS1283" s="243" t="s">
        <v>5423</v>
      </c>
      <c r="AT1283" s="5"/>
    </row>
    <row r="1284" spans="2:46" ht="50" customHeight="1">
      <c r="B1284" s="34" t="s">
        <v>2538</v>
      </c>
      <c r="C1284" s="35" t="s">
        <v>5306</v>
      </c>
      <c r="D1284" s="36" t="s">
        <v>2539</v>
      </c>
      <c r="E1284" s="97">
        <v>99.814999999999998</v>
      </c>
      <c r="F1284" s="241">
        <v>92.013999999999996</v>
      </c>
      <c r="G1284" s="237">
        <f t="shared" si="327"/>
        <v>7.8010000000000019</v>
      </c>
      <c r="H1284" s="236">
        <f t="shared" si="328"/>
        <v>8.4780576868737398</v>
      </c>
      <c r="I1284" s="97" t="s">
        <v>6150</v>
      </c>
      <c r="J1284" s="241" t="s">
        <v>6150</v>
      </c>
      <c r="K1284" s="237" t="s">
        <v>6150</v>
      </c>
      <c r="L1284" s="313" t="s">
        <v>6150</v>
      </c>
      <c r="M1284" s="97" t="s">
        <v>12163</v>
      </c>
      <c r="N1284" s="241" t="s">
        <v>12163</v>
      </c>
      <c r="O1284" s="237" t="s">
        <v>12163</v>
      </c>
      <c r="P1284" s="237" t="s">
        <v>12163</v>
      </c>
      <c r="Q1284" s="97">
        <v>99.814999999999998</v>
      </c>
      <c r="R1284" s="241">
        <v>92.013999999999996</v>
      </c>
      <c r="S1284" s="237">
        <f t="shared" si="340"/>
        <v>7.8010000000000019</v>
      </c>
      <c r="T1284" s="335">
        <f t="shared" si="341"/>
        <v>8.4780576868737398</v>
      </c>
      <c r="U1284" s="180" t="s">
        <v>8597</v>
      </c>
      <c r="V1284" s="243">
        <v>100</v>
      </c>
      <c r="W1284" s="243">
        <v>92</v>
      </c>
      <c r="X1284" s="243">
        <f t="shared" si="332"/>
        <v>8</v>
      </c>
      <c r="Y1284" s="256">
        <f t="shared" si="333"/>
        <v>8.695652173913043</v>
      </c>
      <c r="Z1284" s="241" t="s">
        <v>5423</v>
      </c>
      <c r="AA1284" s="243" t="s">
        <v>5423</v>
      </c>
      <c r="AB1284" s="243" t="s">
        <v>5423</v>
      </c>
      <c r="AC1284" s="243" t="s">
        <v>5423</v>
      </c>
      <c r="AD1284" s="243" t="s">
        <v>5423</v>
      </c>
      <c r="AE1284" s="241" t="s">
        <v>5423</v>
      </c>
      <c r="AF1284" s="243" t="s">
        <v>5423</v>
      </c>
      <c r="AG1284" s="243" t="s">
        <v>5423</v>
      </c>
      <c r="AH1284" s="243" t="s">
        <v>5423</v>
      </c>
      <c r="AI1284" s="243" t="s">
        <v>5423</v>
      </c>
      <c r="AJ1284" s="243" t="s">
        <v>5423</v>
      </c>
      <c r="AK1284" s="243" t="s">
        <v>5423</v>
      </c>
      <c r="AL1284" s="243" t="s">
        <v>5423</v>
      </c>
      <c r="AM1284" s="243" t="s">
        <v>5423</v>
      </c>
      <c r="AN1284" s="243" t="s">
        <v>5423</v>
      </c>
      <c r="AO1284" s="243" t="s">
        <v>5423</v>
      </c>
      <c r="AP1284" s="243" t="s">
        <v>5423</v>
      </c>
      <c r="AQ1284" s="243" t="s">
        <v>5423</v>
      </c>
      <c r="AR1284" s="243" t="s">
        <v>5423</v>
      </c>
      <c r="AS1284" s="243" t="s">
        <v>5423</v>
      </c>
      <c r="AT1284" s="5"/>
    </row>
    <row r="1285" spans="2:46" ht="50" customHeight="1">
      <c r="B1285" s="34" t="s">
        <v>2540</v>
      </c>
      <c r="C1285" s="35" t="s">
        <v>5306</v>
      </c>
      <c r="D1285" s="36" t="s">
        <v>2541</v>
      </c>
      <c r="E1285" s="97">
        <v>11.249000000000001</v>
      </c>
      <c r="F1285" s="241">
        <v>11.249000000000001</v>
      </c>
      <c r="G1285" s="237">
        <f t="shared" si="327"/>
        <v>0</v>
      </c>
      <c r="H1285" s="236">
        <f t="shared" si="328"/>
        <v>0</v>
      </c>
      <c r="I1285" s="97" t="s">
        <v>6150</v>
      </c>
      <c r="J1285" s="241" t="s">
        <v>6150</v>
      </c>
      <c r="K1285" s="237" t="s">
        <v>6150</v>
      </c>
      <c r="L1285" s="313" t="s">
        <v>6150</v>
      </c>
      <c r="M1285" s="97" t="s">
        <v>12163</v>
      </c>
      <c r="N1285" s="241" t="s">
        <v>12163</v>
      </c>
      <c r="O1285" s="237" t="s">
        <v>12163</v>
      </c>
      <c r="P1285" s="237" t="s">
        <v>12163</v>
      </c>
      <c r="Q1285" s="97">
        <v>11.249000000000001</v>
      </c>
      <c r="R1285" s="241">
        <v>11.249000000000001</v>
      </c>
      <c r="S1285" s="237">
        <f t="shared" si="340"/>
        <v>0</v>
      </c>
      <c r="T1285" s="335">
        <f t="shared" si="341"/>
        <v>0</v>
      </c>
      <c r="U1285" s="180" t="s">
        <v>8598</v>
      </c>
      <c r="V1285" s="243">
        <v>11</v>
      </c>
      <c r="W1285" s="243">
        <v>11</v>
      </c>
      <c r="X1285" s="243">
        <f t="shared" si="332"/>
        <v>0</v>
      </c>
      <c r="Y1285" s="256">
        <f t="shared" si="333"/>
        <v>0</v>
      </c>
      <c r="Z1285" s="241" t="s">
        <v>8599</v>
      </c>
      <c r="AA1285" s="243">
        <v>0</v>
      </c>
      <c r="AB1285" s="243">
        <v>0</v>
      </c>
      <c r="AC1285" s="243">
        <f t="shared" si="342"/>
        <v>0</v>
      </c>
      <c r="AD1285" s="243">
        <v>0</v>
      </c>
      <c r="AE1285" s="241" t="s">
        <v>5423</v>
      </c>
      <c r="AF1285" s="243" t="s">
        <v>5423</v>
      </c>
      <c r="AG1285" s="243" t="s">
        <v>5423</v>
      </c>
      <c r="AH1285" s="243" t="s">
        <v>5423</v>
      </c>
      <c r="AI1285" s="243" t="s">
        <v>5423</v>
      </c>
      <c r="AJ1285" s="243" t="s">
        <v>5423</v>
      </c>
      <c r="AK1285" s="243" t="s">
        <v>5423</v>
      </c>
      <c r="AL1285" s="243" t="s">
        <v>5423</v>
      </c>
      <c r="AM1285" s="243" t="s">
        <v>5423</v>
      </c>
      <c r="AN1285" s="243" t="s">
        <v>5423</v>
      </c>
      <c r="AO1285" s="243" t="s">
        <v>5423</v>
      </c>
      <c r="AP1285" s="243" t="s">
        <v>5423</v>
      </c>
      <c r="AQ1285" s="243" t="s">
        <v>5423</v>
      </c>
      <c r="AR1285" s="243" t="s">
        <v>5423</v>
      </c>
      <c r="AS1285" s="243" t="s">
        <v>5423</v>
      </c>
      <c r="AT1285" s="5"/>
    </row>
    <row r="1286" spans="2:46" ht="50" customHeight="1">
      <c r="B1286" s="34" t="s">
        <v>2542</v>
      </c>
      <c r="C1286" s="35" t="s">
        <v>5306</v>
      </c>
      <c r="D1286" s="36" t="s">
        <v>2543</v>
      </c>
      <c r="E1286" s="97">
        <v>646.09799999999996</v>
      </c>
      <c r="F1286" s="241">
        <v>638.29600000000005</v>
      </c>
      <c r="G1286" s="237">
        <f t="shared" si="327"/>
        <v>7.8019999999999072</v>
      </c>
      <c r="H1286" s="236">
        <f t="shared" si="328"/>
        <v>1.2223169187962806</v>
      </c>
      <c r="I1286" s="97">
        <v>99.697999999999993</v>
      </c>
      <c r="J1286" s="241">
        <v>91.896000000000001</v>
      </c>
      <c r="K1286" s="237">
        <f t="shared" si="329"/>
        <v>7.8019999999999925</v>
      </c>
      <c r="L1286" s="313">
        <f t="shared" ref="L1286:L1346" si="344">K1286/J1286*100</f>
        <v>8.4900322103247063</v>
      </c>
      <c r="M1286" s="97" t="s">
        <v>12163</v>
      </c>
      <c r="N1286" s="241" t="s">
        <v>12163</v>
      </c>
      <c r="O1286" s="237" t="s">
        <v>12163</v>
      </c>
      <c r="P1286" s="237" t="s">
        <v>12163</v>
      </c>
      <c r="Q1286" s="97">
        <v>546.4</v>
      </c>
      <c r="R1286" s="241">
        <v>546.4</v>
      </c>
      <c r="S1286" s="237">
        <f t="shared" si="340"/>
        <v>0</v>
      </c>
      <c r="T1286" s="335">
        <f t="shared" si="341"/>
        <v>0</v>
      </c>
      <c r="U1286" s="180" t="s">
        <v>8285</v>
      </c>
      <c r="V1286" s="243">
        <v>546</v>
      </c>
      <c r="W1286" s="243">
        <v>546</v>
      </c>
      <c r="X1286" s="243">
        <f t="shared" si="332"/>
        <v>0</v>
      </c>
      <c r="Y1286" s="256">
        <f t="shared" si="333"/>
        <v>0</v>
      </c>
      <c r="Z1286" s="241" t="s">
        <v>5423</v>
      </c>
      <c r="AA1286" s="243" t="s">
        <v>5423</v>
      </c>
      <c r="AB1286" s="243" t="s">
        <v>5423</v>
      </c>
      <c r="AC1286" s="243" t="s">
        <v>5423</v>
      </c>
      <c r="AD1286" s="243" t="s">
        <v>5423</v>
      </c>
      <c r="AE1286" s="241" t="s">
        <v>5423</v>
      </c>
      <c r="AF1286" s="243" t="s">
        <v>5423</v>
      </c>
      <c r="AG1286" s="243" t="s">
        <v>5423</v>
      </c>
      <c r="AH1286" s="243" t="s">
        <v>5423</v>
      </c>
      <c r="AI1286" s="243" t="s">
        <v>5423</v>
      </c>
      <c r="AJ1286" s="243" t="s">
        <v>5423</v>
      </c>
      <c r="AK1286" s="243" t="s">
        <v>5423</v>
      </c>
      <c r="AL1286" s="243" t="s">
        <v>5423</v>
      </c>
      <c r="AM1286" s="243" t="s">
        <v>5423</v>
      </c>
      <c r="AN1286" s="243" t="s">
        <v>5423</v>
      </c>
      <c r="AO1286" s="243" t="s">
        <v>5423</v>
      </c>
      <c r="AP1286" s="243" t="s">
        <v>5423</v>
      </c>
      <c r="AQ1286" s="243" t="s">
        <v>5423</v>
      </c>
      <c r="AR1286" s="243" t="s">
        <v>5423</v>
      </c>
      <c r="AS1286" s="243" t="s">
        <v>5423</v>
      </c>
      <c r="AT1286" s="5"/>
    </row>
    <row r="1287" spans="2:46" ht="50" customHeight="1">
      <c r="B1287" s="34" t="s">
        <v>2544</v>
      </c>
      <c r="C1287" s="35" t="s">
        <v>5306</v>
      </c>
      <c r="D1287" s="36" t="s">
        <v>2545</v>
      </c>
      <c r="E1287" s="97">
        <v>389.553</v>
      </c>
      <c r="F1287" s="241">
        <v>321.94299999999998</v>
      </c>
      <c r="G1287" s="237">
        <f t="shared" si="327"/>
        <v>67.610000000000014</v>
      </c>
      <c r="H1287" s="236">
        <f t="shared" si="328"/>
        <v>21.000611909561638</v>
      </c>
      <c r="I1287" s="97">
        <v>73.441999999999993</v>
      </c>
      <c r="J1287" s="241">
        <v>50.725000000000001</v>
      </c>
      <c r="K1287" s="237">
        <f t="shared" si="329"/>
        <v>22.716999999999992</v>
      </c>
      <c r="L1287" s="313">
        <f t="shared" si="344"/>
        <v>44.784622966978787</v>
      </c>
      <c r="M1287" s="97">
        <v>0.11</v>
      </c>
      <c r="N1287" s="241">
        <v>0.83199999999999996</v>
      </c>
      <c r="O1287" s="237">
        <f t="shared" si="330"/>
        <v>-0.72199999999999998</v>
      </c>
      <c r="P1287" s="236">
        <f t="shared" si="331"/>
        <v>-86.77884615384616</v>
      </c>
      <c r="Q1287" s="97">
        <v>316.00099999999998</v>
      </c>
      <c r="R1287" s="241">
        <v>270.38600000000002</v>
      </c>
      <c r="S1287" s="237">
        <f t="shared" si="340"/>
        <v>45.614999999999952</v>
      </c>
      <c r="T1287" s="335">
        <f t="shared" si="341"/>
        <v>16.870326126352676</v>
      </c>
      <c r="U1287" s="180" t="s">
        <v>8600</v>
      </c>
      <c r="V1287" s="243">
        <v>180</v>
      </c>
      <c r="W1287" s="243">
        <v>184</v>
      </c>
      <c r="X1287" s="243">
        <f t="shared" si="332"/>
        <v>-4</v>
      </c>
      <c r="Y1287" s="256">
        <f t="shared" si="333"/>
        <v>-2.1739130434782608</v>
      </c>
      <c r="Z1287" s="237" t="s">
        <v>8601</v>
      </c>
      <c r="AA1287" s="243">
        <v>86</v>
      </c>
      <c r="AB1287" s="243">
        <v>86</v>
      </c>
      <c r="AC1287" s="243">
        <f t="shared" si="342"/>
        <v>0</v>
      </c>
      <c r="AD1287" s="256">
        <f t="shared" si="343"/>
        <v>0</v>
      </c>
      <c r="AE1287" s="237" t="s">
        <v>6097</v>
      </c>
      <c r="AF1287" s="243">
        <v>50</v>
      </c>
      <c r="AG1287" s="243">
        <v>0</v>
      </c>
      <c r="AH1287" s="243">
        <f t="shared" si="334"/>
        <v>50</v>
      </c>
      <c r="AI1287" s="243" t="s">
        <v>5423</v>
      </c>
      <c r="AJ1287" s="237" t="s">
        <v>8602</v>
      </c>
      <c r="AK1287" s="243">
        <v>0</v>
      </c>
      <c r="AL1287" s="243">
        <v>0</v>
      </c>
      <c r="AM1287" s="243">
        <f t="shared" si="336"/>
        <v>0</v>
      </c>
      <c r="AN1287" s="243" t="s">
        <v>12165</v>
      </c>
      <c r="AO1287" s="243" t="s">
        <v>5423</v>
      </c>
      <c r="AP1287" s="243" t="s">
        <v>5423</v>
      </c>
      <c r="AQ1287" s="243" t="s">
        <v>5423</v>
      </c>
      <c r="AR1287" s="243" t="s">
        <v>5423</v>
      </c>
      <c r="AS1287" s="243" t="s">
        <v>5423</v>
      </c>
      <c r="AT1287" s="5"/>
    </row>
    <row r="1288" spans="2:46" ht="50" customHeight="1">
      <c r="B1288" s="34" t="s">
        <v>2546</v>
      </c>
      <c r="C1288" s="35" t="s">
        <v>5306</v>
      </c>
      <c r="D1288" s="36" t="s">
        <v>2547</v>
      </c>
      <c r="E1288" s="97">
        <v>455.09800000000001</v>
      </c>
      <c r="F1288" s="241">
        <v>378.11500000000001</v>
      </c>
      <c r="G1288" s="237">
        <f t="shared" ref="G1288:G1351" si="345">E1288-F1288</f>
        <v>76.983000000000004</v>
      </c>
      <c r="H1288" s="236">
        <f t="shared" ref="H1288:H1351" si="346">G1288/F1288*100</f>
        <v>20.359678933657747</v>
      </c>
      <c r="I1288" s="97" t="s">
        <v>6150</v>
      </c>
      <c r="J1288" s="241" t="s">
        <v>6150</v>
      </c>
      <c r="K1288" s="237" t="s">
        <v>6150</v>
      </c>
      <c r="L1288" s="313" t="s">
        <v>6150</v>
      </c>
      <c r="M1288" s="97" t="s">
        <v>12163</v>
      </c>
      <c r="N1288" s="241" t="s">
        <v>12163</v>
      </c>
      <c r="O1288" s="237" t="s">
        <v>12163</v>
      </c>
      <c r="P1288" s="237" t="s">
        <v>12163</v>
      </c>
      <c r="Q1288" s="97">
        <v>455.09800000000001</v>
      </c>
      <c r="R1288" s="241">
        <v>378.11500000000001</v>
      </c>
      <c r="S1288" s="237">
        <f t="shared" si="340"/>
        <v>76.983000000000004</v>
      </c>
      <c r="T1288" s="335">
        <f t="shared" si="341"/>
        <v>20.359678933657747</v>
      </c>
      <c r="U1288" s="180" t="s">
        <v>7076</v>
      </c>
      <c r="V1288" s="243">
        <v>455</v>
      </c>
      <c r="W1288" s="243">
        <v>378</v>
      </c>
      <c r="X1288" s="243">
        <f t="shared" ref="X1288:X1310" si="347">V1288-W1288</f>
        <v>77</v>
      </c>
      <c r="Y1288" s="256">
        <f t="shared" ref="Y1288:Y1310" si="348">X1288/W1288*100</f>
        <v>20.37037037037037</v>
      </c>
      <c r="Z1288" s="237" t="s">
        <v>5423</v>
      </c>
      <c r="AA1288" s="243" t="s">
        <v>5423</v>
      </c>
      <c r="AB1288" s="243" t="s">
        <v>5423</v>
      </c>
      <c r="AC1288" s="243" t="s">
        <v>5423</v>
      </c>
      <c r="AD1288" s="243" t="s">
        <v>5423</v>
      </c>
      <c r="AE1288" s="237" t="s">
        <v>5423</v>
      </c>
      <c r="AF1288" s="243" t="s">
        <v>5423</v>
      </c>
      <c r="AG1288" s="243" t="s">
        <v>5423</v>
      </c>
      <c r="AH1288" s="243" t="s">
        <v>5423</v>
      </c>
      <c r="AI1288" s="243" t="s">
        <v>5423</v>
      </c>
      <c r="AJ1288" s="237" t="s">
        <v>5423</v>
      </c>
      <c r="AK1288" s="243" t="s">
        <v>5423</v>
      </c>
      <c r="AL1288" s="243" t="s">
        <v>5423</v>
      </c>
      <c r="AM1288" s="243" t="s">
        <v>5423</v>
      </c>
      <c r="AN1288" s="243" t="s">
        <v>5423</v>
      </c>
      <c r="AO1288" s="237" t="s">
        <v>5423</v>
      </c>
      <c r="AP1288" s="243" t="s">
        <v>5423</v>
      </c>
      <c r="AQ1288" s="243" t="s">
        <v>5423</v>
      </c>
      <c r="AR1288" s="243" t="s">
        <v>5423</v>
      </c>
      <c r="AS1288" s="243" t="s">
        <v>5423</v>
      </c>
      <c r="AT1288" s="5"/>
    </row>
    <row r="1289" spans="2:46" ht="50" customHeight="1">
      <c r="B1289" s="34" t="s">
        <v>2548</v>
      </c>
      <c r="C1289" s="35" t="s">
        <v>5306</v>
      </c>
      <c r="D1289" s="36" t="s">
        <v>2549</v>
      </c>
      <c r="E1289" s="97">
        <v>20.373999999999999</v>
      </c>
      <c r="F1289" s="241">
        <v>18.971</v>
      </c>
      <c r="G1289" s="237">
        <f t="shared" si="345"/>
        <v>1.4029999999999987</v>
      </c>
      <c r="H1289" s="236">
        <f t="shared" si="346"/>
        <v>7.3954983922829509</v>
      </c>
      <c r="I1289" s="97">
        <v>20.373999999999999</v>
      </c>
      <c r="J1289" s="241">
        <v>18.971</v>
      </c>
      <c r="K1289" s="237">
        <f t="shared" ref="K1289:K1351" si="349">I1289-J1289</f>
        <v>1.4029999999999987</v>
      </c>
      <c r="L1289" s="313">
        <f t="shared" si="344"/>
        <v>7.3954983922829509</v>
      </c>
      <c r="M1289" s="97" t="s">
        <v>12163</v>
      </c>
      <c r="N1289" s="241" t="s">
        <v>12163</v>
      </c>
      <c r="O1289" s="237" t="s">
        <v>12163</v>
      </c>
      <c r="P1289" s="237" t="s">
        <v>12163</v>
      </c>
      <c r="Q1289" s="97" t="s">
        <v>12163</v>
      </c>
      <c r="R1289" s="241" t="s">
        <v>12163</v>
      </c>
      <c r="S1289" s="237" t="s">
        <v>12163</v>
      </c>
      <c r="T1289" s="296" t="s">
        <v>12163</v>
      </c>
      <c r="U1289" s="65" t="s">
        <v>6150</v>
      </c>
      <c r="V1289" s="235" t="s">
        <v>6150</v>
      </c>
      <c r="W1289" s="235" t="s">
        <v>6150</v>
      </c>
      <c r="X1289" s="235" t="s">
        <v>6150</v>
      </c>
      <c r="Y1289" s="235" t="s">
        <v>6150</v>
      </c>
      <c r="Z1289" s="237" t="s">
        <v>5423</v>
      </c>
      <c r="AA1289" s="243" t="s">
        <v>5423</v>
      </c>
      <c r="AB1289" s="243" t="s">
        <v>5423</v>
      </c>
      <c r="AC1289" s="243" t="s">
        <v>5423</v>
      </c>
      <c r="AD1289" s="243" t="s">
        <v>5423</v>
      </c>
      <c r="AE1289" s="237" t="s">
        <v>5423</v>
      </c>
      <c r="AF1289" s="243" t="s">
        <v>5423</v>
      </c>
      <c r="AG1289" s="243" t="s">
        <v>5423</v>
      </c>
      <c r="AH1289" s="243" t="s">
        <v>5423</v>
      </c>
      <c r="AI1289" s="243" t="s">
        <v>5423</v>
      </c>
      <c r="AJ1289" s="237" t="s">
        <v>5423</v>
      </c>
      <c r="AK1289" s="243" t="s">
        <v>5423</v>
      </c>
      <c r="AL1289" s="243" t="s">
        <v>5423</v>
      </c>
      <c r="AM1289" s="243" t="s">
        <v>5423</v>
      </c>
      <c r="AN1289" s="243" t="s">
        <v>5423</v>
      </c>
      <c r="AO1289" s="237" t="s">
        <v>5423</v>
      </c>
      <c r="AP1289" s="243" t="s">
        <v>5423</v>
      </c>
      <c r="AQ1289" s="243" t="s">
        <v>5423</v>
      </c>
      <c r="AR1289" s="243" t="s">
        <v>5423</v>
      </c>
      <c r="AS1289" s="243" t="s">
        <v>5423</v>
      </c>
      <c r="AT1289" s="5"/>
    </row>
    <row r="1290" spans="2:46" ht="50" customHeight="1">
      <c r="B1290" s="34" t="s">
        <v>2550</v>
      </c>
      <c r="C1290" s="35" t="s">
        <v>5306</v>
      </c>
      <c r="D1290" s="36" t="s">
        <v>2551</v>
      </c>
      <c r="E1290" s="97">
        <v>26</v>
      </c>
      <c r="F1290" s="241">
        <v>16</v>
      </c>
      <c r="G1290" s="237">
        <f t="shared" si="345"/>
        <v>10</v>
      </c>
      <c r="H1290" s="236">
        <f t="shared" si="346"/>
        <v>62.5</v>
      </c>
      <c r="I1290" s="97" t="s">
        <v>6150</v>
      </c>
      <c r="J1290" s="241" t="s">
        <v>6150</v>
      </c>
      <c r="K1290" s="237" t="s">
        <v>6150</v>
      </c>
      <c r="L1290" s="313" t="s">
        <v>6150</v>
      </c>
      <c r="M1290" s="97" t="s">
        <v>12163</v>
      </c>
      <c r="N1290" s="241" t="s">
        <v>12163</v>
      </c>
      <c r="O1290" s="237" t="s">
        <v>12163</v>
      </c>
      <c r="P1290" s="237" t="s">
        <v>12163</v>
      </c>
      <c r="Q1290" s="97">
        <v>26</v>
      </c>
      <c r="R1290" s="241">
        <v>16</v>
      </c>
      <c r="S1290" s="237">
        <f t="shared" si="340"/>
        <v>10</v>
      </c>
      <c r="T1290" s="335">
        <f t="shared" si="341"/>
        <v>62.5</v>
      </c>
      <c r="U1290" s="180" t="s">
        <v>8603</v>
      </c>
      <c r="V1290" s="243">
        <v>26</v>
      </c>
      <c r="W1290" s="243">
        <v>16</v>
      </c>
      <c r="X1290" s="243">
        <f t="shared" si="347"/>
        <v>10</v>
      </c>
      <c r="Y1290" s="256">
        <f t="shared" si="348"/>
        <v>62.5</v>
      </c>
      <c r="Z1290" s="237" t="s">
        <v>5423</v>
      </c>
      <c r="AA1290" s="243" t="s">
        <v>5423</v>
      </c>
      <c r="AB1290" s="243" t="s">
        <v>5423</v>
      </c>
      <c r="AC1290" s="243" t="s">
        <v>5423</v>
      </c>
      <c r="AD1290" s="243" t="s">
        <v>5423</v>
      </c>
      <c r="AE1290" s="237" t="s">
        <v>5423</v>
      </c>
      <c r="AF1290" s="243" t="s">
        <v>5423</v>
      </c>
      <c r="AG1290" s="243" t="s">
        <v>5423</v>
      </c>
      <c r="AH1290" s="243" t="s">
        <v>5423</v>
      </c>
      <c r="AI1290" s="243" t="s">
        <v>5423</v>
      </c>
      <c r="AJ1290" s="237" t="s">
        <v>5423</v>
      </c>
      <c r="AK1290" s="243" t="s">
        <v>5423</v>
      </c>
      <c r="AL1290" s="243" t="s">
        <v>5423</v>
      </c>
      <c r="AM1290" s="243" t="s">
        <v>5423</v>
      </c>
      <c r="AN1290" s="243" t="s">
        <v>5423</v>
      </c>
      <c r="AO1290" s="237" t="s">
        <v>5423</v>
      </c>
      <c r="AP1290" s="243" t="s">
        <v>5423</v>
      </c>
      <c r="AQ1290" s="243" t="s">
        <v>5423</v>
      </c>
      <c r="AR1290" s="243" t="s">
        <v>5423</v>
      </c>
      <c r="AS1290" s="243" t="s">
        <v>5423</v>
      </c>
      <c r="AT1290" s="5"/>
    </row>
    <row r="1291" spans="2:46" ht="50" customHeight="1">
      <c r="B1291" s="34" t="s">
        <v>2552</v>
      </c>
      <c r="C1291" s="35" t="s">
        <v>5306</v>
      </c>
      <c r="D1291" s="36" t="s">
        <v>2553</v>
      </c>
      <c r="E1291" s="97">
        <v>400.2</v>
      </c>
      <c r="F1291" s="241">
        <v>364</v>
      </c>
      <c r="G1291" s="237">
        <f t="shared" si="345"/>
        <v>36.199999999999989</v>
      </c>
      <c r="H1291" s="236">
        <f t="shared" si="346"/>
        <v>9.9450549450549417</v>
      </c>
      <c r="I1291" s="97">
        <v>400.2</v>
      </c>
      <c r="J1291" s="241">
        <v>364</v>
      </c>
      <c r="K1291" s="237">
        <f t="shared" si="349"/>
        <v>36.199999999999989</v>
      </c>
      <c r="L1291" s="313">
        <f t="shared" si="344"/>
        <v>9.9450549450549417</v>
      </c>
      <c r="M1291" s="97" t="s">
        <v>12163</v>
      </c>
      <c r="N1291" s="241" t="s">
        <v>12163</v>
      </c>
      <c r="O1291" s="237" t="s">
        <v>12163</v>
      </c>
      <c r="P1291" s="237" t="s">
        <v>12163</v>
      </c>
      <c r="Q1291" s="97" t="s">
        <v>12163</v>
      </c>
      <c r="R1291" s="241" t="s">
        <v>12163</v>
      </c>
      <c r="S1291" s="237" t="s">
        <v>12163</v>
      </c>
      <c r="T1291" s="296" t="s">
        <v>12163</v>
      </c>
      <c r="U1291" s="65" t="s">
        <v>6150</v>
      </c>
      <c r="V1291" s="235" t="s">
        <v>6150</v>
      </c>
      <c r="W1291" s="235" t="s">
        <v>6150</v>
      </c>
      <c r="X1291" s="235" t="s">
        <v>6150</v>
      </c>
      <c r="Y1291" s="235" t="s">
        <v>6150</v>
      </c>
      <c r="Z1291" s="237" t="s">
        <v>5423</v>
      </c>
      <c r="AA1291" s="243" t="s">
        <v>5423</v>
      </c>
      <c r="AB1291" s="243" t="s">
        <v>5423</v>
      </c>
      <c r="AC1291" s="243" t="s">
        <v>5423</v>
      </c>
      <c r="AD1291" s="243" t="s">
        <v>5423</v>
      </c>
      <c r="AE1291" s="237" t="s">
        <v>5423</v>
      </c>
      <c r="AF1291" s="243" t="s">
        <v>5423</v>
      </c>
      <c r="AG1291" s="243" t="s">
        <v>5423</v>
      </c>
      <c r="AH1291" s="243" t="s">
        <v>5423</v>
      </c>
      <c r="AI1291" s="243" t="s">
        <v>5423</v>
      </c>
      <c r="AJ1291" s="237" t="s">
        <v>5423</v>
      </c>
      <c r="AK1291" s="243" t="s">
        <v>5423</v>
      </c>
      <c r="AL1291" s="243" t="s">
        <v>5423</v>
      </c>
      <c r="AM1291" s="243" t="s">
        <v>5423</v>
      </c>
      <c r="AN1291" s="243" t="s">
        <v>5423</v>
      </c>
      <c r="AO1291" s="237" t="s">
        <v>5423</v>
      </c>
      <c r="AP1291" s="243" t="s">
        <v>5423</v>
      </c>
      <c r="AQ1291" s="243" t="s">
        <v>5423</v>
      </c>
      <c r="AR1291" s="243" t="s">
        <v>5423</v>
      </c>
      <c r="AS1291" s="243" t="s">
        <v>5423</v>
      </c>
      <c r="AT1291" s="5"/>
    </row>
    <row r="1292" spans="2:46" ht="50" customHeight="1">
      <c r="B1292" s="34" t="s">
        <v>2554</v>
      </c>
      <c r="C1292" s="35" t="s">
        <v>5306</v>
      </c>
      <c r="D1292" s="36" t="s">
        <v>2555</v>
      </c>
      <c r="E1292" s="97">
        <v>262.27199999999999</v>
      </c>
      <c r="F1292" s="241">
        <v>225.911</v>
      </c>
      <c r="G1292" s="237">
        <f t="shared" si="345"/>
        <v>36.36099999999999</v>
      </c>
      <c r="H1292" s="236">
        <f t="shared" si="346"/>
        <v>16.095276458428316</v>
      </c>
      <c r="I1292" s="97" t="s">
        <v>6150</v>
      </c>
      <c r="J1292" s="241" t="s">
        <v>6150</v>
      </c>
      <c r="K1292" s="237" t="s">
        <v>6150</v>
      </c>
      <c r="L1292" s="313" t="s">
        <v>6150</v>
      </c>
      <c r="M1292" s="97" t="s">
        <v>12163</v>
      </c>
      <c r="N1292" s="241" t="s">
        <v>12163</v>
      </c>
      <c r="O1292" s="237" t="s">
        <v>12163</v>
      </c>
      <c r="P1292" s="237" t="s">
        <v>12163</v>
      </c>
      <c r="Q1292" s="97">
        <v>262.27199999999999</v>
      </c>
      <c r="R1292" s="241">
        <v>225.911</v>
      </c>
      <c r="S1292" s="237">
        <f t="shared" si="340"/>
        <v>36.36099999999999</v>
      </c>
      <c r="T1292" s="335">
        <f t="shared" si="341"/>
        <v>16.095276458428316</v>
      </c>
      <c r="U1292" s="180" t="s">
        <v>8604</v>
      </c>
      <c r="V1292" s="243">
        <v>149</v>
      </c>
      <c r="W1292" s="243">
        <v>101</v>
      </c>
      <c r="X1292" s="243">
        <f t="shared" si="347"/>
        <v>48</v>
      </c>
      <c r="Y1292" s="256">
        <f t="shared" si="348"/>
        <v>47.524752475247524</v>
      </c>
      <c r="Z1292" s="237" t="s">
        <v>8605</v>
      </c>
      <c r="AA1292" s="243">
        <v>80</v>
      </c>
      <c r="AB1292" s="243">
        <v>80</v>
      </c>
      <c r="AC1292" s="243">
        <f t="shared" si="342"/>
        <v>0</v>
      </c>
      <c r="AD1292" s="256">
        <f t="shared" si="343"/>
        <v>0</v>
      </c>
      <c r="AE1292" s="237" t="s">
        <v>8606</v>
      </c>
      <c r="AF1292" s="243">
        <v>33</v>
      </c>
      <c r="AG1292" s="243">
        <v>45</v>
      </c>
      <c r="AH1292" s="243">
        <f t="shared" ref="AH1292:AH1351" si="350">AF1292-AG1292</f>
        <v>-12</v>
      </c>
      <c r="AI1292" s="243">
        <f t="shared" ref="AI1292:AI1351" si="351">AH1292/AG1292*100</f>
        <v>-26.666666666666668</v>
      </c>
      <c r="AJ1292" s="237" t="s">
        <v>8607</v>
      </c>
      <c r="AK1292" s="243">
        <v>0</v>
      </c>
      <c r="AL1292" s="243">
        <v>0</v>
      </c>
      <c r="AM1292" s="243">
        <f t="shared" ref="AM1292:AM1351" si="352">AK1292-AL1292</f>
        <v>0</v>
      </c>
      <c r="AN1292" s="243" t="s">
        <v>12165</v>
      </c>
      <c r="AO1292" s="237" t="s">
        <v>5423</v>
      </c>
      <c r="AP1292" s="243" t="s">
        <v>5423</v>
      </c>
      <c r="AQ1292" s="243" t="s">
        <v>5423</v>
      </c>
      <c r="AR1292" s="243" t="s">
        <v>5423</v>
      </c>
      <c r="AS1292" s="243" t="s">
        <v>5423</v>
      </c>
      <c r="AT1292" s="5"/>
    </row>
    <row r="1293" spans="2:46" ht="50" customHeight="1">
      <c r="B1293" s="37" t="s">
        <v>2556</v>
      </c>
      <c r="C1293" s="38" t="s">
        <v>5306</v>
      </c>
      <c r="D1293" s="39" t="s">
        <v>2557</v>
      </c>
      <c r="E1293" s="97">
        <v>1646.2249999999999</v>
      </c>
      <c r="F1293" s="241">
        <v>1468.05</v>
      </c>
      <c r="G1293" s="237">
        <f t="shared" si="345"/>
        <v>178.17499999999995</v>
      </c>
      <c r="H1293" s="236">
        <f t="shared" si="346"/>
        <v>12.136848199993185</v>
      </c>
      <c r="I1293" s="97" t="s">
        <v>6150</v>
      </c>
      <c r="J1293" s="241" t="s">
        <v>6150</v>
      </c>
      <c r="K1293" s="237" t="s">
        <v>6150</v>
      </c>
      <c r="L1293" s="313" t="s">
        <v>6150</v>
      </c>
      <c r="M1293" s="97" t="s">
        <v>12163</v>
      </c>
      <c r="N1293" s="241" t="s">
        <v>12163</v>
      </c>
      <c r="O1293" s="237" t="s">
        <v>12163</v>
      </c>
      <c r="P1293" s="237" t="s">
        <v>12163</v>
      </c>
      <c r="Q1293" s="97">
        <v>1646.2249999999999</v>
      </c>
      <c r="R1293" s="241">
        <v>1468.05</v>
      </c>
      <c r="S1293" s="237">
        <f t="shared" si="340"/>
        <v>178.17499999999995</v>
      </c>
      <c r="T1293" s="335">
        <f t="shared" si="341"/>
        <v>12.136848199993185</v>
      </c>
      <c r="U1293" s="180" t="s">
        <v>5471</v>
      </c>
      <c r="V1293" s="243">
        <v>789</v>
      </c>
      <c r="W1293" s="243">
        <v>789</v>
      </c>
      <c r="X1293" s="243">
        <f t="shared" si="347"/>
        <v>0</v>
      </c>
      <c r="Y1293" s="256">
        <f t="shared" si="348"/>
        <v>0</v>
      </c>
      <c r="Z1293" s="237" t="s">
        <v>8608</v>
      </c>
      <c r="AA1293" s="243">
        <v>630</v>
      </c>
      <c r="AB1293" s="243">
        <v>513</v>
      </c>
      <c r="AC1293" s="243">
        <f t="shared" si="342"/>
        <v>117</v>
      </c>
      <c r="AD1293" s="256">
        <f t="shared" si="343"/>
        <v>22.807017543859647</v>
      </c>
      <c r="AE1293" s="237" t="s">
        <v>8609</v>
      </c>
      <c r="AF1293" s="243">
        <v>83</v>
      </c>
      <c r="AG1293" s="243">
        <v>86</v>
      </c>
      <c r="AH1293" s="243">
        <f t="shared" si="350"/>
        <v>-3</v>
      </c>
      <c r="AI1293" s="243">
        <f t="shared" si="351"/>
        <v>-3.4883720930232558</v>
      </c>
      <c r="AJ1293" s="237" t="s">
        <v>8610</v>
      </c>
      <c r="AK1293" s="243">
        <v>54</v>
      </c>
      <c r="AL1293" s="243">
        <v>30</v>
      </c>
      <c r="AM1293" s="243">
        <f t="shared" si="352"/>
        <v>24</v>
      </c>
      <c r="AN1293" s="243">
        <f t="shared" ref="AN1293:AN1351" si="353">AM1293/AL1293*100</f>
        <v>80</v>
      </c>
      <c r="AO1293" s="237" t="s">
        <v>7076</v>
      </c>
      <c r="AP1293" s="243">
        <v>41</v>
      </c>
      <c r="AQ1293" s="243">
        <v>0</v>
      </c>
      <c r="AR1293" s="243">
        <f t="shared" ref="AR1293:AR1351" si="354">AP1293-AQ1293</f>
        <v>41</v>
      </c>
      <c r="AS1293" s="256" t="s">
        <v>12165</v>
      </c>
      <c r="AT1293" s="10"/>
    </row>
    <row r="1294" spans="2:46" ht="50" customHeight="1">
      <c r="B1294" s="37" t="s">
        <v>2558</v>
      </c>
      <c r="C1294" s="38" t="s">
        <v>5306</v>
      </c>
      <c r="D1294" s="39" t="s">
        <v>2559</v>
      </c>
      <c r="E1294" s="97">
        <v>3443.6849999999999</v>
      </c>
      <c r="F1294" s="241">
        <v>3617.913</v>
      </c>
      <c r="G1294" s="237">
        <f t="shared" si="345"/>
        <v>-174.22800000000007</v>
      </c>
      <c r="H1294" s="236">
        <f t="shared" si="346"/>
        <v>-4.8157045235747811</v>
      </c>
      <c r="I1294" s="97">
        <v>933.072</v>
      </c>
      <c r="J1294" s="241">
        <v>903.52700000000004</v>
      </c>
      <c r="K1294" s="237">
        <f t="shared" si="349"/>
        <v>29.544999999999959</v>
      </c>
      <c r="L1294" s="313">
        <f t="shared" si="344"/>
        <v>3.2699631555006055</v>
      </c>
      <c r="M1294" s="97" t="s">
        <v>12163</v>
      </c>
      <c r="N1294" s="241" t="s">
        <v>12163</v>
      </c>
      <c r="O1294" s="237" t="s">
        <v>12163</v>
      </c>
      <c r="P1294" s="237" t="s">
        <v>12163</v>
      </c>
      <c r="Q1294" s="97">
        <v>2510.6129999999998</v>
      </c>
      <c r="R1294" s="241">
        <v>2714.386</v>
      </c>
      <c r="S1294" s="237">
        <f t="shared" si="340"/>
        <v>-203.77300000000014</v>
      </c>
      <c r="T1294" s="335">
        <f t="shared" si="341"/>
        <v>-7.507148946391565</v>
      </c>
      <c r="U1294" s="180" t="s">
        <v>8611</v>
      </c>
      <c r="V1294" s="243">
        <v>1500</v>
      </c>
      <c r="W1294" s="243">
        <v>1500</v>
      </c>
      <c r="X1294" s="243">
        <f t="shared" si="347"/>
        <v>0</v>
      </c>
      <c r="Y1294" s="256">
        <f t="shared" si="348"/>
        <v>0</v>
      </c>
      <c r="Z1294" s="237" t="s">
        <v>8612</v>
      </c>
      <c r="AA1294" s="243">
        <v>748</v>
      </c>
      <c r="AB1294" s="243">
        <v>741</v>
      </c>
      <c r="AC1294" s="243">
        <f t="shared" si="342"/>
        <v>7</v>
      </c>
      <c r="AD1294" s="256">
        <f t="shared" si="343"/>
        <v>0.94466936572199733</v>
      </c>
      <c r="AE1294" s="237" t="s">
        <v>7479</v>
      </c>
      <c r="AF1294" s="243">
        <v>92</v>
      </c>
      <c r="AG1294" s="243">
        <v>108</v>
      </c>
      <c r="AH1294" s="243">
        <f t="shared" si="350"/>
        <v>-16</v>
      </c>
      <c r="AI1294" s="243">
        <f t="shared" si="351"/>
        <v>-14.814814814814813</v>
      </c>
      <c r="AJ1294" s="237" t="s">
        <v>8613</v>
      </c>
      <c r="AK1294" s="243">
        <v>90</v>
      </c>
      <c r="AL1294" s="243">
        <v>90</v>
      </c>
      <c r="AM1294" s="243">
        <f t="shared" si="352"/>
        <v>0</v>
      </c>
      <c r="AN1294" s="243">
        <f t="shared" si="353"/>
        <v>0</v>
      </c>
      <c r="AO1294" s="237" t="s">
        <v>8614</v>
      </c>
      <c r="AP1294" s="243">
        <v>51</v>
      </c>
      <c r="AQ1294" s="243">
        <v>51</v>
      </c>
      <c r="AR1294" s="243">
        <f t="shared" si="354"/>
        <v>0</v>
      </c>
      <c r="AS1294" s="256">
        <f t="shared" ref="AS1294:AS1351" si="355">AR1294/AQ1294*100</f>
        <v>0</v>
      </c>
      <c r="AT1294" s="10"/>
    </row>
    <row r="1295" spans="2:46" ht="50" customHeight="1">
      <c r="B1295" s="34" t="s">
        <v>2560</v>
      </c>
      <c r="C1295" s="35" t="s">
        <v>5306</v>
      </c>
      <c r="D1295" s="36" t="s">
        <v>2561</v>
      </c>
      <c r="E1295" s="97">
        <v>57.250999999999998</v>
      </c>
      <c r="F1295" s="241">
        <v>52.786000000000001</v>
      </c>
      <c r="G1295" s="237">
        <f t="shared" si="345"/>
        <v>4.4649999999999963</v>
      </c>
      <c r="H1295" s="236">
        <f t="shared" si="346"/>
        <v>8.4586822263478876</v>
      </c>
      <c r="I1295" s="97">
        <v>57.250999999999998</v>
      </c>
      <c r="J1295" s="241">
        <v>52.786000000000001</v>
      </c>
      <c r="K1295" s="237">
        <f t="shared" si="349"/>
        <v>4.4649999999999963</v>
      </c>
      <c r="L1295" s="313">
        <f t="shared" si="344"/>
        <v>8.4586822263478876</v>
      </c>
      <c r="M1295" s="97" t="s">
        <v>12163</v>
      </c>
      <c r="N1295" s="241" t="s">
        <v>12163</v>
      </c>
      <c r="O1295" s="237" t="s">
        <v>12163</v>
      </c>
      <c r="P1295" s="237" t="s">
        <v>12163</v>
      </c>
      <c r="Q1295" s="97" t="s">
        <v>12163</v>
      </c>
      <c r="R1295" s="241" t="s">
        <v>12163</v>
      </c>
      <c r="S1295" s="237" t="s">
        <v>12163</v>
      </c>
      <c r="T1295" s="296" t="s">
        <v>12163</v>
      </c>
      <c r="U1295" s="65" t="s">
        <v>6150</v>
      </c>
      <c r="V1295" s="235" t="s">
        <v>6150</v>
      </c>
      <c r="W1295" s="235" t="s">
        <v>6150</v>
      </c>
      <c r="X1295" s="235" t="s">
        <v>6150</v>
      </c>
      <c r="Y1295" s="235" t="s">
        <v>6150</v>
      </c>
      <c r="Z1295" s="237" t="s">
        <v>5423</v>
      </c>
      <c r="AA1295" s="243" t="s">
        <v>5423</v>
      </c>
      <c r="AB1295" s="243" t="s">
        <v>5423</v>
      </c>
      <c r="AC1295" s="243" t="s">
        <v>5423</v>
      </c>
      <c r="AD1295" s="243" t="s">
        <v>5423</v>
      </c>
      <c r="AE1295" s="237" t="s">
        <v>5423</v>
      </c>
      <c r="AF1295" s="243" t="s">
        <v>5423</v>
      </c>
      <c r="AG1295" s="243" t="s">
        <v>5423</v>
      </c>
      <c r="AH1295" s="243" t="s">
        <v>5423</v>
      </c>
      <c r="AI1295" s="243" t="s">
        <v>5423</v>
      </c>
      <c r="AJ1295" s="237" t="s">
        <v>5423</v>
      </c>
      <c r="AK1295" s="243" t="s">
        <v>5423</v>
      </c>
      <c r="AL1295" s="243" t="s">
        <v>5423</v>
      </c>
      <c r="AM1295" s="243" t="s">
        <v>5423</v>
      </c>
      <c r="AN1295" s="243" t="s">
        <v>5423</v>
      </c>
      <c r="AO1295" s="237" t="s">
        <v>5423</v>
      </c>
      <c r="AP1295" s="243" t="s">
        <v>5423</v>
      </c>
      <c r="AQ1295" s="243" t="s">
        <v>5423</v>
      </c>
      <c r="AR1295" s="243" t="s">
        <v>5423</v>
      </c>
      <c r="AS1295" s="243" t="s">
        <v>5423</v>
      </c>
      <c r="AT1295" s="5"/>
    </row>
    <row r="1296" spans="2:46" ht="50" customHeight="1">
      <c r="B1296" s="34" t="s">
        <v>2562</v>
      </c>
      <c r="C1296" s="35" t="s">
        <v>5306</v>
      </c>
      <c r="D1296" s="36" t="s">
        <v>2563</v>
      </c>
      <c r="E1296" s="97">
        <v>331.11500000000001</v>
      </c>
      <c r="F1296" s="241">
        <v>276.83699999999999</v>
      </c>
      <c r="G1296" s="237">
        <f t="shared" si="345"/>
        <v>54.27800000000002</v>
      </c>
      <c r="H1296" s="236">
        <f t="shared" si="346"/>
        <v>19.606483237428531</v>
      </c>
      <c r="I1296" s="97" t="s">
        <v>6150</v>
      </c>
      <c r="J1296" s="241" t="s">
        <v>6150</v>
      </c>
      <c r="K1296" s="237" t="s">
        <v>6150</v>
      </c>
      <c r="L1296" s="313" t="s">
        <v>6150</v>
      </c>
      <c r="M1296" s="97" t="s">
        <v>12163</v>
      </c>
      <c r="N1296" s="241" t="s">
        <v>12163</v>
      </c>
      <c r="O1296" s="237" t="s">
        <v>12163</v>
      </c>
      <c r="P1296" s="237" t="s">
        <v>12163</v>
      </c>
      <c r="Q1296" s="97">
        <v>331.11500000000001</v>
      </c>
      <c r="R1296" s="241">
        <v>276.83699999999999</v>
      </c>
      <c r="S1296" s="237">
        <f t="shared" si="340"/>
        <v>54.27800000000002</v>
      </c>
      <c r="T1296" s="335">
        <f t="shared" si="341"/>
        <v>19.606483237428531</v>
      </c>
      <c r="U1296" s="180" t="s">
        <v>6017</v>
      </c>
      <c r="V1296" s="243">
        <v>172</v>
      </c>
      <c r="W1296" s="243">
        <v>157</v>
      </c>
      <c r="X1296" s="243">
        <f t="shared" si="347"/>
        <v>15</v>
      </c>
      <c r="Y1296" s="256">
        <f t="shared" si="348"/>
        <v>9.5541401273885356</v>
      </c>
      <c r="Z1296" s="237" t="s">
        <v>8615</v>
      </c>
      <c r="AA1296" s="243">
        <v>88</v>
      </c>
      <c r="AB1296" s="243">
        <v>114</v>
      </c>
      <c r="AC1296" s="243">
        <f t="shared" si="342"/>
        <v>-26</v>
      </c>
      <c r="AD1296" s="256">
        <f t="shared" si="343"/>
        <v>-22.807017543859647</v>
      </c>
      <c r="AE1296" s="237" t="s">
        <v>8616</v>
      </c>
      <c r="AF1296" s="243">
        <v>65</v>
      </c>
      <c r="AG1296" s="243">
        <v>0</v>
      </c>
      <c r="AH1296" s="243">
        <f t="shared" si="350"/>
        <v>65</v>
      </c>
      <c r="AI1296" s="243" t="s">
        <v>5423</v>
      </c>
      <c r="AJ1296" s="237" t="s">
        <v>8617</v>
      </c>
      <c r="AK1296" s="243">
        <v>7</v>
      </c>
      <c r="AL1296" s="243">
        <v>6</v>
      </c>
      <c r="AM1296" s="243">
        <f t="shared" si="352"/>
        <v>1</v>
      </c>
      <c r="AN1296" s="243">
        <f t="shared" si="353"/>
        <v>16.666666666666664</v>
      </c>
      <c r="AO1296" s="237" t="s">
        <v>5423</v>
      </c>
      <c r="AP1296" s="243" t="s">
        <v>5423</v>
      </c>
      <c r="AQ1296" s="243" t="s">
        <v>5423</v>
      </c>
      <c r="AR1296" s="243" t="s">
        <v>5423</v>
      </c>
      <c r="AS1296" s="243" t="s">
        <v>5423</v>
      </c>
      <c r="AT1296" s="5"/>
    </row>
    <row r="1297" spans="2:46" ht="50" customHeight="1">
      <c r="B1297" s="34" t="s">
        <v>2564</v>
      </c>
      <c r="C1297" s="35" t="s">
        <v>5306</v>
      </c>
      <c r="D1297" s="36" t="s">
        <v>2565</v>
      </c>
      <c r="E1297" s="97">
        <v>225.40799999999999</v>
      </c>
      <c r="F1297" s="241">
        <v>224.40799999999999</v>
      </c>
      <c r="G1297" s="237">
        <f t="shared" si="345"/>
        <v>1</v>
      </c>
      <c r="H1297" s="236">
        <f t="shared" si="346"/>
        <v>0.44561691205304627</v>
      </c>
      <c r="I1297" s="97">
        <v>225.40799999999999</v>
      </c>
      <c r="J1297" s="241">
        <v>224.40799999999999</v>
      </c>
      <c r="K1297" s="237">
        <f t="shared" si="349"/>
        <v>1</v>
      </c>
      <c r="L1297" s="313">
        <f t="shared" si="344"/>
        <v>0.44561691205304627</v>
      </c>
      <c r="M1297" s="97" t="s">
        <v>12163</v>
      </c>
      <c r="N1297" s="241" t="s">
        <v>12163</v>
      </c>
      <c r="O1297" s="237" t="s">
        <v>12163</v>
      </c>
      <c r="P1297" s="237" t="s">
        <v>12163</v>
      </c>
      <c r="Q1297" s="97" t="s">
        <v>12163</v>
      </c>
      <c r="R1297" s="241" t="s">
        <v>12163</v>
      </c>
      <c r="S1297" s="237" t="s">
        <v>12163</v>
      </c>
      <c r="T1297" s="296" t="s">
        <v>12163</v>
      </c>
      <c r="U1297" s="65" t="s">
        <v>6150</v>
      </c>
      <c r="V1297" s="235" t="s">
        <v>6150</v>
      </c>
      <c r="W1297" s="235" t="s">
        <v>6150</v>
      </c>
      <c r="X1297" s="235" t="s">
        <v>6150</v>
      </c>
      <c r="Y1297" s="235" t="s">
        <v>6150</v>
      </c>
      <c r="Z1297" s="237" t="s">
        <v>5423</v>
      </c>
      <c r="AA1297" s="243" t="s">
        <v>5423</v>
      </c>
      <c r="AB1297" s="243" t="s">
        <v>5423</v>
      </c>
      <c r="AC1297" s="243" t="s">
        <v>5423</v>
      </c>
      <c r="AD1297" s="243" t="s">
        <v>5423</v>
      </c>
      <c r="AE1297" s="237" t="s">
        <v>5423</v>
      </c>
      <c r="AF1297" s="243" t="s">
        <v>5423</v>
      </c>
      <c r="AG1297" s="243" t="s">
        <v>5423</v>
      </c>
      <c r="AH1297" s="243" t="s">
        <v>5423</v>
      </c>
      <c r="AI1297" s="243" t="s">
        <v>5423</v>
      </c>
      <c r="AJ1297" s="237" t="s">
        <v>5423</v>
      </c>
      <c r="AK1297" s="243" t="s">
        <v>5423</v>
      </c>
      <c r="AL1297" s="243" t="s">
        <v>5423</v>
      </c>
      <c r="AM1297" s="243" t="s">
        <v>5423</v>
      </c>
      <c r="AN1297" s="243" t="s">
        <v>5423</v>
      </c>
      <c r="AO1297" s="237" t="s">
        <v>5423</v>
      </c>
      <c r="AP1297" s="243" t="s">
        <v>5423</v>
      </c>
      <c r="AQ1297" s="243" t="s">
        <v>5423</v>
      </c>
      <c r="AR1297" s="243" t="s">
        <v>5423</v>
      </c>
      <c r="AS1297" s="243" t="s">
        <v>5423</v>
      </c>
      <c r="AT1297" s="5"/>
    </row>
    <row r="1298" spans="2:46" ht="50" customHeight="1">
      <c r="B1298" s="34" t="s">
        <v>2566</v>
      </c>
      <c r="C1298" s="35" t="s">
        <v>5306</v>
      </c>
      <c r="D1298" s="36" t="s">
        <v>2567</v>
      </c>
      <c r="E1298" s="97">
        <v>1072.133</v>
      </c>
      <c r="F1298" s="241">
        <v>1168.83</v>
      </c>
      <c r="G1298" s="237">
        <f t="shared" si="345"/>
        <v>-96.696999999999889</v>
      </c>
      <c r="H1298" s="236">
        <f t="shared" si="346"/>
        <v>-8.2729738285293752</v>
      </c>
      <c r="I1298" s="97" t="s">
        <v>12163</v>
      </c>
      <c r="J1298" s="241" t="s">
        <v>12163</v>
      </c>
      <c r="K1298" s="237" t="s">
        <v>12163</v>
      </c>
      <c r="L1298" s="313" t="s">
        <v>12163</v>
      </c>
      <c r="M1298" s="97" t="s">
        <v>12163</v>
      </c>
      <c r="N1298" s="241" t="s">
        <v>12163</v>
      </c>
      <c r="O1298" s="237" t="s">
        <v>12163</v>
      </c>
      <c r="P1298" s="237" t="s">
        <v>12163</v>
      </c>
      <c r="Q1298" s="97">
        <v>1072.133</v>
      </c>
      <c r="R1298" s="241">
        <v>1168.83</v>
      </c>
      <c r="S1298" s="237">
        <f t="shared" si="340"/>
        <v>-96.696999999999889</v>
      </c>
      <c r="T1298" s="335">
        <f t="shared" si="341"/>
        <v>-8.2729738285293752</v>
      </c>
      <c r="U1298" s="180" t="s">
        <v>5471</v>
      </c>
      <c r="V1298" s="243">
        <v>929</v>
      </c>
      <c r="W1298" s="243">
        <v>1023</v>
      </c>
      <c r="X1298" s="243">
        <f t="shared" si="347"/>
        <v>-94</v>
      </c>
      <c r="Y1298" s="256">
        <f t="shared" si="348"/>
        <v>-9.1886608015640281</v>
      </c>
      <c r="Z1298" s="237" t="s">
        <v>8618</v>
      </c>
      <c r="AA1298" s="243">
        <v>101</v>
      </c>
      <c r="AB1298" s="243">
        <v>103</v>
      </c>
      <c r="AC1298" s="243">
        <f t="shared" si="342"/>
        <v>-2</v>
      </c>
      <c r="AD1298" s="256">
        <f t="shared" si="343"/>
        <v>-1.9417475728155338</v>
      </c>
      <c r="AE1298" s="237" t="s">
        <v>5988</v>
      </c>
      <c r="AF1298" s="243">
        <v>43</v>
      </c>
      <c r="AG1298" s="243">
        <v>43</v>
      </c>
      <c r="AH1298" s="243">
        <f t="shared" si="350"/>
        <v>0</v>
      </c>
      <c r="AI1298" s="243">
        <f t="shared" si="351"/>
        <v>0</v>
      </c>
      <c r="AJ1298" s="237" t="s">
        <v>5423</v>
      </c>
      <c r="AK1298" s="243" t="s">
        <v>5423</v>
      </c>
      <c r="AL1298" s="243" t="s">
        <v>5423</v>
      </c>
      <c r="AM1298" s="243" t="s">
        <v>5423</v>
      </c>
      <c r="AN1298" s="243" t="s">
        <v>5423</v>
      </c>
      <c r="AO1298" s="237" t="s">
        <v>5423</v>
      </c>
      <c r="AP1298" s="243" t="s">
        <v>5423</v>
      </c>
      <c r="AQ1298" s="243" t="s">
        <v>5423</v>
      </c>
      <c r="AR1298" s="243" t="s">
        <v>5423</v>
      </c>
      <c r="AS1298" s="243" t="s">
        <v>5423</v>
      </c>
      <c r="AT1298" s="5"/>
    </row>
    <row r="1299" spans="2:46" ht="50" customHeight="1">
      <c r="B1299" s="34" t="s">
        <v>2568</v>
      </c>
      <c r="C1299" s="35" t="s">
        <v>5306</v>
      </c>
      <c r="D1299" s="36" t="s">
        <v>2569</v>
      </c>
      <c r="E1299" s="97">
        <v>10857.706</v>
      </c>
      <c r="F1299" s="241">
        <v>10842.601000000001</v>
      </c>
      <c r="G1299" s="237">
        <f t="shared" si="345"/>
        <v>15.104999999999563</v>
      </c>
      <c r="H1299" s="236">
        <f t="shared" si="346"/>
        <v>0.13931159137922314</v>
      </c>
      <c r="I1299" s="97" t="s">
        <v>12163</v>
      </c>
      <c r="J1299" s="241" t="s">
        <v>12163</v>
      </c>
      <c r="K1299" s="237" t="s">
        <v>12163</v>
      </c>
      <c r="L1299" s="313" t="s">
        <v>12163</v>
      </c>
      <c r="M1299" s="97" t="s">
        <v>12163</v>
      </c>
      <c r="N1299" s="241" t="s">
        <v>12163</v>
      </c>
      <c r="O1299" s="237" t="s">
        <v>12163</v>
      </c>
      <c r="P1299" s="237" t="s">
        <v>12163</v>
      </c>
      <c r="Q1299" s="97">
        <v>10857.706</v>
      </c>
      <c r="R1299" s="241">
        <v>10842.601000000001</v>
      </c>
      <c r="S1299" s="237">
        <f t="shared" si="340"/>
        <v>15.104999999999563</v>
      </c>
      <c r="T1299" s="335">
        <f t="shared" si="341"/>
        <v>0.13931159137922314</v>
      </c>
      <c r="U1299" s="180" t="s">
        <v>5654</v>
      </c>
      <c r="V1299" s="243">
        <v>10096</v>
      </c>
      <c r="W1299" s="243">
        <v>10075</v>
      </c>
      <c r="X1299" s="243">
        <f t="shared" si="347"/>
        <v>21</v>
      </c>
      <c r="Y1299" s="256">
        <f t="shared" si="348"/>
        <v>0.20843672456575682</v>
      </c>
      <c r="Z1299" s="237" t="s">
        <v>8619</v>
      </c>
      <c r="AA1299" s="243">
        <v>500</v>
      </c>
      <c r="AB1299" s="243">
        <v>500</v>
      </c>
      <c r="AC1299" s="243">
        <f t="shared" si="342"/>
        <v>0</v>
      </c>
      <c r="AD1299" s="256">
        <f t="shared" si="343"/>
        <v>0</v>
      </c>
      <c r="AE1299" s="237" t="s">
        <v>8620</v>
      </c>
      <c r="AF1299" s="243">
        <v>262</v>
      </c>
      <c r="AG1299" s="243">
        <v>267</v>
      </c>
      <c r="AH1299" s="243">
        <f t="shared" si="350"/>
        <v>-5</v>
      </c>
      <c r="AI1299" s="243">
        <f t="shared" si="351"/>
        <v>-1.8726591760299627</v>
      </c>
      <c r="AJ1299" s="237" t="s">
        <v>5423</v>
      </c>
      <c r="AK1299" s="243" t="s">
        <v>5423</v>
      </c>
      <c r="AL1299" s="243" t="s">
        <v>5423</v>
      </c>
      <c r="AM1299" s="243" t="s">
        <v>5423</v>
      </c>
      <c r="AN1299" s="243" t="s">
        <v>5423</v>
      </c>
      <c r="AO1299" s="237" t="s">
        <v>5423</v>
      </c>
      <c r="AP1299" s="243" t="s">
        <v>5423</v>
      </c>
      <c r="AQ1299" s="243" t="s">
        <v>5423</v>
      </c>
      <c r="AR1299" s="243" t="s">
        <v>5423</v>
      </c>
      <c r="AS1299" s="243" t="s">
        <v>5423</v>
      </c>
      <c r="AT1299" s="5"/>
    </row>
    <row r="1300" spans="2:46" ht="50" customHeight="1">
      <c r="B1300" s="34" t="s">
        <v>2570</v>
      </c>
      <c r="C1300" s="35" t="s">
        <v>5306</v>
      </c>
      <c r="D1300" s="36" t="s">
        <v>2571</v>
      </c>
      <c r="E1300" s="97">
        <v>24.957999999999998</v>
      </c>
      <c r="F1300" s="241">
        <v>0</v>
      </c>
      <c r="G1300" s="237">
        <f t="shared" si="345"/>
        <v>24.957999999999998</v>
      </c>
      <c r="H1300" s="236">
        <v>0</v>
      </c>
      <c r="I1300" s="97" t="s">
        <v>6150</v>
      </c>
      <c r="J1300" s="241" t="s">
        <v>6150</v>
      </c>
      <c r="K1300" s="237" t="s">
        <v>6150</v>
      </c>
      <c r="L1300" s="313" t="s">
        <v>6150</v>
      </c>
      <c r="M1300" s="97">
        <v>24.957999999999998</v>
      </c>
      <c r="N1300" s="241">
        <v>0</v>
      </c>
      <c r="O1300" s="237">
        <f t="shared" ref="O1300:O1351" si="356">M1300-N1300</f>
        <v>24.957999999999998</v>
      </c>
      <c r="P1300" s="236">
        <v>0</v>
      </c>
      <c r="Q1300" s="97" t="s">
        <v>12163</v>
      </c>
      <c r="R1300" s="241" t="s">
        <v>12163</v>
      </c>
      <c r="S1300" s="237" t="s">
        <v>12163</v>
      </c>
      <c r="T1300" s="296" t="s">
        <v>12163</v>
      </c>
      <c r="U1300" s="65" t="s">
        <v>6150</v>
      </c>
      <c r="V1300" s="235" t="s">
        <v>6150</v>
      </c>
      <c r="W1300" s="235" t="s">
        <v>6150</v>
      </c>
      <c r="X1300" s="235" t="s">
        <v>6150</v>
      </c>
      <c r="Y1300" s="235" t="s">
        <v>6150</v>
      </c>
      <c r="Z1300" s="237" t="s">
        <v>5423</v>
      </c>
      <c r="AA1300" s="243" t="s">
        <v>5423</v>
      </c>
      <c r="AB1300" s="243" t="s">
        <v>5423</v>
      </c>
      <c r="AC1300" s="243" t="s">
        <v>5423</v>
      </c>
      <c r="AD1300" s="243" t="s">
        <v>5423</v>
      </c>
      <c r="AE1300" s="243" t="s">
        <v>5423</v>
      </c>
      <c r="AF1300" s="243" t="s">
        <v>5423</v>
      </c>
      <c r="AG1300" s="243" t="s">
        <v>5423</v>
      </c>
      <c r="AH1300" s="243" t="s">
        <v>5423</v>
      </c>
      <c r="AI1300" s="243" t="s">
        <v>5423</v>
      </c>
      <c r="AJ1300" s="237" t="s">
        <v>5423</v>
      </c>
      <c r="AK1300" s="243" t="s">
        <v>5423</v>
      </c>
      <c r="AL1300" s="243" t="s">
        <v>5423</v>
      </c>
      <c r="AM1300" s="243" t="s">
        <v>5423</v>
      </c>
      <c r="AN1300" s="243" t="s">
        <v>5423</v>
      </c>
      <c r="AO1300" s="237" t="s">
        <v>5423</v>
      </c>
      <c r="AP1300" s="243" t="s">
        <v>5423</v>
      </c>
      <c r="AQ1300" s="243" t="s">
        <v>5423</v>
      </c>
      <c r="AR1300" s="243" t="s">
        <v>5423</v>
      </c>
      <c r="AS1300" s="243" t="s">
        <v>5423</v>
      </c>
      <c r="AT1300" s="5"/>
    </row>
    <row r="1301" spans="2:46" ht="50" customHeight="1">
      <c r="B1301" s="34" t="s">
        <v>2572</v>
      </c>
      <c r="C1301" s="35" t="s">
        <v>5306</v>
      </c>
      <c r="D1301" s="36" t="s">
        <v>2573</v>
      </c>
      <c r="E1301" s="97">
        <v>104.291</v>
      </c>
      <c r="F1301" s="241">
        <v>84.813000000000002</v>
      </c>
      <c r="G1301" s="237">
        <f t="shared" si="345"/>
        <v>19.477999999999994</v>
      </c>
      <c r="H1301" s="236">
        <f t="shared" si="346"/>
        <v>22.965818919269445</v>
      </c>
      <c r="I1301" s="97">
        <v>104.291</v>
      </c>
      <c r="J1301" s="241">
        <v>84.813000000000002</v>
      </c>
      <c r="K1301" s="237">
        <f t="shared" si="349"/>
        <v>19.477999999999994</v>
      </c>
      <c r="L1301" s="313">
        <f t="shared" si="344"/>
        <v>22.965818919269445</v>
      </c>
      <c r="M1301" s="97" t="s">
        <v>12163</v>
      </c>
      <c r="N1301" s="241" t="s">
        <v>12163</v>
      </c>
      <c r="O1301" s="237" t="s">
        <v>12163</v>
      </c>
      <c r="P1301" s="237" t="s">
        <v>12163</v>
      </c>
      <c r="Q1301" s="97" t="s">
        <v>12163</v>
      </c>
      <c r="R1301" s="241" t="s">
        <v>12163</v>
      </c>
      <c r="S1301" s="237" t="s">
        <v>12163</v>
      </c>
      <c r="T1301" s="296" t="s">
        <v>12163</v>
      </c>
      <c r="U1301" s="65" t="s">
        <v>6150</v>
      </c>
      <c r="V1301" s="235" t="s">
        <v>6150</v>
      </c>
      <c r="W1301" s="235" t="s">
        <v>6150</v>
      </c>
      <c r="X1301" s="235" t="s">
        <v>6150</v>
      </c>
      <c r="Y1301" s="235" t="s">
        <v>6150</v>
      </c>
      <c r="Z1301" s="237" t="s">
        <v>5423</v>
      </c>
      <c r="AA1301" s="243" t="s">
        <v>5423</v>
      </c>
      <c r="AB1301" s="243" t="s">
        <v>5423</v>
      </c>
      <c r="AC1301" s="243" t="s">
        <v>5423</v>
      </c>
      <c r="AD1301" s="243" t="s">
        <v>5423</v>
      </c>
      <c r="AE1301" s="243" t="s">
        <v>5423</v>
      </c>
      <c r="AF1301" s="243" t="s">
        <v>5423</v>
      </c>
      <c r="AG1301" s="243" t="s">
        <v>5423</v>
      </c>
      <c r="AH1301" s="243" t="s">
        <v>5423</v>
      </c>
      <c r="AI1301" s="243" t="s">
        <v>5423</v>
      </c>
      <c r="AJ1301" s="237" t="s">
        <v>5423</v>
      </c>
      <c r="AK1301" s="243" t="s">
        <v>5423</v>
      </c>
      <c r="AL1301" s="243" t="s">
        <v>5423</v>
      </c>
      <c r="AM1301" s="243" t="s">
        <v>5423</v>
      </c>
      <c r="AN1301" s="243" t="s">
        <v>5423</v>
      </c>
      <c r="AO1301" s="237" t="s">
        <v>5423</v>
      </c>
      <c r="AP1301" s="243" t="s">
        <v>5423</v>
      </c>
      <c r="AQ1301" s="243" t="s">
        <v>5423</v>
      </c>
      <c r="AR1301" s="243" t="s">
        <v>5423</v>
      </c>
      <c r="AS1301" s="243" t="s">
        <v>5423</v>
      </c>
      <c r="AT1301" s="5"/>
    </row>
    <row r="1302" spans="2:46" ht="50" customHeight="1">
      <c r="B1302" s="37" t="s">
        <v>2574</v>
      </c>
      <c r="C1302" s="38" t="s">
        <v>5306</v>
      </c>
      <c r="D1302" s="39" t="s">
        <v>2575</v>
      </c>
      <c r="E1302" s="97">
        <v>580.05499999999995</v>
      </c>
      <c r="F1302" s="241">
        <v>363.30200000000002</v>
      </c>
      <c r="G1302" s="237">
        <f t="shared" si="345"/>
        <v>216.75299999999993</v>
      </c>
      <c r="H1302" s="236">
        <f t="shared" si="346"/>
        <v>59.661934148449483</v>
      </c>
      <c r="I1302" s="97" t="s">
        <v>12163</v>
      </c>
      <c r="J1302" s="241" t="s">
        <v>12163</v>
      </c>
      <c r="K1302" s="237" t="s">
        <v>12163</v>
      </c>
      <c r="L1302" s="313" t="s">
        <v>12163</v>
      </c>
      <c r="M1302" s="97" t="s">
        <v>12163</v>
      </c>
      <c r="N1302" s="241" t="s">
        <v>12163</v>
      </c>
      <c r="O1302" s="237" t="s">
        <v>12163</v>
      </c>
      <c r="P1302" s="237" t="s">
        <v>12163</v>
      </c>
      <c r="Q1302" s="97">
        <v>580.05499999999995</v>
      </c>
      <c r="R1302" s="241">
        <v>363.30200000000002</v>
      </c>
      <c r="S1302" s="237">
        <f t="shared" si="340"/>
        <v>216.75299999999993</v>
      </c>
      <c r="T1302" s="335">
        <f t="shared" si="341"/>
        <v>59.661934148449483</v>
      </c>
      <c r="U1302" s="180" t="s">
        <v>8621</v>
      </c>
      <c r="V1302" s="243">
        <v>580</v>
      </c>
      <c r="W1302" s="243">
        <v>363</v>
      </c>
      <c r="X1302" s="243">
        <f t="shared" si="347"/>
        <v>217</v>
      </c>
      <c r="Y1302" s="256">
        <f t="shared" si="348"/>
        <v>59.779614325068877</v>
      </c>
      <c r="Z1302" s="237" t="s">
        <v>5423</v>
      </c>
      <c r="AA1302" s="243" t="s">
        <v>5423</v>
      </c>
      <c r="AB1302" s="243" t="s">
        <v>5423</v>
      </c>
      <c r="AC1302" s="243" t="s">
        <v>5423</v>
      </c>
      <c r="AD1302" s="243" t="s">
        <v>5423</v>
      </c>
      <c r="AE1302" s="243" t="s">
        <v>5423</v>
      </c>
      <c r="AF1302" s="243" t="s">
        <v>5423</v>
      </c>
      <c r="AG1302" s="243" t="s">
        <v>5423</v>
      </c>
      <c r="AH1302" s="243" t="s">
        <v>5423</v>
      </c>
      <c r="AI1302" s="243" t="s">
        <v>5423</v>
      </c>
      <c r="AJ1302" s="237" t="s">
        <v>5423</v>
      </c>
      <c r="AK1302" s="243" t="s">
        <v>5423</v>
      </c>
      <c r="AL1302" s="243" t="s">
        <v>5423</v>
      </c>
      <c r="AM1302" s="243" t="s">
        <v>5423</v>
      </c>
      <c r="AN1302" s="243" t="s">
        <v>5423</v>
      </c>
      <c r="AO1302" s="237" t="s">
        <v>5423</v>
      </c>
      <c r="AP1302" s="243" t="s">
        <v>5423</v>
      </c>
      <c r="AQ1302" s="243" t="s">
        <v>5423</v>
      </c>
      <c r="AR1302" s="243" t="s">
        <v>5423</v>
      </c>
      <c r="AS1302" s="243" t="s">
        <v>5423</v>
      </c>
      <c r="AT1302" s="10"/>
    </row>
    <row r="1303" spans="2:46" ht="50" customHeight="1">
      <c r="B1303" s="34" t="s">
        <v>2576</v>
      </c>
      <c r="C1303" s="35" t="s">
        <v>5306</v>
      </c>
      <c r="D1303" s="36" t="s">
        <v>2577</v>
      </c>
      <c r="E1303" s="97">
        <v>2830.9119999999998</v>
      </c>
      <c r="F1303" s="241">
        <v>2657.0770000000002</v>
      </c>
      <c r="G1303" s="237">
        <f t="shared" si="345"/>
        <v>173.83499999999958</v>
      </c>
      <c r="H1303" s="236">
        <f t="shared" si="346"/>
        <v>6.5423395708893484</v>
      </c>
      <c r="I1303" s="97" t="s">
        <v>12163</v>
      </c>
      <c r="J1303" s="241" t="s">
        <v>12163</v>
      </c>
      <c r="K1303" s="237" t="s">
        <v>12163</v>
      </c>
      <c r="L1303" s="313" t="s">
        <v>12163</v>
      </c>
      <c r="M1303" s="97" t="s">
        <v>12163</v>
      </c>
      <c r="N1303" s="241" t="s">
        <v>12163</v>
      </c>
      <c r="O1303" s="237" t="s">
        <v>12163</v>
      </c>
      <c r="P1303" s="237" t="s">
        <v>12163</v>
      </c>
      <c r="Q1303" s="97">
        <v>2830.9119999999998</v>
      </c>
      <c r="R1303" s="241">
        <v>2657.0770000000002</v>
      </c>
      <c r="S1303" s="237">
        <f t="shared" si="340"/>
        <v>173.83499999999958</v>
      </c>
      <c r="T1303" s="335">
        <f t="shared" si="341"/>
        <v>6.5423395708893484</v>
      </c>
      <c r="U1303" s="180" t="s">
        <v>7076</v>
      </c>
      <c r="V1303" s="243">
        <v>2831</v>
      </c>
      <c r="W1303" s="243">
        <v>2657</v>
      </c>
      <c r="X1303" s="243">
        <f t="shared" si="347"/>
        <v>174</v>
      </c>
      <c r="Y1303" s="256">
        <f t="shared" si="348"/>
        <v>6.5487391795257812</v>
      </c>
      <c r="Z1303" s="237" t="s">
        <v>5423</v>
      </c>
      <c r="AA1303" s="243" t="s">
        <v>5423</v>
      </c>
      <c r="AB1303" s="243" t="s">
        <v>5423</v>
      </c>
      <c r="AC1303" s="243" t="s">
        <v>5423</v>
      </c>
      <c r="AD1303" s="243" t="s">
        <v>5423</v>
      </c>
      <c r="AE1303" s="243" t="s">
        <v>5423</v>
      </c>
      <c r="AF1303" s="243" t="s">
        <v>5423</v>
      </c>
      <c r="AG1303" s="243" t="s">
        <v>5423</v>
      </c>
      <c r="AH1303" s="243" t="s">
        <v>5423</v>
      </c>
      <c r="AI1303" s="243" t="s">
        <v>5423</v>
      </c>
      <c r="AJ1303" s="237" t="s">
        <v>5423</v>
      </c>
      <c r="AK1303" s="243" t="s">
        <v>5423</v>
      </c>
      <c r="AL1303" s="243" t="s">
        <v>5423</v>
      </c>
      <c r="AM1303" s="243" t="s">
        <v>5423</v>
      </c>
      <c r="AN1303" s="243" t="s">
        <v>5423</v>
      </c>
      <c r="AO1303" s="237" t="s">
        <v>5423</v>
      </c>
      <c r="AP1303" s="243" t="s">
        <v>5423</v>
      </c>
      <c r="AQ1303" s="243" t="s">
        <v>5423</v>
      </c>
      <c r="AR1303" s="243" t="s">
        <v>5423</v>
      </c>
      <c r="AS1303" s="243" t="s">
        <v>5423</v>
      </c>
      <c r="AT1303" s="5"/>
    </row>
    <row r="1304" spans="2:46" ht="50" customHeight="1">
      <c r="B1304" s="34" t="s">
        <v>2578</v>
      </c>
      <c r="C1304" s="35" t="s">
        <v>5306</v>
      </c>
      <c r="D1304" s="36" t="s">
        <v>2579</v>
      </c>
      <c r="E1304" s="97">
        <v>82.003</v>
      </c>
      <c r="F1304" s="241">
        <v>123.102</v>
      </c>
      <c r="G1304" s="237">
        <f t="shared" si="345"/>
        <v>-41.099000000000004</v>
      </c>
      <c r="H1304" s="236">
        <f t="shared" si="346"/>
        <v>-33.386135074978476</v>
      </c>
      <c r="I1304" s="97" t="s">
        <v>12163</v>
      </c>
      <c r="J1304" s="241" t="s">
        <v>12163</v>
      </c>
      <c r="K1304" s="237" t="s">
        <v>12163</v>
      </c>
      <c r="L1304" s="313" t="s">
        <v>12163</v>
      </c>
      <c r="M1304" s="97" t="s">
        <v>12163</v>
      </c>
      <c r="N1304" s="241" t="s">
        <v>12163</v>
      </c>
      <c r="O1304" s="237" t="s">
        <v>12163</v>
      </c>
      <c r="P1304" s="237" t="s">
        <v>12163</v>
      </c>
      <c r="Q1304" s="97">
        <v>82.003</v>
      </c>
      <c r="R1304" s="241">
        <v>123.102</v>
      </c>
      <c r="S1304" s="237">
        <f t="shared" si="340"/>
        <v>-41.099000000000004</v>
      </c>
      <c r="T1304" s="335">
        <f t="shared" si="341"/>
        <v>-33.386135074978476</v>
      </c>
      <c r="U1304" s="180" t="s">
        <v>8622</v>
      </c>
      <c r="V1304" s="243">
        <v>82</v>
      </c>
      <c r="W1304" s="243">
        <v>123</v>
      </c>
      <c r="X1304" s="243">
        <f t="shared" si="347"/>
        <v>-41</v>
      </c>
      <c r="Y1304" s="256">
        <f t="shared" si="348"/>
        <v>-33.333333333333329</v>
      </c>
      <c r="Z1304" s="241" t="s">
        <v>5423</v>
      </c>
      <c r="AA1304" s="243" t="s">
        <v>5423</v>
      </c>
      <c r="AB1304" s="243" t="s">
        <v>5423</v>
      </c>
      <c r="AC1304" s="243" t="s">
        <v>5423</v>
      </c>
      <c r="AD1304" s="243" t="s">
        <v>5423</v>
      </c>
      <c r="AE1304" s="243" t="s">
        <v>5423</v>
      </c>
      <c r="AF1304" s="243" t="s">
        <v>5423</v>
      </c>
      <c r="AG1304" s="243" t="s">
        <v>5423</v>
      </c>
      <c r="AH1304" s="243" t="s">
        <v>5423</v>
      </c>
      <c r="AI1304" s="243" t="s">
        <v>5423</v>
      </c>
      <c r="AJ1304" s="237" t="s">
        <v>5423</v>
      </c>
      <c r="AK1304" s="243" t="s">
        <v>5423</v>
      </c>
      <c r="AL1304" s="243" t="s">
        <v>5423</v>
      </c>
      <c r="AM1304" s="243" t="s">
        <v>5423</v>
      </c>
      <c r="AN1304" s="243" t="s">
        <v>5423</v>
      </c>
      <c r="AO1304" s="237" t="s">
        <v>5423</v>
      </c>
      <c r="AP1304" s="243" t="s">
        <v>5423</v>
      </c>
      <c r="AQ1304" s="243" t="s">
        <v>5423</v>
      </c>
      <c r="AR1304" s="243" t="s">
        <v>5423</v>
      </c>
      <c r="AS1304" s="243" t="s">
        <v>5423</v>
      </c>
      <c r="AT1304" s="5"/>
    </row>
    <row r="1305" spans="2:46" ht="50" customHeight="1">
      <c r="B1305" s="34" t="s">
        <v>2580</v>
      </c>
      <c r="C1305" s="35" t="s">
        <v>5306</v>
      </c>
      <c r="D1305" s="36" t="s">
        <v>2581</v>
      </c>
      <c r="E1305" s="97">
        <v>1000.01</v>
      </c>
      <c r="F1305" s="241">
        <v>1010.842</v>
      </c>
      <c r="G1305" s="237">
        <f t="shared" si="345"/>
        <v>-10.831999999999994</v>
      </c>
      <c r="H1305" s="236">
        <f t="shared" si="346"/>
        <v>-1.0715819089432368</v>
      </c>
      <c r="I1305" s="97">
        <v>0.01</v>
      </c>
      <c r="J1305" s="241">
        <v>10.842000000000001</v>
      </c>
      <c r="K1305" s="237">
        <f t="shared" si="349"/>
        <v>-10.832000000000001</v>
      </c>
      <c r="L1305" s="313">
        <f t="shared" si="344"/>
        <v>-99.907766094816452</v>
      </c>
      <c r="M1305" s="97" t="s">
        <v>12163</v>
      </c>
      <c r="N1305" s="241" t="s">
        <v>12163</v>
      </c>
      <c r="O1305" s="237" t="s">
        <v>12163</v>
      </c>
      <c r="P1305" s="237" t="s">
        <v>12163</v>
      </c>
      <c r="Q1305" s="97">
        <v>1000</v>
      </c>
      <c r="R1305" s="241">
        <v>1000</v>
      </c>
      <c r="S1305" s="237">
        <f t="shared" si="340"/>
        <v>0</v>
      </c>
      <c r="T1305" s="335">
        <f t="shared" si="341"/>
        <v>0</v>
      </c>
      <c r="U1305" s="180" t="s">
        <v>5513</v>
      </c>
      <c r="V1305" s="243">
        <v>1000</v>
      </c>
      <c r="W1305" s="243">
        <v>1000</v>
      </c>
      <c r="X1305" s="243">
        <f t="shared" si="347"/>
        <v>0</v>
      </c>
      <c r="Y1305" s="256">
        <f t="shared" si="348"/>
        <v>0</v>
      </c>
      <c r="Z1305" s="241" t="s">
        <v>5423</v>
      </c>
      <c r="AA1305" s="243" t="s">
        <v>5423</v>
      </c>
      <c r="AB1305" s="243" t="s">
        <v>5423</v>
      </c>
      <c r="AC1305" s="243" t="s">
        <v>5423</v>
      </c>
      <c r="AD1305" s="243" t="s">
        <v>5423</v>
      </c>
      <c r="AE1305" s="243" t="s">
        <v>5423</v>
      </c>
      <c r="AF1305" s="243" t="s">
        <v>5423</v>
      </c>
      <c r="AG1305" s="243" t="s">
        <v>5423</v>
      </c>
      <c r="AH1305" s="243" t="s">
        <v>5423</v>
      </c>
      <c r="AI1305" s="243" t="s">
        <v>5423</v>
      </c>
      <c r="AJ1305" s="237" t="s">
        <v>5423</v>
      </c>
      <c r="AK1305" s="243" t="s">
        <v>5423</v>
      </c>
      <c r="AL1305" s="243" t="s">
        <v>5423</v>
      </c>
      <c r="AM1305" s="243" t="s">
        <v>5423</v>
      </c>
      <c r="AN1305" s="243" t="s">
        <v>5423</v>
      </c>
      <c r="AO1305" s="237" t="s">
        <v>5423</v>
      </c>
      <c r="AP1305" s="243" t="s">
        <v>5423</v>
      </c>
      <c r="AQ1305" s="243" t="s">
        <v>5423</v>
      </c>
      <c r="AR1305" s="243" t="s">
        <v>5423</v>
      </c>
      <c r="AS1305" s="243" t="s">
        <v>5423</v>
      </c>
      <c r="AT1305" s="5"/>
    </row>
    <row r="1306" spans="2:46" ht="50" customHeight="1">
      <c r="B1306" s="34" t="s">
        <v>2582</v>
      </c>
      <c r="C1306" s="35" t="s">
        <v>5306</v>
      </c>
      <c r="D1306" s="36" t="s">
        <v>2583</v>
      </c>
      <c r="E1306" s="97">
        <v>1556.104</v>
      </c>
      <c r="F1306" s="241">
        <v>1547.268</v>
      </c>
      <c r="G1306" s="237">
        <f t="shared" si="345"/>
        <v>8.8360000000000127</v>
      </c>
      <c r="H1306" s="236">
        <f t="shared" si="346"/>
        <v>0.57107107495275622</v>
      </c>
      <c r="I1306" s="97">
        <v>297.59500000000003</v>
      </c>
      <c r="J1306" s="241">
        <v>288.94600000000003</v>
      </c>
      <c r="K1306" s="237">
        <f t="shared" si="349"/>
        <v>8.6490000000000009</v>
      </c>
      <c r="L1306" s="313">
        <f t="shared" si="344"/>
        <v>2.9932928644106513</v>
      </c>
      <c r="M1306" s="97" t="s">
        <v>12163</v>
      </c>
      <c r="N1306" s="241" t="s">
        <v>12163</v>
      </c>
      <c r="O1306" s="237" t="s">
        <v>12163</v>
      </c>
      <c r="P1306" s="237" t="s">
        <v>12163</v>
      </c>
      <c r="Q1306" s="97">
        <v>1258.509</v>
      </c>
      <c r="R1306" s="241">
        <v>1258.3219999999999</v>
      </c>
      <c r="S1306" s="237">
        <f t="shared" si="340"/>
        <v>0.18700000000012551</v>
      </c>
      <c r="T1306" s="335">
        <f t="shared" si="341"/>
        <v>1.486106100029448E-2</v>
      </c>
      <c r="U1306" s="180" t="s">
        <v>5649</v>
      </c>
      <c r="V1306" s="243">
        <v>1041</v>
      </c>
      <c r="W1306" s="243">
        <v>1041</v>
      </c>
      <c r="X1306" s="243">
        <f t="shared" si="347"/>
        <v>0</v>
      </c>
      <c r="Y1306" s="256">
        <f t="shared" si="348"/>
        <v>0</v>
      </c>
      <c r="Z1306" s="241" t="s">
        <v>8623</v>
      </c>
      <c r="AA1306" s="243">
        <v>160</v>
      </c>
      <c r="AB1306" s="243">
        <v>160</v>
      </c>
      <c r="AC1306" s="243">
        <f t="shared" si="342"/>
        <v>0</v>
      </c>
      <c r="AD1306" s="256">
        <f t="shared" si="343"/>
        <v>0</v>
      </c>
      <c r="AE1306" s="241" t="s">
        <v>8624</v>
      </c>
      <c r="AF1306" s="243">
        <v>40</v>
      </c>
      <c r="AG1306" s="243">
        <v>40</v>
      </c>
      <c r="AH1306" s="243">
        <f t="shared" si="350"/>
        <v>0</v>
      </c>
      <c r="AI1306" s="243">
        <f t="shared" si="351"/>
        <v>0</v>
      </c>
      <c r="AJ1306" s="241" t="s">
        <v>5654</v>
      </c>
      <c r="AK1306" s="243">
        <v>10</v>
      </c>
      <c r="AL1306" s="243">
        <v>10</v>
      </c>
      <c r="AM1306" s="243">
        <f t="shared" si="352"/>
        <v>0</v>
      </c>
      <c r="AN1306" s="243">
        <f t="shared" si="353"/>
        <v>0</v>
      </c>
      <c r="AO1306" s="241" t="s">
        <v>8625</v>
      </c>
      <c r="AP1306" s="243">
        <v>6</v>
      </c>
      <c r="AQ1306" s="243">
        <v>6</v>
      </c>
      <c r="AR1306" s="243">
        <f t="shared" si="354"/>
        <v>0</v>
      </c>
      <c r="AS1306" s="256">
        <f t="shared" si="355"/>
        <v>0</v>
      </c>
      <c r="AT1306" s="5"/>
    </row>
    <row r="1307" spans="2:46" ht="50" customHeight="1">
      <c r="B1307" s="34" t="s">
        <v>2584</v>
      </c>
      <c r="C1307" s="35" t="s">
        <v>5306</v>
      </c>
      <c r="D1307" s="36" t="s">
        <v>2585</v>
      </c>
      <c r="E1307" s="97">
        <v>67</v>
      </c>
      <c r="F1307" s="241">
        <v>34</v>
      </c>
      <c r="G1307" s="237">
        <f t="shared" si="345"/>
        <v>33</v>
      </c>
      <c r="H1307" s="236">
        <f t="shared" si="346"/>
        <v>97.058823529411768</v>
      </c>
      <c r="I1307" s="97" t="s">
        <v>12163</v>
      </c>
      <c r="J1307" s="241" t="s">
        <v>12163</v>
      </c>
      <c r="K1307" s="237" t="s">
        <v>12163</v>
      </c>
      <c r="L1307" s="313" t="s">
        <v>12163</v>
      </c>
      <c r="M1307" s="97" t="s">
        <v>12163</v>
      </c>
      <c r="N1307" s="241" t="s">
        <v>12163</v>
      </c>
      <c r="O1307" s="237" t="s">
        <v>12163</v>
      </c>
      <c r="P1307" s="237" t="s">
        <v>12163</v>
      </c>
      <c r="Q1307" s="97">
        <v>67</v>
      </c>
      <c r="R1307" s="241">
        <v>34</v>
      </c>
      <c r="S1307" s="237">
        <f t="shared" si="340"/>
        <v>33</v>
      </c>
      <c r="T1307" s="335">
        <f t="shared" si="341"/>
        <v>97.058823529411768</v>
      </c>
      <c r="U1307" s="180" t="s">
        <v>6992</v>
      </c>
      <c r="V1307" s="243">
        <v>60</v>
      </c>
      <c r="W1307" s="243">
        <v>30</v>
      </c>
      <c r="X1307" s="243">
        <f t="shared" si="347"/>
        <v>30</v>
      </c>
      <c r="Y1307" s="256">
        <f t="shared" si="348"/>
        <v>100</v>
      </c>
      <c r="Z1307" s="241" t="s">
        <v>8626</v>
      </c>
      <c r="AA1307" s="243">
        <v>7</v>
      </c>
      <c r="AB1307" s="243">
        <v>4</v>
      </c>
      <c r="AC1307" s="243">
        <f t="shared" si="342"/>
        <v>3</v>
      </c>
      <c r="AD1307" s="256">
        <f t="shared" si="343"/>
        <v>75</v>
      </c>
      <c r="AE1307" s="241" t="s">
        <v>5423</v>
      </c>
      <c r="AF1307" s="243" t="s">
        <v>5423</v>
      </c>
      <c r="AG1307" s="243" t="s">
        <v>5423</v>
      </c>
      <c r="AH1307" s="243" t="s">
        <v>5423</v>
      </c>
      <c r="AI1307" s="243" t="s">
        <v>5423</v>
      </c>
      <c r="AJ1307" s="241" t="s">
        <v>5423</v>
      </c>
      <c r="AK1307" s="243" t="s">
        <v>5423</v>
      </c>
      <c r="AL1307" s="243" t="s">
        <v>5423</v>
      </c>
      <c r="AM1307" s="243" t="s">
        <v>5423</v>
      </c>
      <c r="AN1307" s="243" t="s">
        <v>5423</v>
      </c>
      <c r="AO1307" s="241" t="s">
        <v>5423</v>
      </c>
      <c r="AP1307" s="243" t="s">
        <v>5423</v>
      </c>
      <c r="AQ1307" s="243" t="s">
        <v>5423</v>
      </c>
      <c r="AR1307" s="243" t="s">
        <v>5423</v>
      </c>
      <c r="AS1307" s="243" t="s">
        <v>5423</v>
      </c>
      <c r="AT1307" s="5"/>
    </row>
    <row r="1308" spans="2:46" ht="50" customHeight="1">
      <c r="B1308" s="34" t="s">
        <v>2586</v>
      </c>
      <c r="C1308" s="35" t="s">
        <v>5306</v>
      </c>
      <c r="D1308" s="36" t="s">
        <v>2587</v>
      </c>
      <c r="E1308" s="97">
        <v>31.486999999999998</v>
      </c>
      <c r="F1308" s="241">
        <v>30.587</v>
      </c>
      <c r="G1308" s="237">
        <f t="shared" si="345"/>
        <v>0.89999999999999858</v>
      </c>
      <c r="H1308" s="236">
        <f t="shared" si="346"/>
        <v>2.9424265210710385</v>
      </c>
      <c r="I1308" s="97" t="s">
        <v>12163</v>
      </c>
      <c r="J1308" s="241" t="s">
        <v>12163</v>
      </c>
      <c r="K1308" s="237" t="s">
        <v>12163</v>
      </c>
      <c r="L1308" s="313" t="s">
        <v>12163</v>
      </c>
      <c r="M1308" s="97" t="s">
        <v>12163</v>
      </c>
      <c r="N1308" s="241" t="s">
        <v>12163</v>
      </c>
      <c r="O1308" s="237" t="s">
        <v>12163</v>
      </c>
      <c r="P1308" s="237" t="s">
        <v>12163</v>
      </c>
      <c r="Q1308" s="97">
        <v>31.486999999999998</v>
      </c>
      <c r="R1308" s="241">
        <v>30.587</v>
      </c>
      <c r="S1308" s="237">
        <f t="shared" si="340"/>
        <v>0.89999999999999858</v>
      </c>
      <c r="T1308" s="335">
        <f t="shared" si="341"/>
        <v>2.9424265210710385</v>
      </c>
      <c r="U1308" s="180" t="s">
        <v>8627</v>
      </c>
      <c r="V1308" s="243">
        <v>31</v>
      </c>
      <c r="W1308" s="243">
        <v>31</v>
      </c>
      <c r="X1308" s="243">
        <f t="shared" si="347"/>
        <v>0</v>
      </c>
      <c r="Y1308" s="256">
        <f t="shared" si="348"/>
        <v>0</v>
      </c>
      <c r="Z1308" s="241" t="s">
        <v>5423</v>
      </c>
      <c r="AA1308" s="243" t="s">
        <v>5423</v>
      </c>
      <c r="AB1308" s="243" t="s">
        <v>5423</v>
      </c>
      <c r="AC1308" s="243" t="s">
        <v>5423</v>
      </c>
      <c r="AD1308" s="243" t="s">
        <v>5423</v>
      </c>
      <c r="AE1308" s="241" t="s">
        <v>5423</v>
      </c>
      <c r="AF1308" s="243" t="s">
        <v>5423</v>
      </c>
      <c r="AG1308" s="243" t="s">
        <v>5423</v>
      </c>
      <c r="AH1308" s="243" t="s">
        <v>5423</v>
      </c>
      <c r="AI1308" s="243" t="s">
        <v>5423</v>
      </c>
      <c r="AJ1308" s="241" t="s">
        <v>5423</v>
      </c>
      <c r="AK1308" s="243" t="s">
        <v>5423</v>
      </c>
      <c r="AL1308" s="243" t="s">
        <v>5423</v>
      </c>
      <c r="AM1308" s="243" t="s">
        <v>5423</v>
      </c>
      <c r="AN1308" s="243" t="s">
        <v>5423</v>
      </c>
      <c r="AO1308" s="241" t="s">
        <v>5423</v>
      </c>
      <c r="AP1308" s="243" t="s">
        <v>5423</v>
      </c>
      <c r="AQ1308" s="243" t="s">
        <v>5423</v>
      </c>
      <c r="AR1308" s="243" t="s">
        <v>5423</v>
      </c>
      <c r="AS1308" s="243" t="s">
        <v>5423</v>
      </c>
      <c r="AT1308" s="5"/>
    </row>
    <row r="1309" spans="2:46" ht="50" customHeight="1">
      <c r="B1309" s="37" t="s">
        <v>2588</v>
      </c>
      <c r="C1309" s="38" t="s">
        <v>5306</v>
      </c>
      <c r="D1309" s="39" t="s">
        <v>2589</v>
      </c>
      <c r="E1309" s="97">
        <v>98.989000000000004</v>
      </c>
      <c r="F1309" s="241">
        <v>80.177999999999997</v>
      </c>
      <c r="G1309" s="237">
        <f t="shared" si="345"/>
        <v>18.811000000000007</v>
      </c>
      <c r="H1309" s="236">
        <f t="shared" si="346"/>
        <v>23.461548055576355</v>
      </c>
      <c r="I1309" s="97">
        <v>98.989000000000004</v>
      </c>
      <c r="J1309" s="241">
        <v>80.177999999999997</v>
      </c>
      <c r="K1309" s="237">
        <f t="shared" si="349"/>
        <v>18.811000000000007</v>
      </c>
      <c r="L1309" s="313">
        <f t="shared" si="344"/>
        <v>23.461548055576355</v>
      </c>
      <c r="M1309" s="97" t="s">
        <v>12163</v>
      </c>
      <c r="N1309" s="241" t="s">
        <v>12163</v>
      </c>
      <c r="O1309" s="237" t="s">
        <v>12163</v>
      </c>
      <c r="P1309" s="237" t="s">
        <v>12163</v>
      </c>
      <c r="Q1309" s="97" t="s">
        <v>12163</v>
      </c>
      <c r="R1309" s="241" t="s">
        <v>12163</v>
      </c>
      <c r="S1309" s="237" t="s">
        <v>12163</v>
      </c>
      <c r="T1309" s="296" t="s">
        <v>12163</v>
      </c>
      <c r="U1309" s="65" t="s">
        <v>6150</v>
      </c>
      <c r="V1309" s="235" t="s">
        <v>6150</v>
      </c>
      <c r="W1309" s="235" t="s">
        <v>6150</v>
      </c>
      <c r="X1309" s="235" t="s">
        <v>6150</v>
      </c>
      <c r="Y1309" s="235" t="s">
        <v>6150</v>
      </c>
      <c r="Z1309" s="241" t="s">
        <v>5423</v>
      </c>
      <c r="AA1309" s="243" t="s">
        <v>5423</v>
      </c>
      <c r="AB1309" s="243" t="s">
        <v>5423</v>
      </c>
      <c r="AC1309" s="243" t="s">
        <v>5423</v>
      </c>
      <c r="AD1309" s="243" t="s">
        <v>5423</v>
      </c>
      <c r="AE1309" s="241" t="s">
        <v>5423</v>
      </c>
      <c r="AF1309" s="243" t="s">
        <v>5423</v>
      </c>
      <c r="AG1309" s="243" t="s">
        <v>5423</v>
      </c>
      <c r="AH1309" s="243" t="s">
        <v>5423</v>
      </c>
      <c r="AI1309" s="243" t="s">
        <v>5423</v>
      </c>
      <c r="AJ1309" s="241" t="s">
        <v>5423</v>
      </c>
      <c r="AK1309" s="243" t="s">
        <v>5423</v>
      </c>
      <c r="AL1309" s="243" t="s">
        <v>5423</v>
      </c>
      <c r="AM1309" s="243" t="s">
        <v>5423</v>
      </c>
      <c r="AN1309" s="243" t="s">
        <v>5423</v>
      </c>
      <c r="AO1309" s="241" t="s">
        <v>5423</v>
      </c>
      <c r="AP1309" s="243" t="s">
        <v>5423</v>
      </c>
      <c r="AQ1309" s="243" t="s">
        <v>5423</v>
      </c>
      <c r="AR1309" s="243" t="s">
        <v>5423</v>
      </c>
      <c r="AS1309" s="243" t="s">
        <v>5423</v>
      </c>
      <c r="AT1309" s="10"/>
    </row>
    <row r="1310" spans="2:46" ht="50" customHeight="1">
      <c r="B1310" s="37" t="s">
        <v>2590</v>
      </c>
      <c r="C1310" s="38" t="s">
        <v>5306</v>
      </c>
      <c r="D1310" s="39" t="s">
        <v>2591</v>
      </c>
      <c r="E1310" s="97">
        <v>111.935</v>
      </c>
      <c r="F1310" s="241">
        <v>111.91200000000001</v>
      </c>
      <c r="G1310" s="237">
        <f t="shared" si="345"/>
        <v>2.2999999999996135E-2</v>
      </c>
      <c r="H1310" s="236">
        <f t="shared" si="346"/>
        <v>2.0551862177421665E-2</v>
      </c>
      <c r="I1310" s="97">
        <v>80.436999999999998</v>
      </c>
      <c r="J1310" s="241">
        <v>80.417000000000002</v>
      </c>
      <c r="K1310" s="237">
        <f t="shared" si="349"/>
        <v>1.9999999999996021E-2</v>
      </c>
      <c r="L1310" s="313">
        <f t="shared" si="344"/>
        <v>2.4870363231650049E-2</v>
      </c>
      <c r="M1310" s="97" t="s">
        <v>12163</v>
      </c>
      <c r="N1310" s="241" t="s">
        <v>12163</v>
      </c>
      <c r="O1310" s="237" t="s">
        <v>12163</v>
      </c>
      <c r="P1310" s="237" t="s">
        <v>12163</v>
      </c>
      <c r="Q1310" s="97">
        <v>31.498000000000001</v>
      </c>
      <c r="R1310" s="241">
        <v>31.495000000000001</v>
      </c>
      <c r="S1310" s="237">
        <f t="shared" si="340"/>
        <v>3.0000000000001137E-3</v>
      </c>
      <c r="T1310" s="335">
        <f t="shared" si="341"/>
        <v>9.5253214796002968E-3</v>
      </c>
      <c r="U1310" s="180" t="s">
        <v>7076</v>
      </c>
      <c r="V1310" s="243">
        <v>31</v>
      </c>
      <c r="W1310" s="243">
        <v>31</v>
      </c>
      <c r="X1310" s="243">
        <f t="shared" si="347"/>
        <v>0</v>
      </c>
      <c r="Y1310" s="256">
        <f t="shared" si="348"/>
        <v>0</v>
      </c>
      <c r="Z1310" s="241" t="s">
        <v>5423</v>
      </c>
      <c r="AA1310" s="243" t="s">
        <v>5423</v>
      </c>
      <c r="AB1310" s="243" t="s">
        <v>5423</v>
      </c>
      <c r="AC1310" s="243" t="s">
        <v>5423</v>
      </c>
      <c r="AD1310" s="243" t="s">
        <v>5423</v>
      </c>
      <c r="AE1310" s="241" t="s">
        <v>5423</v>
      </c>
      <c r="AF1310" s="243" t="s">
        <v>5423</v>
      </c>
      <c r="AG1310" s="243" t="s">
        <v>5423</v>
      </c>
      <c r="AH1310" s="243" t="s">
        <v>5423</v>
      </c>
      <c r="AI1310" s="243" t="s">
        <v>5423</v>
      </c>
      <c r="AJ1310" s="241" t="s">
        <v>5423</v>
      </c>
      <c r="AK1310" s="243" t="s">
        <v>5423</v>
      </c>
      <c r="AL1310" s="243" t="s">
        <v>5423</v>
      </c>
      <c r="AM1310" s="243" t="s">
        <v>5423</v>
      </c>
      <c r="AN1310" s="243" t="s">
        <v>5423</v>
      </c>
      <c r="AO1310" s="241" t="s">
        <v>5423</v>
      </c>
      <c r="AP1310" s="243" t="s">
        <v>5423</v>
      </c>
      <c r="AQ1310" s="243" t="s">
        <v>5423</v>
      </c>
      <c r="AR1310" s="243" t="s">
        <v>5423</v>
      </c>
      <c r="AS1310" s="243" t="s">
        <v>5423</v>
      </c>
      <c r="AT1310" s="10"/>
    </row>
    <row r="1311" spans="2:46" ht="50" customHeight="1">
      <c r="B1311" s="34" t="s">
        <v>2592</v>
      </c>
      <c r="C1311" s="35" t="s">
        <v>5307</v>
      </c>
      <c r="D1311" s="36" t="s">
        <v>2593</v>
      </c>
      <c r="E1311" s="240">
        <v>28836.55</v>
      </c>
      <c r="F1311" s="235">
        <v>33426.697</v>
      </c>
      <c r="G1311" s="234">
        <f t="shared" si="345"/>
        <v>-4590.1470000000008</v>
      </c>
      <c r="H1311" s="105">
        <f t="shared" si="346"/>
        <v>-13.731978962803298</v>
      </c>
      <c r="I1311" s="240">
        <v>8286.6049999999996</v>
      </c>
      <c r="J1311" s="235">
        <v>10384.624</v>
      </c>
      <c r="K1311" s="234">
        <f t="shared" si="349"/>
        <v>-2098.0190000000002</v>
      </c>
      <c r="L1311" s="312">
        <f t="shared" si="344"/>
        <v>-20.203129164811362</v>
      </c>
      <c r="M1311" s="97" t="s">
        <v>12163</v>
      </c>
      <c r="N1311" s="241" t="s">
        <v>12163</v>
      </c>
      <c r="O1311" s="237" t="s">
        <v>12163</v>
      </c>
      <c r="P1311" s="237" t="s">
        <v>12163</v>
      </c>
      <c r="Q1311" s="240">
        <v>20549.945</v>
      </c>
      <c r="R1311" s="235">
        <v>23042.073</v>
      </c>
      <c r="S1311" s="234">
        <f t="shared" si="340"/>
        <v>-2492.1280000000006</v>
      </c>
      <c r="T1311" s="105">
        <f t="shared" si="341"/>
        <v>-10.815554659513493</v>
      </c>
      <c r="U1311" s="180" t="s">
        <v>5427</v>
      </c>
      <c r="V1311" s="165">
        <v>8256</v>
      </c>
      <c r="W1311" s="165">
        <v>7754</v>
      </c>
      <c r="X1311" s="165">
        <f>V1311-W1311</f>
        <v>502</v>
      </c>
      <c r="Y1311" s="165">
        <f>X1311/W1311*100</f>
        <v>6.4740778952798559</v>
      </c>
      <c r="Z1311" s="235" t="s">
        <v>8628</v>
      </c>
      <c r="AA1311" s="165">
        <v>4377</v>
      </c>
      <c r="AB1311" s="165">
        <v>3876</v>
      </c>
      <c r="AC1311" s="165">
        <f t="shared" si="342"/>
        <v>501</v>
      </c>
      <c r="AD1311" s="165">
        <f>AC1311/AB1311*100</f>
        <v>12.925696594427244</v>
      </c>
      <c r="AE1311" s="235" t="s">
        <v>5536</v>
      </c>
      <c r="AF1311" s="165">
        <v>3730</v>
      </c>
      <c r="AG1311" s="165">
        <v>4561</v>
      </c>
      <c r="AH1311" s="165">
        <f t="shared" si="350"/>
        <v>-831</v>
      </c>
      <c r="AI1311" s="165">
        <f t="shared" si="351"/>
        <v>-18.219688664766498</v>
      </c>
      <c r="AJ1311" s="235" t="s">
        <v>8629</v>
      </c>
      <c r="AK1311" s="165">
        <v>3741</v>
      </c>
      <c r="AL1311" s="165">
        <v>3796</v>
      </c>
      <c r="AM1311" s="165">
        <f t="shared" si="352"/>
        <v>-55</v>
      </c>
      <c r="AN1311" s="165">
        <f t="shared" si="353"/>
        <v>-1.4488935721812435</v>
      </c>
      <c r="AO1311" s="235" t="s">
        <v>8630</v>
      </c>
      <c r="AP1311" s="165">
        <v>1837</v>
      </c>
      <c r="AQ1311" s="165">
        <v>1637</v>
      </c>
      <c r="AR1311" s="165">
        <f t="shared" si="354"/>
        <v>200</v>
      </c>
      <c r="AS1311" s="255">
        <f t="shared" si="355"/>
        <v>12.217470983506413</v>
      </c>
      <c r="AT1311" s="166" t="s">
        <v>11980</v>
      </c>
    </row>
    <row r="1312" spans="2:46" ht="50" customHeight="1">
      <c r="B1312" s="34" t="s">
        <v>2594</v>
      </c>
      <c r="C1312" s="35" t="s">
        <v>5307</v>
      </c>
      <c r="D1312" s="36" t="s">
        <v>2595</v>
      </c>
      <c r="E1312" s="240">
        <v>9559.2109999999993</v>
      </c>
      <c r="F1312" s="235">
        <v>13735.78</v>
      </c>
      <c r="G1312" s="234">
        <f t="shared" si="345"/>
        <v>-4176.5690000000013</v>
      </c>
      <c r="H1312" s="105">
        <f t="shared" si="346"/>
        <v>-30.406493115061551</v>
      </c>
      <c r="I1312" s="240">
        <v>5351.8</v>
      </c>
      <c r="J1312" s="235">
        <v>5542.3</v>
      </c>
      <c r="K1312" s="234">
        <f t="shared" si="349"/>
        <v>-190.5</v>
      </c>
      <c r="L1312" s="312">
        <f t="shared" si="344"/>
        <v>-3.4372011619724661</v>
      </c>
      <c r="M1312" s="240">
        <v>1147.808</v>
      </c>
      <c r="N1312" s="235">
        <v>1056.749</v>
      </c>
      <c r="O1312" s="234">
        <f t="shared" si="356"/>
        <v>91.058999999999969</v>
      </c>
      <c r="P1312" s="105">
        <f t="shared" ref="P1312:P1351" si="357">O1312/N1312*100</f>
        <v>8.6168995665006509</v>
      </c>
      <c r="Q1312" s="240">
        <v>3059.6030000000001</v>
      </c>
      <c r="R1312" s="235">
        <v>7136.7309999999998</v>
      </c>
      <c r="S1312" s="234">
        <f t="shared" si="340"/>
        <v>-4077.1279999999997</v>
      </c>
      <c r="T1312" s="105">
        <f t="shared" si="341"/>
        <v>-57.128789077239986</v>
      </c>
      <c r="U1312" s="180" t="s">
        <v>5682</v>
      </c>
      <c r="V1312" s="165">
        <v>977</v>
      </c>
      <c r="W1312" s="165">
        <v>5289</v>
      </c>
      <c r="X1312" s="165">
        <f t="shared" ref="X1312:X1375" si="358">V1312-W1312</f>
        <v>-4312</v>
      </c>
      <c r="Y1312" s="255">
        <f t="shared" ref="Y1312:Y1375" si="359">X1312/W1312*100</f>
        <v>-81.527698997920211</v>
      </c>
      <c r="Z1312" s="235" t="s">
        <v>8631</v>
      </c>
      <c r="AA1312" s="165">
        <v>939</v>
      </c>
      <c r="AB1312" s="165">
        <v>946</v>
      </c>
      <c r="AC1312" s="165">
        <f t="shared" si="342"/>
        <v>-7</v>
      </c>
      <c r="AD1312" s="165">
        <f t="shared" ref="AD1312:AD1373" si="360">AC1312/AB1312*100</f>
        <v>-0.73995771670190269</v>
      </c>
      <c r="AE1312" s="241" t="s">
        <v>8632</v>
      </c>
      <c r="AF1312" s="165">
        <v>533</v>
      </c>
      <c r="AG1312" s="165">
        <v>253</v>
      </c>
      <c r="AH1312" s="165">
        <f t="shared" si="350"/>
        <v>280</v>
      </c>
      <c r="AI1312" s="165">
        <f t="shared" si="351"/>
        <v>110.67193675889328</v>
      </c>
      <c r="AJ1312" s="235" t="s">
        <v>8633</v>
      </c>
      <c r="AK1312" s="165">
        <v>402</v>
      </c>
      <c r="AL1312" s="165">
        <v>418</v>
      </c>
      <c r="AM1312" s="165">
        <f t="shared" si="352"/>
        <v>-16</v>
      </c>
      <c r="AN1312" s="165">
        <f t="shared" si="353"/>
        <v>-3.8277511961722488</v>
      </c>
      <c r="AO1312" s="241" t="s">
        <v>8634</v>
      </c>
      <c r="AP1312" s="165">
        <v>78</v>
      </c>
      <c r="AQ1312" s="165">
        <v>80</v>
      </c>
      <c r="AR1312" s="165">
        <f t="shared" si="354"/>
        <v>-2</v>
      </c>
      <c r="AS1312" s="255">
        <f t="shared" si="355"/>
        <v>-2.5</v>
      </c>
      <c r="AT1312" s="166" t="s">
        <v>11979</v>
      </c>
    </row>
    <row r="1313" spans="2:46" ht="50" customHeight="1">
      <c r="B1313" s="34" t="s">
        <v>2596</v>
      </c>
      <c r="C1313" s="35" t="s">
        <v>5307</v>
      </c>
      <c r="D1313" s="36" t="s">
        <v>2597</v>
      </c>
      <c r="E1313" s="240">
        <v>51574.783000000003</v>
      </c>
      <c r="F1313" s="235">
        <v>51655.03</v>
      </c>
      <c r="G1313" s="234">
        <f t="shared" si="345"/>
        <v>-80.246999999995751</v>
      </c>
      <c r="H1313" s="105">
        <f t="shared" si="346"/>
        <v>-0.15535176341974008</v>
      </c>
      <c r="I1313" s="240">
        <v>23698.955999999998</v>
      </c>
      <c r="J1313" s="235">
        <v>25697.093000000001</v>
      </c>
      <c r="K1313" s="234">
        <f t="shared" si="349"/>
        <v>-1998.1370000000024</v>
      </c>
      <c r="L1313" s="312">
        <f t="shared" si="344"/>
        <v>-7.7757316751743177</v>
      </c>
      <c r="M1313" s="240">
        <v>5770.7640000000001</v>
      </c>
      <c r="N1313" s="235">
        <v>5746.4930000000004</v>
      </c>
      <c r="O1313" s="234">
        <f t="shared" si="356"/>
        <v>24.270999999999731</v>
      </c>
      <c r="P1313" s="105">
        <f t="shared" si="357"/>
        <v>0.42236195188960862</v>
      </c>
      <c r="Q1313" s="240">
        <v>22105.062999999998</v>
      </c>
      <c r="R1313" s="235">
        <v>20211.444</v>
      </c>
      <c r="S1313" s="234">
        <f t="shared" si="340"/>
        <v>1893.6189999999988</v>
      </c>
      <c r="T1313" s="105">
        <f t="shared" si="341"/>
        <v>9.3690435972808217</v>
      </c>
      <c r="U1313" s="180" t="s">
        <v>8635</v>
      </c>
      <c r="V1313" s="165">
        <v>4821</v>
      </c>
      <c r="W1313" s="165">
        <v>5088</v>
      </c>
      <c r="X1313" s="165">
        <f t="shared" si="358"/>
        <v>-267</v>
      </c>
      <c r="Y1313" s="255">
        <f t="shared" si="359"/>
        <v>-5.2476415094339623</v>
      </c>
      <c r="Z1313" s="237" t="s">
        <v>6920</v>
      </c>
      <c r="AA1313" s="165">
        <v>3871</v>
      </c>
      <c r="AB1313" s="165">
        <v>3555</v>
      </c>
      <c r="AC1313" s="165">
        <f t="shared" si="342"/>
        <v>316</v>
      </c>
      <c r="AD1313" s="165">
        <f t="shared" si="360"/>
        <v>8.8888888888888893</v>
      </c>
      <c r="AE1313" s="235" t="s">
        <v>7891</v>
      </c>
      <c r="AF1313" s="165">
        <v>3188</v>
      </c>
      <c r="AG1313" s="165">
        <v>3283</v>
      </c>
      <c r="AH1313" s="165">
        <f t="shared" si="350"/>
        <v>-95</v>
      </c>
      <c r="AI1313" s="165">
        <f t="shared" si="351"/>
        <v>-2.8936947913493758</v>
      </c>
      <c r="AJ1313" s="235" t="s">
        <v>5395</v>
      </c>
      <c r="AK1313" s="165">
        <v>2550</v>
      </c>
      <c r="AL1313" s="165">
        <v>1947</v>
      </c>
      <c r="AM1313" s="165">
        <f t="shared" si="352"/>
        <v>603</v>
      </c>
      <c r="AN1313" s="165">
        <f t="shared" si="353"/>
        <v>30.970724191063177</v>
      </c>
      <c r="AO1313" s="235" t="s">
        <v>8636</v>
      </c>
      <c r="AP1313" s="165">
        <v>1940</v>
      </c>
      <c r="AQ1313" s="165">
        <v>1944</v>
      </c>
      <c r="AR1313" s="165">
        <f t="shared" si="354"/>
        <v>-4</v>
      </c>
      <c r="AS1313" s="255">
        <f t="shared" si="355"/>
        <v>-0.20576131687242799</v>
      </c>
      <c r="AT1313" s="166" t="s">
        <v>11978</v>
      </c>
    </row>
    <row r="1314" spans="2:46" ht="50" customHeight="1">
      <c r="B1314" s="34" t="s">
        <v>2598</v>
      </c>
      <c r="C1314" s="35" t="s">
        <v>5307</v>
      </c>
      <c r="D1314" s="36" t="s">
        <v>2599</v>
      </c>
      <c r="E1314" s="240">
        <v>20186.181</v>
      </c>
      <c r="F1314" s="235">
        <v>20203.857</v>
      </c>
      <c r="G1314" s="234">
        <f t="shared" si="345"/>
        <v>-17.675999999999476</v>
      </c>
      <c r="H1314" s="105">
        <f t="shared" si="346"/>
        <v>-8.7488245437489856E-2</v>
      </c>
      <c r="I1314" s="240">
        <v>5150.8220000000001</v>
      </c>
      <c r="J1314" s="235">
        <v>4688.38</v>
      </c>
      <c r="K1314" s="234">
        <f t="shared" si="349"/>
        <v>462.44200000000001</v>
      </c>
      <c r="L1314" s="312">
        <f t="shared" si="344"/>
        <v>9.8635776110298217</v>
      </c>
      <c r="M1314" s="240">
        <v>4537.1139999999996</v>
      </c>
      <c r="N1314" s="235">
        <v>4866.38</v>
      </c>
      <c r="O1314" s="234">
        <f t="shared" si="356"/>
        <v>-329.26600000000053</v>
      </c>
      <c r="P1314" s="105">
        <f t="shared" si="357"/>
        <v>-6.7661382793781115</v>
      </c>
      <c r="Q1314" s="240">
        <v>10498.245000000001</v>
      </c>
      <c r="R1314" s="235">
        <v>10649.097</v>
      </c>
      <c r="S1314" s="234">
        <f t="shared" si="340"/>
        <v>-150.85199999999895</v>
      </c>
      <c r="T1314" s="105">
        <f t="shared" si="341"/>
        <v>-1.4165708134689632</v>
      </c>
      <c r="U1314" s="180" t="s">
        <v>5467</v>
      </c>
      <c r="V1314" s="165">
        <v>2012</v>
      </c>
      <c r="W1314" s="165">
        <v>1999</v>
      </c>
      <c r="X1314" s="165">
        <f t="shared" si="358"/>
        <v>13</v>
      </c>
      <c r="Y1314" s="165">
        <f t="shared" si="359"/>
        <v>0.65032516258129069</v>
      </c>
      <c r="Z1314" s="235" t="s">
        <v>5534</v>
      </c>
      <c r="AA1314" s="165">
        <v>1914</v>
      </c>
      <c r="AB1314" s="165">
        <v>1712</v>
      </c>
      <c r="AC1314" s="165">
        <f t="shared" si="342"/>
        <v>202</v>
      </c>
      <c r="AD1314" s="165">
        <f t="shared" si="360"/>
        <v>11.799065420560748</v>
      </c>
      <c r="AE1314" s="235" t="s">
        <v>5338</v>
      </c>
      <c r="AF1314" s="165">
        <v>1790</v>
      </c>
      <c r="AG1314" s="165">
        <v>1871</v>
      </c>
      <c r="AH1314" s="165">
        <f t="shared" si="350"/>
        <v>-81</v>
      </c>
      <c r="AI1314" s="165">
        <f t="shared" si="351"/>
        <v>-4.32923570283271</v>
      </c>
      <c r="AJ1314" s="235" t="s">
        <v>8637</v>
      </c>
      <c r="AK1314" s="165">
        <v>1169</v>
      </c>
      <c r="AL1314" s="165">
        <v>1268</v>
      </c>
      <c r="AM1314" s="165">
        <f t="shared" si="352"/>
        <v>-99</v>
      </c>
      <c r="AN1314" s="165">
        <f t="shared" si="353"/>
        <v>-7.8075709779179814</v>
      </c>
      <c r="AO1314" s="241" t="s">
        <v>8638</v>
      </c>
      <c r="AP1314" s="165">
        <v>663</v>
      </c>
      <c r="AQ1314" s="165">
        <v>741</v>
      </c>
      <c r="AR1314" s="165">
        <f t="shared" si="354"/>
        <v>-78</v>
      </c>
      <c r="AS1314" s="263">
        <f t="shared" si="355"/>
        <v>-10.526315789473683</v>
      </c>
      <c r="AT1314" s="170" t="s">
        <v>11977</v>
      </c>
    </row>
    <row r="1315" spans="2:46" ht="50" customHeight="1">
      <c r="B1315" s="34" t="s">
        <v>2600</v>
      </c>
      <c r="C1315" s="35" t="s">
        <v>5307</v>
      </c>
      <c r="D1315" s="36" t="s">
        <v>2601</v>
      </c>
      <c r="E1315" s="240">
        <v>24831.602999999999</v>
      </c>
      <c r="F1315" s="235">
        <v>23665.827000000001</v>
      </c>
      <c r="G1315" s="234">
        <f t="shared" si="345"/>
        <v>1165.775999999998</v>
      </c>
      <c r="H1315" s="105">
        <f t="shared" si="346"/>
        <v>4.9259888530411295</v>
      </c>
      <c r="I1315" s="240">
        <v>9095.6049999999996</v>
      </c>
      <c r="J1315" s="235">
        <v>8466.9009999999998</v>
      </c>
      <c r="K1315" s="234">
        <f t="shared" si="349"/>
        <v>628.70399999999972</v>
      </c>
      <c r="L1315" s="312">
        <f t="shared" si="344"/>
        <v>7.4254322803585362</v>
      </c>
      <c r="M1315" s="240">
        <v>2899.6370000000002</v>
      </c>
      <c r="N1315" s="235">
        <v>3060.6190000000001</v>
      </c>
      <c r="O1315" s="234">
        <f t="shared" si="356"/>
        <v>-160.98199999999997</v>
      </c>
      <c r="P1315" s="105">
        <f t="shared" si="357"/>
        <v>-5.2597856838763644</v>
      </c>
      <c r="Q1315" s="240">
        <v>12836.361000000001</v>
      </c>
      <c r="R1315" s="235">
        <v>12138.307000000001</v>
      </c>
      <c r="S1315" s="234">
        <f t="shared" si="340"/>
        <v>698.05400000000009</v>
      </c>
      <c r="T1315" s="105">
        <f t="shared" si="341"/>
        <v>5.7508349393370928</v>
      </c>
      <c r="U1315" s="180" t="s">
        <v>8639</v>
      </c>
      <c r="V1315" s="165">
        <v>6535</v>
      </c>
      <c r="W1315" s="165">
        <v>5911</v>
      </c>
      <c r="X1315" s="165">
        <f t="shared" si="358"/>
        <v>624</v>
      </c>
      <c r="Y1315" s="255">
        <f t="shared" si="359"/>
        <v>10.556589409575368</v>
      </c>
      <c r="Z1315" s="235" t="s">
        <v>8640</v>
      </c>
      <c r="AA1315" s="165">
        <v>3850</v>
      </c>
      <c r="AB1315" s="165">
        <v>3814</v>
      </c>
      <c r="AC1315" s="165">
        <f t="shared" si="342"/>
        <v>36</v>
      </c>
      <c r="AD1315" s="165">
        <f t="shared" si="360"/>
        <v>0.94389092815941267</v>
      </c>
      <c r="AE1315" s="235" t="s">
        <v>8641</v>
      </c>
      <c r="AF1315" s="165">
        <v>927</v>
      </c>
      <c r="AG1315" s="165">
        <v>927</v>
      </c>
      <c r="AH1315" s="165">
        <f t="shared" si="350"/>
        <v>0</v>
      </c>
      <c r="AI1315" s="165">
        <f t="shared" si="351"/>
        <v>0</v>
      </c>
      <c r="AJ1315" s="235" t="s">
        <v>8642</v>
      </c>
      <c r="AK1315" s="165">
        <v>641</v>
      </c>
      <c r="AL1315" s="165">
        <v>581</v>
      </c>
      <c r="AM1315" s="165">
        <f t="shared" si="352"/>
        <v>60</v>
      </c>
      <c r="AN1315" s="165">
        <f t="shared" si="353"/>
        <v>10.327022375215146</v>
      </c>
      <c r="AO1315" s="142" t="s">
        <v>8643</v>
      </c>
      <c r="AP1315" s="165">
        <v>595</v>
      </c>
      <c r="AQ1315" s="165">
        <v>619</v>
      </c>
      <c r="AR1315" s="165">
        <f t="shared" si="354"/>
        <v>-24</v>
      </c>
      <c r="AS1315" s="255">
        <f t="shared" si="355"/>
        <v>-3.877221324717286</v>
      </c>
      <c r="AT1315" s="166" t="s">
        <v>11976</v>
      </c>
    </row>
    <row r="1316" spans="2:46" ht="50" customHeight="1">
      <c r="B1316" s="34" t="s">
        <v>2602</v>
      </c>
      <c r="C1316" s="35" t="s">
        <v>5307</v>
      </c>
      <c r="D1316" s="36" t="s">
        <v>2603</v>
      </c>
      <c r="E1316" s="240">
        <v>16785</v>
      </c>
      <c r="F1316" s="235">
        <v>16589</v>
      </c>
      <c r="G1316" s="234">
        <f>E1316-F1316</f>
        <v>196</v>
      </c>
      <c r="H1316" s="105">
        <f t="shared" si="346"/>
        <v>1.181505817107722</v>
      </c>
      <c r="I1316" s="240">
        <v>3905.2759999999998</v>
      </c>
      <c r="J1316" s="235">
        <v>4002.375</v>
      </c>
      <c r="K1316" s="234">
        <f t="shared" si="349"/>
        <v>-97.09900000000016</v>
      </c>
      <c r="L1316" s="312">
        <f t="shared" si="344"/>
        <v>-2.4260345419906968</v>
      </c>
      <c r="M1316" s="240">
        <v>172.036</v>
      </c>
      <c r="N1316" s="235">
        <v>171.96700000000001</v>
      </c>
      <c r="O1316" s="234">
        <f t="shared" si="356"/>
        <v>6.8999999999988404E-2</v>
      </c>
      <c r="P1316" s="105">
        <f t="shared" si="357"/>
        <v>4.0123977274702932E-2</v>
      </c>
      <c r="Q1316" s="240">
        <v>12707.397999999999</v>
      </c>
      <c r="R1316" s="235">
        <v>12414.912</v>
      </c>
      <c r="S1316" s="234">
        <f t="shared" si="340"/>
        <v>292.48599999999897</v>
      </c>
      <c r="T1316" s="105">
        <f t="shared" si="341"/>
        <v>2.3559248748601598</v>
      </c>
      <c r="U1316" s="180" t="s">
        <v>5338</v>
      </c>
      <c r="V1316" s="165">
        <v>4027</v>
      </c>
      <c r="W1316" s="165">
        <v>4026</v>
      </c>
      <c r="X1316" s="165">
        <f t="shared" si="358"/>
        <v>1</v>
      </c>
      <c r="Y1316" s="255">
        <f t="shared" si="359"/>
        <v>2.4838549428713365E-2</v>
      </c>
      <c r="Z1316" s="241" t="s">
        <v>8644</v>
      </c>
      <c r="AA1316" s="165">
        <v>3514</v>
      </c>
      <c r="AB1316" s="165">
        <v>3212</v>
      </c>
      <c r="AC1316" s="165">
        <f t="shared" si="342"/>
        <v>302</v>
      </c>
      <c r="AD1316" s="165">
        <f t="shared" si="360"/>
        <v>9.4022415940224153</v>
      </c>
      <c r="AE1316" s="241" t="s">
        <v>8645</v>
      </c>
      <c r="AF1316" s="165">
        <v>2030</v>
      </c>
      <c r="AG1316" s="165">
        <v>2169</v>
      </c>
      <c r="AH1316" s="165">
        <f t="shared" si="350"/>
        <v>-139</v>
      </c>
      <c r="AI1316" s="165">
        <f t="shared" si="351"/>
        <v>-6.4084831719686486</v>
      </c>
      <c r="AJ1316" s="235" t="s">
        <v>5467</v>
      </c>
      <c r="AK1316" s="165">
        <v>1854</v>
      </c>
      <c r="AL1316" s="165">
        <v>1916</v>
      </c>
      <c r="AM1316" s="165">
        <f t="shared" si="352"/>
        <v>-62</v>
      </c>
      <c r="AN1316" s="92">
        <f>AM1316/AL1316*100</f>
        <v>-3.2359081419624216</v>
      </c>
      <c r="AO1316" s="235" t="s">
        <v>8646</v>
      </c>
      <c r="AP1316" s="165">
        <v>577</v>
      </c>
      <c r="AQ1316" s="165">
        <v>577</v>
      </c>
      <c r="AR1316" s="165">
        <f t="shared" si="354"/>
        <v>0</v>
      </c>
      <c r="AS1316" s="255">
        <f t="shared" si="355"/>
        <v>0</v>
      </c>
      <c r="AT1316" s="166" t="s">
        <v>11975</v>
      </c>
    </row>
    <row r="1317" spans="2:46" ht="50" customHeight="1">
      <c r="B1317" s="34" t="s">
        <v>2604</v>
      </c>
      <c r="C1317" s="35" t="s">
        <v>5307</v>
      </c>
      <c r="D1317" s="36" t="s">
        <v>2605</v>
      </c>
      <c r="E1317" s="240">
        <v>4495.3540000000003</v>
      </c>
      <c r="F1317" s="235">
        <v>4512.6450000000004</v>
      </c>
      <c r="G1317" s="234">
        <f t="shared" si="345"/>
        <v>-17.291000000000167</v>
      </c>
      <c r="H1317" s="105">
        <f t="shared" si="346"/>
        <v>-0.38316774308637541</v>
      </c>
      <c r="I1317" s="240">
        <v>2175.06</v>
      </c>
      <c r="J1317" s="235">
        <v>2161.87</v>
      </c>
      <c r="K1317" s="234">
        <f t="shared" si="349"/>
        <v>13.190000000000055</v>
      </c>
      <c r="L1317" s="312">
        <f t="shared" si="344"/>
        <v>0.61011994245722712</v>
      </c>
      <c r="M1317" s="240">
        <v>138.1</v>
      </c>
      <c r="N1317" s="235">
        <v>137.26</v>
      </c>
      <c r="O1317" s="234">
        <f t="shared" si="356"/>
        <v>0.84000000000000341</v>
      </c>
      <c r="P1317" s="105">
        <f t="shared" si="357"/>
        <v>0.61197726941570996</v>
      </c>
      <c r="Q1317" s="240">
        <v>2182.194</v>
      </c>
      <c r="R1317" s="235">
        <v>2213.5149999999999</v>
      </c>
      <c r="S1317" s="234">
        <f t="shared" si="340"/>
        <v>-31.320999999999913</v>
      </c>
      <c r="T1317" s="105">
        <f t="shared" si="341"/>
        <v>-1.4149892817532257</v>
      </c>
      <c r="U1317" s="180" t="s">
        <v>8647</v>
      </c>
      <c r="V1317" s="165">
        <v>750</v>
      </c>
      <c r="W1317" s="165">
        <v>465</v>
      </c>
      <c r="X1317" s="165">
        <f t="shared" si="358"/>
        <v>285</v>
      </c>
      <c r="Y1317" s="165">
        <f t="shared" si="359"/>
        <v>61.29032258064516</v>
      </c>
      <c r="Z1317" s="241" t="s">
        <v>8648</v>
      </c>
      <c r="AA1317" s="165">
        <v>689</v>
      </c>
      <c r="AB1317" s="165">
        <v>983</v>
      </c>
      <c r="AC1317" s="165">
        <f t="shared" si="342"/>
        <v>-294</v>
      </c>
      <c r="AD1317" s="165">
        <f t="shared" si="360"/>
        <v>-29.908443540183111</v>
      </c>
      <c r="AE1317" s="235" t="s">
        <v>5494</v>
      </c>
      <c r="AF1317" s="165">
        <v>173</v>
      </c>
      <c r="AG1317" s="165">
        <v>172</v>
      </c>
      <c r="AH1317" s="165">
        <f t="shared" si="350"/>
        <v>1</v>
      </c>
      <c r="AI1317" s="165">
        <f t="shared" si="351"/>
        <v>0.58139534883720934</v>
      </c>
      <c r="AJ1317" s="241" t="s">
        <v>8649</v>
      </c>
      <c r="AK1317" s="165">
        <v>103</v>
      </c>
      <c r="AL1317" s="165">
        <v>115</v>
      </c>
      <c r="AM1317" s="165">
        <f t="shared" si="352"/>
        <v>-12</v>
      </c>
      <c r="AN1317" s="92">
        <f t="shared" si="353"/>
        <v>-10.434782608695652</v>
      </c>
      <c r="AO1317" s="241" t="s">
        <v>8650</v>
      </c>
      <c r="AP1317" s="165">
        <v>84</v>
      </c>
      <c r="AQ1317" s="165">
        <v>88</v>
      </c>
      <c r="AR1317" s="165">
        <f t="shared" si="354"/>
        <v>-4</v>
      </c>
      <c r="AS1317" s="255">
        <f t="shared" si="355"/>
        <v>-4.5454545454545459</v>
      </c>
      <c r="AT1317" s="166" t="s">
        <v>11974</v>
      </c>
    </row>
    <row r="1318" spans="2:46" ht="50" customHeight="1">
      <c r="B1318" s="34" t="s">
        <v>2606</v>
      </c>
      <c r="C1318" s="35" t="s">
        <v>5307</v>
      </c>
      <c r="D1318" s="36" t="s">
        <v>2607</v>
      </c>
      <c r="E1318" s="240">
        <v>6485.8670000000002</v>
      </c>
      <c r="F1318" s="235">
        <v>5387.3890000000001</v>
      </c>
      <c r="G1318" s="234">
        <f t="shared" si="345"/>
        <v>1098.4780000000001</v>
      </c>
      <c r="H1318" s="105">
        <f t="shared" si="346"/>
        <v>20.389802926798119</v>
      </c>
      <c r="I1318" s="240">
        <v>2824.7</v>
      </c>
      <c r="J1318" s="235">
        <v>2831.1179999999999</v>
      </c>
      <c r="K1318" s="234">
        <f t="shared" si="349"/>
        <v>-6.4180000000001201</v>
      </c>
      <c r="L1318" s="312">
        <f t="shared" si="344"/>
        <v>-0.22669489579735355</v>
      </c>
      <c r="M1318" s="240">
        <v>64.331000000000003</v>
      </c>
      <c r="N1318" s="235">
        <v>159.542</v>
      </c>
      <c r="O1318" s="234">
        <f t="shared" si="356"/>
        <v>-95.210999999999999</v>
      </c>
      <c r="P1318" s="105">
        <f t="shared" si="357"/>
        <v>-59.677702423186375</v>
      </c>
      <c r="Q1318" s="240">
        <v>3596.8359999999998</v>
      </c>
      <c r="R1318" s="235">
        <v>2396.7289999999998</v>
      </c>
      <c r="S1318" s="234">
        <f t="shared" si="340"/>
        <v>1200.107</v>
      </c>
      <c r="T1318" s="105">
        <f t="shared" si="341"/>
        <v>50.072703255144823</v>
      </c>
      <c r="U1318" s="180" t="s">
        <v>5395</v>
      </c>
      <c r="V1318" s="165">
        <v>2907</v>
      </c>
      <c r="W1318" s="165">
        <v>1685</v>
      </c>
      <c r="X1318" s="165">
        <f t="shared" si="358"/>
        <v>1222</v>
      </c>
      <c r="Y1318" s="255">
        <f t="shared" si="359"/>
        <v>72.522255192878333</v>
      </c>
      <c r="Z1318" s="237" t="s">
        <v>8651</v>
      </c>
      <c r="AA1318" s="165">
        <v>269</v>
      </c>
      <c r="AB1318" s="165">
        <v>269</v>
      </c>
      <c r="AC1318" s="165">
        <f t="shared" si="342"/>
        <v>0</v>
      </c>
      <c r="AD1318" s="165">
        <f t="shared" si="360"/>
        <v>0</v>
      </c>
      <c r="AE1318" s="235" t="s">
        <v>8652</v>
      </c>
      <c r="AF1318" s="165">
        <v>175</v>
      </c>
      <c r="AG1318" s="165">
        <v>189</v>
      </c>
      <c r="AH1318" s="165">
        <f t="shared" si="350"/>
        <v>-14</v>
      </c>
      <c r="AI1318" s="165">
        <f t="shared" si="351"/>
        <v>-7.4074074074074066</v>
      </c>
      <c r="AJ1318" s="241" t="s">
        <v>8653</v>
      </c>
      <c r="AK1318" s="165">
        <v>71</v>
      </c>
      <c r="AL1318" s="165">
        <v>65</v>
      </c>
      <c r="AM1318" s="165">
        <f t="shared" si="352"/>
        <v>6</v>
      </c>
      <c r="AN1318" s="165">
        <f t="shared" si="353"/>
        <v>9.2307692307692317</v>
      </c>
      <c r="AO1318" s="235" t="s">
        <v>5342</v>
      </c>
      <c r="AP1318" s="165">
        <v>46</v>
      </c>
      <c r="AQ1318" s="165">
        <v>46</v>
      </c>
      <c r="AR1318" s="165">
        <f t="shared" si="354"/>
        <v>0</v>
      </c>
      <c r="AS1318" s="255">
        <f t="shared" si="355"/>
        <v>0</v>
      </c>
      <c r="AT1318" s="166" t="s">
        <v>11973</v>
      </c>
    </row>
    <row r="1319" spans="2:46" ht="50" customHeight="1">
      <c r="B1319" s="34" t="s">
        <v>2608</v>
      </c>
      <c r="C1319" s="35" t="s">
        <v>5307</v>
      </c>
      <c r="D1319" s="36" t="s">
        <v>2609</v>
      </c>
      <c r="E1319" s="240">
        <v>4673.1880000000001</v>
      </c>
      <c r="F1319" s="235">
        <v>4850.9129999999996</v>
      </c>
      <c r="G1319" s="234">
        <f t="shared" si="345"/>
        <v>-177.72499999999945</v>
      </c>
      <c r="H1319" s="105">
        <f t="shared" si="346"/>
        <v>-3.6637432994572254</v>
      </c>
      <c r="I1319" s="240">
        <v>2988.8969999999999</v>
      </c>
      <c r="J1319" s="235">
        <v>3017.87</v>
      </c>
      <c r="K1319" s="234">
        <f t="shared" si="349"/>
        <v>-28.972999999999956</v>
      </c>
      <c r="L1319" s="312">
        <f t="shared" si="344"/>
        <v>-0.96004798086067189</v>
      </c>
      <c r="M1319" s="240">
        <v>541.19600000000003</v>
      </c>
      <c r="N1319" s="235">
        <v>466.51</v>
      </c>
      <c r="O1319" s="234">
        <f t="shared" si="356"/>
        <v>74.686000000000035</v>
      </c>
      <c r="P1319" s="105">
        <f t="shared" si="357"/>
        <v>16.009517480868585</v>
      </c>
      <c r="Q1319" s="240">
        <v>1143.095</v>
      </c>
      <c r="R1319" s="235">
        <v>1366.5329999999999</v>
      </c>
      <c r="S1319" s="234">
        <f t="shared" si="340"/>
        <v>-223.43799999999987</v>
      </c>
      <c r="T1319" s="105">
        <f t="shared" si="341"/>
        <v>-16.350721131505779</v>
      </c>
      <c r="U1319" s="180" t="s">
        <v>8654</v>
      </c>
      <c r="V1319" s="165">
        <v>425</v>
      </c>
      <c r="W1319" s="165">
        <v>710</v>
      </c>
      <c r="X1319" s="165">
        <f t="shared" si="358"/>
        <v>-285</v>
      </c>
      <c r="Y1319" s="255">
        <f t="shared" si="359"/>
        <v>-40.140845070422536</v>
      </c>
      <c r="Z1319" s="237" t="s">
        <v>8655</v>
      </c>
      <c r="AA1319" s="165">
        <v>297</v>
      </c>
      <c r="AB1319" s="165">
        <v>0</v>
      </c>
      <c r="AC1319" s="165">
        <f t="shared" si="342"/>
        <v>297</v>
      </c>
      <c r="AD1319" s="165" t="s">
        <v>12166</v>
      </c>
      <c r="AE1319" s="237" t="s">
        <v>8656</v>
      </c>
      <c r="AF1319" s="165">
        <v>129</v>
      </c>
      <c r="AG1319" s="165">
        <v>129</v>
      </c>
      <c r="AH1319" s="165">
        <f t="shared" si="350"/>
        <v>0</v>
      </c>
      <c r="AI1319" s="165">
        <f t="shared" si="351"/>
        <v>0</v>
      </c>
      <c r="AJ1319" s="241" t="s">
        <v>8657</v>
      </c>
      <c r="AK1319" s="165">
        <v>75</v>
      </c>
      <c r="AL1319" s="165">
        <v>75</v>
      </c>
      <c r="AM1319" s="165">
        <f t="shared" si="352"/>
        <v>0</v>
      </c>
      <c r="AN1319" s="165">
        <f t="shared" si="353"/>
        <v>0</v>
      </c>
      <c r="AO1319" s="241" t="s">
        <v>8658</v>
      </c>
      <c r="AP1319" s="165">
        <v>45</v>
      </c>
      <c r="AQ1319" s="165">
        <v>40</v>
      </c>
      <c r="AR1319" s="165">
        <f t="shared" si="354"/>
        <v>5</v>
      </c>
      <c r="AS1319" s="255">
        <f t="shared" si="355"/>
        <v>12.5</v>
      </c>
      <c r="AT1319" s="166" t="s">
        <v>11972</v>
      </c>
    </row>
    <row r="1320" spans="2:46" ht="50" customHeight="1">
      <c r="B1320" s="34" t="s">
        <v>2610</v>
      </c>
      <c r="C1320" s="35" t="s">
        <v>5307</v>
      </c>
      <c r="D1320" s="36" t="s">
        <v>2611</v>
      </c>
      <c r="E1320" s="240">
        <v>17651.991999999998</v>
      </c>
      <c r="F1320" s="235">
        <v>17110.620999999999</v>
      </c>
      <c r="G1320" s="234">
        <f t="shared" si="345"/>
        <v>541.37099999999919</v>
      </c>
      <c r="H1320" s="105">
        <f t="shared" si="346"/>
        <v>3.1639471179917971</v>
      </c>
      <c r="I1320" s="240">
        <v>2797.384</v>
      </c>
      <c r="J1320" s="235">
        <v>2781.904</v>
      </c>
      <c r="K1320" s="234">
        <f t="shared" si="349"/>
        <v>15.480000000000018</v>
      </c>
      <c r="L1320" s="312">
        <f t="shared" si="344"/>
        <v>0.55645342182907886</v>
      </c>
      <c r="M1320" s="240">
        <v>2201.1860000000001</v>
      </c>
      <c r="N1320" s="235">
        <v>2158.056</v>
      </c>
      <c r="O1320" s="234">
        <f t="shared" si="356"/>
        <v>43.130000000000109</v>
      </c>
      <c r="P1320" s="105">
        <f t="shared" si="357"/>
        <v>1.9985579614245463</v>
      </c>
      <c r="Q1320" s="240">
        <v>12653.422</v>
      </c>
      <c r="R1320" s="235">
        <v>12170.661</v>
      </c>
      <c r="S1320" s="234">
        <f t="shared" si="340"/>
        <v>482.76100000000042</v>
      </c>
      <c r="T1320" s="105">
        <f t="shared" si="341"/>
        <v>3.9665963911080953</v>
      </c>
      <c r="U1320" s="180" t="s">
        <v>5395</v>
      </c>
      <c r="V1320" s="165">
        <v>5239</v>
      </c>
      <c r="W1320" s="165">
        <v>4490</v>
      </c>
      <c r="X1320" s="165">
        <f t="shared" si="358"/>
        <v>749</v>
      </c>
      <c r="Y1320" s="165">
        <f t="shared" si="359"/>
        <v>16.681514476614701</v>
      </c>
      <c r="Z1320" s="235" t="s">
        <v>5338</v>
      </c>
      <c r="AA1320" s="165">
        <v>3662</v>
      </c>
      <c r="AB1320" s="165">
        <v>3659</v>
      </c>
      <c r="AC1320" s="165">
        <f t="shared" si="342"/>
        <v>3</v>
      </c>
      <c r="AD1320" s="165">
        <f t="shared" si="360"/>
        <v>8.198961464881116E-2</v>
      </c>
      <c r="AE1320" s="235" t="s">
        <v>8659</v>
      </c>
      <c r="AF1320" s="165">
        <v>928</v>
      </c>
      <c r="AG1320" s="165">
        <v>1042</v>
      </c>
      <c r="AH1320" s="165">
        <f t="shared" si="350"/>
        <v>-114</v>
      </c>
      <c r="AI1320" s="165">
        <f t="shared" si="351"/>
        <v>-10.940499040307101</v>
      </c>
      <c r="AJ1320" s="235" t="s">
        <v>8660</v>
      </c>
      <c r="AK1320" s="165">
        <v>857</v>
      </c>
      <c r="AL1320" s="165">
        <v>1084</v>
      </c>
      <c r="AM1320" s="165">
        <f t="shared" si="352"/>
        <v>-227</v>
      </c>
      <c r="AN1320" s="165">
        <f t="shared" si="353"/>
        <v>-20.940959409594097</v>
      </c>
      <c r="AO1320" s="235" t="s">
        <v>8661</v>
      </c>
      <c r="AP1320" s="165">
        <v>543</v>
      </c>
      <c r="AQ1320" s="165">
        <v>504</v>
      </c>
      <c r="AR1320" s="165">
        <f t="shared" si="354"/>
        <v>39</v>
      </c>
      <c r="AS1320" s="255">
        <f t="shared" si="355"/>
        <v>7.7380952380952381</v>
      </c>
      <c r="AT1320" s="166" t="s">
        <v>11971</v>
      </c>
    </row>
    <row r="1321" spans="2:46" ht="50" customHeight="1">
      <c r="B1321" s="34" t="s">
        <v>2612</v>
      </c>
      <c r="C1321" s="35" t="s">
        <v>5307</v>
      </c>
      <c r="D1321" s="36" t="s">
        <v>2613</v>
      </c>
      <c r="E1321" s="240">
        <v>5717.88</v>
      </c>
      <c r="F1321" s="235">
        <v>5566.57</v>
      </c>
      <c r="G1321" s="234">
        <f t="shared" si="345"/>
        <v>151.3100000000004</v>
      </c>
      <c r="H1321" s="105">
        <f t="shared" si="346"/>
        <v>2.718190914692538</v>
      </c>
      <c r="I1321" s="240">
        <v>3704.123</v>
      </c>
      <c r="J1321" s="235">
        <v>3655.6579999999999</v>
      </c>
      <c r="K1321" s="234">
        <f t="shared" si="349"/>
        <v>48.465000000000146</v>
      </c>
      <c r="L1321" s="312">
        <f t="shared" si="344"/>
        <v>1.3257531202317105</v>
      </c>
      <c r="M1321" s="240">
        <v>351.24700000000001</v>
      </c>
      <c r="N1321" s="235">
        <v>345.37700000000001</v>
      </c>
      <c r="O1321" s="234">
        <f t="shared" si="356"/>
        <v>5.8700000000000045</v>
      </c>
      <c r="P1321" s="105">
        <f t="shared" si="357"/>
        <v>1.6995920400026652</v>
      </c>
      <c r="Q1321" s="240">
        <v>1662.51</v>
      </c>
      <c r="R1321" s="235">
        <v>1565.5350000000001</v>
      </c>
      <c r="S1321" s="234">
        <f t="shared" ref="S1321:S1384" si="361">Q1321-R1321</f>
        <v>96.974999999999909</v>
      </c>
      <c r="T1321" s="105">
        <f t="shared" si="341"/>
        <v>6.1943680594812571</v>
      </c>
      <c r="U1321" s="180" t="s">
        <v>5534</v>
      </c>
      <c r="V1321" s="165">
        <v>826</v>
      </c>
      <c r="W1321" s="165">
        <v>714</v>
      </c>
      <c r="X1321" s="165">
        <f t="shared" si="358"/>
        <v>112</v>
      </c>
      <c r="Y1321" s="165">
        <f t="shared" si="359"/>
        <v>15.686274509803921</v>
      </c>
      <c r="Z1321" s="235" t="s">
        <v>5557</v>
      </c>
      <c r="AA1321" s="165">
        <v>472</v>
      </c>
      <c r="AB1321" s="165">
        <v>488</v>
      </c>
      <c r="AC1321" s="165">
        <f t="shared" si="342"/>
        <v>-16</v>
      </c>
      <c r="AD1321" s="165">
        <f t="shared" si="360"/>
        <v>-3.278688524590164</v>
      </c>
      <c r="AE1321" s="241" t="s">
        <v>5362</v>
      </c>
      <c r="AF1321" s="165">
        <v>330</v>
      </c>
      <c r="AG1321" s="165">
        <v>324</v>
      </c>
      <c r="AH1321" s="165">
        <f t="shared" si="350"/>
        <v>6</v>
      </c>
      <c r="AI1321" s="165">
        <f t="shared" si="351"/>
        <v>1.8518518518518516</v>
      </c>
      <c r="AJ1321" s="235" t="s">
        <v>5492</v>
      </c>
      <c r="AK1321" s="165">
        <v>14</v>
      </c>
      <c r="AL1321" s="165">
        <v>18</v>
      </c>
      <c r="AM1321" s="165">
        <f t="shared" si="352"/>
        <v>-4</v>
      </c>
      <c r="AN1321" s="165">
        <f t="shared" si="353"/>
        <v>-22.222222222222221</v>
      </c>
      <c r="AO1321" s="241" t="s">
        <v>8662</v>
      </c>
      <c r="AP1321" s="165">
        <v>9</v>
      </c>
      <c r="AQ1321" s="165">
        <v>10</v>
      </c>
      <c r="AR1321" s="165">
        <f t="shared" si="354"/>
        <v>-1</v>
      </c>
      <c r="AS1321" s="255">
        <f t="shared" si="355"/>
        <v>-10</v>
      </c>
      <c r="AT1321" s="166" t="s">
        <v>11970</v>
      </c>
    </row>
    <row r="1322" spans="2:46" ht="50" customHeight="1">
      <c r="B1322" s="34" t="s">
        <v>2614</v>
      </c>
      <c r="C1322" s="35" t="s">
        <v>5307</v>
      </c>
      <c r="D1322" s="36" t="s">
        <v>2615</v>
      </c>
      <c r="E1322" s="240">
        <v>6779.51</v>
      </c>
      <c r="F1322" s="235">
        <v>8033.152</v>
      </c>
      <c r="G1322" s="234">
        <f t="shared" si="345"/>
        <v>-1253.6419999999998</v>
      </c>
      <c r="H1322" s="105">
        <f t="shared" si="346"/>
        <v>-15.605854339616625</v>
      </c>
      <c r="I1322" s="240">
        <v>2495.9110000000001</v>
      </c>
      <c r="J1322" s="235">
        <v>2591.971</v>
      </c>
      <c r="K1322" s="234">
        <f t="shared" si="349"/>
        <v>-96.059999999999945</v>
      </c>
      <c r="L1322" s="312">
        <f t="shared" si="344"/>
        <v>-3.7060599829241898</v>
      </c>
      <c r="M1322" s="240">
        <v>978.72500000000002</v>
      </c>
      <c r="N1322" s="235">
        <v>977.255</v>
      </c>
      <c r="O1322" s="234">
        <f t="shared" si="356"/>
        <v>1.4700000000000273</v>
      </c>
      <c r="P1322" s="105">
        <f t="shared" si="357"/>
        <v>0.15042133322418688</v>
      </c>
      <c r="Q1322" s="240">
        <v>3304.8739999999998</v>
      </c>
      <c r="R1322" s="235">
        <v>4463.9260000000004</v>
      </c>
      <c r="S1322" s="234">
        <f t="shared" si="361"/>
        <v>-1159.0520000000006</v>
      </c>
      <c r="T1322" s="105">
        <f t="shared" si="341"/>
        <v>-25.964856944313158</v>
      </c>
      <c r="U1322" s="180" t="s">
        <v>8663</v>
      </c>
      <c r="V1322" s="165">
        <v>2834</v>
      </c>
      <c r="W1322" s="165">
        <v>3503</v>
      </c>
      <c r="X1322" s="165">
        <f t="shared" si="358"/>
        <v>-669</v>
      </c>
      <c r="Y1322" s="255">
        <f t="shared" si="359"/>
        <v>-19.097916071938339</v>
      </c>
      <c r="Z1322" s="237" t="s">
        <v>6462</v>
      </c>
      <c r="AA1322" s="165">
        <v>196</v>
      </c>
      <c r="AB1322" s="165">
        <v>100</v>
      </c>
      <c r="AC1322" s="165">
        <f t="shared" si="342"/>
        <v>96</v>
      </c>
      <c r="AD1322" s="165">
        <f t="shared" si="360"/>
        <v>96</v>
      </c>
      <c r="AE1322" s="237" t="s">
        <v>6386</v>
      </c>
      <c r="AF1322" s="165">
        <v>88</v>
      </c>
      <c r="AG1322" s="165">
        <v>93</v>
      </c>
      <c r="AH1322" s="165">
        <f t="shared" si="350"/>
        <v>-5</v>
      </c>
      <c r="AI1322" s="165">
        <f t="shared" si="351"/>
        <v>-5.376344086021505</v>
      </c>
      <c r="AJ1322" s="237" t="s">
        <v>5336</v>
      </c>
      <c r="AK1322" s="165">
        <v>86</v>
      </c>
      <c r="AL1322" s="165">
        <v>89</v>
      </c>
      <c r="AM1322" s="165">
        <f t="shared" si="352"/>
        <v>-3</v>
      </c>
      <c r="AN1322" s="165">
        <f t="shared" si="353"/>
        <v>-3.3707865168539324</v>
      </c>
      <c r="AO1322" s="237" t="s">
        <v>6432</v>
      </c>
      <c r="AP1322" s="165">
        <v>61</v>
      </c>
      <c r="AQ1322" s="165">
        <v>68</v>
      </c>
      <c r="AR1322" s="165">
        <f t="shared" si="354"/>
        <v>-7</v>
      </c>
      <c r="AS1322" s="263">
        <f t="shared" si="355"/>
        <v>-10.294117647058822</v>
      </c>
      <c r="AT1322" s="213" t="s">
        <v>11969</v>
      </c>
    </row>
    <row r="1323" spans="2:46" ht="50" customHeight="1">
      <c r="B1323" s="34" t="s">
        <v>2616</v>
      </c>
      <c r="C1323" s="35" t="s">
        <v>5307</v>
      </c>
      <c r="D1323" s="36" t="s">
        <v>2617</v>
      </c>
      <c r="E1323" s="240">
        <v>28340.569</v>
      </c>
      <c r="F1323" s="235">
        <v>27487.800999999999</v>
      </c>
      <c r="G1323" s="234">
        <f t="shared" si="345"/>
        <v>852.76800000000003</v>
      </c>
      <c r="H1323" s="105">
        <f t="shared" si="346"/>
        <v>3.1023507482464678</v>
      </c>
      <c r="I1323" s="240">
        <v>11251.165000000001</v>
      </c>
      <c r="J1323" s="235">
        <v>11750.378000000001</v>
      </c>
      <c r="K1323" s="234">
        <f t="shared" si="349"/>
        <v>-499.21299999999974</v>
      </c>
      <c r="L1323" s="312">
        <f t="shared" si="344"/>
        <v>-4.2484846019421649</v>
      </c>
      <c r="M1323" s="240">
        <v>6678.0919999999996</v>
      </c>
      <c r="N1323" s="235">
        <v>5540.6360000000004</v>
      </c>
      <c r="O1323" s="234">
        <f t="shared" si="356"/>
        <v>1137.4559999999992</v>
      </c>
      <c r="P1323" s="105">
        <f t="shared" si="357"/>
        <v>20.529339953030647</v>
      </c>
      <c r="Q1323" s="240">
        <v>10411.312</v>
      </c>
      <c r="R1323" s="235">
        <v>10196.787</v>
      </c>
      <c r="S1323" s="234">
        <f t="shared" si="361"/>
        <v>214.52499999999964</v>
      </c>
      <c r="T1323" s="105">
        <f t="shared" si="341"/>
        <v>2.1038489869406867</v>
      </c>
      <c r="U1323" s="180" t="s">
        <v>5728</v>
      </c>
      <c r="V1323" s="165">
        <v>7439</v>
      </c>
      <c r="W1323" s="165">
        <v>7798</v>
      </c>
      <c r="X1323" s="165">
        <f t="shared" si="358"/>
        <v>-359</v>
      </c>
      <c r="Y1323" s="255">
        <f t="shared" si="359"/>
        <v>-4.6037445498845857</v>
      </c>
      <c r="Z1323" s="237" t="s">
        <v>8664</v>
      </c>
      <c r="AA1323" s="165">
        <v>1651</v>
      </c>
      <c r="AB1323" s="165">
        <v>1079</v>
      </c>
      <c r="AC1323" s="165">
        <f t="shared" si="342"/>
        <v>572</v>
      </c>
      <c r="AD1323" s="165">
        <f t="shared" si="360"/>
        <v>53.01204819277109</v>
      </c>
      <c r="AE1323" s="237" t="s">
        <v>5860</v>
      </c>
      <c r="AF1323" s="165">
        <v>892</v>
      </c>
      <c r="AG1323" s="165">
        <v>891</v>
      </c>
      <c r="AH1323" s="165">
        <f t="shared" si="350"/>
        <v>1</v>
      </c>
      <c r="AI1323" s="165">
        <f t="shared" si="351"/>
        <v>0.11223344556677892</v>
      </c>
      <c r="AJ1323" s="237" t="s">
        <v>5440</v>
      </c>
      <c r="AK1323" s="165">
        <v>229</v>
      </c>
      <c r="AL1323" s="165">
        <v>429</v>
      </c>
      <c r="AM1323" s="165">
        <f t="shared" si="352"/>
        <v>-200</v>
      </c>
      <c r="AN1323" s="165">
        <f t="shared" si="353"/>
        <v>-46.620046620046615</v>
      </c>
      <c r="AO1323" s="237" t="s">
        <v>8665</v>
      </c>
      <c r="AP1323" s="165">
        <v>200</v>
      </c>
      <c r="AQ1323" s="165" t="s">
        <v>6150</v>
      </c>
      <c r="AR1323" s="165" t="s">
        <v>12165</v>
      </c>
      <c r="AS1323" s="263" t="s">
        <v>12165</v>
      </c>
      <c r="AT1323" s="213" t="s">
        <v>11968</v>
      </c>
    </row>
    <row r="1324" spans="2:46" ht="50" customHeight="1">
      <c r="B1324" s="34" t="s">
        <v>2618</v>
      </c>
      <c r="C1324" s="35" t="s">
        <v>5307</v>
      </c>
      <c r="D1324" s="36" t="s">
        <v>2619</v>
      </c>
      <c r="E1324" s="240">
        <v>12777.303</v>
      </c>
      <c r="F1324" s="235">
        <v>12567.592000000001</v>
      </c>
      <c r="G1324" s="234">
        <f t="shared" si="345"/>
        <v>209.71099999999933</v>
      </c>
      <c r="H1324" s="105">
        <f t="shared" si="346"/>
        <v>1.6686649280148445</v>
      </c>
      <c r="I1324" s="240">
        <v>6033.9740000000002</v>
      </c>
      <c r="J1324" s="235">
        <v>5764.317</v>
      </c>
      <c r="K1324" s="234">
        <f t="shared" si="349"/>
        <v>269.65700000000015</v>
      </c>
      <c r="L1324" s="312">
        <f t="shared" si="344"/>
        <v>4.6780390460829988</v>
      </c>
      <c r="M1324" s="240">
        <v>216.63499999999999</v>
      </c>
      <c r="N1324" s="235">
        <v>215.899</v>
      </c>
      <c r="O1324" s="234">
        <f t="shared" si="356"/>
        <v>0.73599999999999</v>
      </c>
      <c r="P1324" s="105">
        <f t="shared" si="357"/>
        <v>0.34090014312247391</v>
      </c>
      <c r="Q1324" s="240">
        <v>6526.6940000000004</v>
      </c>
      <c r="R1324" s="235">
        <v>6587.3760000000002</v>
      </c>
      <c r="S1324" s="234">
        <f t="shared" si="361"/>
        <v>-60.681999999999789</v>
      </c>
      <c r="T1324" s="105">
        <f t="shared" si="341"/>
        <v>-0.9211862204313187</v>
      </c>
      <c r="U1324" s="180" t="s">
        <v>5395</v>
      </c>
      <c r="V1324" s="165">
        <v>5287</v>
      </c>
      <c r="W1324" s="165">
        <v>5652</v>
      </c>
      <c r="X1324" s="165">
        <f t="shared" si="358"/>
        <v>-365</v>
      </c>
      <c r="Y1324" s="255">
        <f t="shared" si="359"/>
        <v>-6.4578910120311388</v>
      </c>
      <c r="Z1324" s="237" t="s">
        <v>5564</v>
      </c>
      <c r="AA1324" s="165">
        <v>1214</v>
      </c>
      <c r="AB1324" s="165">
        <v>911</v>
      </c>
      <c r="AC1324" s="165">
        <f t="shared" si="342"/>
        <v>303</v>
      </c>
      <c r="AD1324" s="165">
        <f t="shared" si="360"/>
        <v>33.260153677277714</v>
      </c>
      <c r="AE1324" s="237" t="s">
        <v>8666</v>
      </c>
      <c r="AF1324" s="165">
        <v>14</v>
      </c>
      <c r="AG1324" s="165">
        <v>14</v>
      </c>
      <c r="AH1324" s="165">
        <f t="shared" si="350"/>
        <v>0</v>
      </c>
      <c r="AI1324" s="165">
        <f t="shared" si="351"/>
        <v>0</v>
      </c>
      <c r="AJ1324" s="237" t="s">
        <v>7140</v>
      </c>
      <c r="AK1324" s="165">
        <v>10</v>
      </c>
      <c r="AL1324" s="165">
        <v>10</v>
      </c>
      <c r="AM1324" s="165">
        <f t="shared" si="352"/>
        <v>0</v>
      </c>
      <c r="AN1324" s="165">
        <f t="shared" si="353"/>
        <v>0</v>
      </c>
      <c r="AO1324" s="237" t="s">
        <v>6298</v>
      </c>
      <c r="AP1324" s="165">
        <v>1</v>
      </c>
      <c r="AQ1324" s="165" t="s">
        <v>6150</v>
      </c>
      <c r="AR1324" s="165" t="s">
        <v>12165</v>
      </c>
      <c r="AS1324" s="263" t="s">
        <v>12165</v>
      </c>
      <c r="AT1324" s="213" t="s">
        <v>11967</v>
      </c>
    </row>
    <row r="1325" spans="2:46" ht="50" customHeight="1">
      <c r="B1325" s="34" t="s">
        <v>2620</v>
      </c>
      <c r="C1325" s="35" t="s">
        <v>5307</v>
      </c>
      <c r="D1325" s="36" t="s">
        <v>2621</v>
      </c>
      <c r="E1325" s="240">
        <v>6847.3109999999997</v>
      </c>
      <c r="F1325" s="235">
        <v>7133.683</v>
      </c>
      <c r="G1325" s="234">
        <f t="shared" si="345"/>
        <v>-286.3720000000003</v>
      </c>
      <c r="H1325" s="105">
        <f t="shared" si="346"/>
        <v>-4.0143639687942443</v>
      </c>
      <c r="I1325" s="240">
        <v>2221.1799999999998</v>
      </c>
      <c r="J1325" s="235">
        <v>2630.2139999999999</v>
      </c>
      <c r="K1325" s="234">
        <f t="shared" si="349"/>
        <v>-409.03400000000011</v>
      </c>
      <c r="L1325" s="312">
        <f t="shared" si="344"/>
        <v>-15.55135817846001</v>
      </c>
      <c r="M1325" s="240">
        <v>1116.277</v>
      </c>
      <c r="N1325" s="235">
        <v>1115.7829999999999</v>
      </c>
      <c r="O1325" s="234">
        <f t="shared" si="356"/>
        <v>0.49400000000014188</v>
      </c>
      <c r="P1325" s="105">
        <f t="shared" si="357"/>
        <v>4.4273841777490962E-2</v>
      </c>
      <c r="Q1325" s="240">
        <v>3509.8539999999998</v>
      </c>
      <c r="R1325" s="235">
        <v>3387.6860000000001</v>
      </c>
      <c r="S1325" s="234">
        <f t="shared" si="361"/>
        <v>122.16799999999967</v>
      </c>
      <c r="T1325" s="105">
        <f t="shared" si="341"/>
        <v>3.6062374139751934</v>
      </c>
      <c r="U1325" s="180" t="s">
        <v>5508</v>
      </c>
      <c r="V1325" s="165">
        <v>1483.51</v>
      </c>
      <c r="W1325" s="165">
        <v>1548.7</v>
      </c>
      <c r="X1325" s="165">
        <f t="shared" si="358"/>
        <v>-65.190000000000055</v>
      </c>
      <c r="Y1325" s="255">
        <f t="shared" si="359"/>
        <v>-4.2093368631755705</v>
      </c>
      <c r="Z1325" s="237" t="s">
        <v>8667</v>
      </c>
      <c r="AA1325" s="165">
        <v>962.74099999999999</v>
      </c>
      <c r="AB1325" s="165">
        <v>962.28300000000002</v>
      </c>
      <c r="AC1325" s="165">
        <f t="shared" si="342"/>
        <v>0.45799999999996999</v>
      </c>
      <c r="AD1325" s="165">
        <f t="shared" si="360"/>
        <v>4.7595146126448246E-2</v>
      </c>
      <c r="AE1325" s="237" t="s">
        <v>5373</v>
      </c>
      <c r="AF1325" s="165">
        <v>548.08299999999997</v>
      </c>
      <c r="AG1325" s="165">
        <v>548.08299999999997</v>
      </c>
      <c r="AH1325" s="165">
        <f t="shared" si="350"/>
        <v>0</v>
      </c>
      <c r="AI1325" s="165">
        <f t="shared" si="351"/>
        <v>0</v>
      </c>
      <c r="AJ1325" s="237" t="s">
        <v>5460</v>
      </c>
      <c r="AK1325" s="165">
        <v>280.85500000000002</v>
      </c>
      <c r="AL1325" s="165">
        <v>109.00700000000001</v>
      </c>
      <c r="AM1325" s="165">
        <f t="shared" si="352"/>
        <v>171.84800000000001</v>
      </c>
      <c r="AN1325" s="165">
        <f t="shared" si="353"/>
        <v>157.64859137486584</v>
      </c>
      <c r="AO1325" s="237" t="s">
        <v>6094</v>
      </c>
      <c r="AP1325" s="165">
        <v>71.063000000000002</v>
      </c>
      <c r="AQ1325" s="165">
        <v>70.998999999999995</v>
      </c>
      <c r="AR1325" s="165">
        <f t="shared" si="354"/>
        <v>6.4000000000007162E-2</v>
      </c>
      <c r="AS1325" s="263">
        <f t="shared" si="355"/>
        <v>9.0142114677681615E-2</v>
      </c>
      <c r="AT1325" s="213" t="s">
        <v>11966</v>
      </c>
    </row>
    <row r="1326" spans="2:46" ht="50" customHeight="1">
      <c r="B1326" s="37" t="s">
        <v>2622</v>
      </c>
      <c r="C1326" s="38" t="s">
        <v>5307</v>
      </c>
      <c r="D1326" s="39" t="s">
        <v>2623</v>
      </c>
      <c r="E1326" s="240">
        <v>10749.752</v>
      </c>
      <c r="F1326" s="235">
        <v>10006.995999999999</v>
      </c>
      <c r="G1326" s="234">
        <f t="shared" si="345"/>
        <v>742.75600000000122</v>
      </c>
      <c r="H1326" s="105">
        <f t="shared" si="346"/>
        <v>7.4223673118286575</v>
      </c>
      <c r="I1326" s="240">
        <v>2699.34</v>
      </c>
      <c r="J1326" s="235">
        <v>2283.4920000000002</v>
      </c>
      <c r="K1326" s="234">
        <f t="shared" si="349"/>
        <v>415.84799999999996</v>
      </c>
      <c r="L1326" s="312">
        <f t="shared" si="344"/>
        <v>18.211055698903255</v>
      </c>
      <c r="M1326" s="240">
        <v>1207.8879999999999</v>
      </c>
      <c r="N1326" s="235">
        <v>1207.6869999999999</v>
      </c>
      <c r="O1326" s="234">
        <f t="shared" si="356"/>
        <v>0.20100000000002183</v>
      </c>
      <c r="P1326" s="105">
        <f t="shared" si="357"/>
        <v>1.6643385248000672E-2</v>
      </c>
      <c r="Q1326" s="240">
        <v>6842.5240000000003</v>
      </c>
      <c r="R1326" s="235">
        <v>6515.817</v>
      </c>
      <c r="S1326" s="234">
        <f t="shared" si="361"/>
        <v>326.70700000000033</v>
      </c>
      <c r="T1326" s="105">
        <f t="shared" si="341"/>
        <v>5.0140604010210899</v>
      </c>
      <c r="U1326" s="180" t="s">
        <v>5395</v>
      </c>
      <c r="V1326" s="165">
        <v>2366</v>
      </c>
      <c r="W1326" s="165">
        <v>2716</v>
      </c>
      <c r="X1326" s="165">
        <f t="shared" si="358"/>
        <v>-350</v>
      </c>
      <c r="Y1326" s="255">
        <f t="shared" si="359"/>
        <v>-12.886597938144329</v>
      </c>
      <c r="Z1326" s="237" t="s">
        <v>8668</v>
      </c>
      <c r="AA1326" s="165">
        <v>2314</v>
      </c>
      <c r="AB1326" s="165">
        <v>2213</v>
      </c>
      <c r="AC1326" s="165">
        <f t="shared" si="342"/>
        <v>101</v>
      </c>
      <c r="AD1326" s="165">
        <f t="shared" si="360"/>
        <v>4.5639403524627209</v>
      </c>
      <c r="AE1326" s="237" t="s">
        <v>5460</v>
      </c>
      <c r="AF1326" s="165">
        <v>1210</v>
      </c>
      <c r="AG1326" s="165">
        <v>836</v>
      </c>
      <c r="AH1326" s="165">
        <f t="shared" si="350"/>
        <v>374</v>
      </c>
      <c r="AI1326" s="165">
        <f t="shared" si="351"/>
        <v>44.736842105263158</v>
      </c>
      <c r="AJ1326" s="237" t="s">
        <v>5534</v>
      </c>
      <c r="AK1326" s="165">
        <v>604</v>
      </c>
      <c r="AL1326" s="165">
        <v>402</v>
      </c>
      <c r="AM1326" s="165">
        <f t="shared" si="352"/>
        <v>202</v>
      </c>
      <c r="AN1326" s="165">
        <f t="shared" si="353"/>
        <v>50.248756218905477</v>
      </c>
      <c r="AO1326" s="237" t="s">
        <v>5373</v>
      </c>
      <c r="AP1326" s="165">
        <v>279</v>
      </c>
      <c r="AQ1326" s="165">
        <v>279</v>
      </c>
      <c r="AR1326" s="165">
        <f t="shared" si="354"/>
        <v>0</v>
      </c>
      <c r="AS1326" s="263">
        <f t="shared" si="355"/>
        <v>0</v>
      </c>
      <c r="AT1326" s="213" t="s">
        <v>11965</v>
      </c>
    </row>
    <row r="1327" spans="2:46" ht="50" customHeight="1">
      <c r="B1327" s="37" t="s">
        <v>2624</v>
      </c>
      <c r="C1327" s="38" t="s">
        <v>5307</v>
      </c>
      <c r="D1327" s="39" t="s">
        <v>2625</v>
      </c>
      <c r="E1327" s="240">
        <v>13895.958000000001</v>
      </c>
      <c r="F1327" s="235">
        <v>13565.321</v>
      </c>
      <c r="G1327" s="234">
        <f t="shared" si="345"/>
        <v>330.63700000000063</v>
      </c>
      <c r="H1327" s="105">
        <f t="shared" si="346"/>
        <v>2.4373695248346916</v>
      </c>
      <c r="I1327" s="240">
        <v>6485.9160000000002</v>
      </c>
      <c r="J1327" s="235">
        <v>6313.1139999999996</v>
      </c>
      <c r="K1327" s="234">
        <f t="shared" si="349"/>
        <v>172.80200000000059</v>
      </c>
      <c r="L1327" s="312">
        <f t="shared" si="344"/>
        <v>2.7371911864731193</v>
      </c>
      <c r="M1327" s="240">
        <v>161.69800000000001</v>
      </c>
      <c r="N1327" s="235">
        <v>161.5</v>
      </c>
      <c r="O1327" s="234">
        <f t="shared" si="356"/>
        <v>0.1980000000000075</v>
      </c>
      <c r="P1327" s="105">
        <f t="shared" si="357"/>
        <v>0.12260061919505108</v>
      </c>
      <c r="Q1327" s="240">
        <v>7248.3440000000001</v>
      </c>
      <c r="R1327" s="235">
        <v>7090.7070000000003</v>
      </c>
      <c r="S1327" s="234">
        <f t="shared" si="361"/>
        <v>157.63699999999972</v>
      </c>
      <c r="T1327" s="105">
        <f t="shared" si="341"/>
        <v>2.2231492571897231</v>
      </c>
      <c r="U1327" s="180" t="s">
        <v>8669</v>
      </c>
      <c r="V1327" s="165">
        <v>1532</v>
      </c>
      <c r="W1327" s="165">
        <v>1528</v>
      </c>
      <c r="X1327" s="165">
        <f t="shared" si="358"/>
        <v>4</v>
      </c>
      <c r="Y1327" s="255">
        <f t="shared" si="359"/>
        <v>0.26178010471204188</v>
      </c>
      <c r="Z1327" s="237" t="s">
        <v>6430</v>
      </c>
      <c r="AA1327" s="165">
        <v>1327</v>
      </c>
      <c r="AB1327" s="165">
        <v>1369</v>
      </c>
      <c r="AC1327" s="165">
        <f t="shared" si="342"/>
        <v>-42</v>
      </c>
      <c r="AD1327" s="165">
        <f t="shared" si="360"/>
        <v>-3.0679327976625275</v>
      </c>
      <c r="AE1327" s="237" t="s">
        <v>8670</v>
      </c>
      <c r="AF1327" s="165">
        <v>1245</v>
      </c>
      <c r="AG1327" s="165">
        <v>1273</v>
      </c>
      <c r="AH1327" s="165">
        <f t="shared" si="350"/>
        <v>-28</v>
      </c>
      <c r="AI1327" s="165">
        <f t="shared" si="351"/>
        <v>-2.1995286724273369</v>
      </c>
      <c r="AJ1327" s="237" t="s">
        <v>8671</v>
      </c>
      <c r="AK1327" s="165">
        <v>916</v>
      </c>
      <c r="AL1327" s="165">
        <v>621</v>
      </c>
      <c r="AM1327" s="165">
        <f t="shared" si="352"/>
        <v>295</v>
      </c>
      <c r="AN1327" s="165">
        <f t="shared" si="353"/>
        <v>47.504025764895331</v>
      </c>
      <c r="AO1327" s="237" t="s">
        <v>8672</v>
      </c>
      <c r="AP1327" s="165">
        <v>852</v>
      </c>
      <c r="AQ1327" s="165">
        <v>952</v>
      </c>
      <c r="AR1327" s="165">
        <f t="shared" si="354"/>
        <v>-100</v>
      </c>
      <c r="AS1327" s="263">
        <f t="shared" si="355"/>
        <v>-10.504201680672269</v>
      </c>
      <c r="AT1327" s="213" t="s">
        <v>11964</v>
      </c>
    </row>
    <row r="1328" spans="2:46" ht="50" customHeight="1">
      <c r="B1328" s="34" t="s">
        <v>2626</v>
      </c>
      <c r="C1328" s="35" t="s">
        <v>5307</v>
      </c>
      <c r="D1328" s="36" t="s">
        <v>2627</v>
      </c>
      <c r="E1328" s="240">
        <v>6677.2209999999995</v>
      </c>
      <c r="F1328" s="235">
        <v>6932.875</v>
      </c>
      <c r="G1328" s="234">
        <f t="shared" si="345"/>
        <v>-255.65400000000045</v>
      </c>
      <c r="H1328" s="105">
        <f t="shared" si="346"/>
        <v>-3.6875610767538785</v>
      </c>
      <c r="I1328" s="240">
        <v>3624.43</v>
      </c>
      <c r="J1328" s="235">
        <v>3823.43</v>
      </c>
      <c r="K1328" s="234">
        <f t="shared" si="349"/>
        <v>-199</v>
      </c>
      <c r="L1328" s="312">
        <f t="shared" si="344"/>
        <v>-5.2047507081337967</v>
      </c>
      <c r="M1328" s="240">
        <v>415.68099999999998</v>
      </c>
      <c r="N1328" s="235">
        <v>365.68099999999998</v>
      </c>
      <c r="O1328" s="234">
        <f t="shared" si="356"/>
        <v>50</v>
      </c>
      <c r="P1328" s="105">
        <f t="shared" si="357"/>
        <v>13.673119467514036</v>
      </c>
      <c r="Q1328" s="240">
        <v>2637.11</v>
      </c>
      <c r="R1328" s="235">
        <v>2743.7640000000001</v>
      </c>
      <c r="S1328" s="234">
        <f t="shared" si="361"/>
        <v>-106.654</v>
      </c>
      <c r="T1328" s="105">
        <f t="shared" si="341"/>
        <v>-3.8871418970436231</v>
      </c>
      <c r="U1328" s="180" t="s">
        <v>5440</v>
      </c>
      <c r="V1328" s="165">
        <v>2105</v>
      </c>
      <c r="W1328" s="165">
        <v>2215</v>
      </c>
      <c r="X1328" s="165">
        <f t="shared" si="358"/>
        <v>-110</v>
      </c>
      <c r="Y1328" s="255">
        <f t="shared" si="359"/>
        <v>-4.966139954853273</v>
      </c>
      <c r="Z1328" s="237" t="s">
        <v>8673</v>
      </c>
      <c r="AA1328" s="165">
        <v>217</v>
      </c>
      <c r="AB1328" s="165">
        <v>216</v>
      </c>
      <c r="AC1328" s="165">
        <f t="shared" si="342"/>
        <v>1</v>
      </c>
      <c r="AD1328" s="165">
        <f t="shared" si="360"/>
        <v>0.46296296296296291</v>
      </c>
      <c r="AE1328" s="237" t="s">
        <v>5338</v>
      </c>
      <c r="AF1328" s="165">
        <v>90</v>
      </c>
      <c r="AG1328" s="165">
        <v>96</v>
      </c>
      <c r="AH1328" s="165">
        <f t="shared" si="350"/>
        <v>-6</v>
      </c>
      <c r="AI1328" s="165">
        <f t="shared" si="351"/>
        <v>-6.25</v>
      </c>
      <c r="AJ1328" s="237" t="s">
        <v>8674</v>
      </c>
      <c r="AK1328" s="165">
        <v>88</v>
      </c>
      <c r="AL1328" s="165">
        <v>88</v>
      </c>
      <c r="AM1328" s="165">
        <f t="shared" si="352"/>
        <v>0</v>
      </c>
      <c r="AN1328" s="165">
        <f t="shared" si="353"/>
        <v>0</v>
      </c>
      <c r="AO1328" s="237" t="s">
        <v>8675</v>
      </c>
      <c r="AP1328" s="165">
        <v>74</v>
      </c>
      <c r="AQ1328" s="165">
        <v>74</v>
      </c>
      <c r="AR1328" s="165">
        <f t="shared" si="354"/>
        <v>0</v>
      </c>
      <c r="AS1328" s="263">
        <f t="shared" si="355"/>
        <v>0</v>
      </c>
      <c r="AT1328" s="213" t="s">
        <v>11963</v>
      </c>
    </row>
    <row r="1329" spans="2:46" ht="50" customHeight="1">
      <c r="B1329" s="34" t="s">
        <v>2628</v>
      </c>
      <c r="C1329" s="35" t="s">
        <v>5307</v>
      </c>
      <c r="D1329" s="36" t="s">
        <v>2629</v>
      </c>
      <c r="E1329" s="240">
        <v>5717.598</v>
      </c>
      <c r="F1329" s="235">
        <v>7109.2160000000003</v>
      </c>
      <c r="G1329" s="234">
        <f t="shared" si="345"/>
        <v>-1391.6180000000004</v>
      </c>
      <c r="H1329" s="105">
        <f t="shared" si="346"/>
        <v>-19.57484482114484</v>
      </c>
      <c r="I1329" s="240">
        <v>1954.7650000000001</v>
      </c>
      <c r="J1329" s="235">
        <v>2293.2930000000001</v>
      </c>
      <c r="K1329" s="234">
        <f t="shared" si="349"/>
        <v>-338.52800000000002</v>
      </c>
      <c r="L1329" s="312">
        <f t="shared" si="344"/>
        <v>-14.761654965152729</v>
      </c>
      <c r="M1329" s="240">
        <v>38.988999999999997</v>
      </c>
      <c r="N1329" s="235">
        <v>38.914999999999999</v>
      </c>
      <c r="O1329" s="234">
        <f t="shared" si="356"/>
        <v>7.3999999999998067E-2</v>
      </c>
      <c r="P1329" s="105">
        <f t="shared" si="357"/>
        <v>0.1901580367467508</v>
      </c>
      <c r="Q1329" s="240">
        <v>3723.8440000000001</v>
      </c>
      <c r="R1329" s="235">
        <v>4777.0079999999998</v>
      </c>
      <c r="S1329" s="234">
        <f t="shared" si="361"/>
        <v>-1053.1639999999998</v>
      </c>
      <c r="T1329" s="105">
        <f t="shared" si="341"/>
        <v>-22.046519495047942</v>
      </c>
      <c r="U1329" s="180" t="s">
        <v>5901</v>
      </c>
      <c r="V1329" s="165">
        <v>1051.711</v>
      </c>
      <c r="W1329" s="165">
        <v>1119.5989999999999</v>
      </c>
      <c r="X1329" s="165">
        <f t="shared" si="358"/>
        <v>-67.88799999999992</v>
      </c>
      <c r="Y1329" s="255">
        <f t="shared" si="359"/>
        <v>-6.063599556626964</v>
      </c>
      <c r="Z1329" s="237" t="s">
        <v>5774</v>
      </c>
      <c r="AA1329" s="165">
        <v>1000.2</v>
      </c>
      <c r="AB1329" s="165">
        <v>1000.2</v>
      </c>
      <c r="AC1329" s="165">
        <f t="shared" si="342"/>
        <v>0</v>
      </c>
      <c r="AD1329" s="165">
        <f t="shared" si="360"/>
        <v>0</v>
      </c>
      <c r="AE1329" s="237" t="s">
        <v>7226</v>
      </c>
      <c r="AF1329" s="165">
        <v>701</v>
      </c>
      <c r="AG1329" s="165">
        <v>701</v>
      </c>
      <c r="AH1329" s="165">
        <f t="shared" si="350"/>
        <v>0</v>
      </c>
      <c r="AI1329" s="165">
        <f t="shared" si="351"/>
        <v>0</v>
      </c>
      <c r="AJ1329" s="237" t="s">
        <v>8676</v>
      </c>
      <c r="AK1329" s="165">
        <v>380.27100000000002</v>
      </c>
      <c r="AL1329" s="165">
        <v>622.18700000000001</v>
      </c>
      <c r="AM1329" s="165">
        <f t="shared" si="352"/>
        <v>-241.916</v>
      </c>
      <c r="AN1329" s="165">
        <f t="shared" si="353"/>
        <v>-38.881558116771963</v>
      </c>
      <c r="AO1329" s="237" t="s">
        <v>5460</v>
      </c>
      <c r="AP1329" s="165">
        <v>120.72199999999999</v>
      </c>
      <c r="AQ1329" s="165">
        <v>50.4</v>
      </c>
      <c r="AR1329" s="165">
        <f t="shared" si="354"/>
        <v>70.322000000000003</v>
      </c>
      <c r="AS1329" s="263">
        <f t="shared" si="355"/>
        <v>139.52777777777777</v>
      </c>
      <c r="AT1329" s="213" t="s">
        <v>11962</v>
      </c>
    </row>
    <row r="1330" spans="2:46" ht="50" customHeight="1">
      <c r="B1330" s="34" t="s">
        <v>2630</v>
      </c>
      <c r="C1330" s="35" t="s">
        <v>5307</v>
      </c>
      <c r="D1330" s="36" t="s">
        <v>2631</v>
      </c>
      <c r="E1330" s="240">
        <v>10166.66</v>
      </c>
      <c r="F1330" s="235">
        <v>10846.921</v>
      </c>
      <c r="G1330" s="234">
        <f t="shared" si="345"/>
        <v>-680.26100000000042</v>
      </c>
      <c r="H1330" s="105">
        <f t="shared" si="346"/>
        <v>-6.2714663451499311</v>
      </c>
      <c r="I1330" s="240">
        <v>5521.9449999999997</v>
      </c>
      <c r="J1330" s="235">
        <v>6182.4129999999996</v>
      </c>
      <c r="K1330" s="234">
        <f t="shared" si="349"/>
        <v>-660.46799999999985</v>
      </c>
      <c r="L1330" s="312">
        <f t="shared" si="344"/>
        <v>-10.683013250651484</v>
      </c>
      <c r="M1330" s="240">
        <v>848.92</v>
      </c>
      <c r="N1330" s="235">
        <v>847.80100000000004</v>
      </c>
      <c r="O1330" s="234">
        <f t="shared" si="356"/>
        <v>1.1189999999999145</v>
      </c>
      <c r="P1330" s="105">
        <f t="shared" si="357"/>
        <v>0.13198852089109525</v>
      </c>
      <c r="Q1330" s="240">
        <v>3795.7950000000001</v>
      </c>
      <c r="R1330" s="235">
        <v>3816.7069999999999</v>
      </c>
      <c r="S1330" s="234">
        <f t="shared" si="361"/>
        <v>-20.911999999999807</v>
      </c>
      <c r="T1330" s="105">
        <f t="shared" si="341"/>
        <v>-0.54790687364788038</v>
      </c>
      <c r="U1330" s="180" t="s">
        <v>8677</v>
      </c>
      <c r="V1330" s="165">
        <v>1163</v>
      </c>
      <c r="W1330" s="165">
        <v>1258</v>
      </c>
      <c r="X1330" s="165">
        <f t="shared" si="358"/>
        <v>-95</v>
      </c>
      <c r="Y1330" s="255">
        <f t="shared" si="359"/>
        <v>-7.5516693163751993</v>
      </c>
      <c r="Z1330" s="237" t="s">
        <v>5373</v>
      </c>
      <c r="AA1330" s="165">
        <v>767</v>
      </c>
      <c r="AB1330" s="165">
        <v>736</v>
      </c>
      <c r="AC1330" s="165">
        <f t="shared" si="342"/>
        <v>31</v>
      </c>
      <c r="AD1330" s="165">
        <f t="shared" si="360"/>
        <v>4.2119565217391308</v>
      </c>
      <c r="AE1330" s="237" t="s">
        <v>5774</v>
      </c>
      <c r="AF1330" s="165">
        <v>433</v>
      </c>
      <c r="AG1330" s="165">
        <v>456</v>
      </c>
      <c r="AH1330" s="165">
        <f t="shared" si="350"/>
        <v>-23</v>
      </c>
      <c r="AI1330" s="165">
        <f t="shared" si="351"/>
        <v>-5.0438596491228065</v>
      </c>
      <c r="AJ1330" s="237" t="s">
        <v>8678</v>
      </c>
      <c r="AK1330" s="165">
        <v>300</v>
      </c>
      <c r="AL1330" s="165">
        <v>300</v>
      </c>
      <c r="AM1330" s="165">
        <f t="shared" si="352"/>
        <v>0</v>
      </c>
      <c r="AN1330" s="165">
        <f t="shared" si="353"/>
        <v>0</v>
      </c>
      <c r="AO1330" s="237" t="s">
        <v>8679</v>
      </c>
      <c r="AP1330" s="165">
        <v>193</v>
      </c>
      <c r="AQ1330" s="165">
        <v>193</v>
      </c>
      <c r="AR1330" s="165">
        <f t="shared" si="354"/>
        <v>0</v>
      </c>
      <c r="AS1330" s="263">
        <f t="shared" si="355"/>
        <v>0</v>
      </c>
      <c r="AT1330" s="213" t="s">
        <v>11961</v>
      </c>
    </row>
    <row r="1331" spans="2:46" ht="50" customHeight="1">
      <c r="B1331" s="34" t="s">
        <v>2632</v>
      </c>
      <c r="C1331" s="35" t="s">
        <v>5307</v>
      </c>
      <c r="D1331" s="36" t="s">
        <v>2633</v>
      </c>
      <c r="E1331" s="240">
        <v>4310.6779999999999</v>
      </c>
      <c r="F1331" s="235">
        <v>4342.866</v>
      </c>
      <c r="G1331" s="234">
        <f t="shared" si="345"/>
        <v>-32.188000000000102</v>
      </c>
      <c r="H1331" s="105">
        <f t="shared" si="346"/>
        <v>-0.74116954103580679</v>
      </c>
      <c r="I1331" s="240">
        <v>1165.5650000000001</v>
      </c>
      <c r="J1331" s="235">
        <v>1164.6369999999999</v>
      </c>
      <c r="K1331" s="234">
        <f t="shared" si="349"/>
        <v>0.92800000000011096</v>
      </c>
      <c r="L1331" s="312">
        <f t="shared" si="344"/>
        <v>7.9681480152194284E-2</v>
      </c>
      <c r="M1331" s="240">
        <v>730.35199999999998</v>
      </c>
      <c r="N1331" s="235">
        <v>729.54899999999998</v>
      </c>
      <c r="O1331" s="234">
        <f t="shared" si="356"/>
        <v>0.80299999999999727</v>
      </c>
      <c r="P1331" s="105">
        <f t="shared" si="357"/>
        <v>0.11006800091563382</v>
      </c>
      <c r="Q1331" s="240">
        <v>2414.761</v>
      </c>
      <c r="R1331" s="235">
        <v>2448.6799999999998</v>
      </c>
      <c r="S1331" s="234">
        <f t="shared" si="361"/>
        <v>-33.918999999999869</v>
      </c>
      <c r="T1331" s="105">
        <f t="shared" si="341"/>
        <v>-1.3851952888903356</v>
      </c>
      <c r="U1331" s="180" t="s">
        <v>6266</v>
      </c>
      <c r="V1331" s="165">
        <v>1008.708</v>
      </c>
      <c r="W1331" s="165">
        <v>1001.611</v>
      </c>
      <c r="X1331" s="165">
        <f t="shared" si="358"/>
        <v>7.09699999999998</v>
      </c>
      <c r="Y1331" s="255">
        <f t="shared" si="359"/>
        <v>0.70855851223678457</v>
      </c>
      <c r="Z1331" s="237" t="s">
        <v>8680</v>
      </c>
      <c r="AA1331" s="165">
        <v>953.22900000000004</v>
      </c>
      <c r="AB1331" s="165">
        <v>952.88099999999997</v>
      </c>
      <c r="AC1331" s="165">
        <f t="shared" si="342"/>
        <v>0.34800000000007003</v>
      </c>
      <c r="AD1331" s="165">
        <f t="shared" si="360"/>
        <v>3.6520824740977106E-2</v>
      </c>
      <c r="AE1331" s="237" t="s">
        <v>7699</v>
      </c>
      <c r="AF1331" s="165">
        <v>315.15800000000002</v>
      </c>
      <c r="AG1331" s="165">
        <v>315.03199999999998</v>
      </c>
      <c r="AH1331" s="165">
        <f t="shared" si="350"/>
        <v>0.1260000000000332</v>
      </c>
      <c r="AI1331" s="165">
        <f t="shared" si="351"/>
        <v>3.9995936920704314E-2</v>
      </c>
      <c r="AJ1331" s="237" t="s">
        <v>8681</v>
      </c>
      <c r="AK1331" s="165">
        <v>61.335999999999999</v>
      </c>
      <c r="AL1331" s="165">
        <v>91.316999999999993</v>
      </c>
      <c r="AM1331" s="165">
        <f t="shared" si="352"/>
        <v>-29.980999999999995</v>
      </c>
      <c r="AN1331" s="165">
        <f t="shared" si="353"/>
        <v>-32.831783786151533</v>
      </c>
      <c r="AO1331" s="237" t="s">
        <v>8682</v>
      </c>
      <c r="AP1331" s="165">
        <v>45.110999999999997</v>
      </c>
      <c r="AQ1331" s="165">
        <v>44.101999999999997</v>
      </c>
      <c r="AR1331" s="165">
        <f t="shared" si="354"/>
        <v>1.0090000000000003</v>
      </c>
      <c r="AS1331" s="263">
        <f t="shared" si="355"/>
        <v>2.287878100766406</v>
      </c>
      <c r="AT1331" s="213" t="s">
        <v>11960</v>
      </c>
    </row>
    <row r="1332" spans="2:46" ht="50" customHeight="1">
      <c r="B1332" s="34" t="s">
        <v>2634</v>
      </c>
      <c r="C1332" s="35" t="s">
        <v>5307</v>
      </c>
      <c r="D1332" s="36" t="s">
        <v>2635</v>
      </c>
      <c r="E1332" s="240">
        <v>2769.404</v>
      </c>
      <c r="F1332" s="235">
        <v>3194.884</v>
      </c>
      <c r="G1332" s="234">
        <f t="shared" si="345"/>
        <v>-425.48</v>
      </c>
      <c r="H1332" s="105">
        <f t="shared" si="346"/>
        <v>-13.317541419344177</v>
      </c>
      <c r="I1332" s="240">
        <v>904.19200000000001</v>
      </c>
      <c r="J1332" s="235">
        <v>1161.992</v>
      </c>
      <c r="K1332" s="234">
        <f t="shared" si="349"/>
        <v>-257.79999999999995</v>
      </c>
      <c r="L1332" s="312">
        <f t="shared" si="344"/>
        <v>-22.186039146568991</v>
      </c>
      <c r="M1332" s="240">
        <v>363.02800000000002</v>
      </c>
      <c r="N1332" s="235">
        <v>362.12799999999999</v>
      </c>
      <c r="O1332" s="234">
        <f t="shared" si="356"/>
        <v>0.90000000000003411</v>
      </c>
      <c r="P1332" s="105">
        <f t="shared" si="357"/>
        <v>0.24853090619892251</v>
      </c>
      <c r="Q1332" s="240">
        <v>1502.184</v>
      </c>
      <c r="R1332" s="235">
        <v>1670.7639999999999</v>
      </c>
      <c r="S1332" s="234">
        <f t="shared" si="361"/>
        <v>-168.57999999999993</v>
      </c>
      <c r="T1332" s="105">
        <f t="shared" si="341"/>
        <v>-10.089994756889659</v>
      </c>
      <c r="U1332" s="180" t="s">
        <v>8683</v>
      </c>
      <c r="V1332" s="165">
        <v>846</v>
      </c>
      <c r="W1332" s="165">
        <v>1017</v>
      </c>
      <c r="X1332" s="165">
        <f t="shared" si="358"/>
        <v>-171</v>
      </c>
      <c r="Y1332" s="255">
        <f t="shared" si="359"/>
        <v>-16.814159292035399</v>
      </c>
      <c r="Z1332" s="237" t="s">
        <v>8684</v>
      </c>
      <c r="AA1332" s="165">
        <v>567</v>
      </c>
      <c r="AB1332" s="165">
        <v>566</v>
      </c>
      <c r="AC1332" s="165">
        <f t="shared" si="342"/>
        <v>1</v>
      </c>
      <c r="AD1332" s="165">
        <f t="shared" si="360"/>
        <v>0.17667844522968199</v>
      </c>
      <c r="AE1332" s="237" t="s">
        <v>6432</v>
      </c>
      <c r="AF1332" s="165">
        <v>32</v>
      </c>
      <c r="AG1332" s="165">
        <v>33</v>
      </c>
      <c r="AH1332" s="165">
        <f t="shared" si="350"/>
        <v>-1</v>
      </c>
      <c r="AI1332" s="165">
        <f t="shared" si="351"/>
        <v>-3.0303030303030303</v>
      </c>
      <c r="AJ1332" s="237" t="s">
        <v>8685</v>
      </c>
      <c r="AK1332" s="165">
        <v>25</v>
      </c>
      <c r="AL1332" s="165">
        <v>25</v>
      </c>
      <c r="AM1332" s="165">
        <f t="shared" si="352"/>
        <v>0</v>
      </c>
      <c r="AN1332" s="165">
        <f t="shared" si="353"/>
        <v>0</v>
      </c>
      <c r="AO1332" s="237" t="s">
        <v>8686</v>
      </c>
      <c r="AP1332" s="165">
        <v>22</v>
      </c>
      <c r="AQ1332" s="165">
        <v>21</v>
      </c>
      <c r="AR1332" s="165">
        <f t="shared" si="354"/>
        <v>1</v>
      </c>
      <c r="AS1332" s="263">
        <f t="shared" si="355"/>
        <v>4.7619047619047619</v>
      </c>
      <c r="AT1332" s="213" t="s">
        <v>11959</v>
      </c>
    </row>
    <row r="1333" spans="2:46" ht="50" customHeight="1">
      <c r="B1333" s="34" t="s">
        <v>2636</v>
      </c>
      <c r="C1333" s="35" t="s">
        <v>5307</v>
      </c>
      <c r="D1333" s="36" t="s">
        <v>2637</v>
      </c>
      <c r="E1333" s="240">
        <v>1289.6030000000001</v>
      </c>
      <c r="F1333" s="235">
        <v>1253.289</v>
      </c>
      <c r="G1333" s="234">
        <f t="shared" si="345"/>
        <v>36.314000000000078</v>
      </c>
      <c r="H1333" s="105">
        <f t="shared" si="346"/>
        <v>2.8974961082400053</v>
      </c>
      <c r="I1333" s="240">
        <v>693.18799999999999</v>
      </c>
      <c r="J1333" s="235">
        <v>655.92200000000003</v>
      </c>
      <c r="K1333" s="234">
        <f t="shared" si="349"/>
        <v>37.265999999999963</v>
      </c>
      <c r="L1333" s="312">
        <f t="shared" si="344"/>
        <v>5.6814682233558198</v>
      </c>
      <c r="M1333" s="240">
        <v>11.128</v>
      </c>
      <c r="N1333" s="235">
        <v>11.125999999999999</v>
      </c>
      <c r="O1333" s="234">
        <f t="shared" si="356"/>
        <v>2.0000000000006679E-3</v>
      </c>
      <c r="P1333" s="105">
        <f t="shared" si="357"/>
        <v>1.7975912277554087E-2</v>
      </c>
      <c r="Q1333" s="240">
        <v>585.28700000000003</v>
      </c>
      <c r="R1333" s="235">
        <v>586.24099999999999</v>
      </c>
      <c r="S1333" s="234">
        <f t="shared" si="361"/>
        <v>-0.95399999999995089</v>
      </c>
      <c r="T1333" s="105">
        <f t="shared" si="341"/>
        <v>-0.16273170931407918</v>
      </c>
      <c r="U1333" s="180" t="s">
        <v>8687</v>
      </c>
      <c r="V1333" s="165">
        <v>302</v>
      </c>
      <c r="W1333" s="165">
        <v>302</v>
      </c>
      <c r="X1333" s="165">
        <f t="shared" si="358"/>
        <v>0</v>
      </c>
      <c r="Y1333" s="255">
        <f t="shared" si="359"/>
        <v>0</v>
      </c>
      <c r="Z1333" s="237" t="s">
        <v>8688</v>
      </c>
      <c r="AA1333" s="165">
        <v>78</v>
      </c>
      <c r="AB1333" s="165">
        <v>78</v>
      </c>
      <c r="AC1333" s="165">
        <f t="shared" si="342"/>
        <v>0</v>
      </c>
      <c r="AD1333" s="165">
        <f t="shared" si="360"/>
        <v>0</v>
      </c>
      <c r="AE1333" s="237" t="s">
        <v>8689</v>
      </c>
      <c r="AF1333" s="165">
        <v>69</v>
      </c>
      <c r="AG1333" s="165">
        <v>74</v>
      </c>
      <c r="AH1333" s="165">
        <f t="shared" si="350"/>
        <v>-5</v>
      </c>
      <c r="AI1333" s="165">
        <f t="shared" si="351"/>
        <v>-6.756756756756757</v>
      </c>
      <c r="AJ1333" s="237" t="s">
        <v>8690</v>
      </c>
      <c r="AK1333" s="165">
        <v>41</v>
      </c>
      <c r="AL1333" s="165">
        <v>41</v>
      </c>
      <c r="AM1333" s="165">
        <f t="shared" si="352"/>
        <v>0</v>
      </c>
      <c r="AN1333" s="165">
        <f t="shared" si="353"/>
        <v>0</v>
      </c>
      <c r="AO1333" s="237" t="s">
        <v>8691</v>
      </c>
      <c r="AP1333" s="165">
        <v>27</v>
      </c>
      <c r="AQ1333" s="165">
        <v>27</v>
      </c>
      <c r="AR1333" s="165">
        <f t="shared" si="354"/>
        <v>0</v>
      </c>
      <c r="AS1333" s="263">
        <f t="shared" si="355"/>
        <v>0</v>
      </c>
      <c r="AT1333" s="213" t="s">
        <v>11958</v>
      </c>
    </row>
    <row r="1334" spans="2:46" ht="50" customHeight="1">
      <c r="B1334" s="34" t="s">
        <v>2638</v>
      </c>
      <c r="C1334" s="35" t="s">
        <v>5307</v>
      </c>
      <c r="D1334" s="36" t="s">
        <v>2639</v>
      </c>
      <c r="E1334" s="240">
        <v>1888.2239999999999</v>
      </c>
      <c r="F1334" s="235">
        <v>1664.501</v>
      </c>
      <c r="G1334" s="234">
        <f t="shared" si="345"/>
        <v>223.72299999999996</v>
      </c>
      <c r="H1334" s="105">
        <f t="shared" si="346"/>
        <v>13.440845034037224</v>
      </c>
      <c r="I1334" s="240">
        <v>961.65700000000004</v>
      </c>
      <c r="J1334" s="235">
        <v>961.59299999999996</v>
      </c>
      <c r="K1334" s="234">
        <f t="shared" si="349"/>
        <v>6.4000000000078217E-2</v>
      </c>
      <c r="L1334" s="312">
        <f t="shared" si="344"/>
        <v>6.6556224931003261E-3</v>
      </c>
      <c r="M1334" s="240">
        <v>59.011000000000003</v>
      </c>
      <c r="N1334" s="235">
        <v>59.005000000000003</v>
      </c>
      <c r="O1334" s="234">
        <f t="shared" si="356"/>
        <v>6.0000000000002274E-3</v>
      </c>
      <c r="P1334" s="105">
        <f t="shared" si="357"/>
        <v>1.0168629777137915E-2</v>
      </c>
      <c r="Q1334" s="240">
        <v>867.55600000000004</v>
      </c>
      <c r="R1334" s="235">
        <v>643.90300000000002</v>
      </c>
      <c r="S1334" s="234">
        <f t="shared" si="361"/>
        <v>223.65300000000002</v>
      </c>
      <c r="T1334" s="105">
        <f t="shared" ref="T1334:T1397" si="362">S1334/R1334*100</f>
        <v>34.733958375718082</v>
      </c>
      <c r="U1334" s="180" t="s">
        <v>5460</v>
      </c>
      <c r="V1334" s="165">
        <v>427</v>
      </c>
      <c r="W1334" s="165">
        <v>199</v>
      </c>
      <c r="X1334" s="165">
        <f t="shared" si="358"/>
        <v>228</v>
      </c>
      <c r="Y1334" s="255">
        <f t="shared" si="359"/>
        <v>114.57286432160805</v>
      </c>
      <c r="Z1334" s="237" t="s">
        <v>6577</v>
      </c>
      <c r="AA1334" s="165">
        <v>294</v>
      </c>
      <c r="AB1334" s="165">
        <v>303</v>
      </c>
      <c r="AC1334" s="165">
        <f t="shared" ref="AC1334:AC1397" si="363">AA1334-AB1334</f>
        <v>-9</v>
      </c>
      <c r="AD1334" s="165">
        <f t="shared" si="360"/>
        <v>-2.9702970297029703</v>
      </c>
      <c r="AE1334" s="237" t="s">
        <v>8692</v>
      </c>
      <c r="AF1334" s="165">
        <v>55</v>
      </c>
      <c r="AG1334" s="165">
        <v>55</v>
      </c>
      <c r="AH1334" s="165">
        <f t="shared" si="350"/>
        <v>0</v>
      </c>
      <c r="AI1334" s="165">
        <f t="shared" si="351"/>
        <v>0</v>
      </c>
      <c r="AJ1334" s="237" t="s">
        <v>8693</v>
      </c>
      <c r="AK1334" s="165">
        <v>42</v>
      </c>
      <c r="AL1334" s="165">
        <v>41</v>
      </c>
      <c r="AM1334" s="165">
        <f t="shared" si="352"/>
        <v>1</v>
      </c>
      <c r="AN1334" s="165">
        <f t="shared" si="353"/>
        <v>2.4390243902439024</v>
      </c>
      <c r="AO1334" s="237" t="s">
        <v>8260</v>
      </c>
      <c r="AP1334" s="165">
        <v>37</v>
      </c>
      <c r="AQ1334" s="165">
        <v>37</v>
      </c>
      <c r="AR1334" s="165">
        <f t="shared" si="354"/>
        <v>0</v>
      </c>
      <c r="AS1334" s="263">
        <f t="shared" si="355"/>
        <v>0</v>
      </c>
      <c r="AT1334" s="213" t="s">
        <v>11957</v>
      </c>
    </row>
    <row r="1335" spans="2:46" ht="50" customHeight="1">
      <c r="B1335" s="37" t="s">
        <v>2640</v>
      </c>
      <c r="C1335" s="38" t="s">
        <v>5307</v>
      </c>
      <c r="D1335" s="39" t="s">
        <v>2641</v>
      </c>
      <c r="E1335" s="240">
        <v>1080.713</v>
      </c>
      <c r="F1335" s="235">
        <v>1622.1469999999999</v>
      </c>
      <c r="G1335" s="234">
        <f t="shared" si="345"/>
        <v>-541.43399999999997</v>
      </c>
      <c r="H1335" s="105">
        <f t="shared" si="346"/>
        <v>-33.377616208642003</v>
      </c>
      <c r="I1335" s="240">
        <v>535.21299999999997</v>
      </c>
      <c r="J1335" s="235">
        <v>709.99199999999996</v>
      </c>
      <c r="K1335" s="234">
        <f t="shared" si="349"/>
        <v>-174.779</v>
      </c>
      <c r="L1335" s="312">
        <f t="shared" si="344"/>
        <v>-24.617037938455645</v>
      </c>
      <c r="M1335" s="240">
        <v>108.72799999999999</v>
      </c>
      <c r="N1335" s="235">
        <v>158.696</v>
      </c>
      <c r="O1335" s="234">
        <f t="shared" si="356"/>
        <v>-49.968000000000004</v>
      </c>
      <c r="P1335" s="105">
        <f t="shared" si="357"/>
        <v>-31.48661591974593</v>
      </c>
      <c r="Q1335" s="240">
        <v>436.77199999999999</v>
      </c>
      <c r="R1335" s="235">
        <v>753.45899999999995</v>
      </c>
      <c r="S1335" s="234">
        <f t="shared" si="361"/>
        <v>-316.68699999999995</v>
      </c>
      <c r="T1335" s="105">
        <f t="shared" si="362"/>
        <v>-42.031085964863379</v>
      </c>
      <c r="U1335" s="180" t="s">
        <v>5395</v>
      </c>
      <c r="V1335" s="165">
        <v>208</v>
      </c>
      <c r="W1335" s="165">
        <v>0</v>
      </c>
      <c r="X1335" s="165">
        <f t="shared" si="358"/>
        <v>208</v>
      </c>
      <c r="Y1335" s="255" t="s">
        <v>12166</v>
      </c>
      <c r="Z1335" s="237" t="s">
        <v>8694</v>
      </c>
      <c r="AA1335" s="165">
        <v>200</v>
      </c>
      <c r="AB1335" s="165">
        <v>200</v>
      </c>
      <c r="AC1335" s="165">
        <f t="shared" si="363"/>
        <v>0</v>
      </c>
      <c r="AD1335" s="165">
        <f t="shared" si="360"/>
        <v>0</v>
      </c>
      <c r="AE1335" s="237" t="s">
        <v>8695</v>
      </c>
      <c r="AF1335" s="165">
        <v>10</v>
      </c>
      <c r="AG1335" s="165">
        <v>10</v>
      </c>
      <c r="AH1335" s="165">
        <f t="shared" si="350"/>
        <v>0</v>
      </c>
      <c r="AI1335" s="165">
        <f t="shared" si="351"/>
        <v>0</v>
      </c>
      <c r="AJ1335" s="237" t="s">
        <v>8696</v>
      </c>
      <c r="AK1335" s="165">
        <v>10</v>
      </c>
      <c r="AL1335" s="165">
        <v>10</v>
      </c>
      <c r="AM1335" s="165">
        <f t="shared" si="352"/>
        <v>0</v>
      </c>
      <c r="AN1335" s="165">
        <f t="shared" si="353"/>
        <v>0</v>
      </c>
      <c r="AO1335" s="237" t="s">
        <v>8697</v>
      </c>
      <c r="AP1335" s="165">
        <v>6</v>
      </c>
      <c r="AQ1335" s="165">
        <v>6</v>
      </c>
      <c r="AR1335" s="165">
        <f t="shared" si="354"/>
        <v>0</v>
      </c>
      <c r="AS1335" s="263">
        <f t="shared" si="355"/>
        <v>0</v>
      </c>
      <c r="AT1335" s="217" t="s">
        <v>11956</v>
      </c>
    </row>
    <row r="1336" spans="2:46" ht="50" customHeight="1">
      <c r="B1336" s="34" t="s">
        <v>2642</v>
      </c>
      <c r="C1336" s="35" t="s">
        <v>5307</v>
      </c>
      <c r="D1336" s="36" t="s">
        <v>2643</v>
      </c>
      <c r="E1336" s="240">
        <v>1208.905</v>
      </c>
      <c r="F1336" s="235">
        <v>1408.0160000000001</v>
      </c>
      <c r="G1336" s="234">
        <f t="shared" si="345"/>
        <v>-199.1110000000001</v>
      </c>
      <c r="H1336" s="105">
        <f t="shared" si="346"/>
        <v>-14.141245554027801</v>
      </c>
      <c r="I1336" s="240">
        <v>297.84199999999998</v>
      </c>
      <c r="J1336" s="235">
        <v>337.75200000000001</v>
      </c>
      <c r="K1336" s="234">
        <f t="shared" si="349"/>
        <v>-39.910000000000025</v>
      </c>
      <c r="L1336" s="312">
        <f t="shared" si="344"/>
        <v>-11.81636230133353</v>
      </c>
      <c r="M1336" s="240">
        <v>328.31799999999998</v>
      </c>
      <c r="N1336" s="235">
        <v>428.14499999999998</v>
      </c>
      <c r="O1336" s="234">
        <f t="shared" si="356"/>
        <v>-99.826999999999998</v>
      </c>
      <c r="P1336" s="105">
        <f t="shared" si="357"/>
        <v>-23.316166252087495</v>
      </c>
      <c r="Q1336" s="240">
        <v>582.745</v>
      </c>
      <c r="R1336" s="235">
        <v>642.11900000000003</v>
      </c>
      <c r="S1336" s="234">
        <f t="shared" si="361"/>
        <v>-59.374000000000024</v>
      </c>
      <c r="T1336" s="105">
        <f t="shared" si="362"/>
        <v>-9.2465726757812838</v>
      </c>
      <c r="U1336" s="180" t="s">
        <v>5428</v>
      </c>
      <c r="V1336" s="165">
        <v>292</v>
      </c>
      <c r="W1336" s="165">
        <v>292</v>
      </c>
      <c r="X1336" s="165">
        <f t="shared" si="358"/>
        <v>0</v>
      </c>
      <c r="Y1336" s="255">
        <f t="shared" ref="Y1336:Y1337" si="364">X1336/W1336*100</f>
        <v>0</v>
      </c>
      <c r="Z1336" s="237" t="s">
        <v>7857</v>
      </c>
      <c r="AA1336" s="165">
        <v>138</v>
      </c>
      <c r="AB1336" s="165">
        <v>228</v>
      </c>
      <c r="AC1336" s="165">
        <f t="shared" si="363"/>
        <v>-90</v>
      </c>
      <c r="AD1336" s="165">
        <f t="shared" si="360"/>
        <v>-39.473684210526315</v>
      </c>
      <c r="AE1336" s="237" t="s">
        <v>5397</v>
      </c>
      <c r="AF1336" s="165">
        <v>50</v>
      </c>
      <c r="AG1336" s="165">
        <v>50</v>
      </c>
      <c r="AH1336" s="165">
        <f t="shared" si="350"/>
        <v>0</v>
      </c>
      <c r="AI1336" s="165">
        <f t="shared" si="351"/>
        <v>0</v>
      </c>
      <c r="AJ1336" s="237" t="s">
        <v>8698</v>
      </c>
      <c r="AK1336" s="165">
        <v>46</v>
      </c>
      <c r="AL1336" s="165">
        <v>46</v>
      </c>
      <c r="AM1336" s="165">
        <f t="shared" si="352"/>
        <v>0</v>
      </c>
      <c r="AN1336" s="165">
        <f t="shared" si="353"/>
        <v>0</v>
      </c>
      <c r="AO1336" s="237" t="s">
        <v>5460</v>
      </c>
      <c r="AP1336" s="165">
        <v>29</v>
      </c>
      <c r="AQ1336" s="165">
        <v>0</v>
      </c>
      <c r="AR1336" s="165">
        <f t="shared" si="354"/>
        <v>29</v>
      </c>
      <c r="AS1336" s="263" t="s">
        <v>12165</v>
      </c>
      <c r="AT1336" s="217" t="s">
        <v>11955</v>
      </c>
    </row>
    <row r="1337" spans="2:46" ht="50" customHeight="1">
      <c r="B1337" s="34" t="s">
        <v>2644</v>
      </c>
      <c r="C1337" s="35" t="s">
        <v>5307</v>
      </c>
      <c r="D1337" s="36" t="s">
        <v>2645</v>
      </c>
      <c r="E1337" s="240">
        <v>2311.277</v>
      </c>
      <c r="F1337" s="235">
        <v>2096.1799999999998</v>
      </c>
      <c r="G1337" s="234">
        <f t="shared" si="345"/>
        <v>215.09700000000021</v>
      </c>
      <c r="H1337" s="105">
        <f t="shared" si="346"/>
        <v>10.261380224980691</v>
      </c>
      <c r="I1337" s="240">
        <v>898.56500000000005</v>
      </c>
      <c r="J1337" s="235">
        <v>750.42899999999997</v>
      </c>
      <c r="K1337" s="234">
        <f t="shared" si="349"/>
        <v>148.13600000000008</v>
      </c>
      <c r="L1337" s="312">
        <f t="shared" si="344"/>
        <v>19.740175286402856</v>
      </c>
      <c r="M1337" s="240">
        <v>211.32900000000001</v>
      </c>
      <c r="N1337" s="235">
        <v>211.29599999999999</v>
      </c>
      <c r="O1337" s="234">
        <f t="shared" si="356"/>
        <v>3.3000000000015461E-2</v>
      </c>
      <c r="P1337" s="105">
        <f t="shared" si="357"/>
        <v>1.5617900954119086E-2</v>
      </c>
      <c r="Q1337" s="240">
        <v>1201.383</v>
      </c>
      <c r="R1337" s="235">
        <v>1134.4549999999999</v>
      </c>
      <c r="S1337" s="234">
        <f t="shared" si="361"/>
        <v>66.928000000000111</v>
      </c>
      <c r="T1337" s="105">
        <f t="shared" si="362"/>
        <v>5.899572922680945</v>
      </c>
      <c r="U1337" s="180" t="s">
        <v>5557</v>
      </c>
      <c r="V1337" s="165">
        <v>610</v>
      </c>
      <c r="W1337" s="165">
        <v>545</v>
      </c>
      <c r="X1337" s="165">
        <f t="shared" si="358"/>
        <v>65</v>
      </c>
      <c r="Y1337" s="255">
        <f t="shared" si="364"/>
        <v>11.926605504587156</v>
      </c>
      <c r="Z1337" s="237" t="s">
        <v>5395</v>
      </c>
      <c r="AA1337" s="165">
        <v>270</v>
      </c>
      <c r="AB1337" s="165">
        <v>270</v>
      </c>
      <c r="AC1337" s="165">
        <f t="shared" si="363"/>
        <v>0</v>
      </c>
      <c r="AD1337" s="165">
        <f t="shared" si="360"/>
        <v>0</v>
      </c>
      <c r="AE1337" s="237" t="s">
        <v>8699</v>
      </c>
      <c r="AF1337" s="165">
        <v>220</v>
      </c>
      <c r="AG1337" s="165">
        <v>220</v>
      </c>
      <c r="AH1337" s="165">
        <f t="shared" si="350"/>
        <v>0</v>
      </c>
      <c r="AI1337" s="165">
        <f>AH1337/AG1337*100</f>
        <v>0</v>
      </c>
      <c r="AJ1337" s="237" t="s">
        <v>8700</v>
      </c>
      <c r="AK1337" s="165">
        <v>56</v>
      </c>
      <c r="AL1337" s="165">
        <v>56</v>
      </c>
      <c r="AM1337" s="165">
        <f t="shared" si="352"/>
        <v>0</v>
      </c>
      <c r="AN1337" s="165">
        <f t="shared" si="353"/>
        <v>0</v>
      </c>
      <c r="AO1337" s="237" t="s">
        <v>8701</v>
      </c>
      <c r="AP1337" s="165">
        <v>23</v>
      </c>
      <c r="AQ1337" s="165">
        <v>23</v>
      </c>
      <c r="AR1337" s="165">
        <f t="shared" si="354"/>
        <v>0</v>
      </c>
      <c r="AS1337" s="263">
        <f t="shared" si="355"/>
        <v>0</v>
      </c>
      <c r="AT1337" s="217" t="s">
        <v>11954</v>
      </c>
    </row>
    <row r="1338" spans="2:46" ht="50" customHeight="1">
      <c r="B1338" s="34" t="s">
        <v>2646</v>
      </c>
      <c r="C1338" s="35" t="s">
        <v>5307</v>
      </c>
      <c r="D1338" s="36" t="s">
        <v>2647</v>
      </c>
      <c r="E1338" s="240">
        <v>1901.7739999999999</v>
      </c>
      <c r="F1338" s="235">
        <v>2148.0949999999998</v>
      </c>
      <c r="G1338" s="234">
        <f t="shared" si="345"/>
        <v>-246.32099999999991</v>
      </c>
      <c r="H1338" s="105">
        <f t="shared" si="346"/>
        <v>-11.466950949562284</v>
      </c>
      <c r="I1338" s="240">
        <v>751.346</v>
      </c>
      <c r="J1338" s="235">
        <v>755.83399999999995</v>
      </c>
      <c r="K1338" s="234">
        <f t="shared" si="349"/>
        <v>-4.4879999999999427</v>
      </c>
      <c r="L1338" s="312">
        <f t="shared" si="344"/>
        <v>-0.59378117417315746</v>
      </c>
      <c r="M1338" s="240">
        <v>156</v>
      </c>
      <c r="N1338" s="235">
        <v>155</v>
      </c>
      <c r="O1338" s="234">
        <f t="shared" si="356"/>
        <v>1</v>
      </c>
      <c r="P1338" s="105">
        <f t="shared" si="357"/>
        <v>0.64516129032258063</v>
      </c>
      <c r="Q1338" s="240">
        <v>994.428</v>
      </c>
      <c r="R1338" s="235">
        <v>1237.261</v>
      </c>
      <c r="S1338" s="234">
        <f t="shared" si="361"/>
        <v>-242.83299999999997</v>
      </c>
      <c r="T1338" s="105">
        <f t="shared" si="362"/>
        <v>-19.626659209334164</v>
      </c>
      <c r="U1338" s="180" t="s">
        <v>5744</v>
      </c>
      <c r="V1338" s="165">
        <v>489</v>
      </c>
      <c r="W1338" s="165">
        <v>588</v>
      </c>
      <c r="X1338" s="165">
        <f t="shared" si="358"/>
        <v>-99</v>
      </c>
      <c r="Y1338" s="255">
        <f t="shared" si="359"/>
        <v>-16.836734693877549</v>
      </c>
      <c r="Z1338" s="237" t="s">
        <v>8702</v>
      </c>
      <c r="AA1338" s="165">
        <v>183</v>
      </c>
      <c r="AB1338" s="165">
        <v>306</v>
      </c>
      <c r="AC1338" s="165">
        <f t="shared" si="363"/>
        <v>-123</v>
      </c>
      <c r="AD1338" s="165">
        <f t="shared" si="360"/>
        <v>-40.196078431372548</v>
      </c>
      <c r="AE1338" s="237" t="s">
        <v>5373</v>
      </c>
      <c r="AF1338" s="165">
        <v>157</v>
      </c>
      <c r="AG1338" s="165">
        <v>157</v>
      </c>
      <c r="AH1338" s="165">
        <f t="shared" si="350"/>
        <v>0</v>
      </c>
      <c r="AI1338" s="165">
        <f t="shared" si="351"/>
        <v>0</v>
      </c>
      <c r="AJ1338" s="237" t="s">
        <v>8703</v>
      </c>
      <c r="AK1338" s="165">
        <v>103</v>
      </c>
      <c r="AL1338" s="165">
        <v>102</v>
      </c>
      <c r="AM1338" s="165">
        <f t="shared" si="352"/>
        <v>1</v>
      </c>
      <c r="AN1338" s="165">
        <f t="shared" si="353"/>
        <v>0.98039215686274506</v>
      </c>
      <c r="AO1338" s="237" t="s">
        <v>5460</v>
      </c>
      <c r="AP1338" s="165">
        <v>51</v>
      </c>
      <c r="AQ1338" s="165">
        <v>71</v>
      </c>
      <c r="AR1338" s="165">
        <f t="shared" si="354"/>
        <v>-20</v>
      </c>
      <c r="AS1338" s="263">
        <f t="shared" si="355"/>
        <v>-28.169014084507044</v>
      </c>
      <c r="AT1338" s="17" t="s">
        <v>11778</v>
      </c>
    </row>
    <row r="1339" spans="2:46" ht="50" customHeight="1">
      <c r="B1339" s="34" t="s">
        <v>2648</v>
      </c>
      <c r="C1339" s="35" t="s">
        <v>5307</v>
      </c>
      <c r="D1339" s="36" t="s">
        <v>2649</v>
      </c>
      <c r="E1339" s="240">
        <v>415.36099999999999</v>
      </c>
      <c r="F1339" s="235">
        <v>307.94799999999998</v>
      </c>
      <c r="G1339" s="234">
        <f t="shared" si="345"/>
        <v>107.41300000000001</v>
      </c>
      <c r="H1339" s="105">
        <f t="shared" si="346"/>
        <v>34.880239520958092</v>
      </c>
      <c r="I1339" s="240">
        <v>371.37200000000001</v>
      </c>
      <c r="J1339" s="235">
        <v>263.31200000000001</v>
      </c>
      <c r="K1339" s="234">
        <f t="shared" si="349"/>
        <v>108.06</v>
      </c>
      <c r="L1339" s="312">
        <f t="shared" si="344"/>
        <v>41.038767697636267</v>
      </c>
      <c r="M1339" s="240">
        <v>0.65900000000000003</v>
      </c>
      <c r="N1339" s="235">
        <v>0.65900000000000003</v>
      </c>
      <c r="O1339" s="234">
        <f t="shared" si="356"/>
        <v>0</v>
      </c>
      <c r="P1339" s="105">
        <f t="shared" si="357"/>
        <v>0</v>
      </c>
      <c r="Q1339" s="240">
        <v>43.33</v>
      </c>
      <c r="R1339" s="235">
        <v>43.976999999999997</v>
      </c>
      <c r="S1339" s="234">
        <f t="shared" si="361"/>
        <v>-0.64699999999999847</v>
      </c>
      <c r="T1339" s="105">
        <f t="shared" si="362"/>
        <v>-1.4712235941514848</v>
      </c>
      <c r="U1339" s="180" t="s">
        <v>8704</v>
      </c>
      <c r="V1339" s="165">
        <v>21</v>
      </c>
      <c r="W1339" s="165">
        <v>21</v>
      </c>
      <c r="X1339" s="165">
        <f t="shared" si="358"/>
        <v>0</v>
      </c>
      <c r="Y1339" s="255">
        <f t="shared" si="359"/>
        <v>0</v>
      </c>
      <c r="Z1339" s="237" t="s">
        <v>5373</v>
      </c>
      <c r="AA1339" s="165">
        <v>10</v>
      </c>
      <c r="AB1339" s="165">
        <v>13</v>
      </c>
      <c r="AC1339" s="165">
        <f t="shared" si="363"/>
        <v>-3</v>
      </c>
      <c r="AD1339" s="165">
        <f t="shared" si="360"/>
        <v>-23.076923076923077</v>
      </c>
      <c r="AE1339" s="237" t="s">
        <v>7274</v>
      </c>
      <c r="AF1339" s="165">
        <v>8</v>
      </c>
      <c r="AG1339" s="165">
        <v>8</v>
      </c>
      <c r="AH1339" s="165">
        <f t="shared" si="350"/>
        <v>0</v>
      </c>
      <c r="AI1339" s="165">
        <f t="shared" si="351"/>
        <v>0</v>
      </c>
      <c r="AJ1339" s="237" t="s">
        <v>5774</v>
      </c>
      <c r="AK1339" s="165">
        <v>4</v>
      </c>
      <c r="AL1339" s="165">
        <v>2</v>
      </c>
      <c r="AM1339" s="165">
        <f t="shared" si="352"/>
        <v>2</v>
      </c>
      <c r="AN1339" s="165">
        <f t="shared" si="353"/>
        <v>100</v>
      </c>
      <c r="AO1339" s="237" t="s">
        <v>5558</v>
      </c>
      <c r="AP1339" s="165">
        <v>1</v>
      </c>
      <c r="AQ1339" s="165">
        <v>0</v>
      </c>
      <c r="AR1339" s="165">
        <f t="shared" si="354"/>
        <v>1</v>
      </c>
      <c r="AS1339" s="263" t="s">
        <v>12165</v>
      </c>
      <c r="AT1339" s="217" t="s">
        <v>8705</v>
      </c>
    </row>
    <row r="1340" spans="2:46" ht="50" customHeight="1">
      <c r="B1340" s="34" t="s">
        <v>2650</v>
      </c>
      <c r="C1340" s="35" t="s">
        <v>5307</v>
      </c>
      <c r="D1340" s="36" t="s">
        <v>2651</v>
      </c>
      <c r="E1340" s="240">
        <v>9269.4429999999993</v>
      </c>
      <c r="F1340" s="235">
        <v>10012.371999999999</v>
      </c>
      <c r="G1340" s="234">
        <f t="shared" si="345"/>
        <v>-742.92900000000009</v>
      </c>
      <c r="H1340" s="105">
        <f t="shared" si="346"/>
        <v>-7.4201098401058223</v>
      </c>
      <c r="I1340" s="240">
        <v>2916.0169999999998</v>
      </c>
      <c r="J1340" s="235">
        <v>3032.1590000000001</v>
      </c>
      <c r="K1340" s="234">
        <f t="shared" si="349"/>
        <v>-116.14200000000028</v>
      </c>
      <c r="L1340" s="312">
        <f t="shared" si="344"/>
        <v>-3.8303400316408305</v>
      </c>
      <c r="M1340" s="240">
        <v>168.898</v>
      </c>
      <c r="N1340" s="235">
        <v>308.78100000000001</v>
      </c>
      <c r="O1340" s="234">
        <f t="shared" si="356"/>
        <v>-139.88300000000001</v>
      </c>
      <c r="P1340" s="105">
        <f t="shared" si="357"/>
        <v>-45.301686308419235</v>
      </c>
      <c r="Q1340" s="240">
        <v>6184.5280000000002</v>
      </c>
      <c r="R1340" s="235">
        <v>6671.4319999999998</v>
      </c>
      <c r="S1340" s="234">
        <f t="shared" si="361"/>
        <v>-486.90399999999954</v>
      </c>
      <c r="T1340" s="105">
        <f t="shared" si="362"/>
        <v>-7.2983431443204339</v>
      </c>
      <c r="U1340" s="180" t="s">
        <v>8706</v>
      </c>
      <c r="V1340" s="165">
        <v>2888</v>
      </c>
      <c r="W1340" s="165">
        <v>3036</v>
      </c>
      <c r="X1340" s="165">
        <f t="shared" si="358"/>
        <v>-148</v>
      </c>
      <c r="Y1340" s="255">
        <f t="shared" si="359"/>
        <v>-4.874835309617918</v>
      </c>
      <c r="Z1340" s="237" t="s">
        <v>6142</v>
      </c>
      <c r="AA1340" s="165">
        <v>1870</v>
      </c>
      <c r="AB1340" s="165">
        <v>2012</v>
      </c>
      <c r="AC1340" s="165">
        <f t="shared" si="363"/>
        <v>-142</v>
      </c>
      <c r="AD1340" s="165">
        <f t="shared" si="360"/>
        <v>-7.0576540755467194</v>
      </c>
      <c r="AE1340" s="237" t="s">
        <v>5401</v>
      </c>
      <c r="AF1340" s="165">
        <v>639</v>
      </c>
      <c r="AG1340" s="165">
        <v>754</v>
      </c>
      <c r="AH1340" s="165">
        <f t="shared" si="350"/>
        <v>-115</v>
      </c>
      <c r="AI1340" s="165">
        <f t="shared" si="351"/>
        <v>-15.251989389920425</v>
      </c>
      <c r="AJ1340" s="237" t="s">
        <v>5386</v>
      </c>
      <c r="AK1340" s="165">
        <v>172</v>
      </c>
      <c r="AL1340" s="165">
        <v>241</v>
      </c>
      <c r="AM1340" s="165">
        <f t="shared" si="352"/>
        <v>-69</v>
      </c>
      <c r="AN1340" s="165">
        <f t="shared" si="353"/>
        <v>-28.630705394190869</v>
      </c>
      <c r="AO1340" s="237" t="s">
        <v>8477</v>
      </c>
      <c r="AP1340" s="165">
        <v>146</v>
      </c>
      <c r="AQ1340" s="165">
        <v>146</v>
      </c>
      <c r="AR1340" s="165">
        <f t="shared" si="354"/>
        <v>0</v>
      </c>
      <c r="AS1340" s="263">
        <f t="shared" si="355"/>
        <v>0</v>
      </c>
      <c r="AT1340" s="217" t="s">
        <v>11953</v>
      </c>
    </row>
    <row r="1341" spans="2:46" ht="50" customHeight="1">
      <c r="B1341" s="34" t="s">
        <v>2652</v>
      </c>
      <c r="C1341" s="35" t="s">
        <v>5307</v>
      </c>
      <c r="D1341" s="36" t="s">
        <v>2653</v>
      </c>
      <c r="E1341" s="240">
        <v>2595.7489999999998</v>
      </c>
      <c r="F1341" s="235">
        <v>2823.0880000000002</v>
      </c>
      <c r="G1341" s="234">
        <f t="shared" si="345"/>
        <v>-227.3390000000004</v>
      </c>
      <c r="H1341" s="105">
        <f t="shared" si="346"/>
        <v>-8.0528485119840543</v>
      </c>
      <c r="I1341" s="240">
        <v>2259.203</v>
      </c>
      <c r="J1341" s="235">
        <v>2506.4679999999998</v>
      </c>
      <c r="K1341" s="234">
        <f t="shared" si="349"/>
        <v>-247.26499999999987</v>
      </c>
      <c r="L1341" s="312">
        <f t="shared" si="344"/>
        <v>-9.8650770725977708</v>
      </c>
      <c r="M1341" s="240">
        <v>176.80199999999999</v>
      </c>
      <c r="N1341" s="235">
        <v>176.75399999999999</v>
      </c>
      <c r="O1341" s="234">
        <f t="shared" si="356"/>
        <v>4.8000000000001819E-2</v>
      </c>
      <c r="P1341" s="105">
        <f t="shared" si="357"/>
        <v>2.7156386842731608E-2</v>
      </c>
      <c r="Q1341" s="240">
        <v>159.744</v>
      </c>
      <c r="R1341" s="235">
        <v>139.86600000000001</v>
      </c>
      <c r="S1341" s="234">
        <f t="shared" si="361"/>
        <v>19.877999999999986</v>
      </c>
      <c r="T1341" s="105">
        <f t="shared" si="362"/>
        <v>14.212174509888023</v>
      </c>
      <c r="U1341" s="180" t="s">
        <v>8707</v>
      </c>
      <c r="V1341" s="165">
        <v>74</v>
      </c>
      <c r="W1341" s="165">
        <v>56</v>
      </c>
      <c r="X1341" s="165">
        <f t="shared" si="358"/>
        <v>18</v>
      </c>
      <c r="Y1341" s="255">
        <f t="shared" si="359"/>
        <v>32.142857142857146</v>
      </c>
      <c r="Z1341" s="237" t="s">
        <v>7953</v>
      </c>
      <c r="AA1341" s="165">
        <v>46</v>
      </c>
      <c r="AB1341" s="165">
        <v>45</v>
      </c>
      <c r="AC1341" s="165">
        <f t="shared" si="363"/>
        <v>1</v>
      </c>
      <c r="AD1341" s="165">
        <f t="shared" si="360"/>
        <v>2.2222222222222223</v>
      </c>
      <c r="AE1341" s="237" t="s">
        <v>5682</v>
      </c>
      <c r="AF1341" s="165">
        <v>24</v>
      </c>
      <c r="AG1341" s="165">
        <v>24</v>
      </c>
      <c r="AH1341" s="165">
        <f t="shared" si="350"/>
        <v>0</v>
      </c>
      <c r="AI1341" s="165">
        <f t="shared" si="351"/>
        <v>0</v>
      </c>
      <c r="AJ1341" s="237" t="s">
        <v>8708</v>
      </c>
      <c r="AK1341" s="165">
        <v>10</v>
      </c>
      <c r="AL1341" s="165">
        <v>10</v>
      </c>
      <c r="AM1341" s="165">
        <f t="shared" si="352"/>
        <v>0</v>
      </c>
      <c r="AN1341" s="165">
        <f t="shared" si="353"/>
        <v>0</v>
      </c>
      <c r="AO1341" s="364" t="s">
        <v>8709</v>
      </c>
      <c r="AP1341" s="165">
        <v>4</v>
      </c>
      <c r="AQ1341" s="165">
        <v>4</v>
      </c>
      <c r="AR1341" s="165">
        <f t="shared" si="354"/>
        <v>0</v>
      </c>
      <c r="AS1341" s="263">
        <f t="shared" si="355"/>
        <v>0</v>
      </c>
      <c r="AT1341" s="217" t="s">
        <v>11952</v>
      </c>
    </row>
    <row r="1342" spans="2:46" ht="50" customHeight="1">
      <c r="B1342" s="34" t="s">
        <v>2654</v>
      </c>
      <c r="C1342" s="35" t="s">
        <v>5307</v>
      </c>
      <c r="D1342" s="36" t="s">
        <v>339</v>
      </c>
      <c r="E1342" s="240">
        <v>2925.4830000000002</v>
      </c>
      <c r="F1342" s="235">
        <v>2952.7510000000002</v>
      </c>
      <c r="G1342" s="234">
        <f t="shared" si="345"/>
        <v>-27.268000000000029</v>
      </c>
      <c r="H1342" s="105">
        <f t="shared" si="346"/>
        <v>-0.92347780087112075</v>
      </c>
      <c r="I1342" s="240">
        <v>1643.64</v>
      </c>
      <c r="J1342" s="235">
        <v>1534.8879999999999</v>
      </c>
      <c r="K1342" s="234">
        <f t="shared" si="349"/>
        <v>108.75200000000018</v>
      </c>
      <c r="L1342" s="312">
        <f t="shared" si="344"/>
        <v>7.0853378226945667</v>
      </c>
      <c r="M1342" s="240">
        <v>74.77</v>
      </c>
      <c r="N1342" s="235">
        <v>74.308999999999997</v>
      </c>
      <c r="O1342" s="234">
        <f t="shared" si="356"/>
        <v>0.46099999999999852</v>
      </c>
      <c r="P1342" s="105">
        <f t="shared" si="357"/>
        <v>0.62038245703750361</v>
      </c>
      <c r="Q1342" s="240">
        <v>1207.0730000000001</v>
      </c>
      <c r="R1342" s="235">
        <v>1343.5540000000001</v>
      </c>
      <c r="S1342" s="234">
        <f t="shared" si="361"/>
        <v>-136.48099999999999</v>
      </c>
      <c r="T1342" s="105">
        <f t="shared" si="362"/>
        <v>-10.158207262231365</v>
      </c>
      <c r="U1342" s="180" t="s">
        <v>8710</v>
      </c>
      <c r="V1342" s="165">
        <v>818</v>
      </c>
      <c r="W1342" s="165">
        <v>960</v>
      </c>
      <c r="X1342" s="165">
        <f t="shared" si="358"/>
        <v>-142</v>
      </c>
      <c r="Y1342" s="255">
        <f t="shared" si="359"/>
        <v>-14.791666666666666</v>
      </c>
      <c r="Z1342" s="237" t="s">
        <v>8711</v>
      </c>
      <c r="AA1342" s="165">
        <v>239</v>
      </c>
      <c r="AB1342" s="165">
        <v>238</v>
      </c>
      <c r="AC1342" s="165">
        <f t="shared" si="363"/>
        <v>1</v>
      </c>
      <c r="AD1342" s="165">
        <f t="shared" si="360"/>
        <v>0.42016806722689076</v>
      </c>
      <c r="AE1342" s="237" t="s">
        <v>8712</v>
      </c>
      <c r="AF1342" s="165">
        <v>134</v>
      </c>
      <c r="AG1342" s="165">
        <v>133</v>
      </c>
      <c r="AH1342" s="165">
        <f t="shared" si="350"/>
        <v>1</v>
      </c>
      <c r="AI1342" s="165">
        <f t="shared" si="351"/>
        <v>0.75187969924812026</v>
      </c>
      <c r="AJ1342" s="237" t="s">
        <v>8695</v>
      </c>
      <c r="AK1342" s="165">
        <v>12</v>
      </c>
      <c r="AL1342" s="165">
        <v>12</v>
      </c>
      <c r="AM1342" s="165">
        <f t="shared" si="352"/>
        <v>0</v>
      </c>
      <c r="AN1342" s="165">
        <f t="shared" si="353"/>
        <v>0</v>
      </c>
      <c r="AO1342" s="237" t="s">
        <v>5558</v>
      </c>
      <c r="AP1342" s="165">
        <v>3</v>
      </c>
      <c r="AQ1342" s="165" t="s">
        <v>6150</v>
      </c>
      <c r="AR1342" s="165" t="s">
        <v>6150</v>
      </c>
      <c r="AS1342" s="165" t="s">
        <v>6150</v>
      </c>
      <c r="AT1342" s="219" t="s">
        <v>11951</v>
      </c>
    </row>
    <row r="1343" spans="2:46" ht="50" customHeight="1">
      <c r="B1343" s="34" t="s">
        <v>2655</v>
      </c>
      <c r="C1343" s="35" t="s">
        <v>5307</v>
      </c>
      <c r="D1343" s="36" t="s">
        <v>2656</v>
      </c>
      <c r="E1343" s="240">
        <v>2185.2640000000001</v>
      </c>
      <c r="F1343" s="235">
        <v>2118.4920000000002</v>
      </c>
      <c r="G1343" s="234">
        <f t="shared" si="345"/>
        <v>66.771999999999935</v>
      </c>
      <c r="H1343" s="105">
        <f t="shared" si="346"/>
        <v>3.1518646282355527</v>
      </c>
      <c r="I1343" s="240">
        <v>1711.575</v>
      </c>
      <c r="J1343" s="235">
        <v>1613.271</v>
      </c>
      <c r="K1343" s="234">
        <f t="shared" si="349"/>
        <v>98.304000000000087</v>
      </c>
      <c r="L1343" s="312">
        <f t="shared" si="344"/>
        <v>6.0934585695769705</v>
      </c>
      <c r="M1343" s="240">
        <v>45.325000000000003</v>
      </c>
      <c r="N1343" s="235">
        <v>45.287999999999997</v>
      </c>
      <c r="O1343" s="234">
        <f t="shared" si="356"/>
        <v>3.7000000000006139E-2</v>
      </c>
      <c r="P1343" s="105">
        <f t="shared" si="357"/>
        <v>8.1699346405242318E-2</v>
      </c>
      <c r="Q1343" s="240">
        <v>428.36399999999998</v>
      </c>
      <c r="R1343" s="235">
        <v>459.93299999999999</v>
      </c>
      <c r="S1343" s="234">
        <f t="shared" si="361"/>
        <v>-31.569000000000017</v>
      </c>
      <c r="T1343" s="105">
        <f t="shared" si="362"/>
        <v>-6.8638258181082934</v>
      </c>
      <c r="U1343" s="180" t="s">
        <v>5860</v>
      </c>
      <c r="V1343" s="165">
        <v>362</v>
      </c>
      <c r="W1343" s="165">
        <v>362</v>
      </c>
      <c r="X1343" s="165">
        <f t="shared" si="358"/>
        <v>0</v>
      </c>
      <c r="Y1343" s="255">
        <f t="shared" si="359"/>
        <v>0</v>
      </c>
      <c r="Z1343" s="237" t="s">
        <v>6834</v>
      </c>
      <c r="AA1343" s="165">
        <v>47</v>
      </c>
      <c r="AB1343" s="165">
        <v>47</v>
      </c>
      <c r="AC1343" s="165">
        <f t="shared" si="363"/>
        <v>0</v>
      </c>
      <c r="AD1343" s="165">
        <f t="shared" si="360"/>
        <v>0</v>
      </c>
      <c r="AE1343" s="237" t="s">
        <v>5774</v>
      </c>
      <c r="AF1343" s="165">
        <v>13</v>
      </c>
      <c r="AG1343" s="165">
        <v>15</v>
      </c>
      <c r="AH1343" s="165">
        <f t="shared" si="350"/>
        <v>-2</v>
      </c>
      <c r="AI1343" s="165">
        <f t="shared" si="351"/>
        <v>-13.333333333333334</v>
      </c>
      <c r="AJ1343" s="237" t="s">
        <v>6109</v>
      </c>
      <c r="AK1343" s="165">
        <v>5</v>
      </c>
      <c r="AL1343" s="165">
        <v>5</v>
      </c>
      <c r="AM1343" s="165">
        <f t="shared" si="352"/>
        <v>0</v>
      </c>
      <c r="AN1343" s="165">
        <f t="shared" si="353"/>
        <v>0</v>
      </c>
      <c r="AO1343" s="237" t="s">
        <v>8713</v>
      </c>
      <c r="AP1343" s="165">
        <v>1</v>
      </c>
      <c r="AQ1343" s="165" t="s">
        <v>6150</v>
      </c>
      <c r="AR1343" s="165" t="s">
        <v>6150</v>
      </c>
      <c r="AS1343" s="165" t="s">
        <v>6150</v>
      </c>
      <c r="AT1343" s="217" t="s">
        <v>11950</v>
      </c>
    </row>
    <row r="1344" spans="2:46" ht="50" customHeight="1">
      <c r="B1344" s="37" t="s">
        <v>2657</v>
      </c>
      <c r="C1344" s="38" t="s">
        <v>5307</v>
      </c>
      <c r="D1344" s="39" t="s">
        <v>2658</v>
      </c>
      <c r="E1344" s="240">
        <v>1563.75</v>
      </c>
      <c r="F1344" s="235">
        <v>1659.4069999999999</v>
      </c>
      <c r="G1344" s="234">
        <f t="shared" si="345"/>
        <v>-95.656999999999925</v>
      </c>
      <c r="H1344" s="105">
        <f t="shared" si="346"/>
        <v>-5.7645291360106308</v>
      </c>
      <c r="I1344" s="240">
        <v>867.84900000000005</v>
      </c>
      <c r="J1344" s="235">
        <v>967.35699999999997</v>
      </c>
      <c r="K1344" s="234">
        <f t="shared" si="349"/>
        <v>-99.507999999999925</v>
      </c>
      <c r="L1344" s="312">
        <f t="shared" si="344"/>
        <v>-10.286584993957756</v>
      </c>
      <c r="M1344" s="240">
        <v>100.673</v>
      </c>
      <c r="N1344" s="235">
        <v>100.622</v>
      </c>
      <c r="O1344" s="234">
        <f t="shared" si="356"/>
        <v>5.1000000000001933E-2</v>
      </c>
      <c r="P1344" s="105">
        <f t="shared" si="357"/>
        <v>5.068474091153221E-2</v>
      </c>
      <c r="Q1344" s="240">
        <v>595.22799999999995</v>
      </c>
      <c r="R1344" s="235">
        <v>591.428</v>
      </c>
      <c r="S1344" s="234">
        <f t="shared" si="361"/>
        <v>3.7999999999999545</v>
      </c>
      <c r="T1344" s="105">
        <f t="shared" si="362"/>
        <v>0.64251269807989386</v>
      </c>
      <c r="U1344" s="180" t="s">
        <v>6292</v>
      </c>
      <c r="V1344" s="165">
        <v>303</v>
      </c>
      <c r="W1344" s="165">
        <v>303</v>
      </c>
      <c r="X1344" s="165">
        <f t="shared" si="358"/>
        <v>0</v>
      </c>
      <c r="Y1344" s="255">
        <f t="shared" si="359"/>
        <v>0</v>
      </c>
      <c r="Z1344" s="237" t="s">
        <v>8714</v>
      </c>
      <c r="AA1344" s="165">
        <v>285</v>
      </c>
      <c r="AB1344" s="165">
        <v>281</v>
      </c>
      <c r="AC1344" s="165">
        <f t="shared" si="363"/>
        <v>4</v>
      </c>
      <c r="AD1344" s="165">
        <f t="shared" si="360"/>
        <v>1.4234875444839856</v>
      </c>
      <c r="AE1344" s="237" t="s">
        <v>8715</v>
      </c>
      <c r="AF1344" s="165">
        <v>7</v>
      </c>
      <c r="AG1344" s="165">
        <v>7</v>
      </c>
      <c r="AH1344" s="165">
        <f t="shared" si="350"/>
        <v>0</v>
      </c>
      <c r="AI1344" s="165">
        <f t="shared" si="351"/>
        <v>0</v>
      </c>
      <c r="AJ1344" s="237" t="s">
        <v>6385</v>
      </c>
      <c r="AK1344" s="165">
        <v>0</v>
      </c>
      <c r="AL1344" s="165">
        <v>0</v>
      </c>
      <c r="AM1344" s="165">
        <f t="shared" si="352"/>
        <v>0</v>
      </c>
      <c r="AN1344" s="165" t="s">
        <v>12165</v>
      </c>
      <c r="AO1344" s="241" t="s">
        <v>8716</v>
      </c>
      <c r="AP1344" s="165">
        <v>0</v>
      </c>
      <c r="AQ1344" s="165">
        <v>0</v>
      </c>
      <c r="AR1344" s="165">
        <f t="shared" si="354"/>
        <v>0</v>
      </c>
      <c r="AS1344" s="165" t="s">
        <v>12165</v>
      </c>
      <c r="AT1344" s="217" t="s">
        <v>11949</v>
      </c>
    </row>
    <row r="1345" spans="2:46" ht="50" customHeight="1">
      <c r="B1345" s="37" t="s">
        <v>2659</v>
      </c>
      <c r="C1345" s="38" t="s">
        <v>5307</v>
      </c>
      <c r="D1345" s="39" t="s">
        <v>2660</v>
      </c>
      <c r="E1345" s="240">
        <v>1830.7619999999999</v>
      </c>
      <c r="F1345" s="235">
        <v>1971.616</v>
      </c>
      <c r="G1345" s="234">
        <f t="shared" si="345"/>
        <v>-140.85400000000004</v>
      </c>
      <c r="H1345" s="105">
        <f t="shared" si="346"/>
        <v>-7.1440889098079969</v>
      </c>
      <c r="I1345" s="240">
        <v>1171.5820000000001</v>
      </c>
      <c r="J1345" s="235">
        <v>1219.5530000000001</v>
      </c>
      <c r="K1345" s="234">
        <f t="shared" si="349"/>
        <v>-47.971000000000004</v>
      </c>
      <c r="L1345" s="312">
        <f t="shared" si="344"/>
        <v>-3.9334903854117038</v>
      </c>
      <c r="M1345" s="240">
        <v>66.003</v>
      </c>
      <c r="N1345" s="235">
        <v>65.983000000000004</v>
      </c>
      <c r="O1345" s="234">
        <f t="shared" si="356"/>
        <v>1.9999999999996021E-2</v>
      </c>
      <c r="P1345" s="105">
        <f t="shared" si="357"/>
        <v>3.031083763999215E-2</v>
      </c>
      <c r="Q1345" s="240">
        <v>593.17700000000002</v>
      </c>
      <c r="R1345" s="235">
        <v>686.08</v>
      </c>
      <c r="S1345" s="234">
        <f t="shared" si="361"/>
        <v>-92.90300000000002</v>
      </c>
      <c r="T1345" s="105">
        <f t="shared" si="362"/>
        <v>-13.541132229477615</v>
      </c>
      <c r="U1345" s="180" t="s">
        <v>5557</v>
      </c>
      <c r="V1345" s="165">
        <v>364</v>
      </c>
      <c r="W1345" s="165">
        <v>452</v>
      </c>
      <c r="X1345" s="165">
        <f t="shared" si="358"/>
        <v>-88</v>
      </c>
      <c r="Y1345" s="255">
        <f t="shared" si="359"/>
        <v>-19.469026548672566</v>
      </c>
      <c r="Z1345" s="237" t="s">
        <v>8717</v>
      </c>
      <c r="AA1345" s="165">
        <v>105</v>
      </c>
      <c r="AB1345" s="165">
        <v>111</v>
      </c>
      <c r="AC1345" s="165">
        <f t="shared" si="363"/>
        <v>-6</v>
      </c>
      <c r="AD1345" s="165">
        <f t="shared" si="360"/>
        <v>-5.4054054054054053</v>
      </c>
      <c r="AE1345" s="237" t="s">
        <v>5373</v>
      </c>
      <c r="AF1345" s="165">
        <v>85</v>
      </c>
      <c r="AG1345" s="165">
        <v>85</v>
      </c>
      <c r="AH1345" s="165">
        <f t="shared" si="350"/>
        <v>0</v>
      </c>
      <c r="AI1345" s="165">
        <f t="shared" si="351"/>
        <v>0</v>
      </c>
      <c r="AJ1345" s="237" t="s">
        <v>8718</v>
      </c>
      <c r="AK1345" s="165">
        <v>21</v>
      </c>
      <c r="AL1345" s="165">
        <v>21</v>
      </c>
      <c r="AM1345" s="165">
        <f t="shared" si="352"/>
        <v>0</v>
      </c>
      <c r="AN1345" s="165">
        <f t="shared" si="353"/>
        <v>0</v>
      </c>
      <c r="AO1345" s="237" t="s">
        <v>8719</v>
      </c>
      <c r="AP1345" s="165">
        <v>10</v>
      </c>
      <c r="AQ1345" s="165">
        <v>10</v>
      </c>
      <c r="AR1345" s="165">
        <f t="shared" si="354"/>
        <v>0</v>
      </c>
      <c r="AS1345" s="263">
        <f t="shared" si="355"/>
        <v>0</v>
      </c>
      <c r="AT1345" s="217" t="s">
        <v>11948</v>
      </c>
    </row>
    <row r="1346" spans="2:46" ht="50" customHeight="1">
      <c r="B1346" s="34" t="s">
        <v>2661</v>
      </c>
      <c r="C1346" s="35" t="s">
        <v>5307</v>
      </c>
      <c r="D1346" s="36" t="s">
        <v>2662</v>
      </c>
      <c r="E1346" s="240">
        <v>2980.2379999999998</v>
      </c>
      <c r="F1346" s="235">
        <v>2875.7420000000002</v>
      </c>
      <c r="G1346" s="234">
        <f t="shared" si="345"/>
        <v>104.49599999999964</v>
      </c>
      <c r="H1346" s="105">
        <f t="shared" si="346"/>
        <v>3.6337056662245653</v>
      </c>
      <c r="I1346" s="240">
        <v>1551.5930000000001</v>
      </c>
      <c r="J1346" s="235">
        <v>1544.7940000000001</v>
      </c>
      <c r="K1346" s="234">
        <f t="shared" si="349"/>
        <v>6.7989999999999782</v>
      </c>
      <c r="L1346" s="312">
        <f t="shared" si="344"/>
        <v>0.44012340804016442</v>
      </c>
      <c r="M1346" s="240">
        <v>67.587000000000003</v>
      </c>
      <c r="N1346" s="235">
        <v>67.575999999999993</v>
      </c>
      <c r="O1346" s="234">
        <f t="shared" si="356"/>
        <v>1.1000000000009891E-2</v>
      </c>
      <c r="P1346" s="105">
        <f t="shared" si="357"/>
        <v>1.627796850954465E-2</v>
      </c>
      <c r="Q1346" s="240">
        <v>1361.058</v>
      </c>
      <c r="R1346" s="235">
        <v>1263.3720000000001</v>
      </c>
      <c r="S1346" s="234">
        <f t="shared" si="361"/>
        <v>97.685999999999922</v>
      </c>
      <c r="T1346" s="105">
        <f t="shared" si="362"/>
        <v>7.7321643981345094</v>
      </c>
      <c r="U1346" s="75" t="s">
        <v>6005</v>
      </c>
      <c r="V1346" s="252">
        <v>400</v>
      </c>
      <c r="W1346" s="252">
        <v>375</v>
      </c>
      <c r="X1346" s="252">
        <f t="shared" si="358"/>
        <v>25</v>
      </c>
      <c r="Y1346" s="348">
        <f t="shared" si="359"/>
        <v>6.666666666666667</v>
      </c>
      <c r="Z1346" s="361" t="s">
        <v>8720</v>
      </c>
      <c r="AA1346" s="252">
        <v>333</v>
      </c>
      <c r="AB1346" s="252">
        <v>263</v>
      </c>
      <c r="AC1346" s="252">
        <f t="shared" si="363"/>
        <v>70</v>
      </c>
      <c r="AD1346" s="252">
        <f t="shared" si="360"/>
        <v>26.615969581749049</v>
      </c>
      <c r="AE1346" s="361" t="s">
        <v>7417</v>
      </c>
      <c r="AF1346" s="252">
        <v>319</v>
      </c>
      <c r="AG1346" s="252">
        <v>319</v>
      </c>
      <c r="AH1346" s="252">
        <f t="shared" si="350"/>
        <v>0</v>
      </c>
      <c r="AI1346" s="252">
        <f t="shared" si="351"/>
        <v>0</v>
      </c>
      <c r="AJ1346" s="361" t="s">
        <v>8721</v>
      </c>
      <c r="AK1346" s="252">
        <v>177</v>
      </c>
      <c r="AL1346" s="252">
        <v>176</v>
      </c>
      <c r="AM1346" s="252">
        <f t="shared" si="352"/>
        <v>1</v>
      </c>
      <c r="AN1346" s="252">
        <f t="shared" si="353"/>
        <v>0.56818181818181823</v>
      </c>
      <c r="AO1346" s="361" t="s">
        <v>8722</v>
      </c>
      <c r="AP1346" s="252">
        <v>177</v>
      </c>
      <c r="AQ1346" s="252">
        <v>176</v>
      </c>
      <c r="AR1346" s="252">
        <f t="shared" si="354"/>
        <v>1</v>
      </c>
      <c r="AS1346" s="264">
        <f t="shared" si="355"/>
        <v>0.56818181818181823</v>
      </c>
      <c r="AT1346" s="218" t="s">
        <v>11947</v>
      </c>
    </row>
    <row r="1347" spans="2:46" ht="50" customHeight="1">
      <c r="B1347" s="34" t="s">
        <v>2663</v>
      </c>
      <c r="C1347" s="35" t="s">
        <v>5307</v>
      </c>
      <c r="D1347" s="36" t="s">
        <v>2664</v>
      </c>
      <c r="E1347" s="240">
        <v>3060.4540000000002</v>
      </c>
      <c r="F1347" s="235">
        <v>3303.18</v>
      </c>
      <c r="G1347" s="234">
        <f t="shared" si="345"/>
        <v>-242.72599999999966</v>
      </c>
      <c r="H1347" s="105">
        <f t="shared" si="346"/>
        <v>-7.348252290217296</v>
      </c>
      <c r="I1347" s="240">
        <v>1176.325</v>
      </c>
      <c r="J1347" s="235">
        <v>1146.0139999999999</v>
      </c>
      <c r="K1347" s="234">
        <f t="shared" si="349"/>
        <v>30.311000000000149</v>
      </c>
      <c r="L1347" s="312">
        <f t="shared" ref="L1347:L1410" si="365">K1347/J1347*100</f>
        <v>2.6449066067255855</v>
      </c>
      <c r="M1347" s="240">
        <v>54.258000000000003</v>
      </c>
      <c r="N1347" s="235">
        <v>54.241999999999997</v>
      </c>
      <c r="O1347" s="234">
        <f t="shared" si="356"/>
        <v>1.6000000000005343E-2</v>
      </c>
      <c r="P1347" s="105">
        <f t="shared" si="357"/>
        <v>2.9497437410134848E-2</v>
      </c>
      <c r="Q1347" s="240">
        <v>1829.8710000000001</v>
      </c>
      <c r="R1347" s="235">
        <v>2102.924</v>
      </c>
      <c r="S1347" s="234">
        <f t="shared" si="361"/>
        <v>-273.05299999999988</v>
      </c>
      <c r="T1347" s="105">
        <f t="shared" si="362"/>
        <v>-12.984444516302057</v>
      </c>
      <c r="U1347" s="180" t="s">
        <v>5524</v>
      </c>
      <c r="V1347" s="165">
        <v>1288.759</v>
      </c>
      <c r="W1347" s="165">
        <v>1618.45</v>
      </c>
      <c r="X1347" s="165">
        <f t="shared" si="358"/>
        <v>-329.69100000000003</v>
      </c>
      <c r="Y1347" s="255">
        <f t="shared" si="359"/>
        <v>-20.370786863974789</v>
      </c>
      <c r="Z1347" s="237" t="s">
        <v>5427</v>
      </c>
      <c r="AA1347" s="165">
        <v>300.66899999999998</v>
      </c>
      <c r="AB1347" s="165">
        <v>250.29400000000001</v>
      </c>
      <c r="AC1347" s="165">
        <f t="shared" si="363"/>
        <v>50.374999999999972</v>
      </c>
      <c r="AD1347" s="165">
        <f t="shared" si="360"/>
        <v>20.126331434233329</v>
      </c>
      <c r="AE1347" s="237" t="s">
        <v>5373</v>
      </c>
      <c r="AF1347" s="165">
        <v>145.9</v>
      </c>
      <c r="AG1347" s="165">
        <v>145.9</v>
      </c>
      <c r="AH1347" s="165">
        <f t="shared" si="350"/>
        <v>0</v>
      </c>
      <c r="AI1347" s="165">
        <f t="shared" si="351"/>
        <v>0</v>
      </c>
      <c r="AJ1347" s="237" t="s">
        <v>5338</v>
      </c>
      <c r="AK1347" s="165">
        <v>81.478999999999999</v>
      </c>
      <c r="AL1347" s="165">
        <v>81.454999999999998</v>
      </c>
      <c r="AM1347" s="165">
        <f t="shared" si="352"/>
        <v>2.4000000000000909E-2</v>
      </c>
      <c r="AN1347" s="165">
        <f t="shared" si="353"/>
        <v>2.946412129396711E-2</v>
      </c>
      <c r="AO1347" s="237" t="s">
        <v>8723</v>
      </c>
      <c r="AP1347" s="165">
        <v>6.5</v>
      </c>
      <c r="AQ1347" s="165">
        <v>6.5</v>
      </c>
      <c r="AR1347" s="165">
        <f t="shared" si="354"/>
        <v>0</v>
      </c>
      <c r="AS1347" s="263">
        <f t="shared" si="355"/>
        <v>0</v>
      </c>
      <c r="AT1347" s="217" t="s">
        <v>11946</v>
      </c>
    </row>
    <row r="1348" spans="2:46" ht="50" customHeight="1">
      <c r="B1348" s="34" t="s">
        <v>2665</v>
      </c>
      <c r="C1348" s="35" t="s">
        <v>5307</v>
      </c>
      <c r="D1348" s="36" t="s">
        <v>2666</v>
      </c>
      <c r="E1348" s="240">
        <v>2010.6010000000001</v>
      </c>
      <c r="F1348" s="235">
        <v>1970.4749999999999</v>
      </c>
      <c r="G1348" s="234">
        <f t="shared" si="345"/>
        <v>40.126000000000204</v>
      </c>
      <c r="H1348" s="105">
        <f t="shared" si="346"/>
        <v>2.0363617909387433</v>
      </c>
      <c r="I1348" s="240">
        <v>837.40200000000004</v>
      </c>
      <c r="J1348" s="235">
        <v>836.54499999999996</v>
      </c>
      <c r="K1348" s="234">
        <f t="shared" si="349"/>
        <v>0.85700000000008458</v>
      </c>
      <c r="L1348" s="312">
        <f t="shared" si="365"/>
        <v>0.10244517629058623</v>
      </c>
      <c r="M1348" s="240">
        <v>74.905000000000001</v>
      </c>
      <c r="N1348" s="235">
        <v>74.828999999999994</v>
      </c>
      <c r="O1348" s="234">
        <f t="shared" si="356"/>
        <v>7.6000000000007617E-2</v>
      </c>
      <c r="P1348" s="105">
        <f t="shared" si="357"/>
        <v>0.10156490130832649</v>
      </c>
      <c r="Q1348" s="240">
        <v>1098.2940000000001</v>
      </c>
      <c r="R1348" s="235">
        <v>1059.1010000000001</v>
      </c>
      <c r="S1348" s="234">
        <f t="shared" si="361"/>
        <v>39.192999999999984</v>
      </c>
      <c r="T1348" s="105">
        <f t="shared" si="362"/>
        <v>3.7005913505888466</v>
      </c>
      <c r="U1348" s="180" t="s">
        <v>8724</v>
      </c>
      <c r="V1348" s="165">
        <v>399</v>
      </c>
      <c r="W1348" s="165">
        <v>394</v>
      </c>
      <c r="X1348" s="165">
        <f t="shared" si="358"/>
        <v>5</v>
      </c>
      <c r="Y1348" s="255">
        <f t="shared" si="359"/>
        <v>1.2690355329949239</v>
      </c>
      <c r="Z1348" s="237" t="s">
        <v>5373</v>
      </c>
      <c r="AA1348" s="165">
        <v>182</v>
      </c>
      <c r="AB1348" s="165">
        <v>188</v>
      </c>
      <c r="AC1348" s="165">
        <f t="shared" si="363"/>
        <v>-6</v>
      </c>
      <c r="AD1348" s="165">
        <f t="shared" si="360"/>
        <v>-3.1914893617021276</v>
      </c>
      <c r="AE1348" s="237" t="s">
        <v>5534</v>
      </c>
      <c r="AF1348" s="165">
        <v>100</v>
      </c>
      <c r="AG1348" s="165">
        <v>100</v>
      </c>
      <c r="AH1348" s="165">
        <f t="shared" si="350"/>
        <v>0</v>
      </c>
      <c r="AI1348" s="165">
        <f t="shared" si="351"/>
        <v>0</v>
      </c>
      <c r="AJ1348" s="237" t="s">
        <v>8725</v>
      </c>
      <c r="AK1348" s="165">
        <v>100</v>
      </c>
      <c r="AL1348" s="165">
        <v>100</v>
      </c>
      <c r="AM1348" s="165">
        <f t="shared" si="352"/>
        <v>0</v>
      </c>
      <c r="AN1348" s="165">
        <f t="shared" si="353"/>
        <v>0</v>
      </c>
      <c r="AO1348" s="237" t="s">
        <v>8726</v>
      </c>
      <c r="AP1348" s="165">
        <v>93</v>
      </c>
      <c r="AQ1348" s="165">
        <v>82</v>
      </c>
      <c r="AR1348" s="165">
        <f t="shared" si="354"/>
        <v>11</v>
      </c>
      <c r="AS1348" s="263">
        <f t="shared" si="355"/>
        <v>13.414634146341465</v>
      </c>
      <c r="AT1348" s="217" t="s">
        <v>11945</v>
      </c>
    </row>
    <row r="1349" spans="2:46" ht="50" customHeight="1">
      <c r="B1349" s="34" t="s">
        <v>2667</v>
      </c>
      <c r="C1349" s="35" t="s">
        <v>5307</v>
      </c>
      <c r="D1349" s="36" t="s">
        <v>2668</v>
      </c>
      <c r="E1349" s="240">
        <v>2844.2950000000001</v>
      </c>
      <c r="F1349" s="235">
        <v>2655.7629999999999</v>
      </c>
      <c r="G1349" s="234">
        <f t="shared" si="345"/>
        <v>188.53200000000015</v>
      </c>
      <c r="H1349" s="105">
        <f t="shared" si="346"/>
        <v>7.098976828881197</v>
      </c>
      <c r="I1349" s="240">
        <v>900</v>
      </c>
      <c r="J1349" s="235">
        <v>900</v>
      </c>
      <c r="K1349" s="234">
        <f t="shared" si="349"/>
        <v>0</v>
      </c>
      <c r="L1349" s="312">
        <f t="shared" si="365"/>
        <v>0</v>
      </c>
      <c r="M1349" s="240">
        <v>45.44</v>
      </c>
      <c r="N1349" s="235">
        <v>45.24</v>
      </c>
      <c r="O1349" s="234">
        <f t="shared" si="356"/>
        <v>0.19999999999999574</v>
      </c>
      <c r="P1349" s="105">
        <f t="shared" si="357"/>
        <v>0.44208664898319128</v>
      </c>
      <c r="Q1349" s="240">
        <v>1898.855</v>
      </c>
      <c r="R1349" s="235">
        <v>1710.5229999999999</v>
      </c>
      <c r="S1349" s="234">
        <f t="shared" si="361"/>
        <v>188.33200000000011</v>
      </c>
      <c r="T1349" s="105">
        <f t="shared" si="362"/>
        <v>11.010199804387319</v>
      </c>
      <c r="U1349" s="180" t="s">
        <v>5427</v>
      </c>
      <c r="V1349" s="165">
        <v>502</v>
      </c>
      <c r="W1349" s="165">
        <v>401</v>
      </c>
      <c r="X1349" s="165">
        <f t="shared" si="358"/>
        <v>101</v>
      </c>
      <c r="Y1349" s="165">
        <f t="shared" si="359"/>
        <v>25.187032418952622</v>
      </c>
      <c r="Z1349" s="235" t="s">
        <v>5536</v>
      </c>
      <c r="AA1349" s="165">
        <v>414</v>
      </c>
      <c r="AB1349" s="165">
        <v>363</v>
      </c>
      <c r="AC1349" s="165">
        <f t="shared" si="363"/>
        <v>51</v>
      </c>
      <c r="AD1349" s="165">
        <f t="shared" si="360"/>
        <v>14.049586776859504</v>
      </c>
      <c r="AE1349" s="235" t="s">
        <v>5338</v>
      </c>
      <c r="AF1349" s="165">
        <v>346</v>
      </c>
      <c r="AG1349" s="165">
        <v>333</v>
      </c>
      <c r="AH1349" s="165">
        <f t="shared" si="350"/>
        <v>13</v>
      </c>
      <c r="AI1349" s="165">
        <f t="shared" si="351"/>
        <v>3.9039039039039038</v>
      </c>
      <c r="AJ1349" s="235" t="s">
        <v>5390</v>
      </c>
      <c r="AK1349" s="165">
        <v>232</v>
      </c>
      <c r="AL1349" s="165">
        <v>221</v>
      </c>
      <c r="AM1349" s="165">
        <f t="shared" si="352"/>
        <v>11</v>
      </c>
      <c r="AN1349" s="165">
        <f t="shared" si="353"/>
        <v>4.9773755656108598</v>
      </c>
      <c r="AO1349" s="235" t="s">
        <v>5373</v>
      </c>
      <c r="AP1349" s="165">
        <v>213</v>
      </c>
      <c r="AQ1349" s="165">
        <v>213</v>
      </c>
      <c r="AR1349" s="165">
        <f t="shared" si="354"/>
        <v>0</v>
      </c>
      <c r="AS1349" s="255">
        <f t="shared" si="355"/>
        <v>0</v>
      </c>
      <c r="AT1349" s="135" t="s">
        <v>11944</v>
      </c>
    </row>
    <row r="1350" spans="2:46" ht="50" customHeight="1">
      <c r="B1350" s="34" t="s">
        <v>2669</v>
      </c>
      <c r="C1350" s="35" t="s">
        <v>5307</v>
      </c>
      <c r="D1350" s="36" t="s">
        <v>2670</v>
      </c>
      <c r="E1350" s="240">
        <v>1061.22</v>
      </c>
      <c r="F1350" s="235">
        <v>1121.9780000000001</v>
      </c>
      <c r="G1350" s="234">
        <f t="shared" si="345"/>
        <v>-60.758000000000038</v>
      </c>
      <c r="H1350" s="105">
        <f t="shared" si="346"/>
        <v>-5.415257696674983</v>
      </c>
      <c r="I1350" s="240">
        <v>881.94</v>
      </c>
      <c r="J1350" s="235">
        <v>931.64</v>
      </c>
      <c r="K1350" s="234">
        <f t="shared" si="349"/>
        <v>-49.699999999999932</v>
      </c>
      <c r="L1350" s="312">
        <f t="shared" si="365"/>
        <v>-5.3346786312309398</v>
      </c>
      <c r="M1350" s="240">
        <v>0.98</v>
      </c>
      <c r="N1350" s="235">
        <v>0.97499999999999998</v>
      </c>
      <c r="O1350" s="234">
        <f t="shared" si="356"/>
        <v>5.0000000000000044E-3</v>
      </c>
      <c r="P1350" s="105">
        <f t="shared" si="357"/>
        <v>0.51282051282051322</v>
      </c>
      <c r="Q1350" s="240">
        <v>178.3</v>
      </c>
      <c r="R1350" s="235">
        <v>189.363</v>
      </c>
      <c r="S1350" s="234">
        <f t="shared" si="361"/>
        <v>-11.062999999999988</v>
      </c>
      <c r="T1350" s="105">
        <f t="shared" si="362"/>
        <v>-5.8422183847953342</v>
      </c>
      <c r="U1350" s="180" t="s">
        <v>6382</v>
      </c>
      <c r="V1350" s="165">
        <v>121.56</v>
      </c>
      <c r="W1350" s="165">
        <v>121.56</v>
      </c>
      <c r="X1350" s="165">
        <f t="shared" si="358"/>
        <v>0</v>
      </c>
      <c r="Y1350" s="255">
        <f t="shared" si="359"/>
        <v>0</v>
      </c>
      <c r="Z1350" s="241" t="s">
        <v>8727</v>
      </c>
      <c r="AA1350" s="165">
        <v>29.303000000000001</v>
      </c>
      <c r="AB1350" s="165">
        <v>54.695999999999998</v>
      </c>
      <c r="AC1350" s="165">
        <f t="shared" si="363"/>
        <v>-25.392999999999997</v>
      </c>
      <c r="AD1350" s="165">
        <f t="shared" si="360"/>
        <v>-46.425698405733506</v>
      </c>
      <c r="AE1350" s="241" t="s">
        <v>8728</v>
      </c>
      <c r="AF1350" s="165">
        <v>15.558999999999999</v>
      </c>
      <c r="AG1350" s="165">
        <v>5.1959999999999997</v>
      </c>
      <c r="AH1350" s="165">
        <f t="shared" si="350"/>
        <v>10.363</v>
      </c>
      <c r="AI1350" s="165">
        <f t="shared" si="351"/>
        <v>199.44187836797539</v>
      </c>
      <c r="AJ1350" s="241" t="s">
        <v>8715</v>
      </c>
      <c r="AK1350" s="165">
        <v>6.1040000000000001</v>
      </c>
      <c r="AL1350" s="165">
        <v>6.1040000000000001</v>
      </c>
      <c r="AM1350" s="165">
        <f t="shared" si="352"/>
        <v>0</v>
      </c>
      <c r="AN1350" s="165">
        <f t="shared" si="353"/>
        <v>0</v>
      </c>
      <c r="AO1350" s="241" t="s">
        <v>8729</v>
      </c>
      <c r="AP1350" s="165">
        <v>0.71806899999999996</v>
      </c>
      <c r="AQ1350" s="165">
        <v>0.41099999999999998</v>
      </c>
      <c r="AR1350" s="165">
        <f t="shared" si="354"/>
        <v>0.30706899999999998</v>
      </c>
      <c r="AS1350" s="255">
        <f t="shared" si="355"/>
        <v>74.712652068126516</v>
      </c>
      <c r="AT1350" s="135" t="s">
        <v>11943</v>
      </c>
    </row>
    <row r="1351" spans="2:46" ht="50" customHeight="1">
      <c r="B1351" s="34" t="s">
        <v>2671</v>
      </c>
      <c r="C1351" s="35" t="s">
        <v>5307</v>
      </c>
      <c r="D1351" s="36" t="s">
        <v>2672</v>
      </c>
      <c r="E1351" s="240">
        <v>4333.759</v>
      </c>
      <c r="F1351" s="235">
        <v>4139.4759999999997</v>
      </c>
      <c r="G1351" s="234">
        <f t="shared" si="345"/>
        <v>194.28300000000036</v>
      </c>
      <c r="H1351" s="105">
        <f t="shared" si="346"/>
        <v>4.6934201333695471</v>
      </c>
      <c r="I1351" s="240">
        <v>1717.14</v>
      </c>
      <c r="J1351" s="235">
        <v>1711.9570000000001</v>
      </c>
      <c r="K1351" s="234">
        <f t="shared" si="349"/>
        <v>5.1829999999999927</v>
      </c>
      <c r="L1351" s="312">
        <f t="shared" si="365"/>
        <v>0.30275293129441877</v>
      </c>
      <c r="M1351" s="240">
        <v>504.53399999999999</v>
      </c>
      <c r="N1351" s="235">
        <v>504.36200000000002</v>
      </c>
      <c r="O1351" s="234">
        <f t="shared" si="356"/>
        <v>0.17199999999996862</v>
      </c>
      <c r="P1351" s="105">
        <f t="shared" si="357"/>
        <v>3.4102489878295471E-2</v>
      </c>
      <c r="Q1351" s="240">
        <v>2112.085</v>
      </c>
      <c r="R1351" s="235">
        <v>1923.1569999999999</v>
      </c>
      <c r="S1351" s="234">
        <f t="shared" si="361"/>
        <v>188.92800000000011</v>
      </c>
      <c r="T1351" s="105">
        <f t="shared" si="362"/>
        <v>9.8238469350136324</v>
      </c>
      <c r="U1351" s="180" t="s">
        <v>5427</v>
      </c>
      <c r="V1351" s="165">
        <v>1767</v>
      </c>
      <c r="W1351" s="165">
        <v>1576</v>
      </c>
      <c r="X1351" s="165">
        <f t="shared" si="358"/>
        <v>191</v>
      </c>
      <c r="Y1351" s="255">
        <f t="shared" si="359"/>
        <v>12.119289340101522</v>
      </c>
      <c r="Z1351" s="235" t="s">
        <v>8730</v>
      </c>
      <c r="AA1351" s="165">
        <v>121</v>
      </c>
      <c r="AB1351" s="165">
        <v>126</v>
      </c>
      <c r="AC1351" s="165">
        <f t="shared" si="363"/>
        <v>-5</v>
      </c>
      <c r="AD1351" s="165">
        <f t="shared" si="360"/>
        <v>-3.9682539682539679</v>
      </c>
      <c r="AE1351" s="235" t="s">
        <v>8731</v>
      </c>
      <c r="AF1351" s="165">
        <v>110</v>
      </c>
      <c r="AG1351" s="165">
        <v>110</v>
      </c>
      <c r="AH1351" s="165">
        <f t="shared" si="350"/>
        <v>0</v>
      </c>
      <c r="AI1351" s="165">
        <f t="shared" si="351"/>
        <v>0</v>
      </c>
      <c r="AJ1351" s="241" t="s">
        <v>8732</v>
      </c>
      <c r="AK1351" s="165">
        <v>62</v>
      </c>
      <c r="AL1351" s="165">
        <v>72</v>
      </c>
      <c r="AM1351" s="165">
        <f t="shared" si="352"/>
        <v>-10</v>
      </c>
      <c r="AN1351" s="165">
        <f t="shared" si="353"/>
        <v>-13.888888888888889</v>
      </c>
      <c r="AO1351" s="241" t="s">
        <v>8733</v>
      </c>
      <c r="AP1351" s="165">
        <v>43</v>
      </c>
      <c r="AQ1351" s="165">
        <v>34</v>
      </c>
      <c r="AR1351" s="165">
        <f t="shared" si="354"/>
        <v>9</v>
      </c>
      <c r="AS1351" s="255">
        <f t="shared" si="355"/>
        <v>26.47058823529412</v>
      </c>
      <c r="AT1351" s="135" t="s">
        <v>11942</v>
      </c>
    </row>
    <row r="1352" spans="2:46" ht="50" customHeight="1">
      <c r="B1352" s="34" t="s">
        <v>2673</v>
      </c>
      <c r="C1352" s="35" t="s">
        <v>5307</v>
      </c>
      <c r="D1352" s="36" t="s">
        <v>2674</v>
      </c>
      <c r="E1352" s="240">
        <v>3875.2</v>
      </c>
      <c r="F1352" s="235">
        <v>3766.4250000000002</v>
      </c>
      <c r="G1352" s="234">
        <f t="shared" ref="G1352:G1415" si="366">E1352-F1352</f>
        <v>108.77499999999964</v>
      </c>
      <c r="H1352" s="105">
        <f t="shared" ref="H1352:H1415" si="367">G1352/F1352*100</f>
        <v>2.8880171515428992</v>
      </c>
      <c r="I1352" s="240">
        <v>2471.0070000000001</v>
      </c>
      <c r="J1352" s="235">
        <v>2457.7069999999999</v>
      </c>
      <c r="K1352" s="234">
        <f t="shared" ref="K1352:K1414" si="368">I1352-J1352</f>
        <v>13.300000000000182</v>
      </c>
      <c r="L1352" s="312">
        <f t="shared" si="365"/>
        <v>0.54115482439526696</v>
      </c>
      <c r="M1352" s="240">
        <v>220</v>
      </c>
      <c r="N1352" s="235">
        <v>220</v>
      </c>
      <c r="O1352" s="234">
        <f t="shared" ref="O1352:O1414" si="369">M1352-N1352</f>
        <v>0</v>
      </c>
      <c r="P1352" s="105">
        <f t="shared" ref="P1352:P1414" si="370">O1352/N1352*100</f>
        <v>0</v>
      </c>
      <c r="Q1352" s="240">
        <v>1184.193</v>
      </c>
      <c r="R1352" s="235">
        <v>1088.7180000000001</v>
      </c>
      <c r="S1352" s="234">
        <f t="shared" si="361"/>
        <v>95.474999999999909</v>
      </c>
      <c r="T1352" s="105">
        <f t="shared" si="362"/>
        <v>8.7694885176877673</v>
      </c>
      <c r="U1352" s="180" t="s">
        <v>5534</v>
      </c>
      <c r="V1352" s="165">
        <v>850</v>
      </c>
      <c r="W1352" s="165">
        <v>750</v>
      </c>
      <c r="X1352" s="165">
        <f t="shared" si="358"/>
        <v>100</v>
      </c>
      <c r="Y1352" s="165">
        <f t="shared" si="359"/>
        <v>13.333333333333334</v>
      </c>
      <c r="Z1352" s="195" t="s">
        <v>8734</v>
      </c>
      <c r="AA1352" s="165">
        <v>137</v>
      </c>
      <c r="AB1352" s="165">
        <v>121</v>
      </c>
      <c r="AC1352" s="165">
        <f t="shared" si="363"/>
        <v>16</v>
      </c>
      <c r="AD1352" s="165">
        <f t="shared" si="360"/>
        <v>13.223140495867769</v>
      </c>
      <c r="AE1352" s="195" t="s">
        <v>8735</v>
      </c>
      <c r="AF1352" s="165">
        <v>32</v>
      </c>
      <c r="AG1352" s="165">
        <v>46</v>
      </c>
      <c r="AH1352" s="165">
        <f t="shared" ref="AH1352:AH1414" si="371">AF1352-AG1352</f>
        <v>-14</v>
      </c>
      <c r="AI1352" s="165">
        <f t="shared" ref="AI1352:AI1414" si="372">AH1352/AG1352*100</f>
        <v>-30.434782608695656</v>
      </c>
      <c r="AJ1352" s="235" t="s">
        <v>8736</v>
      </c>
      <c r="AK1352" s="165">
        <v>30</v>
      </c>
      <c r="AL1352" s="165">
        <v>30</v>
      </c>
      <c r="AM1352" s="165">
        <f t="shared" ref="AM1352:AM1413" si="373">AK1352-AL1352</f>
        <v>0</v>
      </c>
      <c r="AN1352" s="165">
        <f t="shared" ref="AN1352:AN1413" si="374">AM1352/AL1352*100</f>
        <v>0</v>
      </c>
      <c r="AO1352" s="235" t="s">
        <v>8737</v>
      </c>
      <c r="AP1352" s="165">
        <v>29</v>
      </c>
      <c r="AQ1352" s="165">
        <v>29</v>
      </c>
      <c r="AR1352" s="165">
        <f t="shared" ref="AR1352:AR1380" si="375">AP1352-AQ1352</f>
        <v>0</v>
      </c>
      <c r="AS1352" s="255">
        <f t="shared" ref="AS1352:AS1414" si="376">AR1352/AQ1352*100</f>
        <v>0</v>
      </c>
      <c r="AT1352" s="135" t="s">
        <v>11941</v>
      </c>
    </row>
    <row r="1353" spans="2:46" ht="50" customHeight="1">
      <c r="B1353" s="34" t="s">
        <v>2675</v>
      </c>
      <c r="C1353" s="35" t="s">
        <v>5307</v>
      </c>
      <c r="D1353" s="36" t="s">
        <v>2676</v>
      </c>
      <c r="E1353" s="240">
        <v>475.82100000000003</v>
      </c>
      <c r="F1353" s="235">
        <v>421.16800000000001</v>
      </c>
      <c r="G1353" s="234">
        <f t="shared" si="366"/>
        <v>54.65300000000002</v>
      </c>
      <c r="H1353" s="105">
        <f t="shared" si="367"/>
        <v>12.976531930251115</v>
      </c>
      <c r="I1353" s="240" t="s">
        <v>6150</v>
      </c>
      <c r="J1353" s="235" t="s">
        <v>6150</v>
      </c>
      <c r="K1353" s="234" t="s">
        <v>6150</v>
      </c>
      <c r="L1353" s="312" t="s">
        <v>6150</v>
      </c>
      <c r="M1353" s="240" t="s">
        <v>12163</v>
      </c>
      <c r="N1353" s="235" t="s">
        <v>12163</v>
      </c>
      <c r="O1353" s="234" t="s">
        <v>12163</v>
      </c>
      <c r="P1353" s="234" t="s">
        <v>12163</v>
      </c>
      <c r="Q1353" s="240">
        <v>475.82100000000003</v>
      </c>
      <c r="R1353" s="235">
        <v>421.16800000000001</v>
      </c>
      <c r="S1353" s="234">
        <f t="shared" si="361"/>
        <v>54.65300000000002</v>
      </c>
      <c r="T1353" s="105">
        <f t="shared" si="362"/>
        <v>12.976531930251115</v>
      </c>
      <c r="U1353" s="180" t="s">
        <v>6074</v>
      </c>
      <c r="V1353" s="165">
        <v>476</v>
      </c>
      <c r="W1353" s="165">
        <v>421</v>
      </c>
      <c r="X1353" s="165">
        <f t="shared" si="358"/>
        <v>55</v>
      </c>
      <c r="Y1353" s="165">
        <f t="shared" si="359"/>
        <v>13.064133016627078</v>
      </c>
      <c r="Z1353" s="235" t="s">
        <v>6150</v>
      </c>
      <c r="AA1353" s="235" t="s">
        <v>6150</v>
      </c>
      <c r="AB1353" s="235" t="s">
        <v>6150</v>
      </c>
      <c r="AC1353" s="235" t="s">
        <v>6150</v>
      </c>
      <c r="AD1353" s="235" t="s">
        <v>6150</v>
      </c>
      <c r="AE1353" s="235" t="s">
        <v>12158</v>
      </c>
      <c r="AF1353" s="235" t="s">
        <v>12158</v>
      </c>
      <c r="AG1353" s="235" t="s">
        <v>12158</v>
      </c>
      <c r="AH1353" s="235" t="s">
        <v>12158</v>
      </c>
      <c r="AI1353" s="235" t="s">
        <v>12158</v>
      </c>
      <c r="AJ1353" s="165" t="s">
        <v>6176</v>
      </c>
      <c r="AK1353" s="165" t="s">
        <v>6176</v>
      </c>
      <c r="AL1353" s="165" t="s">
        <v>6176</v>
      </c>
      <c r="AM1353" s="165" t="s">
        <v>6176</v>
      </c>
      <c r="AN1353" s="165" t="s">
        <v>6176</v>
      </c>
      <c r="AO1353" s="241" t="s">
        <v>12158</v>
      </c>
      <c r="AP1353" s="165" t="s">
        <v>12158</v>
      </c>
      <c r="AQ1353" s="241" t="s">
        <v>12158</v>
      </c>
      <c r="AR1353" s="241" t="s">
        <v>12158</v>
      </c>
      <c r="AS1353" s="241" t="s">
        <v>12158</v>
      </c>
      <c r="AT1353" s="5"/>
    </row>
    <row r="1354" spans="2:46" ht="50" customHeight="1">
      <c r="B1354" s="34" t="s">
        <v>2677</v>
      </c>
      <c r="C1354" s="35" t="s">
        <v>5307</v>
      </c>
      <c r="D1354" s="36" t="s">
        <v>2678</v>
      </c>
      <c r="E1354" s="240">
        <v>354.37</v>
      </c>
      <c r="F1354" s="235">
        <v>513.73900000000003</v>
      </c>
      <c r="G1354" s="234">
        <f t="shared" si="366"/>
        <v>-159.36900000000003</v>
      </c>
      <c r="H1354" s="105">
        <f t="shared" si="367"/>
        <v>-31.021394132039816</v>
      </c>
      <c r="I1354" s="240">
        <v>354.37</v>
      </c>
      <c r="J1354" s="235">
        <v>513.73900000000003</v>
      </c>
      <c r="K1354" s="234">
        <f t="shared" si="368"/>
        <v>-159.36900000000003</v>
      </c>
      <c r="L1354" s="312">
        <f t="shared" si="365"/>
        <v>-31.021394132039816</v>
      </c>
      <c r="M1354" s="240" t="s">
        <v>12163</v>
      </c>
      <c r="N1354" s="235" t="s">
        <v>12163</v>
      </c>
      <c r="O1354" s="234" t="s">
        <v>12163</v>
      </c>
      <c r="P1354" s="234" t="s">
        <v>12163</v>
      </c>
      <c r="Q1354" s="240">
        <v>0</v>
      </c>
      <c r="R1354" s="235">
        <v>0</v>
      </c>
      <c r="S1354" s="234">
        <f t="shared" si="361"/>
        <v>0</v>
      </c>
      <c r="T1354" s="105" t="s">
        <v>12165</v>
      </c>
      <c r="U1354" s="235" t="s">
        <v>6150</v>
      </c>
      <c r="V1354" s="235" t="s">
        <v>6150</v>
      </c>
      <c r="W1354" s="235" t="s">
        <v>6150</v>
      </c>
      <c r="X1354" s="235" t="s">
        <v>6150</v>
      </c>
      <c r="Y1354" s="235" t="s">
        <v>6150</v>
      </c>
      <c r="Z1354" s="235" t="s">
        <v>6150</v>
      </c>
      <c r="AA1354" s="235" t="s">
        <v>6150</v>
      </c>
      <c r="AB1354" s="235" t="s">
        <v>6150</v>
      </c>
      <c r="AC1354" s="235" t="s">
        <v>6150</v>
      </c>
      <c r="AD1354" s="235" t="s">
        <v>6150</v>
      </c>
      <c r="AE1354" s="235" t="s">
        <v>12158</v>
      </c>
      <c r="AF1354" s="235" t="s">
        <v>12158</v>
      </c>
      <c r="AG1354" s="235" t="s">
        <v>12158</v>
      </c>
      <c r="AH1354" s="235" t="s">
        <v>12158</v>
      </c>
      <c r="AI1354" s="235" t="s">
        <v>12158</v>
      </c>
      <c r="AJ1354" s="165" t="s">
        <v>6176</v>
      </c>
      <c r="AK1354" s="165" t="s">
        <v>6176</v>
      </c>
      <c r="AL1354" s="165" t="s">
        <v>6176</v>
      </c>
      <c r="AM1354" s="165" t="s">
        <v>6176</v>
      </c>
      <c r="AN1354" s="165" t="s">
        <v>6176</v>
      </c>
      <c r="AO1354" s="241" t="s">
        <v>12158</v>
      </c>
      <c r="AP1354" s="165" t="s">
        <v>12158</v>
      </c>
      <c r="AQ1354" s="241" t="s">
        <v>12158</v>
      </c>
      <c r="AR1354" s="241" t="s">
        <v>12158</v>
      </c>
      <c r="AS1354" s="241" t="s">
        <v>12158</v>
      </c>
      <c r="AT1354" s="5"/>
    </row>
    <row r="1355" spans="2:46" ht="50" customHeight="1">
      <c r="B1355" s="34" t="s">
        <v>2679</v>
      </c>
      <c r="C1355" s="35" t="s">
        <v>5307</v>
      </c>
      <c r="D1355" s="36" t="s">
        <v>2680</v>
      </c>
      <c r="E1355" s="240">
        <v>850.11699999999996</v>
      </c>
      <c r="F1355" s="235">
        <v>825.04600000000005</v>
      </c>
      <c r="G1355" s="234">
        <f t="shared" si="366"/>
        <v>25.070999999999913</v>
      </c>
      <c r="H1355" s="105">
        <f t="shared" si="367"/>
        <v>3.0387396581523833</v>
      </c>
      <c r="I1355" s="240" t="s">
        <v>6150</v>
      </c>
      <c r="J1355" s="235" t="s">
        <v>6150</v>
      </c>
      <c r="K1355" s="234" t="s">
        <v>6150</v>
      </c>
      <c r="L1355" s="312" t="s">
        <v>6150</v>
      </c>
      <c r="M1355" s="240" t="s">
        <v>12163</v>
      </c>
      <c r="N1355" s="235" t="s">
        <v>12163</v>
      </c>
      <c r="O1355" s="234" t="s">
        <v>12163</v>
      </c>
      <c r="P1355" s="234" t="s">
        <v>12163</v>
      </c>
      <c r="Q1355" s="240">
        <v>850.11699999999996</v>
      </c>
      <c r="R1355" s="235">
        <v>825.04600000000005</v>
      </c>
      <c r="S1355" s="234">
        <f t="shared" si="361"/>
        <v>25.070999999999913</v>
      </c>
      <c r="T1355" s="105">
        <f t="shared" si="362"/>
        <v>3.0387396581523833</v>
      </c>
      <c r="U1355" s="180" t="s">
        <v>8738</v>
      </c>
      <c r="V1355" s="165">
        <v>850</v>
      </c>
      <c r="W1355" s="165">
        <v>825</v>
      </c>
      <c r="X1355" s="165">
        <f t="shared" si="358"/>
        <v>25</v>
      </c>
      <c r="Y1355" s="255">
        <f t="shared" si="359"/>
        <v>3.0303030303030303</v>
      </c>
      <c r="Z1355" s="235" t="s">
        <v>6150</v>
      </c>
      <c r="AA1355" s="235" t="s">
        <v>6150</v>
      </c>
      <c r="AB1355" s="235" t="s">
        <v>6150</v>
      </c>
      <c r="AC1355" s="235" t="s">
        <v>6150</v>
      </c>
      <c r="AD1355" s="235" t="s">
        <v>6150</v>
      </c>
      <c r="AE1355" s="235" t="s">
        <v>12158</v>
      </c>
      <c r="AF1355" s="235" t="s">
        <v>12158</v>
      </c>
      <c r="AG1355" s="235" t="s">
        <v>12158</v>
      </c>
      <c r="AH1355" s="235" t="s">
        <v>12158</v>
      </c>
      <c r="AI1355" s="235" t="s">
        <v>12158</v>
      </c>
      <c r="AJ1355" s="165" t="s">
        <v>6176</v>
      </c>
      <c r="AK1355" s="165" t="s">
        <v>6176</v>
      </c>
      <c r="AL1355" s="165" t="s">
        <v>6176</v>
      </c>
      <c r="AM1355" s="165" t="s">
        <v>6176</v>
      </c>
      <c r="AN1355" s="165" t="s">
        <v>6176</v>
      </c>
      <c r="AO1355" s="241" t="s">
        <v>12158</v>
      </c>
      <c r="AP1355" s="165" t="s">
        <v>12158</v>
      </c>
      <c r="AQ1355" s="241" t="s">
        <v>12158</v>
      </c>
      <c r="AR1355" s="241" t="s">
        <v>12158</v>
      </c>
      <c r="AS1355" s="241" t="s">
        <v>12158</v>
      </c>
      <c r="AT1355" s="5"/>
    </row>
    <row r="1356" spans="2:46" ht="50" customHeight="1">
      <c r="B1356" s="34" t="s">
        <v>2681</v>
      </c>
      <c r="C1356" s="35" t="s">
        <v>5307</v>
      </c>
      <c r="D1356" s="36" t="s">
        <v>2682</v>
      </c>
      <c r="E1356" s="240">
        <v>25.757999999999999</v>
      </c>
      <c r="F1356" s="235">
        <v>24.945</v>
      </c>
      <c r="G1356" s="234">
        <f t="shared" si="366"/>
        <v>0.81299999999999883</v>
      </c>
      <c r="H1356" s="105">
        <f t="shared" si="367"/>
        <v>3.2591701743836397</v>
      </c>
      <c r="I1356" s="240" t="s">
        <v>6150</v>
      </c>
      <c r="J1356" s="235" t="s">
        <v>6150</v>
      </c>
      <c r="K1356" s="234" t="s">
        <v>6150</v>
      </c>
      <c r="L1356" s="312" t="s">
        <v>6150</v>
      </c>
      <c r="M1356" s="240" t="s">
        <v>12163</v>
      </c>
      <c r="N1356" s="235" t="s">
        <v>12163</v>
      </c>
      <c r="O1356" s="234" t="s">
        <v>12163</v>
      </c>
      <c r="P1356" s="234" t="s">
        <v>12163</v>
      </c>
      <c r="Q1356" s="240">
        <v>25.757999999999999</v>
      </c>
      <c r="R1356" s="235">
        <v>24.945</v>
      </c>
      <c r="S1356" s="234">
        <f t="shared" si="361"/>
        <v>0.81299999999999883</v>
      </c>
      <c r="T1356" s="105">
        <f t="shared" si="362"/>
        <v>3.2591701743836397</v>
      </c>
      <c r="U1356" s="180" t="s">
        <v>8739</v>
      </c>
      <c r="V1356" s="165">
        <v>17</v>
      </c>
      <c r="W1356" s="165">
        <v>17</v>
      </c>
      <c r="X1356" s="165">
        <f t="shared" si="358"/>
        <v>0</v>
      </c>
      <c r="Y1356" s="255">
        <f t="shared" si="359"/>
        <v>0</v>
      </c>
      <c r="Z1356" s="235" t="s">
        <v>8740</v>
      </c>
      <c r="AA1356" s="165">
        <v>8</v>
      </c>
      <c r="AB1356" s="165">
        <v>7</v>
      </c>
      <c r="AC1356" s="165">
        <f t="shared" si="363"/>
        <v>1</v>
      </c>
      <c r="AD1356" s="165">
        <f t="shared" si="360"/>
        <v>14.285714285714285</v>
      </c>
      <c r="AE1356" s="235" t="s">
        <v>8741</v>
      </c>
      <c r="AF1356" s="165">
        <v>1</v>
      </c>
      <c r="AG1356" s="165">
        <v>1</v>
      </c>
      <c r="AH1356" s="165">
        <f t="shared" si="371"/>
        <v>0</v>
      </c>
      <c r="AI1356" s="165">
        <f t="shared" si="372"/>
        <v>0</v>
      </c>
      <c r="AJ1356" s="165" t="s">
        <v>6176</v>
      </c>
      <c r="AK1356" s="165" t="s">
        <v>6176</v>
      </c>
      <c r="AL1356" s="165" t="s">
        <v>6176</v>
      </c>
      <c r="AM1356" s="165" t="s">
        <v>6176</v>
      </c>
      <c r="AN1356" s="165" t="s">
        <v>6176</v>
      </c>
      <c r="AO1356" s="241" t="s">
        <v>12158</v>
      </c>
      <c r="AP1356" s="165" t="s">
        <v>12158</v>
      </c>
      <c r="AQ1356" s="241" t="s">
        <v>12158</v>
      </c>
      <c r="AR1356" s="241" t="s">
        <v>12158</v>
      </c>
      <c r="AS1356" s="241" t="s">
        <v>12158</v>
      </c>
      <c r="AT1356" s="5"/>
    </row>
    <row r="1357" spans="2:46" ht="50" customHeight="1">
      <c r="B1357" s="34" t="s">
        <v>2683</v>
      </c>
      <c r="C1357" s="35" t="s">
        <v>5307</v>
      </c>
      <c r="D1357" s="36" t="s">
        <v>2684</v>
      </c>
      <c r="E1357" s="240">
        <v>73.415000000000006</v>
      </c>
      <c r="F1357" s="235">
        <v>73.400000000000006</v>
      </c>
      <c r="G1357" s="234">
        <f t="shared" si="366"/>
        <v>1.5000000000000568E-2</v>
      </c>
      <c r="H1357" s="105">
        <f t="shared" si="367"/>
        <v>2.043596730245309E-2</v>
      </c>
      <c r="I1357" s="240" t="s">
        <v>6150</v>
      </c>
      <c r="J1357" s="235" t="s">
        <v>6150</v>
      </c>
      <c r="K1357" s="234" t="s">
        <v>6150</v>
      </c>
      <c r="L1357" s="312" t="s">
        <v>6150</v>
      </c>
      <c r="M1357" s="240" t="s">
        <v>12163</v>
      </c>
      <c r="N1357" s="235" t="s">
        <v>12163</v>
      </c>
      <c r="O1357" s="234" t="s">
        <v>12163</v>
      </c>
      <c r="P1357" s="234" t="s">
        <v>12163</v>
      </c>
      <c r="Q1357" s="240">
        <v>73.415000000000006</v>
      </c>
      <c r="R1357" s="235">
        <v>73.400000000000006</v>
      </c>
      <c r="S1357" s="234">
        <f t="shared" si="361"/>
        <v>1.5000000000000568E-2</v>
      </c>
      <c r="T1357" s="105">
        <f t="shared" si="362"/>
        <v>2.043596730245309E-2</v>
      </c>
      <c r="U1357" s="180" t="s">
        <v>6266</v>
      </c>
      <c r="V1357" s="165">
        <v>73</v>
      </c>
      <c r="W1357" s="165">
        <v>73</v>
      </c>
      <c r="X1357" s="165">
        <f t="shared" si="358"/>
        <v>0</v>
      </c>
      <c r="Y1357" s="255">
        <f t="shared" si="359"/>
        <v>0</v>
      </c>
      <c r="Z1357" s="235" t="s">
        <v>6150</v>
      </c>
      <c r="AA1357" s="235" t="s">
        <v>6150</v>
      </c>
      <c r="AB1357" s="235" t="s">
        <v>6150</v>
      </c>
      <c r="AC1357" s="235" t="s">
        <v>6150</v>
      </c>
      <c r="AD1357" s="235" t="s">
        <v>6150</v>
      </c>
      <c r="AE1357" s="235" t="s">
        <v>12158</v>
      </c>
      <c r="AF1357" s="235" t="s">
        <v>12158</v>
      </c>
      <c r="AG1357" s="235" t="s">
        <v>12158</v>
      </c>
      <c r="AH1357" s="235" t="s">
        <v>12158</v>
      </c>
      <c r="AI1357" s="235" t="s">
        <v>12158</v>
      </c>
      <c r="AJ1357" s="165" t="s">
        <v>6176</v>
      </c>
      <c r="AK1357" s="165" t="s">
        <v>6176</v>
      </c>
      <c r="AL1357" s="165" t="s">
        <v>6176</v>
      </c>
      <c r="AM1357" s="165" t="s">
        <v>6176</v>
      </c>
      <c r="AN1357" s="165" t="s">
        <v>6176</v>
      </c>
      <c r="AO1357" s="241" t="s">
        <v>12158</v>
      </c>
      <c r="AP1357" s="165" t="s">
        <v>12158</v>
      </c>
      <c r="AQ1357" s="241" t="s">
        <v>12158</v>
      </c>
      <c r="AR1357" s="241" t="s">
        <v>12158</v>
      </c>
      <c r="AS1357" s="241" t="s">
        <v>12158</v>
      </c>
      <c r="AT1357" s="5"/>
    </row>
    <row r="1358" spans="2:46" ht="50" customHeight="1">
      <c r="B1358" s="34" t="s">
        <v>2685</v>
      </c>
      <c r="C1358" s="35" t="s">
        <v>5307</v>
      </c>
      <c r="D1358" s="36" t="s">
        <v>2686</v>
      </c>
      <c r="E1358" s="240">
        <v>12.566000000000001</v>
      </c>
      <c r="F1358" s="235">
        <v>10.648999999999999</v>
      </c>
      <c r="G1358" s="234">
        <f t="shared" si="366"/>
        <v>1.9170000000000016</v>
      </c>
      <c r="H1358" s="105">
        <f t="shared" si="367"/>
        <v>18.001690299558661</v>
      </c>
      <c r="I1358" s="240" t="s">
        <v>6150</v>
      </c>
      <c r="J1358" s="235" t="s">
        <v>6150</v>
      </c>
      <c r="K1358" s="234" t="s">
        <v>6150</v>
      </c>
      <c r="L1358" s="312" t="s">
        <v>6150</v>
      </c>
      <c r="M1358" s="240">
        <v>12.566000000000001</v>
      </c>
      <c r="N1358" s="235">
        <v>10.648999999999999</v>
      </c>
      <c r="O1358" s="234">
        <f t="shared" si="369"/>
        <v>1.9170000000000016</v>
      </c>
      <c r="P1358" s="105">
        <f t="shared" si="370"/>
        <v>18.001690299558661</v>
      </c>
      <c r="Q1358" s="240" t="s">
        <v>12163</v>
      </c>
      <c r="R1358" s="235" t="s">
        <v>12163</v>
      </c>
      <c r="S1358" s="234" t="s">
        <v>12163</v>
      </c>
      <c r="T1358" s="138" t="s">
        <v>12163</v>
      </c>
      <c r="U1358" s="65" t="s">
        <v>6150</v>
      </c>
      <c r="V1358" s="235" t="s">
        <v>6150</v>
      </c>
      <c r="W1358" s="235" t="s">
        <v>6150</v>
      </c>
      <c r="X1358" s="235" t="s">
        <v>6150</v>
      </c>
      <c r="Y1358" s="235" t="s">
        <v>6150</v>
      </c>
      <c r="Z1358" s="235" t="s">
        <v>6150</v>
      </c>
      <c r="AA1358" s="235" t="s">
        <v>6150</v>
      </c>
      <c r="AB1358" s="235" t="s">
        <v>6150</v>
      </c>
      <c r="AC1358" s="235" t="s">
        <v>6150</v>
      </c>
      <c r="AD1358" s="235" t="s">
        <v>6150</v>
      </c>
      <c r="AE1358" s="235" t="s">
        <v>12158</v>
      </c>
      <c r="AF1358" s="235" t="s">
        <v>12158</v>
      </c>
      <c r="AG1358" s="235" t="s">
        <v>12158</v>
      </c>
      <c r="AH1358" s="235" t="s">
        <v>12158</v>
      </c>
      <c r="AI1358" s="235" t="s">
        <v>12158</v>
      </c>
      <c r="AJ1358" s="165" t="s">
        <v>6176</v>
      </c>
      <c r="AK1358" s="165" t="s">
        <v>6176</v>
      </c>
      <c r="AL1358" s="165" t="s">
        <v>6176</v>
      </c>
      <c r="AM1358" s="165" t="s">
        <v>6176</v>
      </c>
      <c r="AN1358" s="165" t="s">
        <v>6176</v>
      </c>
      <c r="AO1358" s="241" t="s">
        <v>12158</v>
      </c>
      <c r="AP1358" s="165" t="s">
        <v>12158</v>
      </c>
      <c r="AQ1358" s="241" t="s">
        <v>12158</v>
      </c>
      <c r="AR1358" s="241" t="s">
        <v>12158</v>
      </c>
      <c r="AS1358" s="241" t="s">
        <v>12158</v>
      </c>
      <c r="AT1358" s="5"/>
    </row>
    <row r="1359" spans="2:46" ht="50" customHeight="1">
      <c r="B1359" s="34" t="s">
        <v>2687</v>
      </c>
      <c r="C1359" s="35" t="s">
        <v>5307</v>
      </c>
      <c r="D1359" s="36" t="s">
        <v>2688</v>
      </c>
      <c r="E1359" s="240">
        <v>625.83600000000001</v>
      </c>
      <c r="F1359" s="235">
        <v>625.83100000000002</v>
      </c>
      <c r="G1359" s="234">
        <f t="shared" si="366"/>
        <v>4.9999999999954525E-3</v>
      </c>
      <c r="H1359" s="105">
        <f t="shared" si="367"/>
        <v>7.9893773239028622E-4</v>
      </c>
      <c r="I1359" s="240">
        <v>52.146000000000001</v>
      </c>
      <c r="J1359" s="235">
        <v>52.140999999999998</v>
      </c>
      <c r="K1359" s="234">
        <f t="shared" si="368"/>
        <v>5.000000000002558E-3</v>
      </c>
      <c r="L1359" s="312">
        <f t="shared" si="365"/>
        <v>9.5893826355508294E-3</v>
      </c>
      <c r="M1359" s="240" t="s">
        <v>12163</v>
      </c>
      <c r="N1359" s="235" t="s">
        <v>12163</v>
      </c>
      <c r="O1359" s="234" t="s">
        <v>12163</v>
      </c>
      <c r="P1359" s="234" t="s">
        <v>12163</v>
      </c>
      <c r="Q1359" s="240">
        <v>573.69000000000005</v>
      </c>
      <c r="R1359" s="235">
        <v>573.69000000000005</v>
      </c>
      <c r="S1359" s="234">
        <f t="shared" si="361"/>
        <v>0</v>
      </c>
      <c r="T1359" s="105">
        <f t="shared" si="362"/>
        <v>0</v>
      </c>
      <c r="U1359" s="180" t="s">
        <v>8742</v>
      </c>
      <c r="V1359" s="165">
        <v>574</v>
      </c>
      <c r="W1359" s="165">
        <v>574</v>
      </c>
      <c r="X1359" s="165">
        <f t="shared" si="358"/>
        <v>0</v>
      </c>
      <c r="Y1359" s="165">
        <f t="shared" si="359"/>
        <v>0</v>
      </c>
      <c r="Z1359" s="235" t="s">
        <v>6150</v>
      </c>
      <c r="AA1359" s="235" t="s">
        <v>6150</v>
      </c>
      <c r="AB1359" s="235" t="s">
        <v>6150</v>
      </c>
      <c r="AC1359" s="235" t="s">
        <v>6150</v>
      </c>
      <c r="AD1359" s="235" t="s">
        <v>6150</v>
      </c>
      <c r="AE1359" s="235" t="s">
        <v>12158</v>
      </c>
      <c r="AF1359" s="235" t="s">
        <v>12158</v>
      </c>
      <c r="AG1359" s="235" t="s">
        <v>12158</v>
      </c>
      <c r="AH1359" s="235" t="s">
        <v>12158</v>
      </c>
      <c r="AI1359" s="235" t="s">
        <v>12158</v>
      </c>
      <c r="AJ1359" s="165" t="s">
        <v>6176</v>
      </c>
      <c r="AK1359" s="165" t="s">
        <v>6176</v>
      </c>
      <c r="AL1359" s="165" t="s">
        <v>6176</v>
      </c>
      <c r="AM1359" s="165" t="s">
        <v>6176</v>
      </c>
      <c r="AN1359" s="165" t="s">
        <v>6176</v>
      </c>
      <c r="AO1359" s="241" t="s">
        <v>12158</v>
      </c>
      <c r="AP1359" s="165" t="s">
        <v>12158</v>
      </c>
      <c r="AQ1359" s="241" t="s">
        <v>12158</v>
      </c>
      <c r="AR1359" s="241" t="s">
        <v>12158</v>
      </c>
      <c r="AS1359" s="241" t="s">
        <v>12158</v>
      </c>
      <c r="AT1359" s="5"/>
    </row>
    <row r="1360" spans="2:46" ht="50" customHeight="1">
      <c r="B1360" s="37" t="s">
        <v>2689</v>
      </c>
      <c r="C1360" s="38" t="s">
        <v>5307</v>
      </c>
      <c r="D1360" s="39" t="s">
        <v>2690</v>
      </c>
      <c r="E1360" s="240">
        <v>19.29</v>
      </c>
      <c r="F1360" s="235">
        <v>18</v>
      </c>
      <c r="G1360" s="234">
        <f t="shared" si="366"/>
        <v>1.2899999999999991</v>
      </c>
      <c r="H1360" s="105">
        <f t="shared" si="367"/>
        <v>7.1666666666666616</v>
      </c>
      <c r="I1360" s="240">
        <v>19.29</v>
      </c>
      <c r="J1360" s="235">
        <v>18</v>
      </c>
      <c r="K1360" s="234">
        <f t="shared" si="368"/>
        <v>1.2899999999999991</v>
      </c>
      <c r="L1360" s="312">
        <f t="shared" si="365"/>
        <v>7.1666666666666616</v>
      </c>
      <c r="M1360" s="240" t="s">
        <v>12163</v>
      </c>
      <c r="N1360" s="235" t="s">
        <v>12163</v>
      </c>
      <c r="O1360" s="234" t="s">
        <v>12163</v>
      </c>
      <c r="P1360" s="234" t="s">
        <v>12163</v>
      </c>
      <c r="Q1360" s="240" t="s">
        <v>12163</v>
      </c>
      <c r="R1360" s="235" t="s">
        <v>12163</v>
      </c>
      <c r="S1360" s="234" t="s">
        <v>12163</v>
      </c>
      <c r="T1360" s="234" t="s">
        <v>12163</v>
      </c>
      <c r="U1360" s="235" t="s">
        <v>6150</v>
      </c>
      <c r="V1360" s="235" t="s">
        <v>6150</v>
      </c>
      <c r="W1360" s="235" t="s">
        <v>6150</v>
      </c>
      <c r="X1360" s="235" t="s">
        <v>6150</v>
      </c>
      <c r="Y1360" s="235" t="s">
        <v>6150</v>
      </c>
      <c r="Z1360" s="235" t="s">
        <v>6150</v>
      </c>
      <c r="AA1360" s="235" t="s">
        <v>6150</v>
      </c>
      <c r="AB1360" s="235" t="s">
        <v>6150</v>
      </c>
      <c r="AC1360" s="235" t="s">
        <v>6150</v>
      </c>
      <c r="AD1360" s="235" t="s">
        <v>6150</v>
      </c>
      <c r="AE1360" s="235" t="s">
        <v>12158</v>
      </c>
      <c r="AF1360" s="235" t="s">
        <v>12158</v>
      </c>
      <c r="AG1360" s="235" t="s">
        <v>12158</v>
      </c>
      <c r="AH1360" s="235" t="s">
        <v>12158</v>
      </c>
      <c r="AI1360" s="235" t="s">
        <v>12158</v>
      </c>
      <c r="AJ1360" s="165" t="s">
        <v>6176</v>
      </c>
      <c r="AK1360" s="165" t="s">
        <v>6176</v>
      </c>
      <c r="AL1360" s="165" t="s">
        <v>6176</v>
      </c>
      <c r="AM1360" s="165" t="s">
        <v>6176</v>
      </c>
      <c r="AN1360" s="165" t="s">
        <v>6176</v>
      </c>
      <c r="AO1360" s="241" t="s">
        <v>12158</v>
      </c>
      <c r="AP1360" s="165" t="s">
        <v>12158</v>
      </c>
      <c r="AQ1360" s="241" t="s">
        <v>12158</v>
      </c>
      <c r="AR1360" s="241" t="s">
        <v>12158</v>
      </c>
      <c r="AS1360" s="241" t="s">
        <v>12158</v>
      </c>
      <c r="AT1360" s="10"/>
    </row>
    <row r="1361" spans="2:46" ht="50" customHeight="1">
      <c r="B1361" s="37" t="s">
        <v>2691</v>
      </c>
      <c r="C1361" s="38" t="s">
        <v>5307</v>
      </c>
      <c r="D1361" s="39" t="s">
        <v>2692</v>
      </c>
      <c r="E1361" s="240">
        <v>47.188000000000002</v>
      </c>
      <c r="F1361" s="235">
        <v>44.68</v>
      </c>
      <c r="G1361" s="234">
        <f t="shared" si="366"/>
        <v>2.5080000000000027</v>
      </c>
      <c r="H1361" s="105">
        <f t="shared" si="367"/>
        <v>5.613249776186219</v>
      </c>
      <c r="I1361" s="240" t="s">
        <v>6150</v>
      </c>
      <c r="J1361" s="235" t="s">
        <v>6150</v>
      </c>
      <c r="K1361" s="234" t="s">
        <v>6150</v>
      </c>
      <c r="L1361" s="312" t="s">
        <v>6150</v>
      </c>
      <c r="M1361" s="240" t="s">
        <v>12163</v>
      </c>
      <c r="N1361" s="235" t="s">
        <v>12163</v>
      </c>
      <c r="O1361" s="234" t="s">
        <v>12163</v>
      </c>
      <c r="P1361" s="234" t="s">
        <v>12163</v>
      </c>
      <c r="Q1361" s="240">
        <v>47.188000000000002</v>
      </c>
      <c r="R1361" s="235">
        <v>44.68</v>
      </c>
      <c r="S1361" s="234">
        <f t="shared" si="361"/>
        <v>2.5080000000000027</v>
      </c>
      <c r="T1361" s="105">
        <f t="shared" si="362"/>
        <v>5.613249776186219</v>
      </c>
      <c r="U1361" s="180" t="s">
        <v>8743</v>
      </c>
      <c r="V1361" s="165">
        <v>47.188000000000002</v>
      </c>
      <c r="W1361" s="165">
        <v>44.68</v>
      </c>
      <c r="X1361" s="165">
        <f t="shared" si="358"/>
        <v>2.5080000000000027</v>
      </c>
      <c r="Y1361" s="255">
        <f t="shared" si="359"/>
        <v>5.613249776186219</v>
      </c>
      <c r="Z1361" s="235" t="s">
        <v>6150</v>
      </c>
      <c r="AA1361" s="235" t="s">
        <v>6150</v>
      </c>
      <c r="AB1361" s="235" t="s">
        <v>6150</v>
      </c>
      <c r="AC1361" s="235" t="s">
        <v>6150</v>
      </c>
      <c r="AD1361" s="235" t="s">
        <v>6150</v>
      </c>
      <c r="AE1361" s="235" t="s">
        <v>12158</v>
      </c>
      <c r="AF1361" s="235" t="s">
        <v>12158</v>
      </c>
      <c r="AG1361" s="235" t="s">
        <v>12158</v>
      </c>
      <c r="AH1361" s="235" t="s">
        <v>12158</v>
      </c>
      <c r="AI1361" s="235" t="s">
        <v>12158</v>
      </c>
      <c r="AJ1361" s="165" t="s">
        <v>6176</v>
      </c>
      <c r="AK1361" s="165" t="s">
        <v>6176</v>
      </c>
      <c r="AL1361" s="165" t="s">
        <v>6176</v>
      </c>
      <c r="AM1361" s="165" t="s">
        <v>6176</v>
      </c>
      <c r="AN1361" s="165" t="s">
        <v>6176</v>
      </c>
      <c r="AO1361" s="241" t="s">
        <v>12158</v>
      </c>
      <c r="AP1361" s="165" t="s">
        <v>12158</v>
      </c>
      <c r="AQ1361" s="241" t="s">
        <v>12158</v>
      </c>
      <c r="AR1361" s="241" t="s">
        <v>12158</v>
      </c>
      <c r="AS1361" s="241" t="s">
        <v>12158</v>
      </c>
      <c r="AT1361" s="10"/>
    </row>
    <row r="1362" spans="2:46" ht="50" customHeight="1">
      <c r="B1362" s="34" t="s">
        <v>2693</v>
      </c>
      <c r="C1362" s="35" t="s">
        <v>5307</v>
      </c>
      <c r="D1362" s="36" t="s">
        <v>2694</v>
      </c>
      <c r="E1362" s="240">
        <v>25519.080999999998</v>
      </c>
      <c r="F1362" s="235">
        <v>27614.097000000002</v>
      </c>
      <c r="G1362" s="234">
        <f t="shared" si="366"/>
        <v>-2095.0160000000033</v>
      </c>
      <c r="H1362" s="105">
        <f t="shared" si="367"/>
        <v>-7.5867626596661948</v>
      </c>
      <c r="I1362" s="240" t="s">
        <v>6150</v>
      </c>
      <c r="J1362" s="235" t="s">
        <v>6150</v>
      </c>
      <c r="K1362" s="234" t="s">
        <v>6150</v>
      </c>
      <c r="L1362" s="312" t="s">
        <v>6150</v>
      </c>
      <c r="M1362" s="240" t="s">
        <v>12163</v>
      </c>
      <c r="N1362" s="235" t="s">
        <v>12163</v>
      </c>
      <c r="O1362" s="234" t="s">
        <v>12163</v>
      </c>
      <c r="P1362" s="234" t="s">
        <v>12163</v>
      </c>
      <c r="Q1362" s="240">
        <v>25519.080999999998</v>
      </c>
      <c r="R1362" s="235">
        <v>27614.097000000002</v>
      </c>
      <c r="S1362" s="234">
        <f t="shared" si="361"/>
        <v>-2095.0160000000033</v>
      </c>
      <c r="T1362" s="105">
        <f t="shared" si="362"/>
        <v>-7.5867626596661948</v>
      </c>
      <c r="U1362" s="180" t="s">
        <v>8744</v>
      </c>
      <c r="V1362" s="165">
        <v>25519.080999999998</v>
      </c>
      <c r="W1362" s="165">
        <v>27614.097000000002</v>
      </c>
      <c r="X1362" s="165">
        <f t="shared" si="358"/>
        <v>-2095.0160000000033</v>
      </c>
      <c r="Y1362" s="165">
        <f t="shared" si="359"/>
        <v>-7.5867626596661948</v>
      </c>
      <c r="Z1362" s="235" t="s">
        <v>6150</v>
      </c>
      <c r="AA1362" s="235" t="s">
        <v>6150</v>
      </c>
      <c r="AB1362" s="235" t="s">
        <v>6150</v>
      </c>
      <c r="AC1362" s="235" t="s">
        <v>6150</v>
      </c>
      <c r="AD1362" s="235" t="s">
        <v>6150</v>
      </c>
      <c r="AE1362" s="235" t="s">
        <v>12158</v>
      </c>
      <c r="AF1362" s="235" t="s">
        <v>12158</v>
      </c>
      <c r="AG1362" s="235" t="s">
        <v>12158</v>
      </c>
      <c r="AH1362" s="235" t="s">
        <v>12158</v>
      </c>
      <c r="AI1362" s="235" t="s">
        <v>12158</v>
      </c>
      <c r="AJ1362" s="165" t="s">
        <v>6176</v>
      </c>
      <c r="AK1362" s="165" t="s">
        <v>6176</v>
      </c>
      <c r="AL1362" s="165" t="s">
        <v>6176</v>
      </c>
      <c r="AM1362" s="165" t="s">
        <v>6176</v>
      </c>
      <c r="AN1362" s="165" t="s">
        <v>6176</v>
      </c>
      <c r="AO1362" s="241" t="s">
        <v>12158</v>
      </c>
      <c r="AP1362" s="165" t="s">
        <v>12158</v>
      </c>
      <c r="AQ1362" s="241" t="s">
        <v>12158</v>
      </c>
      <c r="AR1362" s="241" t="s">
        <v>12158</v>
      </c>
      <c r="AS1362" s="241" t="s">
        <v>12158</v>
      </c>
      <c r="AT1362" s="5"/>
    </row>
    <row r="1363" spans="2:46" ht="50" customHeight="1">
      <c r="B1363" s="34" t="s">
        <v>2695</v>
      </c>
      <c r="C1363" s="35" t="s">
        <v>5307</v>
      </c>
      <c r="D1363" s="36" t="s">
        <v>2696</v>
      </c>
      <c r="E1363" s="240">
        <v>21.103999999999999</v>
      </c>
      <c r="F1363" s="235">
        <v>20.103999999999999</v>
      </c>
      <c r="G1363" s="234">
        <f t="shared" si="366"/>
        <v>1</v>
      </c>
      <c r="H1363" s="105">
        <f t="shared" si="367"/>
        <v>4.9741345005968958</v>
      </c>
      <c r="I1363" s="240" t="s">
        <v>6150</v>
      </c>
      <c r="J1363" s="235" t="s">
        <v>6150</v>
      </c>
      <c r="K1363" s="234" t="s">
        <v>6150</v>
      </c>
      <c r="L1363" s="312" t="s">
        <v>6150</v>
      </c>
      <c r="M1363" s="240" t="s">
        <v>12163</v>
      </c>
      <c r="N1363" s="235" t="s">
        <v>12163</v>
      </c>
      <c r="O1363" s="234" t="s">
        <v>12163</v>
      </c>
      <c r="P1363" s="234" t="s">
        <v>12163</v>
      </c>
      <c r="Q1363" s="240">
        <v>21.103999999999999</v>
      </c>
      <c r="R1363" s="235">
        <v>20.103999999999999</v>
      </c>
      <c r="S1363" s="234">
        <f t="shared" si="361"/>
        <v>1</v>
      </c>
      <c r="T1363" s="105">
        <f t="shared" si="362"/>
        <v>4.9741345005968958</v>
      </c>
      <c r="U1363" s="180" t="s">
        <v>8745</v>
      </c>
      <c r="V1363" s="165">
        <v>21</v>
      </c>
      <c r="W1363" s="165">
        <v>20</v>
      </c>
      <c r="X1363" s="165">
        <f t="shared" si="358"/>
        <v>1</v>
      </c>
      <c r="Y1363" s="165">
        <f t="shared" si="359"/>
        <v>5</v>
      </c>
      <c r="Z1363" s="235" t="s">
        <v>6150</v>
      </c>
      <c r="AA1363" s="235" t="s">
        <v>6150</v>
      </c>
      <c r="AB1363" s="235" t="s">
        <v>6150</v>
      </c>
      <c r="AC1363" s="235" t="s">
        <v>6150</v>
      </c>
      <c r="AD1363" s="235" t="s">
        <v>6150</v>
      </c>
      <c r="AE1363" s="235" t="s">
        <v>12158</v>
      </c>
      <c r="AF1363" s="235" t="s">
        <v>12158</v>
      </c>
      <c r="AG1363" s="235" t="s">
        <v>12158</v>
      </c>
      <c r="AH1363" s="235" t="s">
        <v>12158</v>
      </c>
      <c r="AI1363" s="235" t="s">
        <v>12158</v>
      </c>
      <c r="AJ1363" s="165" t="s">
        <v>6176</v>
      </c>
      <c r="AK1363" s="165" t="s">
        <v>6176</v>
      </c>
      <c r="AL1363" s="165" t="s">
        <v>6176</v>
      </c>
      <c r="AM1363" s="165" t="s">
        <v>6176</v>
      </c>
      <c r="AN1363" s="165" t="s">
        <v>6176</v>
      </c>
      <c r="AO1363" s="241" t="s">
        <v>12158</v>
      </c>
      <c r="AP1363" s="165" t="s">
        <v>12158</v>
      </c>
      <c r="AQ1363" s="241" t="s">
        <v>12158</v>
      </c>
      <c r="AR1363" s="241" t="s">
        <v>12158</v>
      </c>
      <c r="AS1363" s="241" t="s">
        <v>12158</v>
      </c>
      <c r="AT1363" s="5"/>
    </row>
    <row r="1364" spans="2:46" ht="50" customHeight="1">
      <c r="B1364" s="34" t="s">
        <v>2697</v>
      </c>
      <c r="C1364" s="35" t="s">
        <v>5307</v>
      </c>
      <c r="D1364" s="36" t="s">
        <v>2698</v>
      </c>
      <c r="E1364" s="240">
        <v>31.471</v>
      </c>
      <c r="F1364" s="235">
        <v>37.237000000000002</v>
      </c>
      <c r="G1364" s="234">
        <f t="shared" si="366"/>
        <v>-5.7660000000000018</v>
      </c>
      <c r="H1364" s="105">
        <f t="shared" si="367"/>
        <v>-15.484598651878512</v>
      </c>
      <c r="I1364" s="240">
        <v>31.471</v>
      </c>
      <c r="J1364" s="235">
        <v>37.237000000000002</v>
      </c>
      <c r="K1364" s="234">
        <f t="shared" si="368"/>
        <v>-5.7660000000000018</v>
      </c>
      <c r="L1364" s="312">
        <f t="shared" si="365"/>
        <v>-15.484598651878512</v>
      </c>
      <c r="M1364" s="240" t="s">
        <v>12163</v>
      </c>
      <c r="N1364" s="235" t="s">
        <v>12163</v>
      </c>
      <c r="O1364" s="234" t="s">
        <v>12163</v>
      </c>
      <c r="P1364" s="234" t="s">
        <v>12163</v>
      </c>
      <c r="Q1364" s="240" t="s">
        <v>12163</v>
      </c>
      <c r="R1364" s="235" t="s">
        <v>12163</v>
      </c>
      <c r="S1364" s="234" t="s">
        <v>12163</v>
      </c>
      <c r="T1364" s="138" t="s">
        <v>12163</v>
      </c>
      <c r="U1364" s="65" t="s">
        <v>6150</v>
      </c>
      <c r="V1364" s="235" t="s">
        <v>6150</v>
      </c>
      <c r="W1364" s="235" t="s">
        <v>6150</v>
      </c>
      <c r="X1364" s="235" t="s">
        <v>6150</v>
      </c>
      <c r="Y1364" s="235" t="s">
        <v>6150</v>
      </c>
      <c r="Z1364" s="235" t="s">
        <v>6150</v>
      </c>
      <c r="AA1364" s="235" t="s">
        <v>6150</v>
      </c>
      <c r="AB1364" s="235" t="s">
        <v>6150</v>
      </c>
      <c r="AC1364" s="235" t="s">
        <v>6150</v>
      </c>
      <c r="AD1364" s="235" t="s">
        <v>6150</v>
      </c>
      <c r="AE1364" s="235" t="s">
        <v>12158</v>
      </c>
      <c r="AF1364" s="235" t="s">
        <v>12158</v>
      </c>
      <c r="AG1364" s="235" t="s">
        <v>12158</v>
      </c>
      <c r="AH1364" s="235" t="s">
        <v>12158</v>
      </c>
      <c r="AI1364" s="235" t="s">
        <v>12158</v>
      </c>
      <c r="AJ1364" s="165" t="s">
        <v>6176</v>
      </c>
      <c r="AK1364" s="165" t="s">
        <v>6176</v>
      </c>
      <c r="AL1364" s="165" t="s">
        <v>6176</v>
      </c>
      <c r="AM1364" s="165" t="s">
        <v>6176</v>
      </c>
      <c r="AN1364" s="165" t="s">
        <v>6176</v>
      </c>
      <c r="AO1364" s="241" t="s">
        <v>12158</v>
      </c>
      <c r="AP1364" s="165" t="s">
        <v>12158</v>
      </c>
      <c r="AQ1364" s="241" t="s">
        <v>12158</v>
      </c>
      <c r="AR1364" s="241" t="s">
        <v>12158</v>
      </c>
      <c r="AS1364" s="241" t="s">
        <v>12158</v>
      </c>
      <c r="AT1364" s="5"/>
    </row>
    <row r="1365" spans="2:46" ht="50" customHeight="1">
      <c r="B1365" s="34" t="s">
        <v>2699</v>
      </c>
      <c r="C1365" s="35" t="s">
        <v>5307</v>
      </c>
      <c r="D1365" s="36" t="s">
        <v>2700</v>
      </c>
      <c r="E1365" s="240">
        <v>102.899</v>
      </c>
      <c r="F1365" s="235">
        <v>95.97</v>
      </c>
      <c r="G1365" s="234">
        <f t="shared" si="366"/>
        <v>6.929000000000002</v>
      </c>
      <c r="H1365" s="105">
        <f t="shared" si="367"/>
        <v>7.2199645722621675</v>
      </c>
      <c r="I1365" s="240">
        <v>71.42</v>
      </c>
      <c r="J1365" s="235">
        <v>64.5</v>
      </c>
      <c r="K1365" s="234">
        <f t="shared" si="368"/>
        <v>6.9200000000000017</v>
      </c>
      <c r="L1365" s="312">
        <f t="shared" si="365"/>
        <v>10.728682170542639</v>
      </c>
      <c r="M1365" s="240" t="s">
        <v>12163</v>
      </c>
      <c r="N1365" s="235" t="s">
        <v>12163</v>
      </c>
      <c r="O1365" s="234" t="s">
        <v>12163</v>
      </c>
      <c r="P1365" s="234" t="s">
        <v>12163</v>
      </c>
      <c r="Q1365" s="240">
        <v>31.478999999999999</v>
      </c>
      <c r="R1365" s="235">
        <v>31.47</v>
      </c>
      <c r="S1365" s="234">
        <f t="shared" si="361"/>
        <v>9.0000000000003411E-3</v>
      </c>
      <c r="T1365" s="105">
        <f t="shared" si="362"/>
        <v>2.8598665395615959E-2</v>
      </c>
      <c r="U1365" s="180" t="s">
        <v>8746</v>
      </c>
      <c r="V1365" s="165">
        <v>31</v>
      </c>
      <c r="W1365" s="165">
        <v>31</v>
      </c>
      <c r="X1365" s="165">
        <f t="shared" si="358"/>
        <v>0</v>
      </c>
      <c r="Y1365" s="255">
        <f t="shared" si="359"/>
        <v>0</v>
      </c>
      <c r="Z1365" s="235" t="s">
        <v>6150</v>
      </c>
      <c r="AA1365" s="235" t="s">
        <v>6150</v>
      </c>
      <c r="AB1365" s="235" t="s">
        <v>6150</v>
      </c>
      <c r="AC1365" s="235" t="s">
        <v>6150</v>
      </c>
      <c r="AD1365" s="235" t="s">
        <v>6150</v>
      </c>
      <c r="AE1365" s="235" t="s">
        <v>12158</v>
      </c>
      <c r="AF1365" s="235" t="s">
        <v>12158</v>
      </c>
      <c r="AG1365" s="235" t="s">
        <v>12158</v>
      </c>
      <c r="AH1365" s="235" t="s">
        <v>12158</v>
      </c>
      <c r="AI1365" s="235" t="s">
        <v>12158</v>
      </c>
      <c r="AJ1365" s="165" t="s">
        <v>6176</v>
      </c>
      <c r="AK1365" s="165" t="s">
        <v>6176</v>
      </c>
      <c r="AL1365" s="165" t="s">
        <v>6176</v>
      </c>
      <c r="AM1365" s="165" t="s">
        <v>6176</v>
      </c>
      <c r="AN1365" s="165" t="s">
        <v>6176</v>
      </c>
      <c r="AO1365" s="241" t="s">
        <v>12158</v>
      </c>
      <c r="AP1365" s="165" t="s">
        <v>12158</v>
      </c>
      <c r="AQ1365" s="241" t="s">
        <v>12158</v>
      </c>
      <c r="AR1365" s="241" t="s">
        <v>12158</v>
      </c>
      <c r="AS1365" s="241" t="s">
        <v>12158</v>
      </c>
      <c r="AT1365" s="5"/>
    </row>
    <row r="1366" spans="2:46" ht="50" customHeight="1">
      <c r="B1366" s="34" t="s">
        <v>2701</v>
      </c>
      <c r="C1366" s="35" t="s">
        <v>5307</v>
      </c>
      <c r="D1366" s="36" t="s">
        <v>2702</v>
      </c>
      <c r="E1366" s="240">
        <v>789.39800000000002</v>
      </c>
      <c r="F1366" s="235">
        <v>699.15700000000004</v>
      </c>
      <c r="G1366" s="234">
        <f t="shared" si="366"/>
        <v>90.240999999999985</v>
      </c>
      <c r="H1366" s="105">
        <f t="shared" si="367"/>
        <v>12.907115283119525</v>
      </c>
      <c r="I1366" s="240">
        <v>135.88900000000001</v>
      </c>
      <c r="J1366" s="235">
        <v>135.84700000000001</v>
      </c>
      <c r="K1366" s="234">
        <f t="shared" si="368"/>
        <v>4.2000000000001592E-2</v>
      </c>
      <c r="L1366" s="312">
        <f t="shared" si="365"/>
        <v>3.0917134717735089E-2</v>
      </c>
      <c r="M1366" s="240" t="s">
        <v>12163</v>
      </c>
      <c r="N1366" s="235" t="s">
        <v>12163</v>
      </c>
      <c r="O1366" s="234" t="s">
        <v>12163</v>
      </c>
      <c r="P1366" s="234" t="s">
        <v>12163</v>
      </c>
      <c r="Q1366" s="240">
        <v>653.50900000000001</v>
      </c>
      <c r="R1366" s="235">
        <v>563.30999999999995</v>
      </c>
      <c r="S1366" s="234">
        <f t="shared" si="361"/>
        <v>90.199000000000069</v>
      </c>
      <c r="T1366" s="105">
        <f t="shared" si="362"/>
        <v>16.012320036924621</v>
      </c>
      <c r="U1366" s="185" t="s">
        <v>6925</v>
      </c>
      <c r="V1366" s="165">
        <v>654</v>
      </c>
      <c r="W1366" s="165">
        <v>563</v>
      </c>
      <c r="X1366" s="165">
        <f t="shared" si="358"/>
        <v>91</v>
      </c>
      <c r="Y1366" s="255">
        <f t="shared" si="359"/>
        <v>16.163410301953817</v>
      </c>
      <c r="Z1366" s="235" t="s">
        <v>6150</v>
      </c>
      <c r="AA1366" s="235" t="s">
        <v>6150</v>
      </c>
      <c r="AB1366" s="235" t="s">
        <v>6150</v>
      </c>
      <c r="AC1366" s="235" t="s">
        <v>6150</v>
      </c>
      <c r="AD1366" s="235" t="s">
        <v>6150</v>
      </c>
      <c r="AE1366" s="235" t="s">
        <v>12158</v>
      </c>
      <c r="AF1366" s="235" t="s">
        <v>12158</v>
      </c>
      <c r="AG1366" s="235" t="s">
        <v>12158</v>
      </c>
      <c r="AH1366" s="235" t="s">
        <v>12158</v>
      </c>
      <c r="AI1366" s="235" t="s">
        <v>12158</v>
      </c>
      <c r="AJ1366" s="165" t="s">
        <v>6176</v>
      </c>
      <c r="AK1366" s="165" t="s">
        <v>6176</v>
      </c>
      <c r="AL1366" s="165" t="s">
        <v>6176</v>
      </c>
      <c r="AM1366" s="165" t="s">
        <v>6176</v>
      </c>
      <c r="AN1366" s="165" t="s">
        <v>6176</v>
      </c>
      <c r="AO1366" s="241" t="s">
        <v>12158</v>
      </c>
      <c r="AP1366" s="165" t="s">
        <v>12158</v>
      </c>
      <c r="AQ1366" s="241" t="s">
        <v>12158</v>
      </c>
      <c r="AR1366" s="241" t="s">
        <v>12158</v>
      </c>
      <c r="AS1366" s="241" t="s">
        <v>12158</v>
      </c>
      <c r="AT1366" s="5"/>
    </row>
    <row r="1367" spans="2:46" ht="50" customHeight="1">
      <c r="B1367" s="34" t="s">
        <v>2703</v>
      </c>
      <c r="C1367" s="35" t="s">
        <v>5307</v>
      </c>
      <c r="D1367" s="36" t="s">
        <v>2704</v>
      </c>
      <c r="E1367" s="240">
        <v>660.97799999999995</v>
      </c>
      <c r="F1367" s="235">
        <v>601.89400000000001</v>
      </c>
      <c r="G1367" s="234">
        <f t="shared" si="366"/>
        <v>59.083999999999946</v>
      </c>
      <c r="H1367" s="105">
        <f t="shared" si="367"/>
        <v>9.8163463998644183</v>
      </c>
      <c r="I1367" s="240" t="s">
        <v>12163</v>
      </c>
      <c r="J1367" s="235" t="s">
        <v>12163</v>
      </c>
      <c r="K1367" s="234" t="s">
        <v>12163</v>
      </c>
      <c r="L1367" s="312" t="s">
        <v>12163</v>
      </c>
      <c r="M1367" s="240" t="s">
        <v>12163</v>
      </c>
      <c r="N1367" s="235" t="s">
        <v>12163</v>
      </c>
      <c r="O1367" s="234" t="s">
        <v>12163</v>
      </c>
      <c r="P1367" s="234" t="s">
        <v>12163</v>
      </c>
      <c r="Q1367" s="240">
        <v>660.97799999999995</v>
      </c>
      <c r="R1367" s="235">
        <v>601.89400000000001</v>
      </c>
      <c r="S1367" s="234">
        <f t="shared" si="361"/>
        <v>59.083999999999946</v>
      </c>
      <c r="T1367" s="105">
        <f t="shared" si="362"/>
        <v>9.8163463998644183</v>
      </c>
      <c r="U1367" s="180" t="s">
        <v>8747</v>
      </c>
      <c r="V1367" s="165">
        <v>412</v>
      </c>
      <c r="W1367" s="165">
        <v>332</v>
      </c>
      <c r="X1367" s="165">
        <f t="shared" si="358"/>
        <v>80</v>
      </c>
      <c r="Y1367" s="255">
        <f t="shared" si="359"/>
        <v>24.096385542168676</v>
      </c>
      <c r="Z1367" s="237" t="s">
        <v>8748</v>
      </c>
      <c r="AA1367" s="165">
        <v>249</v>
      </c>
      <c r="AB1367" s="165">
        <v>270</v>
      </c>
      <c r="AC1367" s="165">
        <f t="shared" si="363"/>
        <v>-21</v>
      </c>
      <c r="AD1367" s="165">
        <f t="shared" si="360"/>
        <v>-7.7777777777777777</v>
      </c>
      <c r="AE1367" s="235" t="s">
        <v>12158</v>
      </c>
      <c r="AF1367" s="235" t="s">
        <v>12158</v>
      </c>
      <c r="AG1367" s="235" t="s">
        <v>12158</v>
      </c>
      <c r="AH1367" s="235" t="s">
        <v>12158</v>
      </c>
      <c r="AI1367" s="235" t="s">
        <v>12158</v>
      </c>
      <c r="AJ1367" s="165" t="s">
        <v>6176</v>
      </c>
      <c r="AK1367" s="165" t="s">
        <v>6176</v>
      </c>
      <c r="AL1367" s="165" t="s">
        <v>6176</v>
      </c>
      <c r="AM1367" s="165" t="s">
        <v>6176</v>
      </c>
      <c r="AN1367" s="165" t="s">
        <v>6176</v>
      </c>
      <c r="AO1367" s="241" t="s">
        <v>12158</v>
      </c>
      <c r="AP1367" s="165" t="s">
        <v>12158</v>
      </c>
      <c r="AQ1367" s="241" t="s">
        <v>12158</v>
      </c>
      <c r="AR1367" s="241" t="s">
        <v>12158</v>
      </c>
      <c r="AS1367" s="241" t="s">
        <v>12158</v>
      </c>
      <c r="AT1367" s="5"/>
    </row>
    <row r="1368" spans="2:46" ht="50" customHeight="1">
      <c r="B1368" s="34" t="s">
        <v>2705</v>
      </c>
      <c r="C1368" s="35" t="s">
        <v>5307</v>
      </c>
      <c r="D1368" s="36" t="s">
        <v>2706</v>
      </c>
      <c r="E1368" s="240">
        <v>400.24799999999999</v>
      </c>
      <c r="F1368" s="235">
        <v>361.447</v>
      </c>
      <c r="G1368" s="234">
        <f t="shared" si="366"/>
        <v>38.800999999999988</v>
      </c>
      <c r="H1368" s="105">
        <f t="shared" si="367"/>
        <v>10.734907192479115</v>
      </c>
      <c r="I1368" s="240">
        <v>337.25200000000001</v>
      </c>
      <c r="J1368" s="235">
        <v>328.45400000000001</v>
      </c>
      <c r="K1368" s="234">
        <f t="shared" si="368"/>
        <v>8.7980000000000018</v>
      </c>
      <c r="L1368" s="312">
        <f t="shared" si="365"/>
        <v>2.6786094856509592</v>
      </c>
      <c r="M1368" s="240" t="s">
        <v>12163</v>
      </c>
      <c r="N1368" s="235" t="s">
        <v>12163</v>
      </c>
      <c r="O1368" s="234" t="s">
        <v>12163</v>
      </c>
      <c r="P1368" s="234" t="s">
        <v>12163</v>
      </c>
      <c r="Q1368" s="240">
        <v>62.996000000000002</v>
      </c>
      <c r="R1368" s="235">
        <v>32.993000000000002</v>
      </c>
      <c r="S1368" s="234">
        <f t="shared" si="361"/>
        <v>30.003</v>
      </c>
      <c r="T1368" s="105">
        <f t="shared" si="362"/>
        <v>90.937471584881635</v>
      </c>
      <c r="U1368" s="180" t="s">
        <v>7076</v>
      </c>
      <c r="V1368" s="165">
        <v>62.996000000000002</v>
      </c>
      <c r="W1368" s="165">
        <v>32.993000000000002</v>
      </c>
      <c r="X1368" s="165">
        <f t="shared" si="358"/>
        <v>30.003</v>
      </c>
      <c r="Y1368" s="165">
        <f t="shared" si="359"/>
        <v>90.937471584881635</v>
      </c>
      <c r="Z1368" s="235" t="s">
        <v>6150</v>
      </c>
      <c r="AA1368" s="235" t="s">
        <v>6150</v>
      </c>
      <c r="AB1368" s="235" t="s">
        <v>6150</v>
      </c>
      <c r="AC1368" s="235" t="s">
        <v>6150</v>
      </c>
      <c r="AD1368" s="235" t="s">
        <v>6150</v>
      </c>
      <c r="AE1368" s="235" t="s">
        <v>12158</v>
      </c>
      <c r="AF1368" s="235" t="s">
        <v>12158</v>
      </c>
      <c r="AG1368" s="235" t="s">
        <v>12158</v>
      </c>
      <c r="AH1368" s="235" t="s">
        <v>12158</v>
      </c>
      <c r="AI1368" s="235" t="s">
        <v>12158</v>
      </c>
      <c r="AJ1368" s="165" t="s">
        <v>6176</v>
      </c>
      <c r="AK1368" s="165" t="s">
        <v>6176</v>
      </c>
      <c r="AL1368" s="165" t="s">
        <v>6176</v>
      </c>
      <c r="AM1368" s="165" t="s">
        <v>6176</v>
      </c>
      <c r="AN1368" s="165" t="s">
        <v>6176</v>
      </c>
      <c r="AO1368" s="241" t="s">
        <v>12158</v>
      </c>
      <c r="AP1368" s="165" t="s">
        <v>12158</v>
      </c>
      <c r="AQ1368" s="241" t="s">
        <v>12158</v>
      </c>
      <c r="AR1368" s="241" t="s">
        <v>12158</v>
      </c>
      <c r="AS1368" s="241" t="s">
        <v>12158</v>
      </c>
      <c r="AT1368" s="5"/>
    </row>
    <row r="1369" spans="2:46" ht="50" customHeight="1">
      <c r="B1369" s="34" t="s">
        <v>2707</v>
      </c>
      <c r="C1369" s="35" t="s">
        <v>5307</v>
      </c>
      <c r="D1369" s="36" t="s">
        <v>2708</v>
      </c>
      <c r="E1369" s="240">
        <v>61.607999999999997</v>
      </c>
      <c r="F1369" s="235">
        <v>61.594999999999999</v>
      </c>
      <c r="G1369" s="234">
        <f t="shared" si="366"/>
        <v>1.2999999999998124E-2</v>
      </c>
      <c r="H1369" s="105">
        <f t="shared" si="367"/>
        <v>2.1105609221524678E-2</v>
      </c>
      <c r="I1369" s="240" t="s">
        <v>12163</v>
      </c>
      <c r="J1369" s="235" t="s">
        <v>12163</v>
      </c>
      <c r="K1369" s="234" t="s">
        <v>12163</v>
      </c>
      <c r="L1369" s="312" t="s">
        <v>12163</v>
      </c>
      <c r="M1369" s="240" t="s">
        <v>12163</v>
      </c>
      <c r="N1369" s="235" t="s">
        <v>12163</v>
      </c>
      <c r="O1369" s="234" t="s">
        <v>12163</v>
      </c>
      <c r="P1369" s="234" t="s">
        <v>12163</v>
      </c>
      <c r="Q1369" s="240">
        <v>61.607999999999997</v>
      </c>
      <c r="R1369" s="235">
        <v>61.594999999999999</v>
      </c>
      <c r="S1369" s="234">
        <f t="shared" si="361"/>
        <v>1.2999999999998124E-2</v>
      </c>
      <c r="T1369" s="105">
        <f t="shared" si="362"/>
        <v>2.1105609221524678E-2</v>
      </c>
      <c r="U1369" s="180" t="s">
        <v>8749</v>
      </c>
      <c r="V1369" s="165">
        <v>39</v>
      </c>
      <c r="W1369" s="165">
        <v>39</v>
      </c>
      <c r="X1369" s="165">
        <f t="shared" si="358"/>
        <v>0</v>
      </c>
      <c r="Y1369" s="165">
        <f t="shared" si="359"/>
        <v>0</v>
      </c>
      <c r="Z1369" s="235" t="s">
        <v>8750</v>
      </c>
      <c r="AA1369" s="165">
        <v>23</v>
      </c>
      <c r="AB1369" s="165">
        <v>23</v>
      </c>
      <c r="AC1369" s="165">
        <f t="shared" si="363"/>
        <v>0</v>
      </c>
      <c r="AD1369" s="165">
        <f t="shared" si="360"/>
        <v>0</v>
      </c>
      <c r="AE1369" s="235" t="s">
        <v>12158</v>
      </c>
      <c r="AF1369" s="235" t="s">
        <v>12158</v>
      </c>
      <c r="AG1369" s="235" t="s">
        <v>12158</v>
      </c>
      <c r="AH1369" s="235" t="s">
        <v>12158</v>
      </c>
      <c r="AI1369" s="235" t="s">
        <v>12158</v>
      </c>
      <c r="AJ1369" s="165" t="s">
        <v>6176</v>
      </c>
      <c r="AK1369" s="165" t="s">
        <v>6176</v>
      </c>
      <c r="AL1369" s="165" t="s">
        <v>6176</v>
      </c>
      <c r="AM1369" s="165" t="s">
        <v>6176</v>
      </c>
      <c r="AN1369" s="165" t="s">
        <v>6176</v>
      </c>
      <c r="AO1369" s="241" t="s">
        <v>12158</v>
      </c>
      <c r="AP1369" s="165" t="s">
        <v>12158</v>
      </c>
      <c r="AQ1369" s="241" t="s">
        <v>12158</v>
      </c>
      <c r="AR1369" s="241" t="s">
        <v>12158</v>
      </c>
      <c r="AS1369" s="241" t="s">
        <v>12158</v>
      </c>
      <c r="AT1369" s="5"/>
    </row>
    <row r="1370" spans="2:46" ht="50" customHeight="1">
      <c r="B1370" s="34" t="s">
        <v>2709</v>
      </c>
      <c r="C1370" s="35" t="s">
        <v>5307</v>
      </c>
      <c r="D1370" s="36" t="s">
        <v>2710</v>
      </c>
      <c r="E1370" s="240">
        <v>131.476</v>
      </c>
      <c r="F1370" s="235">
        <v>132.583</v>
      </c>
      <c r="G1370" s="234">
        <f t="shared" si="366"/>
        <v>-1.1069999999999993</v>
      </c>
      <c r="H1370" s="105">
        <f t="shared" si="367"/>
        <v>-0.83494867366102687</v>
      </c>
      <c r="I1370" s="240">
        <v>119.998</v>
      </c>
      <c r="J1370" s="235">
        <v>121.10599999999999</v>
      </c>
      <c r="K1370" s="234">
        <f t="shared" si="368"/>
        <v>-1.1079999999999899</v>
      </c>
      <c r="L1370" s="312">
        <f t="shared" si="365"/>
        <v>-0.91490099582183371</v>
      </c>
      <c r="M1370" s="240" t="s">
        <v>12163</v>
      </c>
      <c r="N1370" s="235" t="s">
        <v>12163</v>
      </c>
      <c r="O1370" s="234" t="s">
        <v>12163</v>
      </c>
      <c r="P1370" s="234" t="s">
        <v>12163</v>
      </c>
      <c r="Q1370" s="240">
        <v>11.478</v>
      </c>
      <c r="R1370" s="235">
        <v>11.477</v>
      </c>
      <c r="S1370" s="234">
        <f t="shared" si="361"/>
        <v>9.9999999999944578E-4</v>
      </c>
      <c r="T1370" s="105">
        <f t="shared" si="362"/>
        <v>8.7130783305693627E-3</v>
      </c>
      <c r="U1370" s="180" t="s">
        <v>8751</v>
      </c>
      <c r="V1370" s="165">
        <v>11</v>
      </c>
      <c r="W1370" s="165">
        <v>11</v>
      </c>
      <c r="X1370" s="165">
        <f t="shared" si="358"/>
        <v>0</v>
      </c>
      <c r="Y1370" s="255">
        <f t="shared" si="359"/>
        <v>0</v>
      </c>
      <c r="Z1370" s="235" t="s">
        <v>6150</v>
      </c>
      <c r="AA1370" s="235" t="s">
        <v>6150</v>
      </c>
      <c r="AB1370" s="235" t="s">
        <v>6150</v>
      </c>
      <c r="AC1370" s="235" t="s">
        <v>6150</v>
      </c>
      <c r="AD1370" s="235" t="s">
        <v>6150</v>
      </c>
      <c r="AE1370" s="235" t="s">
        <v>12158</v>
      </c>
      <c r="AF1370" s="235" t="s">
        <v>12158</v>
      </c>
      <c r="AG1370" s="235" t="s">
        <v>12158</v>
      </c>
      <c r="AH1370" s="235" t="s">
        <v>12158</v>
      </c>
      <c r="AI1370" s="235" t="s">
        <v>12158</v>
      </c>
      <c r="AJ1370" s="165" t="s">
        <v>6176</v>
      </c>
      <c r="AK1370" s="165" t="s">
        <v>6176</v>
      </c>
      <c r="AL1370" s="165" t="s">
        <v>6176</v>
      </c>
      <c r="AM1370" s="165" t="s">
        <v>6176</v>
      </c>
      <c r="AN1370" s="165" t="s">
        <v>6176</v>
      </c>
      <c r="AO1370" s="241" t="s">
        <v>12158</v>
      </c>
      <c r="AP1370" s="165" t="s">
        <v>12158</v>
      </c>
      <c r="AQ1370" s="241" t="s">
        <v>12158</v>
      </c>
      <c r="AR1370" s="241" t="s">
        <v>12158</v>
      </c>
      <c r="AS1370" s="241" t="s">
        <v>12158</v>
      </c>
      <c r="AT1370" s="5"/>
    </row>
    <row r="1371" spans="2:46" ht="50" customHeight="1">
      <c r="B1371" s="34" t="s">
        <v>2711</v>
      </c>
      <c r="C1371" s="35" t="s">
        <v>5307</v>
      </c>
      <c r="D1371" s="36" t="s">
        <v>2712</v>
      </c>
      <c r="E1371" s="240">
        <v>173.892</v>
      </c>
      <c r="F1371" s="235">
        <v>289.63499999999999</v>
      </c>
      <c r="G1371" s="234">
        <f t="shared" si="366"/>
        <v>-115.74299999999999</v>
      </c>
      <c r="H1371" s="105">
        <f t="shared" si="367"/>
        <v>-39.961675902428915</v>
      </c>
      <c r="I1371" s="240" t="s">
        <v>12163</v>
      </c>
      <c r="J1371" s="235" t="s">
        <v>12163</v>
      </c>
      <c r="K1371" s="234" t="s">
        <v>12163</v>
      </c>
      <c r="L1371" s="312" t="s">
        <v>12163</v>
      </c>
      <c r="M1371" s="240" t="s">
        <v>12163</v>
      </c>
      <c r="N1371" s="235" t="s">
        <v>12163</v>
      </c>
      <c r="O1371" s="234" t="s">
        <v>12163</v>
      </c>
      <c r="P1371" s="234" t="s">
        <v>12163</v>
      </c>
      <c r="Q1371" s="240">
        <v>173.892</v>
      </c>
      <c r="R1371" s="235">
        <v>289.63499999999999</v>
      </c>
      <c r="S1371" s="234">
        <f t="shared" si="361"/>
        <v>-115.74299999999999</v>
      </c>
      <c r="T1371" s="105">
        <f t="shared" si="362"/>
        <v>-39.961675902428915</v>
      </c>
      <c r="U1371" s="180" t="s">
        <v>5467</v>
      </c>
      <c r="V1371" s="165">
        <v>116</v>
      </c>
      <c r="W1371" s="165">
        <v>251</v>
      </c>
      <c r="X1371" s="165">
        <f t="shared" si="358"/>
        <v>-135</v>
      </c>
      <c r="Y1371" s="255">
        <f t="shared" si="359"/>
        <v>-53.784860557768923</v>
      </c>
      <c r="Z1371" s="237" t="s">
        <v>6094</v>
      </c>
      <c r="AA1371" s="165">
        <v>58</v>
      </c>
      <c r="AB1371" s="165">
        <v>38</v>
      </c>
      <c r="AC1371" s="165">
        <f t="shared" si="363"/>
        <v>20</v>
      </c>
      <c r="AD1371" s="255">
        <f t="shared" si="360"/>
        <v>52.631578947368418</v>
      </c>
      <c r="AE1371" s="235" t="s">
        <v>12158</v>
      </c>
      <c r="AF1371" s="235" t="s">
        <v>12158</v>
      </c>
      <c r="AG1371" s="235" t="s">
        <v>12158</v>
      </c>
      <c r="AH1371" s="235" t="s">
        <v>12158</v>
      </c>
      <c r="AI1371" s="235" t="s">
        <v>12158</v>
      </c>
      <c r="AJ1371" s="165" t="s">
        <v>6176</v>
      </c>
      <c r="AK1371" s="165" t="s">
        <v>6176</v>
      </c>
      <c r="AL1371" s="165" t="s">
        <v>6176</v>
      </c>
      <c r="AM1371" s="165" t="s">
        <v>6176</v>
      </c>
      <c r="AN1371" s="165" t="s">
        <v>6176</v>
      </c>
      <c r="AO1371" s="241" t="s">
        <v>12158</v>
      </c>
      <c r="AP1371" s="165" t="s">
        <v>12158</v>
      </c>
      <c r="AQ1371" s="241" t="s">
        <v>12158</v>
      </c>
      <c r="AR1371" s="241" t="s">
        <v>12158</v>
      </c>
      <c r="AS1371" s="241" t="s">
        <v>12158</v>
      </c>
      <c r="AT1371" s="5"/>
    </row>
    <row r="1372" spans="2:46" ht="50" customHeight="1">
      <c r="B1372" s="34" t="s">
        <v>2713</v>
      </c>
      <c r="C1372" s="35" t="s">
        <v>5307</v>
      </c>
      <c r="D1372" s="36" t="s">
        <v>2714</v>
      </c>
      <c r="E1372" s="240">
        <v>22.751999999999999</v>
      </c>
      <c r="F1372" s="235">
        <v>22.896999999999998</v>
      </c>
      <c r="G1372" s="234">
        <f t="shared" si="366"/>
        <v>-0.14499999999999957</v>
      </c>
      <c r="H1372" s="105">
        <f t="shared" si="367"/>
        <v>-0.63327073415731139</v>
      </c>
      <c r="I1372" s="240" t="s">
        <v>12163</v>
      </c>
      <c r="J1372" s="235" t="s">
        <v>12163</v>
      </c>
      <c r="K1372" s="234" t="s">
        <v>12163</v>
      </c>
      <c r="L1372" s="312" t="s">
        <v>12163</v>
      </c>
      <c r="M1372" s="240" t="s">
        <v>12163</v>
      </c>
      <c r="N1372" s="235" t="s">
        <v>12163</v>
      </c>
      <c r="O1372" s="234" t="s">
        <v>12163</v>
      </c>
      <c r="P1372" s="234" t="s">
        <v>12163</v>
      </c>
      <c r="Q1372" s="240">
        <v>22.751999999999999</v>
      </c>
      <c r="R1372" s="235">
        <v>22.896999999999998</v>
      </c>
      <c r="S1372" s="234">
        <f t="shared" si="361"/>
        <v>-0.14499999999999957</v>
      </c>
      <c r="T1372" s="105">
        <f t="shared" si="362"/>
        <v>-0.63327073415731139</v>
      </c>
      <c r="U1372" s="180" t="s">
        <v>8752</v>
      </c>
      <c r="V1372" s="165">
        <v>23</v>
      </c>
      <c r="W1372" s="165">
        <v>23</v>
      </c>
      <c r="X1372" s="165">
        <f t="shared" si="358"/>
        <v>0</v>
      </c>
      <c r="Y1372" s="255">
        <f t="shared" si="359"/>
        <v>0</v>
      </c>
      <c r="Z1372" s="235" t="s">
        <v>6150</v>
      </c>
      <c r="AA1372" s="235" t="s">
        <v>6150</v>
      </c>
      <c r="AB1372" s="235" t="s">
        <v>6150</v>
      </c>
      <c r="AC1372" s="235" t="s">
        <v>6150</v>
      </c>
      <c r="AD1372" s="235" t="s">
        <v>6150</v>
      </c>
      <c r="AE1372" s="235" t="s">
        <v>12158</v>
      </c>
      <c r="AF1372" s="235" t="s">
        <v>12158</v>
      </c>
      <c r="AG1372" s="235" t="s">
        <v>12158</v>
      </c>
      <c r="AH1372" s="235" t="s">
        <v>12158</v>
      </c>
      <c r="AI1372" s="235" t="s">
        <v>12158</v>
      </c>
      <c r="AJ1372" s="165" t="s">
        <v>6176</v>
      </c>
      <c r="AK1372" s="165" t="s">
        <v>6176</v>
      </c>
      <c r="AL1372" s="165" t="s">
        <v>6176</v>
      </c>
      <c r="AM1372" s="165" t="s">
        <v>6176</v>
      </c>
      <c r="AN1372" s="165" t="s">
        <v>6176</v>
      </c>
      <c r="AO1372" s="241" t="s">
        <v>12158</v>
      </c>
      <c r="AP1372" s="165" t="s">
        <v>12158</v>
      </c>
      <c r="AQ1372" s="241" t="s">
        <v>12158</v>
      </c>
      <c r="AR1372" s="241" t="s">
        <v>12158</v>
      </c>
      <c r="AS1372" s="241" t="s">
        <v>12158</v>
      </c>
      <c r="AT1372" s="5"/>
    </row>
    <row r="1373" spans="2:46" ht="50" customHeight="1">
      <c r="B1373" s="34" t="s">
        <v>2715</v>
      </c>
      <c r="C1373" s="35" t="s">
        <v>5307</v>
      </c>
      <c r="D1373" s="36" t="s">
        <v>2716</v>
      </c>
      <c r="E1373" s="240">
        <v>1123.3489999999999</v>
      </c>
      <c r="F1373" s="235">
        <v>1133.558</v>
      </c>
      <c r="G1373" s="234">
        <f t="shared" si="366"/>
        <v>-10.20900000000006</v>
      </c>
      <c r="H1373" s="105">
        <f t="shared" si="367"/>
        <v>-0.9006155838519122</v>
      </c>
      <c r="I1373" s="240" t="s">
        <v>12163</v>
      </c>
      <c r="J1373" s="235" t="s">
        <v>12163</v>
      </c>
      <c r="K1373" s="234" t="s">
        <v>12163</v>
      </c>
      <c r="L1373" s="312" t="s">
        <v>12163</v>
      </c>
      <c r="M1373" s="240" t="s">
        <v>12163</v>
      </c>
      <c r="N1373" s="235" t="s">
        <v>12163</v>
      </c>
      <c r="O1373" s="234" t="s">
        <v>12163</v>
      </c>
      <c r="P1373" s="234" t="s">
        <v>12163</v>
      </c>
      <c r="Q1373" s="240">
        <v>1123.3489999999999</v>
      </c>
      <c r="R1373" s="235">
        <v>1133.558</v>
      </c>
      <c r="S1373" s="234">
        <f t="shared" si="361"/>
        <v>-10.20900000000006</v>
      </c>
      <c r="T1373" s="105">
        <f t="shared" si="362"/>
        <v>-0.9006155838519122</v>
      </c>
      <c r="U1373" s="180" t="s">
        <v>8753</v>
      </c>
      <c r="V1373" s="165">
        <v>1103</v>
      </c>
      <c r="W1373" s="165">
        <v>1103</v>
      </c>
      <c r="X1373" s="165">
        <f t="shared" si="358"/>
        <v>0</v>
      </c>
      <c r="Y1373" s="255">
        <f t="shared" si="359"/>
        <v>0</v>
      </c>
      <c r="Z1373" s="237" t="s">
        <v>8754</v>
      </c>
      <c r="AA1373" s="165">
        <v>20</v>
      </c>
      <c r="AB1373" s="165">
        <v>19</v>
      </c>
      <c r="AC1373" s="165">
        <f t="shared" si="363"/>
        <v>1</v>
      </c>
      <c r="AD1373" s="165">
        <f t="shared" si="360"/>
        <v>5.2631578947368416</v>
      </c>
      <c r="AE1373" s="237" t="s">
        <v>8755</v>
      </c>
      <c r="AF1373" s="165">
        <v>0</v>
      </c>
      <c r="AG1373" s="165">
        <v>12</v>
      </c>
      <c r="AH1373" s="165">
        <f t="shared" si="371"/>
        <v>-12</v>
      </c>
      <c r="AI1373" s="165">
        <f t="shared" si="372"/>
        <v>-100</v>
      </c>
      <c r="AJ1373" s="165" t="s">
        <v>6176</v>
      </c>
      <c r="AK1373" s="165" t="s">
        <v>6176</v>
      </c>
      <c r="AL1373" s="165" t="s">
        <v>6176</v>
      </c>
      <c r="AM1373" s="165" t="s">
        <v>6176</v>
      </c>
      <c r="AN1373" s="165" t="s">
        <v>6176</v>
      </c>
      <c r="AO1373" s="241" t="s">
        <v>12158</v>
      </c>
      <c r="AP1373" s="165" t="s">
        <v>12158</v>
      </c>
      <c r="AQ1373" s="241" t="s">
        <v>12158</v>
      </c>
      <c r="AR1373" s="241" t="s">
        <v>12158</v>
      </c>
      <c r="AS1373" s="241" t="s">
        <v>12158</v>
      </c>
      <c r="AT1373" s="5"/>
    </row>
    <row r="1374" spans="2:46" ht="50" customHeight="1">
      <c r="B1374" s="34" t="s">
        <v>2717</v>
      </c>
      <c r="C1374" s="35" t="s">
        <v>5307</v>
      </c>
      <c r="D1374" s="36" t="s">
        <v>2718</v>
      </c>
      <c r="E1374" s="240">
        <v>542.01300000000003</v>
      </c>
      <c r="F1374" s="235">
        <v>451.83300000000003</v>
      </c>
      <c r="G1374" s="234">
        <f t="shared" si="366"/>
        <v>90.18</v>
      </c>
      <c r="H1374" s="105">
        <f t="shared" si="367"/>
        <v>19.958701555663268</v>
      </c>
      <c r="I1374" s="240" t="s">
        <v>12163</v>
      </c>
      <c r="J1374" s="235" t="s">
        <v>12163</v>
      </c>
      <c r="K1374" s="234" t="s">
        <v>12163</v>
      </c>
      <c r="L1374" s="312" t="s">
        <v>12163</v>
      </c>
      <c r="M1374" s="240" t="s">
        <v>12163</v>
      </c>
      <c r="N1374" s="235" t="s">
        <v>12163</v>
      </c>
      <c r="O1374" s="234" t="s">
        <v>12163</v>
      </c>
      <c r="P1374" s="234" t="s">
        <v>12163</v>
      </c>
      <c r="Q1374" s="240">
        <v>542.01300000000003</v>
      </c>
      <c r="R1374" s="235">
        <v>451.83300000000003</v>
      </c>
      <c r="S1374" s="234">
        <f t="shared" si="361"/>
        <v>90.18</v>
      </c>
      <c r="T1374" s="105">
        <f t="shared" si="362"/>
        <v>19.958701555663268</v>
      </c>
      <c r="U1374" s="180" t="s">
        <v>6074</v>
      </c>
      <c r="V1374" s="165">
        <v>542</v>
      </c>
      <c r="W1374" s="165">
        <v>452</v>
      </c>
      <c r="X1374" s="165">
        <f t="shared" si="358"/>
        <v>90</v>
      </c>
      <c r="Y1374" s="255">
        <f t="shared" si="359"/>
        <v>19.911504424778762</v>
      </c>
      <c r="Z1374" s="235" t="s">
        <v>6150</v>
      </c>
      <c r="AA1374" s="235" t="s">
        <v>6150</v>
      </c>
      <c r="AB1374" s="235" t="s">
        <v>6150</v>
      </c>
      <c r="AC1374" s="235" t="s">
        <v>6150</v>
      </c>
      <c r="AD1374" s="235" t="s">
        <v>6150</v>
      </c>
      <c r="AE1374" s="235" t="s">
        <v>12158</v>
      </c>
      <c r="AF1374" s="235" t="s">
        <v>12158</v>
      </c>
      <c r="AG1374" s="235" t="s">
        <v>12158</v>
      </c>
      <c r="AH1374" s="235" t="s">
        <v>12158</v>
      </c>
      <c r="AI1374" s="235" t="s">
        <v>12158</v>
      </c>
      <c r="AJ1374" s="165" t="s">
        <v>6176</v>
      </c>
      <c r="AK1374" s="165" t="s">
        <v>6176</v>
      </c>
      <c r="AL1374" s="165" t="s">
        <v>6176</v>
      </c>
      <c r="AM1374" s="165" t="s">
        <v>6176</v>
      </c>
      <c r="AN1374" s="165" t="s">
        <v>6176</v>
      </c>
      <c r="AO1374" s="241" t="s">
        <v>12158</v>
      </c>
      <c r="AP1374" s="165" t="s">
        <v>12158</v>
      </c>
      <c r="AQ1374" s="241" t="s">
        <v>12158</v>
      </c>
      <c r="AR1374" s="241" t="s">
        <v>12158</v>
      </c>
      <c r="AS1374" s="241" t="s">
        <v>12158</v>
      </c>
      <c r="AT1374" s="5"/>
    </row>
    <row r="1375" spans="2:46" ht="50" customHeight="1">
      <c r="B1375" s="34" t="s">
        <v>2719</v>
      </c>
      <c r="C1375" s="35" t="s">
        <v>5307</v>
      </c>
      <c r="D1375" s="36" t="s">
        <v>2720</v>
      </c>
      <c r="E1375" s="240">
        <v>33.612000000000002</v>
      </c>
      <c r="F1375" s="235">
        <v>46.802999999999997</v>
      </c>
      <c r="G1375" s="234">
        <f t="shared" si="366"/>
        <v>-13.190999999999995</v>
      </c>
      <c r="H1375" s="105">
        <f t="shared" si="367"/>
        <v>-28.184090763412595</v>
      </c>
      <c r="I1375" s="240" t="s">
        <v>12163</v>
      </c>
      <c r="J1375" s="235" t="s">
        <v>12163</v>
      </c>
      <c r="K1375" s="234" t="s">
        <v>12163</v>
      </c>
      <c r="L1375" s="312" t="s">
        <v>12163</v>
      </c>
      <c r="M1375" s="240" t="s">
        <v>12163</v>
      </c>
      <c r="N1375" s="235" t="s">
        <v>12163</v>
      </c>
      <c r="O1375" s="234" t="s">
        <v>12163</v>
      </c>
      <c r="P1375" s="234" t="s">
        <v>12163</v>
      </c>
      <c r="Q1375" s="240">
        <v>33.612000000000002</v>
      </c>
      <c r="R1375" s="235">
        <v>46.802999999999997</v>
      </c>
      <c r="S1375" s="234">
        <f t="shared" si="361"/>
        <v>-13.190999999999995</v>
      </c>
      <c r="T1375" s="105">
        <f t="shared" si="362"/>
        <v>-28.184090763412595</v>
      </c>
      <c r="U1375" s="180" t="s">
        <v>6017</v>
      </c>
      <c r="V1375" s="165">
        <v>34</v>
      </c>
      <c r="W1375" s="165">
        <v>47</v>
      </c>
      <c r="X1375" s="165">
        <f t="shared" si="358"/>
        <v>-13</v>
      </c>
      <c r="Y1375" s="255">
        <f t="shared" si="359"/>
        <v>-27.659574468085108</v>
      </c>
      <c r="Z1375" s="235" t="s">
        <v>6150</v>
      </c>
      <c r="AA1375" s="235" t="s">
        <v>6150</v>
      </c>
      <c r="AB1375" s="235" t="s">
        <v>6150</v>
      </c>
      <c r="AC1375" s="235" t="s">
        <v>6150</v>
      </c>
      <c r="AD1375" s="235" t="s">
        <v>6150</v>
      </c>
      <c r="AE1375" s="235" t="s">
        <v>12158</v>
      </c>
      <c r="AF1375" s="235" t="s">
        <v>12158</v>
      </c>
      <c r="AG1375" s="235" t="s">
        <v>12158</v>
      </c>
      <c r="AH1375" s="235" t="s">
        <v>12158</v>
      </c>
      <c r="AI1375" s="235" t="s">
        <v>12158</v>
      </c>
      <c r="AJ1375" s="165" t="s">
        <v>6176</v>
      </c>
      <c r="AK1375" s="165" t="s">
        <v>6176</v>
      </c>
      <c r="AL1375" s="165" t="s">
        <v>6176</v>
      </c>
      <c r="AM1375" s="165" t="s">
        <v>6176</v>
      </c>
      <c r="AN1375" s="165" t="s">
        <v>6176</v>
      </c>
      <c r="AO1375" s="241" t="s">
        <v>12158</v>
      </c>
      <c r="AP1375" s="165" t="s">
        <v>12158</v>
      </c>
      <c r="AQ1375" s="241" t="s">
        <v>12158</v>
      </c>
      <c r="AR1375" s="241" t="s">
        <v>12158</v>
      </c>
      <c r="AS1375" s="241" t="s">
        <v>12158</v>
      </c>
      <c r="AT1375" s="5"/>
    </row>
    <row r="1376" spans="2:46" ht="50" customHeight="1">
      <c r="B1376" s="37" t="s">
        <v>2721</v>
      </c>
      <c r="C1376" s="38" t="s">
        <v>5307</v>
      </c>
      <c r="D1376" s="39" t="s">
        <v>2722</v>
      </c>
      <c r="E1376" s="240">
        <v>30.79</v>
      </c>
      <c r="F1376" s="235">
        <v>30.786999999999999</v>
      </c>
      <c r="G1376" s="234">
        <f t="shared" si="366"/>
        <v>3.0000000000001137E-3</v>
      </c>
      <c r="H1376" s="105">
        <f t="shared" si="367"/>
        <v>9.7443726248095421E-3</v>
      </c>
      <c r="I1376" s="240">
        <v>30.79</v>
      </c>
      <c r="J1376" s="235">
        <v>30.786999999999999</v>
      </c>
      <c r="K1376" s="234">
        <f t="shared" si="368"/>
        <v>3.0000000000001137E-3</v>
      </c>
      <c r="L1376" s="312">
        <f t="shared" si="365"/>
        <v>9.7443726248095421E-3</v>
      </c>
      <c r="M1376" s="240" t="s">
        <v>12163</v>
      </c>
      <c r="N1376" s="235" t="s">
        <v>12163</v>
      </c>
      <c r="O1376" s="234" t="s">
        <v>12163</v>
      </c>
      <c r="P1376" s="234" t="s">
        <v>12163</v>
      </c>
      <c r="Q1376" s="240">
        <v>0</v>
      </c>
      <c r="R1376" s="235">
        <v>0</v>
      </c>
      <c r="S1376" s="234">
        <f t="shared" si="361"/>
        <v>0</v>
      </c>
      <c r="T1376" s="138" t="s">
        <v>12165</v>
      </c>
      <c r="U1376" s="65" t="s">
        <v>6150</v>
      </c>
      <c r="V1376" s="235" t="s">
        <v>6150</v>
      </c>
      <c r="W1376" s="235" t="s">
        <v>6150</v>
      </c>
      <c r="X1376" s="235" t="s">
        <v>6150</v>
      </c>
      <c r="Y1376" s="235" t="s">
        <v>6150</v>
      </c>
      <c r="Z1376" s="235" t="s">
        <v>6150</v>
      </c>
      <c r="AA1376" s="235" t="s">
        <v>6150</v>
      </c>
      <c r="AB1376" s="235" t="s">
        <v>6150</v>
      </c>
      <c r="AC1376" s="235" t="s">
        <v>6150</v>
      </c>
      <c r="AD1376" s="235" t="s">
        <v>6150</v>
      </c>
      <c r="AE1376" s="235" t="s">
        <v>12158</v>
      </c>
      <c r="AF1376" s="235" t="s">
        <v>12158</v>
      </c>
      <c r="AG1376" s="235" t="s">
        <v>12158</v>
      </c>
      <c r="AH1376" s="235" t="s">
        <v>12158</v>
      </c>
      <c r="AI1376" s="235" t="s">
        <v>12158</v>
      </c>
      <c r="AJ1376" s="165" t="s">
        <v>6176</v>
      </c>
      <c r="AK1376" s="165" t="s">
        <v>6176</v>
      </c>
      <c r="AL1376" s="165" t="s">
        <v>6176</v>
      </c>
      <c r="AM1376" s="165" t="s">
        <v>6176</v>
      </c>
      <c r="AN1376" s="165" t="s">
        <v>6176</v>
      </c>
      <c r="AO1376" s="241" t="s">
        <v>12158</v>
      </c>
      <c r="AP1376" s="165" t="s">
        <v>12158</v>
      </c>
      <c r="AQ1376" s="241" t="s">
        <v>12158</v>
      </c>
      <c r="AR1376" s="241" t="s">
        <v>12158</v>
      </c>
      <c r="AS1376" s="241" t="s">
        <v>12158</v>
      </c>
      <c r="AT1376" s="10"/>
    </row>
    <row r="1377" spans="2:46" ht="50" customHeight="1">
      <c r="B1377" s="37" t="s">
        <v>2723</v>
      </c>
      <c r="C1377" s="38" t="s">
        <v>5307</v>
      </c>
      <c r="D1377" s="39" t="s">
        <v>2724</v>
      </c>
      <c r="E1377" s="240">
        <v>921.47500000000002</v>
      </c>
      <c r="F1377" s="235">
        <v>907.04300000000001</v>
      </c>
      <c r="G1377" s="234">
        <f t="shared" si="366"/>
        <v>14.432000000000016</v>
      </c>
      <c r="H1377" s="105">
        <f t="shared" si="367"/>
        <v>1.5911042806129385</v>
      </c>
      <c r="I1377" s="240">
        <v>921.37199999999996</v>
      </c>
      <c r="J1377" s="235">
        <v>906.94</v>
      </c>
      <c r="K1377" s="234">
        <f t="shared" si="368"/>
        <v>14.431999999999903</v>
      </c>
      <c r="L1377" s="312">
        <f t="shared" si="365"/>
        <v>1.5912849802632922</v>
      </c>
      <c r="M1377" s="240" t="s">
        <v>12163</v>
      </c>
      <c r="N1377" s="235" t="s">
        <v>12163</v>
      </c>
      <c r="O1377" s="234" t="s">
        <v>12163</v>
      </c>
      <c r="P1377" s="234" t="s">
        <v>12163</v>
      </c>
      <c r="Q1377" s="240">
        <v>0.10299999999999999</v>
      </c>
      <c r="R1377" s="235">
        <v>0.10299999999999999</v>
      </c>
      <c r="S1377" s="234">
        <f t="shared" si="361"/>
        <v>0</v>
      </c>
      <c r="T1377" s="105">
        <f t="shared" si="362"/>
        <v>0</v>
      </c>
      <c r="U1377" s="180" t="s">
        <v>8756</v>
      </c>
      <c r="V1377" s="165">
        <v>0.10299999999999999</v>
      </c>
      <c r="W1377" s="165">
        <v>0.10299999999999999</v>
      </c>
      <c r="X1377" s="165">
        <f t="shared" ref="X1377:X1411" si="377">V1377-W1377</f>
        <v>0</v>
      </c>
      <c r="Y1377" s="255">
        <f t="shared" ref="Y1377:Y1411" si="378">X1377/W1377*100</f>
        <v>0</v>
      </c>
      <c r="Z1377" s="235" t="s">
        <v>6150</v>
      </c>
      <c r="AA1377" s="235" t="s">
        <v>6150</v>
      </c>
      <c r="AB1377" s="235" t="s">
        <v>6150</v>
      </c>
      <c r="AC1377" s="235" t="s">
        <v>6150</v>
      </c>
      <c r="AD1377" s="235" t="s">
        <v>6150</v>
      </c>
      <c r="AE1377" s="235" t="s">
        <v>12158</v>
      </c>
      <c r="AF1377" s="235" t="s">
        <v>12158</v>
      </c>
      <c r="AG1377" s="235" t="s">
        <v>12158</v>
      </c>
      <c r="AH1377" s="235" t="s">
        <v>12158</v>
      </c>
      <c r="AI1377" s="235" t="s">
        <v>12158</v>
      </c>
      <c r="AJ1377" s="165" t="s">
        <v>6176</v>
      </c>
      <c r="AK1377" s="165" t="s">
        <v>6176</v>
      </c>
      <c r="AL1377" s="165" t="s">
        <v>6176</v>
      </c>
      <c r="AM1377" s="165" t="s">
        <v>6176</v>
      </c>
      <c r="AN1377" s="165" t="s">
        <v>6176</v>
      </c>
      <c r="AO1377" s="241" t="s">
        <v>12158</v>
      </c>
      <c r="AP1377" s="165" t="s">
        <v>12158</v>
      </c>
      <c r="AQ1377" s="241" t="s">
        <v>12158</v>
      </c>
      <c r="AR1377" s="241" t="s">
        <v>12158</v>
      </c>
      <c r="AS1377" s="241" t="s">
        <v>12158</v>
      </c>
      <c r="AT1377" s="10"/>
    </row>
    <row r="1378" spans="2:46" ht="50" customHeight="1">
      <c r="B1378" s="34" t="s">
        <v>2725</v>
      </c>
      <c r="C1378" s="35" t="s">
        <v>5307</v>
      </c>
      <c r="D1378" s="36" t="s">
        <v>2726</v>
      </c>
      <c r="E1378" s="240">
        <v>33.515999999999998</v>
      </c>
      <c r="F1378" s="235">
        <v>23.512</v>
      </c>
      <c r="G1378" s="234">
        <f t="shared" si="366"/>
        <v>10.003999999999998</v>
      </c>
      <c r="H1378" s="105">
        <f t="shared" si="367"/>
        <v>42.54848587955086</v>
      </c>
      <c r="I1378" s="240" t="s">
        <v>12163</v>
      </c>
      <c r="J1378" s="235" t="s">
        <v>12163</v>
      </c>
      <c r="K1378" s="234" t="s">
        <v>12163</v>
      </c>
      <c r="L1378" s="312" t="s">
        <v>12163</v>
      </c>
      <c r="M1378" s="240" t="s">
        <v>12163</v>
      </c>
      <c r="N1378" s="235" t="s">
        <v>12163</v>
      </c>
      <c r="O1378" s="234" t="s">
        <v>12163</v>
      </c>
      <c r="P1378" s="234" t="s">
        <v>12163</v>
      </c>
      <c r="Q1378" s="240">
        <v>33.515999999999998</v>
      </c>
      <c r="R1378" s="235">
        <v>23.512</v>
      </c>
      <c r="S1378" s="234">
        <f t="shared" si="361"/>
        <v>10.003999999999998</v>
      </c>
      <c r="T1378" s="105">
        <f t="shared" si="362"/>
        <v>42.54848587955086</v>
      </c>
      <c r="U1378" s="180" t="s">
        <v>8757</v>
      </c>
      <c r="V1378" s="165">
        <v>34</v>
      </c>
      <c r="W1378" s="165">
        <v>24</v>
      </c>
      <c r="X1378" s="165">
        <f t="shared" si="377"/>
        <v>10</v>
      </c>
      <c r="Y1378" s="255">
        <f t="shared" si="378"/>
        <v>41.666666666666671</v>
      </c>
      <c r="Z1378" s="235" t="s">
        <v>6150</v>
      </c>
      <c r="AA1378" s="235" t="s">
        <v>6150</v>
      </c>
      <c r="AB1378" s="235" t="s">
        <v>6150</v>
      </c>
      <c r="AC1378" s="235" t="s">
        <v>6150</v>
      </c>
      <c r="AD1378" s="235" t="s">
        <v>6150</v>
      </c>
      <c r="AE1378" s="235" t="s">
        <v>12158</v>
      </c>
      <c r="AF1378" s="235" t="s">
        <v>12158</v>
      </c>
      <c r="AG1378" s="235" t="s">
        <v>12158</v>
      </c>
      <c r="AH1378" s="235" t="s">
        <v>12158</v>
      </c>
      <c r="AI1378" s="235" t="s">
        <v>12158</v>
      </c>
      <c r="AJ1378" s="165" t="s">
        <v>6176</v>
      </c>
      <c r="AK1378" s="165" t="s">
        <v>6176</v>
      </c>
      <c r="AL1378" s="165" t="s">
        <v>6176</v>
      </c>
      <c r="AM1378" s="165" t="s">
        <v>6176</v>
      </c>
      <c r="AN1378" s="165" t="s">
        <v>6176</v>
      </c>
      <c r="AO1378" s="241" t="s">
        <v>12158</v>
      </c>
      <c r="AP1378" s="165" t="s">
        <v>12158</v>
      </c>
      <c r="AQ1378" s="241" t="s">
        <v>12158</v>
      </c>
      <c r="AR1378" s="241" t="s">
        <v>12158</v>
      </c>
      <c r="AS1378" s="241" t="s">
        <v>12158</v>
      </c>
      <c r="AT1378" s="5"/>
    </row>
    <row r="1379" spans="2:46" ht="50" customHeight="1">
      <c r="B1379" s="34" t="s">
        <v>2727</v>
      </c>
      <c r="C1379" s="35" t="s">
        <v>5307</v>
      </c>
      <c r="D1379" s="36" t="s">
        <v>2728</v>
      </c>
      <c r="E1379" s="240">
        <v>10.116</v>
      </c>
      <c r="F1379" s="235">
        <v>10.114000000000001</v>
      </c>
      <c r="G1379" s="234">
        <f t="shared" si="366"/>
        <v>1.9999999999988916E-3</v>
      </c>
      <c r="H1379" s="105">
        <f t="shared" si="367"/>
        <v>1.9774569903093647E-2</v>
      </c>
      <c r="I1379" s="240">
        <v>10.116</v>
      </c>
      <c r="J1379" s="235">
        <v>10.114000000000001</v>
      </c>
      <c r="K1379" s="234">
        <f t="shared" si="368"/>
        <v>1.9999999999988916E-3</v>
      </c>
      <c r="L1379" s="312">
        <f t="shared" si="365"/>
        <v>1.9774569903093647E-2</v>
      </c>
      <c r="M1379" s="240" t="s">
        <v>12163</v>
      </c>
      <c r="N1379" s="235" t="s">
        <v>12163</v>
      </c>
      <c r="O1379" s="235" t="s">
        <v>6150</v>
      </c>
      <c r="P1379" s="314" t="s">
        <v>6150</v>
      </c>
      <c r="Q1379" s="336" t="s">
        <v>6150</v>
      </c>
      <c r="R1379" s="234" t="s">
        <v>6150</v>
      </c>
      <c r="S1379" s="234" t="s">
        <v>6150</v>
      </c>
      <c r="T1379" s="234" t="s">
        <v>6150</v>
      </c>
      <c r="U1379" s="65" t="s">
        <v>6150</v>
      </c>
      <c r="V1379" s="235" t="s">
        <v>6150</v>
      </c>
      <c r="W1379" s="235" t="s">
        <v>6150</v>
      </c>
      <c r="X1379" s="235" t="s">
        <v>6150</v>
      </c>
      <c r="Y1379" s="235" t="s">
        <v>6150</v>
      </c>
      <c r="Z1379" s="235" t="s">
        <v>6150</v>
      </c>
      <c r="AA1379" s="235" t="s">
        <v>6150</v>
      </c>
      <c r="AB1379" s="235" t="s">
        <v>6150</v>
      </c>
      <c r="AC1379" s="235" t="s">
        <v>6150</v>
      </c>
      <c r="AD1379" s="235" t="s">
        <v>6150</v>
      </c>
      <c r="AE1379" s="235" t="s">
        <v>12158</v>
      </c>
      <c r="AF1379" s="235" t="s">
        <v>12158</v>
      </c>
      <c r="AG1379" s="235" t="s">
        <v>12158</v>
      </c>
      <c r="AH1379" s="235" t="s">
        <v>12158</v>
      </c>
      <c r="AI1379" s="235" t="s">
        <v>12158</v>
      </c>
      <c r="AJ1379" s="165" t="s">
        <v>6176</v>
      </c>
      <c r="AK1379" s="165" t="s">
        <v>6176</v>
      </c>
      <c r="AL1379" s="165" t="s">
        <v>6176</v>
      </c>
      <c r="AM1379" s="165" t="s">
        <v>6176</v>
      </c>
      <c r="AN1379" s="165" t="s">
        <v>6176</v>
      </c>
      <c r="AO1379" s="241" t="s">
        <v>12158</v>
      </c>
      <c r="AP1379" s="165" t="s">
        <v>12158</v>
      </c>
      <c r="AQ1379" s="241" t="s">
        <v>12158</v>
      </c>
      <c r="AR1379" s="241" t="s">
        <v>12158</v>
      </c>
      <c r="AS1379" s="241" t="s">
        <v>12158</v>
      </c>
      <c r="AT1379" s="5"/>
    </row>
    <row r="1380" spans="2:46" ht="50" customHeight="1">
      <c r="B1380" s="34" t="s">
        <v>5231</v>
      </c>
      <c r="C1380" s="35" t="s">
        <v>5308</v>
      </c>
      <c r="D1380" s="36" t="s">
        <v>5232</v>
      </c>
      <c r="E1380" s="240">
        <v>27623.13</v>
      </c>
      <c r="F1380" s="235">
        <v>28440.474999999999</v>
      </c>
      <c r="G1380" s="234">
        <f t="shared" si="366"/>
        <v>-817.34499999999753</v>
      </c>
      <c r="H1380" s="105">
        <f t="shared" si="367"/>
        <v>-2.8738795677638915</v>
      </c>
      <c r="I1380" s="240">
        <v>8599.3880000000008</v>
      </c>
      <c r="J1380" s="235">
        <v>8564.42</v>
      </c>
      <c r="K1380" s="234">
        <f t="shared" si="368"/>
        <v>34.968000000000757</v>
      </c>
      <c r="L1380" s="312">
        <f t="shared" si="365"/>
        <v>0.40829384826994425</v>
      </c>
      <c r="M1380" s="240">
        <v>2670.364</v>
      </c>
      <c r="N1380" s="235">
        <v>2669.8910000000001</v>
      </c>
      <c r="O1380" s="234">
        <f t="shared" si="369"/>
        <v>0.47299999999995634</v>
      </c>
      <c r="P1380" s="105">
        <f t="shared" si="370"/>
        <v>1.771607904592196E-2</v>
      </c>
      <c r="Q1380" s="240">
        <v>16353.378000000001</v>
      </c>
      <c r="R1380" s="235">
        <v>17206.164000000001</v>
      </c>
      <c r="S1380" s="234">
        <f t="shared" si="361"/>
        <v>-852.78600000000006</v>
      </c>
      <c r="T1380" s="105">
        <f t="shared" si="362"/>
        <v>-4.9562819464001393</v>
      </c>
      <c r="U1380" s="180" t="s">
        <v>5338</v>
      </c>
      <c r="V1380" s="165">
        <v>4000</v>
      </c>
      <c r="W1380" s="165">
        <v>4000</v>
      </c>
      <c r="X1380" s="165">
        <f t="shared" si="377"/>
        <v>0</v>
      </c>
      <c r="Y1380" s="255">
        <f t="shared" si="378"/>
        <v>0</v>
      </c>
      <c r="Z1380" s="237" t="s">
        <v>8758</v>
      </c>
      <c r="AA1380" s="165">
        <v>3162</v>
      </c>
      <c r="AB1380" s="165">
        <v>3233</v>
      </c>
      <c r="AC1380" s="165">
        <f t="shared" si="363"/>
        <v>-71</v>
      </c>
      <c r="AD1380" s="165">
        <f t="shared" ref="AD1380:AD1411" si="379">AC1380/AB1380*100</f>
        <v>-2.196102690999072</v>
      </c>
      <c r="AE1380" s="237" t="s">
        <v>8759</v>
      </c>
      <c r="AF1380" s="165">
        <v>2142</v>
      </c>
      <c r="AG1380" s="165">
        <v>2142</v>
      </c>
      <c r="AH1380" s="165">
        <f t="shared" si="371"/>
        <v>0</v>
      </c>
      <c r="AI1380" s="165">
        <f t="shared" si="372"/>
        <v>0</v>
      </c>
      <c r="AJ1380" s="237" t="s">
        <v>7550</v>
      </c>
      <c r="AK1380" s="165">
        <v>1438</v>
      </c>
      <c r="AL1380" s="165">
        <v>1438</v>
      </c>
      <c r="AM1380" s="165">
        <f t="shared" si="373"/>
        <v>0</v>
      </c>
      <c r="AN1380" s="165">
        <f t="shared" si="374"/>
        <v>0</v>
      </c>
      <c r="AO1380" s="237" t="s">
        <v>8760</v>
      </c>
      <c r="AP1380" s="165">
        <v>890</v>
      </c>
      <c r="AQ1380" s="165">
        <v>891</v>
      </c>
      <c r="AR1380" s="165">
        <f t="shared" si="375"/>
        <v>-1</v>
      </c>
      <c r="AS1380" s="369">
        <f t="shared" si="376"/>
        <v>-0.11223344556677892</v>
      </c>
      <c r="AT1380" s="9" t="s">
        <v>8761</v>
      </c>
    </row>
    <row r="1381" spans="2:46" ht="50" customHeight="1">
      <c r="B1381" s="34" t="s">
        <v>5233</v>
      </c>
      <c r="C1381" s="35" t="s">
        <v>5308</v>
      </c>
      <c r="D1381" s="36" t="s">
        <v>5234</v>
      </c>
      <c r="E1381" s="240">
        <v>45402.069000000003</v>
      </c>
      <c r="F1381" s="235">
        <v>46119.652999999998</v>
      </c>
      <c r="G1381" s="234">
        <f t="shared" si="366"/>
        <v>-717.58399999999529</v>
      </c>
      <c r="H1381" s="105">
        <f t="shared" si="367"/>
        <v>-1.5559180378048276</v>
      </c>
      <c r="I1381" s="240">
        <v>11545.916999999999</v>
      </c>
      <c r="J1381" s="235">
        <v>15224.666999999999</v>
      </c>
      <c r="K1381" s="234">
        <f t="shared" si="368"/>
        <v>-3678.75</v>
      </c>
      <c r="L1381" s="312">
        <f t="shared" si="365"/>
        <v>-24.163090069556201</v>
      </c>
      <c r="M1381" s="240">
        <v>1010.383</v>
      </c>
      <c r="N1381" s="235">
        <v>1031.0250000000001</v>
      </c>
      <c r="O1381" s="234">
        <f t="shared" si="369"/>
        <v>-20.642000000000053</v>
      </c>
      <c r="P1381" s="105">
        <f t="shared" si="370"/>
        <v>-2.002085303460154</v>
      </c>
      <c r="Q1381" s="240">
        <v>32845.769</v>
      </c>
      <c r="R1381" s="235">
        <v>29863.960999999999</v>
      </c>
      <c r="S1381" s="234">
        <f t="shared" si="361"/>
        <v>2981.8080000000009</v>
      </c>
      <c r="T1381" s="105">
        <f t="shared" si="362"/>
        <v>9.9846366662479937</v>
      </c>
      <c r="U1381" s="180" t="s">
        <v>8762</v>
      </c>
      <c r="V1381" s="165">
        <f>12105896/1000</f>
        <v>12105.896000000001</v>
      </c>
      <c r="W1381" s="165">
        <f>8563992/1000</f>
        <v>8563.9920000000002</v>
      </c>
      <c r="X1381" s="165">
        <f t="shared" si="377"/>
        <v>3541.9040000000005</v>
      </c>
      <c r="Y1381" s="255">
        <f t="shared" si="378"/>
        <v>41.358095617090726</v>
      </c>
      <c r="Z1381" s="237" t="s">
        <v>8763</v>
      </c>
      <c r="AA1381" s="165">
        <f>7587618/1000</f>
        <v>7587.6180000000004</v>
      </c>
      <c r="AB1381" s="165">
        <f>8034865/1000</f>
        <v>8034.8649999999998</v>
      </c>
      <c r="AC1381" s="165">
        <f t="shared" si="363"/>
        <v>-447.24699999999939</v>
      </c>
      <c r="AD1381" s="165">
        <f t="shared" si="379"/>
        <v>-5.5663287435445321</v>
      </c>
      <c r="AE1381" s="237" t="s">
        <v>8764</v>
      </c>
      <c r="AF1381" s="165">
        <f>5621897/1000</f>
        <v>5621.8969999999999</v>
      </c>
      <c r="AG1381" s="165">
        <f>4275028/1000</f>
        <v>4275.0280000000002</v>
      </c>
      <c r="AH1381" s="165">
        <f t="shared" si="371"/>
        <v>1346.8689999999997</v>
      </c>
      <c r="AI1381" s="165">
        <f t="shared" si="372"/>
        <v>31.505501250518115</v>
      </c>
      <c r="AJ1381" s="237" t="s">
        <v>8765</v>
      </c>
      <c r="AK1381" s="165">
        <f>1567109/1000</f>
        <v>1567.1089999999999</v>
      </c>
      <c r="AL1381" s="165">
        <f>1991984/1000</f>
        <v>1991.9839999999999</v>
      </c>
      <c r="AM1381" s="165">
        <f t="shared" si="373"/>
        <v>-424.875</v>
      </c>
      <c r="AN1381" s="165">
        <f t="shared" si="374"/>
        <v>-21.329237584237625</v>
      </c>
      <c r="AO1381" s="237" t="s">
        <v>8766</v>
      </c>
      <c r="AP1381" s="165">
        <f>1554618/1000</f>
        <v>1554.6179999999999</v>
      </c>
      <c r="AQ1381" s="165">
        <f>1546162/1000</f>
        <v>1546.162</v>
      </c>
      <c r="AR1381" s="165">
        <f>AP1381-AQ1381+1</f>
        <v>9.4559999999999036</v>
      </c>
      <c r="AS1381" s="369">
        <f t="shared" si="376"/>
        <v>0.6115788643104606</v>
      </c>
      <c r="AT1381" s="166" t="s">
        <v>11842</v>
      </c>
    </row>
    <row r="1382" spans="2:46" ht="50" customHeight="1">
      <c r="B1382" s="34" t="s">
        <v>2729</v>
      </c>
      <c r="C1382" s="35" t="s">
        <v>5308</v>
      </c>
      <c r="D1382" s="36" t="s">
        <v>2730</v>
      </c>
      <c r="E1382" s="69">
        <v>15061.907999999999</v>
      </c>
      <c r="F1382" s="115">
        <v>15861.124</v>
      </c>
      <c r="G1382" s="116">
        <f t="shared" si="366"/>
        <v>-799.21600000000035</v>
      </c>
      <c r="H1382" s="305">
        <f t="shared" si="367"/>
        <v>-5.0388358353418106</v>
      </c>
      <c r="I1382" s="69">
        <v>5016.5389999999998</v>
      </c>
      <c r="J1382" s="115">
        <v>5116.0929999999998</v>
      </c>
      <c r="K1382" s="116">
        <f t="shared" si="368"/>
        <v>-99.554000000000087</v>
      </c>
      <c r="L1382" s="318">
        <f t="shared" si="365"/>
        <v>-1.9458989506250197</v>
      </c>
      <c r="M1382" s="69">
        <v>71.120999999999995</v>
      </c>
      <c r="N1382" s="115">
        <v>71.021000000000001</v>
      </c>
      <c r="O1382" s="116">
        <f t="shared" si="369"/>
        <v>9.9999999999994316E-2</v>
      </c>
      <c r="P1382" s="305">
        <f t="shared" si="370"/>
        <v>0.14080342433927193</v>
      </c>
      <c r="Q1382" s="69">
        <v>9974.2479999999996</v>
      </c>
      <c r="R1382" s="115">
        <v>10674.01</v>
      </c>
      <c r="S1382" s="116">
        <f t="shared" si="361"/>
        <v>-699.76200000000063</v>
      </c>
      <c r="T1382" s="305">
        <f t="shared" si="362"/>
        <v>-6.5557555220577894</v>
      </c>
      <c r="U1382" s="76" t="s">
        <v>8767</v>
      </c>
      <c r="V1382" s="245">
        <v>9232</v>
      </c>
      <c r="W1382" s="245">
        <v>9853</v>
      </c>
      <c r="X1382" s="245">
        <f t="shared" si="377"/>
        <v>-621</v>
      </c>
      <c r="Y1382" s="259">
        <f t="shared" si="378"/>
        <v>-6.3026489394093161</v>
      </c>
      <c r="Z1382" s="111" t="s">
        <v>8769</v>
      </c>
      <c r="AA1382" s="245">
        <v>481</v>
      </c>
      <c r="AB1382" s="245">
        <v>493</v>
      </c>
      <c r="AC1382" s="245">
        <f t="shared" si="363"/>
        <v>-12</v>
      </c>
      <c r="AD1382" s="245">
        <f t="shared" si="379"/>
        <v>-2.4340770791075048</v>
      </c>
      <c r="AE1382" s="111" t="s">
        <v>8771</v>
      </c>
      <c r="AF1382" s="245">
        <v>113</v>
      </c>
      <c r="AG1382" s="245">
        <v>166</v>
      </c>
      <c r="AH1382" s="245">
        <f t="shared" si="371"/>
        <v>-53</v>
      </c>
      <c r="AI1382" s="245">
        <f t="shared" si="372"/>
        <v>-31.92771084337349</v>
      </c>
      <c r="AJ1382" s="111" t="s">
        <v>8772</v>
      </c>
      <c r="AK1382" s="245">
        <v>45</v>
      </c>
      <c r="AL1382" s="245">
        <v>50</v>
      </c>
      <c r="AM1382" s="245">
        <f t="shared" si="373"/>
        <v>-5</v>
      </c>
      <c r="AN1382" s="245">
        <f t="shared" si="374"/>
        <v>-10</v>
      </c>
      <c r="AO1382" s="111" t="s">
        <v>8773</v>
      </c>
      <c r="AP1382" s="245">
        <v>35</v>
      </c>
      <c r="AQ1382" s="245">
        <v>39</v>
      </c>
      <c r="AR1382" s="245">
        <f t="shared" ref="AR1382:AR1445" si="380">AP1382-AQ1382</f>
        <v>-4</v>
      </c>
      <c r="AS1382" s="370">
        <f t="shared" si="376"/>
        <v>-10.256410256410255</v>
      </c>
      <c r="AT1382" s="177" t="s">
        <v>8774</v>
      </c>
    </row>
    <row r="1383" spans="2:46" ht="50" customHeight="1">
      <c r="B1383" s="34" t="s">
        <v>2731</v>
      </c>
      <c r="C1383" s="35" t="s">
        <v>5308</v>
      </c>
      <c r="D1383" s="36" t="s">
        <v>2732</v>
      </c>
      <c r="E1383" s="69">
        <v>5265.3360000000002</v>
      </c>
      <c r="F1383" s="115">
        <v>5141.2849999999999</v>
      </c>
      <c r="G1383" s="116">
        <f t="shared" si="366"/>
        <v>124.05100000000039</v>
      </c>
      <c r="H1383" s="305">
        <f t="shared" si="367"/>
        <v>2.4128403696741261</v>
      </c>
      <c r="I1383" s="69">
        <v>3336.3919999999998</v>
      </c>
      <c r="J1383" s="115">
        <v>3107.895</v>
      </c>
      <c r="K1383" s="116">
        <f t="shared" si="368"/>
        <v>228.49699999999984</v>
      </c>
      <c r="L1383" s="318">
        <f t="shared" si="365"/>
        <v>7.3521467102331277</v>
      </c>
      <c r="M1383" s="69">
        <v>201.941</v>
      </c>
      <c r="N1383" s="115">
        <v>201.83099999999999</v>
      </c>
      <c r="O1383" s="116">
        <f t="shared" si="369"/>
        <v>0.11000000000001364</v>
      </c>
      <c r="P1383" s="305">
        <f t="shared" si="370"/>
        <v>5.4501042951783249E-2</v>
      </c>
      <c r="Q1383" s="69">
        <v>1727.0029999999999</v>
      </c>
      <c r="R1383" s="115">
        <v>1831.559</v>
      </c>
      <c r="S1383" s="116">
        <f t="shared" si="361"/>
        <v>-104.55600000000004</v>
      </c>
      <c r="T1383" s="305">
        <f t="shared" si="362"/>
        <v>-5.7085794124022229</v>
      </c>
      <c r="U1383" s="76" t="s">
        <v>8775</v>
      </c>
      <c r="V1383" s="245">
        <v>877</v>
      </c>
      <c r="W1383" s="245">
        <v>863</v>
      </c>
      <c r="X1383" s="245">
        <f t="shared" si="377"/>
        <v>14</v>
      </c>
      <c r="Y1383" s="259">
        <f t="shared" si="378"/>
        <v>1.6222479721900347</v>
      </c>
      <c r="Z1383" s="111" t="s">
        <v>8776</v>
      </c>
      <c r="AA1383" s="245">
        <v>394</v>
      </c>
      <c r="AB1383" s="245">
        <v>413</v>
      </c>
      <c r="AC1383" s="245">
        <f t="shared" si="363"/>
        <v>-19</v>
      </c>
      <c r="AD1383" s="245">
        <f t="shared" si="379"/>
        <v>-4.6004842615012107</v>
      </c>
      <c r="AE1383" s="111" t="s">
        <v>8777</v>
      </c>
      <c r="AF1383" s="245">
        <v>276</v>
      </c>
      <c r="AG1383" s="245">
        <v>278</v>
      </c>
      <c r="AH1383" s="245">
        <f t="shared" si="371"/>
        <v>-2</v>
      </c>
      <c r="AI1383" s="245">
        <f t="shared" si="372"/>
        <v>-0.71942446043165476</v>
      </c>
      <c r="AJ1383" s="111" t="s">
        <v>8778</v>
      </c>
      <c r="AK1383" s="245">
        <v>49</v>
      </c>
      <c r="AL1383" s="245">
        <v>41</v>
      </c>
      <c r="AM1383" s="245">
        <f t="shared" si="373"/>
        <v>8</v>
      </c>
      <c r="AN1383" s="245">
        <f t="shared" si="374"/>
        <v>19.512195121951219</v>
      </c>
      <c r="AO1383" s="111" t="s">
        <v>8779</v>
      </c>
      <c r="AP1383" s="245">
        <v>39</v>
      </c>
      <c r="AQ1383" s="245">
        <v>41</v>
      </c>
      <c r="AR1383" s="245">
        <f t="shared" si="380"/>
        <v>-2</v>
      </c>
      <c r="AS1383" s="370">
        <f t="shared" si="376"/>
        <v>-4.8780487804878048</v>
      </c>
      <c r="AT1383" s="177" t="s">
        <v>8780</v>
      </c>
    </row>
    <row r="1384" spans="2:46" ht="50" customHeight="1">
      <c r="B1384" s="34" t="s">
        <v>2733</v>
      </c>
      <c r="C1384" s="35" t="s">
        <v>5308</v>
      </c>
      <c r="D1384" s="36" t="s">
        <v>2734</v>
      </c>
      <c r="E1384" s="69">
        <v>2978.3939999999998</v>
      </c>
      <c r="F1384" s="115">
        <v>2870.1370000000002</v>
      </c>
      <c r="G1384" s="116">
        <f t="shared" si="366"/>
        <v>108.25699999999961</v>
      </c>
      <c r="H1384" s="305">
        <f t="shared" si="367"/>
        <v>3.7718408563772252</v>
      </c>
      <c r="I1384" s="69">
        <v>1401.1289999999999</v>
      </c>
      <c r="J1384" s="115">
        <v>1390.9929999999999</v>
      </c>
      <c r="K1384" s="116">
        <f t="shared" si="368"/>
        <v>10.135999999999967</v>
      </c>
      <c r="L1384" s="318">
        <f t="shared" si="365"/>
        <v>0.72868806672642983</v>
      </c>
      <c r="M1384" s="240" t="s">
        <v>12163</v>
      </c>
      <c r="N1384" s="235" t="s">
        <v>12163</v>
      </c>
      <c r="O1384" s="234" t="s">
        <v>12163</v>
      </c>
      <c r="P1384" s="234" t="s">
        <v>12163</v>
      </c>
      <c r="Q1384" s="69">
        <v>1577.2650000000001</v>
      </c>
      <c r="R1384" s="115">
        <v>1479.144</v>
      </c>
      <c r="S1384" s="116">
        <f t="shared" si="361"/>
        <v>98.121000000000095</v>
      </c>
      <c r="T1384" s="305">
        <f t="shared" si="362"/>
        <v>6.6336340478006264</v>
      </c>
      <c r="U1384" s="76" t="s">
        <v>8781</v>
      </c>
      <c r="V1384" s="245">
        <v>1382</v>
      </c>
      <c r="W1384" s="245">
        <v>1281</v>
      </c>
      <c r="X1384" s="245">
        <f t="shared" si="377"/>
        <v>101</v>
      </c>
      <c r="Y1384" s="259">
        <f t="shared" si="378"/>
        <v>7.8844652615144426</v>
      </c>
      <c r="Z1384" s="111" t="s">
        <v>8782</v>
      </c>
      <c r="AA1384" s="245">
        <v>57</v>
      </c>
      <c r="AB1384" s="245">
        <v>57</v>
      </c>
      <c r="AC1384" s="245">
        <f t="shared" si="363"/>
        <v>0</v>
      </c>
      <c r="AD1384" s="245">
        <f t="shared" si="379"/>
        <v>0</v>
      </c>
      <c r="AE1384" s="111" t="s">
        <v>8783</v>
      </c>
      <c r="AF1384" s="245">
        <v>50</v>
      </c>
      <c r="AG1384" s="245">
        <v>50</v>
      </c>
      <c r="AH1384" s="245">
        <f t="shared" si="371"/>
        <v>0</v>
      </c>
      <c r="AI1384" s="245">
        <f t="shared" si="372"/>
        <v>0</v>
      </c>
      <c r="AJ1384" s="111" t="s">
        <v>5404</v>
      </c>
      <c r="AK1384" s="245">
        <v>21</v>
      </c>
      <c r="AL1384" s="245">
        <v>21</v>
      </c>
      <c r="AM1384" s="245">
        <f t="shared" si="373"/>
        <v>0</v>
      </c>
      <c r="AN1384" s="245">
        <f t="shared" si="374"/>
        <v>0</v>
      </c>
      <c r="AO1384" s="111" t="s">
        <v>8784</v>
      </c>
      <c r="AP1384" s="245">
        <v>19</v>
      </c>
      <c r="AQ1384" s="245">
        <v>26</v>
      </c>
      <c r="AR1384" s="245">
        <f t="shared" si="380"/>
        <v>-7</v>
      </c>
      <c r="AS1384" s="370">
        <f t="shared" si="376"/>
        <v>-26.923076923076923</v>
      </c>
      <c r="AT1384" s="166" t="s">
        <v>8785</v>
      </c>
    </row>
    <row r="1385" spans="2:46" ht="50" customHeight="1">
      <c r="B1385" s="37" t="s">
        <v>2735</v>
      </c>
      <c r="C1385" s="35" t="s">
        <v>5308</v>
      </c>
      <c r="D1385" s="39" t="s">
        <v>2736</v>
      </c>
      <c r="E1385" s="69">
        <v>8826.1610000000001</v>
      </c>
      <c r="F1385" s="115">
        <v>7449.4189999999999</v>
      </c>
      <c r="G1385" s="116">
        <f t="shared" si="366"/>
        <v>1376.7420000000002</v>
      </c>
      <c r="H1385" s="305">
        <f t="shared" si="367"/>
        <v>18.481199674766586</v>
      </c>
      <c r="I1385" s="69">
        <v>5014.942</v>
      </c>
      <c r="J1385" s="115">
        <v>4314.3509999999997</v>
      </c>
      <c r="K1385" s="116">
        <f t="shared" si="368"/>
        <v>700.59100000000035</v>
      </c>
      <c r="L1385" s="318">
        <f t="shared" si="365"/>
        <v>16.238618508322585</v>
      </c>
      <c r="M1385" s="69">
        <v>308.642</v>
      </c>
      <c r="N1385" s="115">
        <v>308.59500000000003</v>
      </c>
      <c r="O1385" s="116">
        <f t="shared" si="369"/>
        <v>4.6999999999968622E-2</v>
      </c>
      <c r="P1385" s="305">
        <f t="shared" si="370"/>
        <v>1.5230318054397713E-2</v>
      </c>
      <c r="Q1385" s="69">
        <v>3502.5770000000002</v>
      </c>
      <c r="R1385" s="115">
        <v>2826.473</v>
      </c>
      <c r="S1385" s="116">
        <f t="shared" ref="S1385:S1448" si="381">Q1385-R1385</f>
        <v>676.10400000000027</v>
      </c>
      <c r="T1385" s="305">
        <f t="shared" si="362"/>
        <v>23.920412471656384</v>
      </c>
      <c r="U1385" s="76" t="s">
        <v>8786</v>
      </c>
      <c r="V1385" s="245">
        <v>955</v>
      </c>
      <c r="W1385" s="245">
        <v>620</v>
      </c>
      <c r="X1385" s="245">
        <f t="shared" si="377"/>
        <v>335</v>
      </c>
      <c r="Y1385" s="259">
        <f t="shared" si="378"/>
        <v>54.032258064516128</v>
      </c>
      <c r="Z1385" s="111" t="s">
        <v>8787</v>
      </c>
      <c r="AA1385" s="245">
        <v>623</v>
      </c>
      <c r="AB1385" s="245">
        <v>611</v>
      </c>
      <c r="AC1385" s="245">
        <f t="shared" si="363"/>
        <v>12</v>
      </c>
      <c r="AD1385" s="245">
        <f t="shared" si="379"/>
        <v>1.9639934533551555</v>
      </c>
      <c r="AE1385" s="111" t="s">
        <v>8788</v>
      </c>
      <c r="AF1385" s="245">
        <v>475</v>
      </c>
      <c r="AG1385" s="245">
        <v>275</v>
      </c>
      <c r="AH1385" s="245">
        <f t="shared" si="371"/>
        <v>200</v>
      </c>
      <c r="AI1385" s="245">
        <f t="shared" si="372"/>
        <v>72.727272727272734</v>
      </c>
      <c r="AJ1385" s="111" t="s">
        <v>8789</v>
      </c>
      <c r="AK1385" s="245">
        <v>304</v>
      </c>
      <c r="AL1385" s="245">
        <v>304</v>
      </c>
      <c r="AM1385" s="245">
        <f t="shared" si="373"/>
        <v>0</v>
      </c>
      <c r="AN1385" s="245">
        <f t="shared" si="374"/>
        <v>0</v>
      </c>
      <c r="AO1385" s="111" t="s">
        <v>8790</v>
      </c>
      <c r="AP1385" s="245">
        <v>240</v>
      </c>
      <c r="AQ1385" s="245">
        <v>249</v>
      </c>
      <c r="AR1385" s="245">
        <f t="shared" si="380"/>
        <v>-9</v>
      </c>
      <c r="AS1385" s="370">
        <f t="shared" si="376"/>
        <v>-3.6144578313253009</v>
      </c>
      <c r="AT1385" s="178" t="s">
        <v>8791</v>
      </c>
    </row>
    <row r="1386" spans="2:46" ht="50" customHeight="1">
      <c r="B1386" s="34" t="s">
        <v>2737</v>
      </c>
      <c r="C1386" s="35" t="s">
        <v>5308</v>
      </c>
      <c r="D1386" s="36" t="s">
        <v>2738</v>
      </c>
      <c r="E1386" s="69">
        <v>5784.4539999999997</v>
      </c>
      <c r="F1386" s="115">
        <v>5890.2259999999997</v>
      </c>
      <c r="G1386" s="116">
        <f t="shared" si="366"/>
        <v>-105.77199999999993</v>
      </c>
      <c r="H1386" s="305">
        <f t="shared" si="367"/>
        <v>-1.7957205716724611</v>
      </c>
      <c r="I1386" s="69">
        <v>3190.6419999999998</v>
      </c>
      <c r="J1386" s="115">
        <v>3189.8180000000002</v>
      </c>
      <c r="K1386" s="116">
        <f t="shared" si="368"/>
        <v>0.82399999999961437</v>
      </c>
      <c r="L1386" s="318">
        <f t="shared" si="365"/>
        <v>2.5832194814864495E-2</v>
      </c>
      <c r="M1386" s="69">
        <v>872.94799999999998</v>
      </c>
      <c r="N1386" s="115">
        <v>1172.71</v>
      </c>
      <c r="O1386" s="116">
        <f t="shared" si="369"/>
        <v>-299.76200000000006</v>
      </c>
      <c r="P1386" s="305">
        <f t="shared" si="370"/>
        <v>-25.561477262068205</v>
      </c>
      <c r="Q1386" s="69">
        <v>1720.864</v>
      </c>
      <c r="R1386" s="115">
        <v>1527.6980000000001</v>
      </c>
      <c r="S1386" s="116">
        <f t="shared" si="381"/>
        <v>193.16599999999994</v>
      </c>
      <c r="T1386" s="305">
        <f t="shared" si="362"/>
        <v>12.644252987174163</v>
      </c>
      <c r="U1386" s="76" t="s">
        <v>8792</v>
      </c>
      <c r="V1386" s="245">
        <v>411</v>
      </c>
      <c r="W1386" s="245">
        <v>483</v>
      </c>
      <c r="X1386" s="245">
        <f t="shared" si="377"/>
        <v>-72</v>
      </c>
      <c r="Y1386" s="259">
        <f t="shared" si="378"/>
        <v>-14.906832298136646</v>
      </c>
      <c r="Z1386" s="111" t="s">
        <v>8793</v>
      </c>
      <c r="AA1386" s="245">
        <v>345</v>
      </c>
      <c r="AB1386" s="245">
        <v>344</v>
      </c>
      <c r="AC1386" s="245">
        <f t="shared" si="363"/>
        <v>1</v>
      </c>
      <c r="AD1386" s="245">
        <f t="shared" si="379"/>
        <v>0.29069767441860467</v>
      </c>
      <c r="AE1386" s="111" t="s">
        <v>8794</v>
      </c>
      <c r="AF1386" s="245">
        <v>309</v>
      </c>
      <c r="AG1386" s="245">
        <v>211</v>
      </c>
      <c r="AH1386" s="245">
        <f t="shared" si="371"/>
        <v>98</v>
      </c>
      <c r="AI1386" s="245">
        <f t="shared" si="372"/>
        <v>46.445497630331758</v>
      </c>
      <c r="AJ1386" s="111" t="s">
        <v>8796</v>
      </c>
      <c r="AK1386" s="245">
        <v>209</v>
      </c>
      <c r="AL1386" s="245">
        <v>158</v>
      </c>
      <c r="AM1386" s="245">
        <f t="shared" si="373"/>
        <v>51</v>
      </c>
      <c r="AN1386" s="245">
        <f t="shared" si="374"/>
        <v>32.278481012658226</v>
      </c>
      <c r="AO1386" s="111" t="s">
        <v>8797</v>
      </c>
      <c r="AP1386" s="245">
        <v>206</v>
      </c>
      <c r="AQ1386" s="245">
        <v>154</v>
      </c>
      <c r="AR1386" s="245">
        <f t="shared" si="380"/>
        <v>52</v>
      </c>
      <c r="AS1386" s="370">
        <f t="shared" si="376"/>
        <v>33.766233766233768</v>
      </c>
      <c r="AT1386" s="77" t="s">
        <v>8798</v>
      </c>
    </row>
    <row r="1387" spans="2:46" ht="50" customHeight="1">
      <c r="B1387" s="34" t="s">
        <v>2739</v>
      </c>
      <c r="C1387" s="35" t="s">
        <v>5308</v>
      </c>
      <c r="D1387" s="36" t="s">
        <v>2740</v>
      </c>
      <c r="E1387" s="69">
        <v>13648.481</v>
      </c>
      <c r="F1387" s="115">
        <v>13907.521000000001</v>
      </c>
      <c r="G1387" s="116">
        <f t="shared" si="366"/>
        <v>-259.04000000000087</v>
      </c>
      <c r="H1387" s="305">
        <f t="shared" si="367"/>
        <v>-1.8625893140840906</v>
      </c>
      <c r="I1387" s="69">
        <v>5814.0069999999996</v>
      </c>
      <c r="J1387" s="115">
        <v>6313.2640000000001</v>
      </c>
      <c r="K1387" s="116">
        <f t="shared" si="368"/>
        <v>-499.25700000000052</v>
      </c>
      <c r="L1387" s="318">
        <f t="shared" si="365"/>
        <v>-7.9080646714599689</v>
      </c>
      <c r="M1387" s="69">
        <v>1300.981</v>
      </c>
      <c r="N1387" s="115">
        <v>1297.3810000000001</v>
      </c>
      <c r="O1387" s="116">
        <f t="shared" si="369"/>
        <v>3.5999999999999091</v>
      </c>
      <c r="P1387" s="305">
        <f t="shared" si="370"/>
        <v>0.27748209662388373</v>
      </c>
      <c r="Q1387" s="69">
        <v>6533.4930000000004</v>
      </c>
      <c r="R1387" s="115">
        <v>6296.8760000000002</v>
      </c>
      <c r="S1387" s="116">
        <f t="shared" si="381"/>
        <v>236.61700000000019</v>
      </c>
      <c r="T1387" s="305">
        <f t="shared" si="362"/>
        <v>3.7576887332702786</v>
      </c>
      <c r="U1387" s="76" t="s">
        <v>8799</v>
      </c>
      <c r="V1387" s="245">
        <v>2017.818</v>
      </c>
      <c r="W1387" s="245">
        <v>2002.933</v>
      </c>
      <c r="X1387" s="245">
        <f t="shared" si="377"/>
        <v>14.884999999999991</v>
      </c>
      <c r="Y1387" s="259">
        <f t="shared" si="378"/>
        <v>0.74316015563176552</v>
      </c>
      <c r="Z1387" s="111" t="s">
        <v>8800</v>
      </c>
      <c r="AA1387" s="245">
        <v>1421.232</v>
      </c>
      <c r="AB1387" s="245">
        <v>1276.376</v>
      </c>
      <c r="AC1387" s="245">
        <f t="shared" si="363"/>
        <v>144.85599999999999</v>
      </c>
      <c r="AD1387" s="245">
        <f t="shared" si="379"/>
        <v>11.349006875716872</v>
      </c>
      <c r="AE1387" s="111" t="s">
        <v>8801</v>
      </c>
      <c r="AF1387" s="245">
        <v>928.28599999999994</v>
      </c>
      <c r="AG1387" s="245">
        <v>923.44299999999998</v>
      </c>
      <c r="AH1387" s="245">
        <f t="shared" si="371"/>
        <v>4.8429999999999609</v>
      </c>
      <c r="AI1387" s="245">
        <f t="shared" si="372"/>
        <v>0.52445034506731447</v>
      </c>
      <c r="AJ1387" s="111" t="s">
        <v>8802</v>
      </c>
      <c r="AK1387" s="245">
        <v>869.15099999999995</v>
      </c>
      <c r="AL1387" s="245">
        <v>779.02300000000002</v>
      </c>
      <c r="AM1387" s="245">
        <f t="shared" si="373"/>
        <v>90.127999999999929</v>
      </c>
      <c r="AN1387" s="245">
        <f t="shared" si="374"/>
        <v>11.569363163860364</v>
      </c>
      <c r="AO1387" s="111" t="s">
        <v>8803</v>
      </c>
      <c r="AP1387" s="245">
        <v>791.745</v>
      </c>
      <c r="AQ1387" s="245">
        <v>911.50699999999995</v>
      </c>
      <c r="AR1387" s="245">
        <f t="shared" si="380"/>
        <v>-119.76199999999994</v>
      </c>
      <c r="AS1387" s="370">
        <f t="shared" si="376"/>
        <v>-13.138900743494011</v>
      </c>
      <c r="AT1387" s="161" t="s">
        <v>8804</v>
      </c>
    </row>
    <row r="1388" spans="2:46" ht="50" customHeight="1">
      <c r="B1388" s="34" t="s">
        <v>2741</v>
      </c>
      <c r="C1388" s="35" t="s">
        <v>5308</v>
      </c>
      <c r="D1388" s="36" t="s">
        <v>2742</v>
      </c>
      <c r="E1388" s="69">
        <v>10313.121999999999</v>
      </c>
      <c r="F1388" s="115">
        <v>11202.395</v>
      </c>
      <c r="G1388" s="116">
        <f t="shared" si="366"/>
        <v>-889.27300000000105</v>
      </c>
      <c r="H1388" s="305">
        <f t="shared" si="367"/>
        <v>-7.9382399924301987</v>
      </c>
      <c r="I1388" s="69">
        <v>4022.5819999999999</v>
      </c>
      <c r="J1388" s="115">
        <v>4822.22</v>
      </c>
      <c r="K1388" s="116">
        <f t="shared" si="368"/>
        <v>-799.63800000000037</v>
      </c>
      <c r="L1388" s="318">
        <f t="shared" si="365"/>
        <v>-16.582362480351382</v>
      </c>
      <c r="M1388" s="240" t="s">
        <v>12163</v>
      </c>
      <c r="N1388" s="235" t="s">
        <v>12163</v>
      </c>
      <c r="O1388" s="234" t="s">
        <v>12163</v>
      </c>
      <c r="P1388" s="234" t="s">
        <v>12163</v>
      </c>
      <c r="Q1388" s="69">
        <v>6290.54</v>
      </c>
      <c r="R1388" s="115">
        <v>6380.1750000000002</v>
      </c>
      <c r="S1388" s="116">
        <f t="shared" si="381"/>
        <v>-89.635000000000218</v>
      </c>
      <c r="T1388" s="305">
        <f t="shared" si="362"/>
        <v>-1.4048987684507119</v>
      </c>
      <c r="U1388" s="76" t="s">
        <v>8805</v>
      </c>
      <c r="V1388" s="245">
        <v>2230</v>
      </c>
      <c r="W1388" s="245">
        <v>2519</v>
      </c>
      <c r="X1388" s="245">
        <f t="shared" si="377"/>
        <v>-289</v>
      </c>
      <c r="Y1388" s="259">
        <f t="shared" si="378"/>
        <v>-11.47280666931322</v>
      </c>
      <c r="Z1388" s="111" t="s">
        <v>8806</v>
      </c>
      <c r="AA1388" s="245">
        <v>1889</v>
      </c>
      <c r="AB1388" s="245">
        <v>1887</v>
      </c>
      <c r="AC1388" s="245">
        <f t="shared" si="363"/>
        <v>2</v>
      </c>
      <c r="AD1388" s="245">
        <f t="shared" si="379"/>
        <v>0.10598834128245893</v>
      </c>
      <c r="AE1388" s="111" t="s">
        <v>8777</v>
      </c>
      <c r="AF1388" s="245">
        <v>660</v>
      </c>
      <c r="AG1388" s="245">
        <v>660</v>
      </c>
      <c r="AH1388" s="245">
        <f t="shared" si="371"/>
        <v>0</v>
      </c>
      <c r="AI1388" s="245">
        <f t="shared" si="372"/>
        <v>0</v>
      </c>
      <c r="AJ1388" s="111" t="s">
        <v>8793</v>
      </c>
      <c r="AK1388" s="245">
        <v>442</v>
      </c>
      <c r="AL1388" s="245">
        <v>440</v>
      </c>
      <c r="AM1388" s="245">
        <f t="shared" si="373"/>
        <v>2</v>
      </c>
      <c r="AN1388" s="245">
        <f t="shared" si="374"/>
        <v>0.45454545454545453</v>
      </c>
      <c r="AO1388" s="111" t="s">
        <v>8807</v>
      </c>
      <c r="AP1388" s="245">
        <v>312</v>
      </c>
      <c r="AQ1388" s="245">
        <v>112</v>
      </c>
      <c r="AR1388" s="245">
        <f t="shared" si="380"/>
        <v>200</v>
      </c>
      <c r="AS1388" s="370">
        <f t="shared" si="376"/>
        <v>178.57142857142858</v>
      </c>
      <c r="AT1388" s="177" t="s">
        <v>8808</v>
      </c>
    </row>
    <row r="1389" spans="2:46" ht="50" customHeight="1">
      <c r="B1389" s="34" t="s">
        <v>2743</v>
      </c>
      <c r="C1389" s="35" t="s">
        <v>5308</v>
      </c>
      <c r="D1389" s="36" t="s">
        <v>2744</v>
      </c>
      <c r="E1389" s="69">
        <v>14167.518</v>
      </c>
      <c r="F1389" s="115">
        <v>16047.999</v>
      </c>
      <c r="G1389" s="116">
        <f t="shared" si="366"/>
        <v>-1880.4809999999998</v>
      </c>
      <c r="H1389" s="305">
        <f t="shared" si="367"/>
        <v>-11.717853422099539</v>
      </c>
      <c r="I1389" s="69">
        <v>8255.73</v>
      </c>
      <c r="J1389" s="115">
        <v>7856.1710000000003</v>
      </c>
      <c r="K1389" s="116">
        <f t="shared" si="368"/>
        <v>399.55899999999929</v>
      </c>
      <c r="L1389" s="318">
        <f t="shared" si="365"/>
        <v>5.0859254463783854</v>
      </c>
      <c r="M1389" s="240" t="s">
        <v>12163</v>
      </c>
      <c r="N1389" s="235" t="s">
        <v>12163</v>
      </c>
      <c r="O1389" s="234" t="s">
        <v>12163</v>
      </c>
      <c r="P1389" s="234" t="s">
        <v>12163</v>
      </c>
      <c r="Q1389" s="69">
        <v>5911.7879999999996</v>
      </c>
      <c r="R1389" s="115">
        <v>8191.8280000000004</v>
      </c>
      <c r="S1389" s="116">
        <f t="shared" si="381"/>
        <v>-2280.0400000000009</v>
      </c>
      <c r="T1389" s="305">
        <f t="shared" si="362"/>
        <v>-27.833103917709217</v>
      </c>
      <c r="U1389" s="76" t="s">
        <v>8809</v>
      </c>
      <c r="V1389" s="245">
        <v>3976</v>
      </c>
      <c r="W1389" s="245">
        <v>4143</v>
      </c>
      <c r="X1389" s="245">
        <f t="shared" si="377"/>
        <v>-167</v>
      </c>
      <c r="Y1389" s="259">
        <f t="shared" si="378"/>
        <v>-4.0308954863625397</v>
      </c>
      <c r="Z1389" s="111" t="s">
        <v>8810</v>
      </c>
      <c r="AA1389" s="245">
        <v>749</v>
      </c>
      <c r="AB1389" s="245">
        <v>1020</v>
      </c>
      <c r="AC1389" s="245">
        <f t="shared" si="363"/>
        <v>-271</v>
      </c>
      <c r="AD1389" s="245">
        <f t="shared" si="379"/>
        <v>-26.568627450980394</v>
      </c>
      <c r="AE1389" s="111" t="s">
        <v>8811</v>
      </c>
      <c r="AF1389" s="245">
        <v>569</v>
      </c>
      <c r="AG1389" s="245">
        <v>566</v>
      </c>
      <c r="AH1389" s="245">
        <f t="shared" si="371"/>
        <v>3</v>
      </c>
      <c r="AI1389" s="245">
        <f t="shared" si="372"/>
        <v>0.53003533568904593</v>
      </c>
      <c r="AJ1389" s="111" t="s">
        <v>8812</v>
      </c>
      <c r="AK1389" s="245">
        <v>569</v>
      </c>
      <c r="AL1389" s="245">
        <v>711</v>
      </c>
      <c r="AM1389" s="245">
        <f t="shared" si="373"/>
        <v>-142</v>
      </c>
      <c r="AN1389" s="245">
        <f t="shared" si="374"/>
        <v>-19.971870604781998</v>
      </c>
      <c r="AO1389" s="111" t="s">
        <v>8813</v>
      </c>
      <c r="AP1389" s="245">
        <v>14</v>
      </c>
      <c r="AQ1389" s="245">
        <v>11</v>
      </c>
      <c r="AR1389" s="245">
        <f t="shared" si="380"/>
        <v>3</v>
      </c>
      <c r="AS1389" s="370">
        <f t="shared" si="376"/>
        <v>27.27272727272727</v>
      </c>
      <c r="AT1389" s="177" t="s">
        <v>8814</v>
      </c>
    </row>
    <row r="1390" spans="2:46" ht="50" customHeight="1">
      <c r="B1390" s="34" t="s">
        <v>2745</v>
      </c>
      <c r="C1390" s="35" t="s">
        <v>5308</v>
      </c>
      <c r="D1390" s="36" t="s">
        <v>2746</v>
      </c>
      <c r="E1390" s="69">
        <v>16562.724999999999</v>
      </c>
      <c r="F1390" s="115">
        <v>16544.87</v>
      </c>
      <c r="G1390" s="116">
        <f t="shared" si="366"/>
        <v>17.854999999999563</v>
      </c>
      <c r="H1390" s="305">
        <f t="shared" si="367"/>
        <v>0.1079186478950851</v>
      </c>
      <c r="I1390" s="69">
        <v>5185.37</v>
      </c>
      <c r="J1390" s="115">
        <v>4799.3500000000004</v>
      </c>
      <c r="K1390" s="116">
        <f t="shared" si="368"/>
        <v>386.01999999999953</v>
      </c>
      <c r="L1390" s="318">
        <f t="shared" si="365"/>
        <v>8.0431725129444498</v>
      </c>
      <c r="M1390" s="69">
        <v>2294.14</v>
      </c>
      <c r="N1390" s="115">
        <v>1380.346</v>
      </c>
      <c r="O1390" s="116">
        <f t="shared" si="369"/>
        <v>913.79399999999987</v>
      </c>
      <c r="P1390" s="305">
        <f t="shared" si="370"/>
        <v>66.200358460849657</v>
      </c>
      <c r="Q1390" s="69">
        <v>9083.2150000000001</v>
      </c>
      <c r="R1390" s="115">
        <v>10365.174000000001</v>
      </c>
      <c r="S1390" s="116">
        <f t="shared" si="381"/>
        <v>-1281.9590000000007</v>
      </c>
      <c r="T1390" s="305">
        <f t="shared" si="362"/>
        <v>-12.367944812117971</v>
      </c>
      <c r="U1390" s="78" t="s">
        <v>8815</v>
      </c>
      <c r="V1390" s="245">
        <v>2973</v>
      </c>
      <c r="W1390" s="245">
        <v>3044</v>
      </c>
      <c r="X1390" s="245">
        <f t="shared" si="377"/>
        <v>-71</v>
      </c>
      <c r="Y1390" s="259">
        <f t="shared" si="378"/>
        <v>-2.3324572930354797</v>
      </c>
      <c r="Z1390" s="79" t="s">
        <v>8816</v>
      </c>
      <c r="AA1390" s="245">
        <v>2711</v>
      </c>
      <c r="AB1390" s="245">
        <v>3481</v>
      </c>
      <c r="AC1390" s="245">
        <f t="shared" si="363"/>
        <v>-770</v>
      </c>
      <c r="AD1390" s="245">
        <f t="shared" si="379"/>
        <v>-22.120080436656135</v>
      </c>
      <c r="AE1390" s="79" t="s">
        <v>8817</v>
      </c>
      <c r="AF1390" s="245">
        <v>1331</v>
      </c>
      <c r="AG1390" s="245">
        <v>1330</v>
      </c>
      <c r="AH1390" s="245">
        <f t="shared" si="371"/>
        <v>1</v>
      </c>
      <c r="AI1390" s="245">
        <f t="shared" si="372"/>
        <v>7.518796992481204E-2</v>
      </c>
      <c r="AJ1390" s="79" t="s">
        <v>8818</v>
      </c>
      <c r="AK1390" s="245">
        <v>425</v>
      </c>
      <c r="AL1390" s="245">
        <v>424</v>
      </c>
      <c r="AM1390" s="245">
        <f t="shared" si="373"/>
        <v>1</v>
      </c>
      <c r="AN1390" s="245">
        <f t="shared" si="374"/>
        <v>0.23584905660377359</v>
      </c>
      <c r="AO1390" s="79" t="s">
        <v>8819</v>
      </c>
      <c r="AP1390" s="245">
        <v>325</v>
      </c>
      <c r="AQ1390" s="245">
        <v>325</v>
      </c>
      <c r="AR1390" s="245">
        <f t="shared" si="380"/>
        <v>0</v>
      </c>
      <c r="AS1390" s="259">
        <f t="shared" si="376"/>
        <v>0</v>
      </c>
      <c r="AT1390" s="177" t="s">
        <v>8820</v>
      </c>
    </row>
    <row r="1391" spans="2:46" ht="50" customHeight="1">
      <c r="B1391" s="34" t="s">
        <v>2747</v>
      </c>
      <c r="C1391" s="35" t="s">
        <v>5308</v>
      </c>
      <c r="D1391" s="36" t="s">
        <v>2748</v>
      </c>
      <c r="E1391" s="69">
        <v>6136.2619999999997</v>
      </c>
      <c r="F1391" s="115">
        <v>6346.0290000000005</v>
      </c>
      <c r="G1391" s="116">
        <f t="shared" si="366"/>
        <v>-209.76700000000073</v>
      </c>
      <c r="H1391" s="305">
        <f t="shared" si="367"/>
        <v>-3.3054844218329404</v>
      </c>
      <c r="I1391" s="69">
        <v>3740.114</v>
      </c>
      <c r="J1391" s="115">
        <v>3918.1849999999999</v>
      </c>
      <c r="K1391" s="116">
        <f t="shared" si="368"/>
        <v>-178.07099999999991</v>
      </c>
      <c r="L1391" s="318">
        <f t="shared" si="365"/>
        <v>-4.5447318082224273</v>
      </c>
      <c r="M1391" s="240" t="s">
        <v>12163</v>
      </c>
      <c r="N1391" s="235" t="s">
        <v>12163</v>
      </c>
      <c r="O1391" s="234" t="s">
        <v>12163</v>
      </c>
      <c r="P1391" s="234" t="s">
        <v>12163</v>
      </c>
      <c r="Q1391" s="69">
        <v>2396.1480000000001</v>
      </c>
      <c r="R1391" s="115">
        <v>2427.8440000000001</v>
      </c>
      <c r="S1391" s="116">
        <f t="shared" si="381"/>
        <v>-31.695999999999913</v>
      </c>
      <c r="T1391" s="305">
        <f t="shared" si="362"/>
        <v>-1.3055204535381975</v>
      </c>
      <c r="U1391" s="76" t="s">
        <v>5386</v>
      </c>
      <c r="V1391" s="245">
        <v>612</v>
      </c>
      <c r="W1391" s="245">
        <v>612</v>
      </c>
      <c r="X1391" s="245">
        <f t="shared" si="377"/>
        <v>0</v>
      </c>
      <c r="Y1391" s="259">
        <f t="shared" si="378"/>
        <v>0</v>
      </c>
      <c r="Z1391" s="111" t="s">
        <v>5577</v>
      </c>
      <c r="AA1391" s="245">
        <v>367</v>
      </c>
      <c r="AB1391" s="245">
        <v>277</v>
      </c>
      <c r="AC1391" s="245">
        <f t="shared" si="363"/>
        <v>90</v>
      </c>
      <c r="AD1391" s="245">
        <f t="shared" si="379"/>
        <v>32.490974729241877</v>
      </c>
      <c r="AE1391" s="111" t="s">
        <v>8821</v>
      </c>
      <c r="AF1391" s="245">
        <v>171</v>
      </c>
      <c r="AG1391" s="245">
        <v>170</v>
      </c>
      <c r="AH1391" s="245">
        <f t="shared" si="371"/>
        <v>1</v>
      </c>
      <c r="AI1391" s="245">
        <f t="shared" si="372"/>
        <v>0.58823529411764708</v>
      </c>
      <c r="AJ1391" s="362" t="s">
        <v>8822</v>
      </c>
      <c r="AK1391" s="245">
        <v>149</v>
      </c>
      <c r="AL1391" s="245">
        <v>139</v>
      </c>
      <c r="AM1391" s="245">
        <f t="shared" si="373"/>
        <v>10</v>
      </c>
      <c r="AN1391" s="245">
        <f t="shared" si="374"/>
        <v>7.1942446043165464</v>
      </c>
      <c r="AO1391" s="111" t="s">
        <v>5401</v>
      </c>
      <c r="AP1391" s="245">
        <v>134</v>
      </c>
      <c r="AQ1391" s="245">
        <v>133</v>
      </c>
      <c r="AR1391" s="245">
        <f t="shared" si="380"/>
        <v>1</v>
      </c>
      <c r="AS1391" s="370">
        <f t="shared" si="376"/>
        <v>0.75187969924812026</v>
      </c>
      <c r="AT1391" s="179" t="s">
        <v>8823</v>
      </c>
    </row>
    <row r="1392" spans="2:46" ht="50" customHeight="1">
      <c r="B1392" s="34" t="s">
        <v>2749</v>
      </c>
      <c r="C1392" s="35" t="s">
        <v>5308</v>
      </c>
      <c r="D1392" s="36" t="s">
        <v>2750</v>
      </c>
      <c r="E1392" s="69">
        <v>15919.371999999999</v>
      </c>
      <c r="F1392" s="115">
        <v>15921.994000000001</v>
      </c>
      <c r="G1392" s="116">
        <f t="shared" si="366"/>
        <v>-2.6220000000012078</v>
      </c>
      <c r="H1392" s="305">
        <f t="shared" si="367"/>
        <v>-1.6467786635274501E-2</v>
      </c>
      <c r="I1392" s="69">
        <v>7720.7690000000002</v>
      </c>
      <c r="J1392" s="115">
        <v>7681.4690000000001</v>
      </c>
      <c r="K1392" s="116">
        <f t="shared" si="368"/>
        <v>39.300000000000182</v>
      </c>
      <c r="L1392" s="318">
        <f t="shared" si="365"/>
        <v>0.51162088918148574</v>
      </c>
      <c r="M1392" s="69">
        <v>1100.202</v>
      </c>
      <c r="N1392" s="115">
        <v>1094.604</v>
      </c>
      <c r="O1392" s="116">
        <f t="shared" si="369"/>
        <v>5.5979999999999563</v>
      </c>
      <c r="P1392" s="305">
        <f t="shared" si="370"/>
        <v>0.51141782781717915</v>
      </c>
      <c r="Q1392" s="69">
        <v>7098.4009999999998</v>
      </c>
      <c r="R1392" s="115">
        <v>7145.9210000000003</v>
      </c>
      <c r="S1392" s="116">
        <f t="shared" si="381"/>
        <v>-47.520000000000437</v>
      </c>
      <c r="T1392" s="305">
        <f t="shared" si="362"/>
        <v>-0.66499475714887468</v>
      </c>
      <c r="U1392" s="76" t="s">
        <v>8824</v>
      </c>
      <c r="V1392" s="245">
        <v>2857</v>
      </c>
      <c r="W1392" s="245">
        <v>2790</v>
      </c>
      <c r="X1392" s="245">
        <f t="shared" si="377"/>
        <v>67</v>
      </c>
      <c r="Y1392" s="259">
        <f t="shared" si="378"/>
        <v>2.4014336917562726</v>
      </c>
      <c r="Z1392" s="111" t="s">
        <v>8825</v>
      </c>
      <c r="AA1392" s="245">
        <v>2398</v>
      </c>
      <c r="AB1392" s="245">
        <v>2410</v>
      </c>
      <c r="AC1392" s="245">
        <f t="shared" si="363"/>
        <v>-12</v>
      </c>
      <c r="AD1392" s="245">
        <f t="shared" si="379"/>
        <v>-0.49792531120331945</v>
      </c>
      <c r="AE1392" s="111" t="s">
        <v>8826</v>
      </c>
      <c r="AF1392" s="245">
        <v>707</v>
      </c>
      <c r="AG1392" s="245">
        <v>704</v>
      </c>
      <c r="AH1392" s="245">
        <f t="shared" si="371"/>
        <v>3</v>
      </c>
      <c r="AI1392" s="245">
        <f t="shared" si="372"/>
        <v>0.42613636363636359</v>
      </c>
      <c r="AJ1392" s="111" t="s">
        <v>8827</v>
      </c>
      <c r="AK1392" s="245">
        <v>664</v>
      </c>
      <c r="AL1392" s="245">
        <v>741</v>
      </c>
      <c r="AM1392" s="245">
        <f t="shared" si="373"/>
        <v>-77</v>
      </c>
      <c r="AN1392" s="245">
        <f t="shared" si="374"/>
        <v>-10.39136302294197</v>
      </c>
      <c r="AO1392" s="111" t="s">
        <v>8828</v>
      </c>
      <c r="AP1392" s="245">
        <v>138</v>
      </c>
      <c r="AQ1392" s="245">
        <v>137</v>
      </c>
      <c r="AR1392" s="245">
        <f t="shared" si="380"/>
        <v>1</v>
      </c>
      <c r="AS1392" s="370">
        <f t="shared" si="376"/>
        <v>0.72992700729927007</v>
      </c>
      <c r="AT1392" s="77" t="s">
        <v>8829</v>
      </c>
    </row>
    <row r="1393" spans="2:46" ht="50" customHeight="1">
      <c r="B1393" s="34" t="s">
        <v>2751</v>
      </c>
      <c r="C1393" s="35" t="s">
        <v>5308</v>
      </c>
      <c r="D1393" s="36" t="s">
        <v>2752</v>
      </c>
      <c r="E1393" s="69">
        <v>5423.3760000000002</v>
      </c>
      <c r="F1393" s="115">
        <v>4647.1809999999996</v>
      </c>
      <c r="G1393" s="116">
        <f t="shared" si="366"/>
        <v>776.19500000000062</v>
      </c>
      <c r="H1393" s="305">
        <f t="shared" si="367"/>
        <v>16.702491252223677</v>
      </c>
      <c r="I1393" s="69">
        <v>2207.3789999999999</v>
      </c>
      <c r="J1393" s="115">
        <v>1751.2049999999999</v>
      </c>
      <c r="K1393" s="116">
        <f t="shared" si="368"/>
        <v>456.17399999999998</v>
      </c>
      <c r="L1393" s="318">
        <f t="shared" si="365"/>
        <v>26.049149014535704</v>
      </c>
      <c r="M1393" s="69">
        <v>10.417</v>
      </c>
      <c r="N1393" s="115">
        <v>10.416</v>
      </c>
      <c r="O1393" s="116">
        <f t="shared" si="369"/>
        <v>9.9999999999944578E-4</v>
      </c>
      <c r="P1393" s="305">
        <f t="shared" si="370"/>
        <v>9.6006144393187953E-3</v>
      </c>
      <c r="Q1393" s="69">
        <v>3205.58</v>
      </c>
      <c r="R1393" s="115">
        <v>2885.56</v>
      </c>
      <c r="S1393" s="116">
        <f t="shared" si="381"/>
        <v>320.02</v>
      </c>
      <c r="T1393" s="305">
        <f t="shared" si="362"/>
        <v>11.090394932006266</v>
      </c>
      <c r="U1393" s="76" t="s">
        <v>8830</v>
      </c>
      <c r="V1393" s="245">
        <v>2298</v>
      </c>
      <c r="W1393" s="245">
        <v>2244</v>
      </c>
      <c r="X1393" s="245">
        <f t="shared" si="377"/>
        <v>54</v>
      </c>
      <c r="Y1393" s="259">
        <f t="shared" si="378"/>
        <v>2.4064171122994651</v>
      </c>
      <c r="Z1393" s="111" t="s">
        <v>8769</v>
      </c>
      <c r="AA1393" s="245">
        <v>480</v>
      </c>
      <c r="AB1393" s="245">
        <v>109</v>
      </c>
      <c r="AC1393" s="245">
        <f t="shared" si="363"/>
        <v>371</v>
      </c>
      <c r="AD1393" s="245">
        <f t="shared" si="379"/>
        <v>340.36697247706422</v>
      </c>
      <c r="AE1393" s="111" t="s">
        <v>8831</v>
      </c>
      <c r="AF1393" s="245">
        <v>155</v>
      </c>
      <c r="AG1393" s="245">
        <v>187</v>
      </c>
      <c r="AH1393" s="245">
        <f t="shared" si="371"/>
        <v>-32</v>
      </c>
      <c r="AI1393" s="245">
        <f t="shared" si="372"/>
        <v>-17.112299465240639</v>
      </c>
      <c r="AJ1393" s="111" t="s">
        <v>8832</v>
      </c>
      <c r="AK1393" s="245">
        <v>120</v>
      </c>
      <c r="AL1393" s="245">
        <v>120</v>
      </c>
      <c r="AM1393" s="245">
        <f t="shared" si="373"/>
        <v>0</v>
      </c>
      <c r="AN1393" s="245">
        <f t="shared" si="374"/>
        <v>0</v>
      </c>
      <c r="AO1393" s="111" t="s">
        <v>8776</v>
      </c>
      <c r="AP1393" s="245">
        <v>73</v>
      </c>
      <c r="AQ1393" s="245">
        <v>57</v>
      </c>
      <c r="AR1393" s="245">
        <f t="shared" si="380"/>
        <v>16</v>
      </c>
      <c r="AS1393" s="370">
        <f t="shared" si="376"/>
        <v>28.07017543859649</v>
      </c>
      <c r="AT1393" s="177" t="s">
        <v>8833</v>
      </c>
    </row>
    <row r="1394" spans="2:46" ht="50" customHeight="1">
      <c r="B1394" s="37" t="s">
        <v>2753</v>
      </c>
      <c r="C1394" s="35" t="s">
        <v>5308</v>
      </c>
      <c r="D1394" s="39" t="s">
        <v>2754</v>
      </c>
      <c r="E1394" s="69">
        <v>6624.3860000000004</v>
      </c>
      <c r="F1394" s="115">
        <v>6154.3140000000003</v>
      </c>
      <c r="G1394" s="116">
        <f t="shared" si="366"/>
        <v>470.07200000000012</v>
      </c>
      <c r="H1394" s="305">
        <f t="shared" si="367"/>
        <v>7.6380893142598856</v>
      </c>
      <c r="I1394" s="69">
        <v>2355.3290000000002</v>
      </c>
      <c r="J1394" s="115">
        <v>2163.0709999999999</v>
      </c>
      <c r="K1394" s="116">
        <f t="shared" si="368"/>
        <v>192.25800000000027</v>
      </c>
      <c r="L1394" s="318">
        <f t="shared" si="365"/>
        <v>8.8881964577214649</v>
      </c>
      <c r="M1394" s="69">
        <v>624.10299999999995</v>
      </c>
      <c r="N1394" s="115">
        <v>622.90499999999997</v>
      </c>
      <c r="O1394" s="116">
        <f t="shared" si="369"/>
        <v>1.1979999999999791</v>
      </c>
      <c r="P1394" s="305">
        <f t="shared" si="370"/>
        <v>0.19232467230155145</v>
      </c>
      <c r="Q1394" s="69">
        <v>3644.9540000000002</v>
      </c>
      <c r="R1394" s="115">
        <v>3368.3380000000002</v>
      </c>
      <c r="S1394" s="116">
        <f t="shared" si="381"/>
        <v>276.61599999999999</v>
      </c>
      <c r="T1394" s="305">
        <f t="shared" si="362"/>
        <v>8.2122399830420818</v>
      </c>
      <c r="U1394" s="76" t="s">
        <v>8777</v>
      </c>
      <c r="V1394" s="245">
        <v>1290</v>
      </c>
      <c r="W1394" s="245">
        <v>1298</v>
      </c>
      <c r="X1394" s="245">
        <f t="shared" si="377"/>
        <v>-8</v>
      </c>
      <c r="Y1394" s="259">
        <f t="shared" si="378"/>
        <v>-0.6163328197226503</v>
      </c>
      <c r="Z1394" s="111" t="s">
        <v>8834</v>
      </c>
      <c r="AA1394" s="245">
        <v>695</v>
      </c>
      <c r="AB1394" s="245">
        <v>105</v>
      </c>
      <c r="AC1394" s="245">
        <f t="shared" si="363"/>
        <v>590</v>
      </c>
      <c r="AD1394" s="245">
        <f t="shared" si="379"/>
        <v>561.90476190476181</v>
      </c>
      <c r="AE1394" s="111" t="s">
        <v>8776</v>
      </c>
      <c r="AF1394" s="245">
        <v>503</v>
      </c>
      <c r="AG1394" s="245">
        <v>502</v>
      </c>
      <c r="AH1394" s="245">
        <f t="shared" si="371"/>
        <v>1</v>
      </c>
      <c r="AI1394" s="245">
        <f t="shared" si="372"/>
        <v>0.19920318725099601</v>
      </c>
      <c r="AJ1394" s="111" t="s">
        <v>8799</v>
      </c>
      <c r="AK1394" s="245">
        <v>418</v>
      </c>
      <c r="AL1394" s="245">
        <v>694</v>
      </c>
      <c r="AM1394" s="245">
        <f t="shared" si="373"/>
        <v>-276</v>
      </c>
      <c r="AN1394" s="245">
        <f t="shared" si="374"/>
        <v>-39.769452449567723</v>
      </c>
      <c r="AO1394" s="111" t="s">
        <v>8835</v>
      </c>
      <c r="AP1394" s="245">
        <v>257</v>
      </c>
      <c r="AQ1394" s="245">
        <v>259</v>
      </c>
      <c r="AR1394" s="245">
        <f t="shared" si="380"/>
        <v>-2</v>
      </c>
      <c r="AS1394" s="370">
        <f t="shared" si="376"/>
        <v>-0.77220077220077221</v>
      </c>
      <c r="AT1394" s="178" t="s">
        <v>8836</v>
      </c>
    </row>
    <row r="1395" spans="2:46" ht="50" customHeight="1">
      <c r="B1395" s="37" t="s">
        <v>2755</v>
      </c>
      <c r="C1395" s="35" t="s">
        <v>5308</v>
      </c>
      <c r="D1395" s="39" t="s">
        <v>2756</v>
      </c>
      <c r="E1395" s="69">
        <v>2332.0880000000002</v>
      </c>
      <c r="F1395" s="115">
        <v>2407.9119999999998</v>
      </c>
      <c r="G1395" s="116">
        <f t="shared" si="366"/>
        <v>-75.823999999999614</v>
      </c>
      <c r="H1395" s="305">
        <f t="shared" si="367"/>
        <v>-3.1489522872928757</v>
      </c>
      <c r="I1395" s="69">
        <v>749.00699999999995</v>
      </c>
      <c r="J1395" s="115">
        <v>938.99800000000005</v>
      </c>
      <c r="K1395" s="116">
        <f t="shared" si="368"/>
        <v>-189.9910000000001</v>
      </c>
      <c r="L1395" s="318">
        <f t="shared" si="365"/>
        <v>-20.233376428916792</v>
      </c>
      <c r="M1395" s="69">
        <v>324.46199999999999</v>
      </c>
      <c r="N1395" s="115">
        <v>191.80099999999999</v>
      </c>
      <c r="O1395" s="116">
        <f t="shared" si="369"/>
        <v>132.661</v>
      </c>
      <c r="P1395" s="305">
        <f t="shared" si="370"/>
        <v>69.165958467369819</v>
      </c>
      <c r="Q1395" s="69">
        <v>1258.6189999999999</v>
      </c>
      <c r="R1395" s="115">
        <v>1277.1130000000001</v>
      </c>
      <c r="S1395" s="116">
        <f t="shared" si="381"/>
        <v>-18.494000000000142</v>
      </c>
      <c r="T1395" s="305">
        <f t="shared" si="362"/>
        <v>-1.4481099166636109</v>
      </c>
      <c r="U1395" s="76" t="s">
        <v>8837</v>
      </c>
      <c r="V1395" s="245">
        <v>539</v>
      </c>
      <c r="W1395" s="245">
        <v>553</v>
      </c>
      <c r="X1395" s="245">
        <f t="shared" si="377"/>
        <v>-14</v>
      </c>
      <c r="Y1395" s="259">
        <f t="shared" si="378"/>
        <v>-2.5316455696202533</v>
      </c>
      <c r="Z1395" s="111" t="s">
        <v>8838</v>
      </c>
      <c r="AA1395" s="245">
        <v>231</v>
      </c>
      <c r="AB1395" s="245">
        <v>209</v>
      </c>
      <c r="AC1395" s="245">
        <f t="shared" si="363"/>
        <v>22</v>
      </c>
      <c r="AD1395" s="245">
        <f t="shared" si="379"/>
        <v>10.526315789473683</v>
      </c>
      <c r="AE1395" s="111" t="s">
        <v>8839</v>
      </c>
      <c r="AF1395" s="245">
        <v>120</v>
      </c>
      <c r="AG1395" s="245">
        <v>145</v>
      </c>
      <c r="AH1395" s="245">
        <f t="shared" si="371"/>
        <v>-25</v>
      </c>
      <c r="AI1395" s="245">
        <f t="shared" si="372"/>
        <v>-17.241379310344829</v>
      </c>
      <c r="AJ1395" s="111" t="s">
        <v>8840</v>
      </c>
      <c r="AK1395" s="245">
        <v>79</v>
      </c>
      <c r="AL1395" s="245">
        <v>77</v>
      </c>
      <c r="AM1395" s="245">
        <f t="shared" si="373"/>
        <v>2</v>
      </c>
      <c r="AN1395" s="245">
        <f t="shared" si="374"/>
        <v>2.5974025974025974</v>
      </c>
      <c r="AO1395" s="111" t="s">
        <v>8841</v>
      </c>
      <c r="AP1395" s="245">
        <v>46</v>
      </c>
      <c r="AQ1395" s="245">
        <v>57</v>
      </c>
      <c r="AR1395" s="245">
        <f t="shared" si="380"/>
        <v>-11</v>
      </c>
      <c r="AS1395" s="370">
        <f t="shared" si="376"/>
        <v>-19.298245614035086</v>
      </c>
      <c r="AT1395" s="178" t="s">
        <v>8842</v>
      </c>
    </row>
    <row r="1396" spans="2:46" ht="50" customHeight="1">
      <c r="B1396" s="34" t="s">
        <v>2757</v>
      </c>
      <c r="C1396" s="35" t="s">
        <v>5308</v>
      </c>
      <c r="D1396" s="36" t="s">
        <v>2758</v>
      </c>
      <c r="E1396" s="69">
        <v>6794.1859999999997</v>
      </c>
      <c r="F1396" s="115">
        <v>7853.5339999999997</v>
      </c>
      <c r="G1396" s="116">
        <f t="shared" si="366"/>
        <v>-1059.348</v>
      </c>
      <c r="H1396" s="305">
        <f t="shared" si="367"/>
        <v>-13.48880644051455</v>
      </c>
      <c r="I1396" s="69">
        <v>4056.5039999999999</v>
      </c>
      <c r="J1396" s="115">
        <v>4530.7359999999999</v>
      </c>
      <c r="K1396" s="116">
        <f t="shared" si="368"/>
        <v>-474.23199999999997</v>
      </c>
      <c r="L1396" s="318">
        <f t="shared" si="365"/>
        <v>-10.466996973560146</v>
      </c>
      <c r="M1396" s="69">
        <v>237.95400000000001</v>
      </c>
      <c r="N1396" s="115">
        <v>237.678</v>
      </c>
      <c r="O1396" s="116">
        <f t="shared" si="369"/>
        <v>0.27600000000001046</v>
      </c>
      <c r="P1396" s="305">
        <f t="shared" si="370"/>
        <v>0.11612349481231349</v>
      </c>
      <c r="Q1396" s="69">
        <v>2499.7280000000001</v>
      </c>
      <c r="R1396" s="115">
        <v>3085.12</v>
      </c>
      <c r="S1396" s="116">
        <f t="shared" si="381"/>
        <v>-585.39199999999983</v>
      </c>
      <c r="T1396" s="305">
        <f t="shared" si="362"/>
        <v>-18.974691422051649</v>
      </c>
      <c r="U1396" s="76" t="s">
        <v>8843</v>
      </c>
      <c r="V1396" s="245">
        <v>1385</v>
      </c>
      <c r="W1396" s="245">
        <v>1725</v>
      </c>
      <c r="X1396" s="245">
        <f t="shared" si="377"/>
        <v>-340</v>
      </c>
      <c r="Y1396" s="259">
        <f t="shared" si="378"/>
        <v>-19.710144927536234</v>
      </c>
      <c r="Z1396" s="111" t="s">
        <v>8844</v>
      </c>
      <c r="AA1396" s="245">
        <v>528</v>
      </c>
      <c r="AB1396" s="245">
        <v>726</v>
      </c>
      <c r="AC1396" s="245">
        <f t="shared" si="363"/>
        <v>-198</v>
      </c>
      <c r="AD1396" s="245">
        <f t="shared" si="379"/>
        <v>-27.27272727272727</v>
      </c>
      <c r="AE1396" s="111" t="s">
        <v>8845</v>
      </c>
      <c r="AF1396" s="245">
        <v>222</v>
      </c>
      <c r="AG1396" s="245">
        <v>242</v>
      </c>
      <c r="AH1396" s="245">
        <f t="shared" si="371"/>
        <v>-20</v>
      </c>
      <c r="AI1396" s="245">
        <f t="shared" si="372"/>
        <v>-8.2644628099173563</v>
      </c>
      <c r="AJ1396" s="111" t="s">
        <v>8846</v>
      </c>
      <c r="AK1396" s="245">
        <v>116</v>
      </c>
      <c r="AL1396" s="245">
        <v>116</v>
      </c>
      <c r="AM1396" s="245">
        <f t="shared" si="373"/>
        <v>0</v>
      </c>
      <c r="AN1396" s="245">
        <f t="shared" si="374"/>
        <v>0</v>
      </c>
      <c r="AO1396" s="111" t="s">
        <v>8847</v>
      </c>
      <c r="AP1396" s="245">
        <v>66</v>
      </c>
      <c r="AQ1396" s="245">
        <v>67</v>
      </c>
      <c r="AR1396" s="245">
        <f t="shared" si="380"/>
        <v>-1</v>
      </c>
      <c r="AS1396" s="370">
        <f t="shared" si="376"/>
        <v>-1.4925373134328357</v>
      </c>
      <c r="AT1396" s="177" t="s">
        <v>8848</v>
      </c>
    </row>
    <row r="1397" spans="2:46" ht="50" customHeight="1">
      <c r="B1397" s="34" t="s">
        <v>2759</v>
      </c>
      <c r="C1397" s="35" t="s">
        <v>5308</v>
      </c>
      <c r="D1397" s="36" t="s">
        <v>2760</v>
      </c>
      <c r="E1397" s="69">
        <v>5019.0919999999996</v>
      </c>
      <c r="F1397" s="115">
        <v>4749.5330000000004</v>
      </c>
      <c r="G1397" s="116">
        <f t="shared" si="366"/>
        <v>269.55899999999929</v>
      </c>
      <c r="H1397" s="305">
        <f t="shared" si="367"/>
        <v>5.6754843055095998</v>
      </c>
      <c r="I1397" s="69">
        <v>3209.7660000000001</v>
      </c>
      <c r="J1397" s="115">
        <v>2905.2629999999999</v>
      </c>
      <c r="K1397" s="116">
        <f t="shared" si="368"/>
        <v>304.50300000000016</v>
      </c>
      <c r="L1397" s="318">
        <f t="shared" si="365"/>
        <v>10.481082091363163</v>
      </c>
      <c r="M1397" s="69">
        <v>134.554</v>
      </c>
      <c r="N1397" s="115">
        <v>134.53399999999999</v>
      </c>
      <c r="O1397" s="116">
        <f t="shared" si="369"/>
        <v>2.0000000000010232E-2</v>
      </c>
      <c r="P1397" s="305">
        <f t="shared" si="370"/>
        <v>1.4866130494901091E-2</v>
      </c>
      <c r="Q1397" s="69">
        <v>1674.7719999999999</v>
      </c>
      <c r="R1397" s="115">
        <v>1709.7360000000001</v>
      </c>
      <c r="S1397" s="116">
        <f t="shared" si="381"/>
        <v>-34.964000000000169</v>
      </c>
      <c r="T1397" s="305">
        <f t="shared" si="362"/>
        <v>-2.044994080957538</v>
      </c>
      <c r="U1397" s="76" t="s">
        <v>8800</v>
      </c>
      <c r="V1397" s="245">
        <v>963</v>
      </c>
      <c r="W1397" s="245">
        <v>966</v>
      </c>
      <c r="X1397" s="245">
        <f t="shared" si="377"/>
        <v>-3</v>
      </c>
      <c r="Y1397" s="259">
        <f t="shared" si="378"/>
        <v>-0.3105590062111801</v>
      </c>
      <c r="Z1397" s="111" t="s">
        <v>8849</v>
      </c>
      <c r="AA1397" s="245">
        <v>239</v>
      </c>
      <c r="AB1397" s="245">
        <v>279</v>
      </c>
      <c r="AC1397" s="245">
        <f t="shared" si="363"/>
        <v>-40</v>
      </c>
      <c r="AD1397" s="245">
        <f t="shared" si="379"/>
        <v>-14.336917562724013</v>
      </c>
      <c r="AE1397" s="111" t="s">
        <v>8850</v>
      </c>
      <c r="AF1397" s="245">
        <v>138</v>
      </c>
      <c r="AG1397" s="245">
        <v>139</v>
      </c>
      <c r="AH1397" s="245">
        <f t="shared" si="371"/>
        <v>-1</v>
      </c>
      <c r="AI1397" s="245">
        <f t="shared" si="372"/>
        <v>-0.71942446043165476</v>
      </c>
      <c r="AJ1397" s="111" t="s">
        <v>8769</v>
      </c>
      <c r="AK1397" s="245">
        <v>130</v>
      </c>
      <c r="AL1397" s="245">
        <v>123</v>
      </c>
      <c r="AM1397" s="245">
        <f t="shared" si="373"/>
        <v>7</v>
      </c>
      <c r="AN1397" s="245">
        <f t="shared" si="374"/>
        <v>5.6910569105691051</v>
      </c>
      <c r="AO1397" s="111" t="s">
        <v>8851</v>
      </c>
      <c r="AP1397" s="245">
        <v>120</v>
      </c>
      <c r="AQ1397" s="245">
        <v>122</v>
      </c>
      <c r="AR1397" s="245">
        <f t="shared" si="380"/>
        <v>-2</v>
      </c>
      <c r="AS1397" s="370">
        <f t="shared" si="376"/>
        <v>-1.639344262295082</v>
      </c>
      <c r="AT1397" s="77" t="s">
        <v>8852</v>
      </c>
    </row>
    <row r="1398" spans="2:46" ht="50" customHeight="1">
      <c r="B1398" s="34" t="s">
        <v>2761</v>
      </c>
      <c r="C1398" s="35" t="s">
        <v>5308</v>
      </c>
      <c r="D1398" s="36" t="s">
        <v>2762</v>
      </c>
      <c r="E1398" s="69">
        <v>9671.8349999999991</v>
      </c>
      <c r="F1398" s="115">
        <v>10357.986000000001</v>
      </c>
      <c r="G1398" s="116">
        <f t="shared" si="366"/>
        <v>-686.15100000000166</v>
      </c>
      <c r="H1398" s="305">
        <f t="shared" si="367"/>
        <v>-6.624366937742546</v>
      </c>
      <c r="I1398" s="69">
        <v>4161.2269999999999</v>
      </c>
      <c r="J1398" s="115">
        <v>5044.5190000000002</v>
      </c>
      <c r="K1398" s="116">
        <f t="shared" si="368"/>
        <v>-883.29200000000037</v>
      </c>
      <c r="L1398" s="318">
        <f t="shared" si="365"/>
        <v>-17.509935040387408</v>
      </c>
      <c r="M1398" s="69">
        <v>741.47199999999998</v>
      </c>
      <c r="N1398" s="115">
        <v>809.46299999999997</v>
      </c>
      <c r="O1398" s="116">
        <f t="shared" si="369"/>
        <v>-67.990999999999985</v>
      </c>
      <c r="P1398" s="305">
        <f t="shared" si="370"/>
        <v>-8.3995191874118991</v>
      </c>
      <c r="Q1398" s="69">
        <v>4769.1360000000004</v>
      </c>
      <c r="R1398" s="115">
        <v>4504.0039999999999</v>
      </c>
      <c r="S1398" s="116">
        <f t="shared" si="381"/>
        <v>265.13200000000052</v>
      </c>
      <c r="T1398" s="305">
        <f t="shared" ref="T1398:T1461" si="382">S1398/R1398*100</f>
        <v>5.8865844701736609</v>
      </c>
      <c r="U1398" s="76" t="s">
        <v>8799</v>
      </c>
      <c r="V1398" s="245">
        <v>2405</v>
      </c>
      <c r="W1398" s="245">
        <v>2400</v>
      </c>
      <c r="X1398" s="245">
        <f t="shared" si="377"/>
        <v>5</v>
      </c>
      <c r="Y1398" s="259">
        <f t="shared" si="378"/>
        <v>0.20833333333333334</v>
      </c>
      <c r="Z1398" s="111" t="s">
        <v>8853</v>
      </c>
      <c r="AA1398" s="245">
        <v>697</v>
      </c>
      <c r="AB1398" s="245">
        <v>443</v>
      </c>
      <c r="AC1398" s="245">
        <f t="shared" ref="AC1398:AC1411" si="383">AA1398-AB1398</f>
        <v>254</v>
      </c>
      <c r="AD1398" s="245">
        <f t="shared" si="379"/>
        <v>57.336343115124158</v>
      </c>
      <c r="AE1398" s="111" t="s">
        <v>8854</v>
      </c>
      <c r="AF1398" s="245">
        <v>662</v>
      </c>
      <c r="AG1398" s="245">
        <v>666</v>
      </c>
      <c r="AH1398" s="245">
        <f t="shared" si="371"/>
        <v>-4</v>
      </c>
      <c r="AI1398" s="245">
        <f t="shared" si="372"/>
        <v>-0.60060060060060061</v>
      </c>
      <c r="AJ1398" s="111" t="s">
        <v>8849</v>
      </c>
      <c r="AK1398" s="245">
        <v>391</v>
      </c>
      <c r="AL1398" s="245">
        <v>391</v>
      </c>
      <c r="AM1398" s="245">
        <f t="shared" si="373"/>
        <v>0</v>
      </c>
      <c r="AN1398" s="245">
        <f t="shared" si="374"/>
        <v>0</v>
      </c>
      <c r="AO1398" s="111" t="s">
        <v>8855</v>
      </c>
      <c r="AP1398" s="245">
        <v>356</v>
      </c>
      <c r="AQ1398" s="245">
        <v>349</v>
      </c>
      <c r="AR1398" s="245">
        <f t="shared" si="380"/>
        <v>7</v>
      </c>
      <c r="AS1398" s="370">
        <f t="shared" si="376"/>
        <v>2.005730659025788</v>
      </c>
      <c r="AT1398" s="177" t="s">
        <v>8856</v>
      </c>
    </row>
    <row r="1399" spans="2:46" ht="50" customHeight="1">
      <c r="B1399" s="34" t="s">
        <v>2763</v>
      </c>
      <c r="C1399" s="35" t="s">
        <v>5308</v>
      </c>
      <c r="D1399" s="36" t="s">
        <v>2764</v>
      </c>
      <c r="E1399" s="69">
        <v>7711.8050000000003</v>
      </c>
      <c r="F1399" s="115">
        <v>9758.8359999999993</v>
      </c>
      <c r="G1399" s="116">
        <f t="shared" si="366"/>
        <v>-2047.030999999999</v>
      </c>
      <c r="H1399" s="305">
        <f t="shared" si="367"/>
        <v>-20.976179946050934</v>
      </c>
      <c r="I1399" s="69">
        <v>4342.5370000000003</v>
      </c>
      <c r="J1399" s="115">
        <v>5538.2569999999996</v>
      </c>
      <c r="K1399" s="116">
        <f t="shared" si="368"/>
        <v>-1195.7199999999993</v>
      </c>
      <c r="L1399" s="318">
        <f t="shared" si="365"/>
        <v>-21.590186226460769</v>
      </c>
      <c r="M1399" s="69">
        <v>205.38300000000001</v>
      </c>
      <c r="N1399" s="115">
        <v>205.36500000000001</v>
      </c>
      <c r="O1399" s="116">
        <f t="shared" si="369"/>
        <v>1.8000000000000682E-2</v>
      </c>
      <c r="P1399" s="305">
        <f t="shared" si="370"/>
        <v>8.7648820392962189E-3</v>
      </c>
      <c r="Q1399" s="69">
        <v>3163.8850000000002</v>
      </c>
      <c r="R1399" s="115">
        <v>4015.2139999999999</v>
      </c>
      <c r="S1399" s="116">
        <f t="shared" si="381"/>
        <v>-851.32899999999972</v>
      </c>
      <c r="T1399" s="305">
        <f t="shared" si="382"/>
        <v>-21.202580983230277</v>
      </c>
      <c r="U1399" s="76" t="s">
        <v>8857</v>
      </c>
      <c r="V1399" s="245">
        <v>1596</v>
      </c>
      <c r="W1399" s="245">
        <v>2136</v>
      </c>
      <c r="X1399" s="245">
        <f t="shared" si="377"/>
        <v>-540</v>
      </c>
      <c r="Y1399" s="259">
        <f t="shared" si="378"/>
        <v>-25.280898876404496</v>
      </c>
      <c r="Z1399" s="111" t="s">
        <v>8800</v>
      </c>
      <c r="AA1399" s="245">
        <v>545</v>
      </c>
      <c r="AB1399" s="245">
        <v>564</v>
      </c>
      <c r="AC1399" s="245">
        <f t="shared" si="383"/>
        <v>-19</v>
      </c>
      <c r="AD1399" s="245">
        <f t="shared" si="379"/>
        <v>-3.3687943262411348</v>
      </c>
      <c r="AE1399" s="111" t="s">
        <v>8858</v>
      </c>
      <c r="AF1399" s="245">
        <v>345</v>
      </c>
      <c r="AG1399" s="245">
        <v>456</v>
      </c>
      <c r="AH1399" s="245">
        <f t="shared" si="371"/>
        <v>-111</v>
      </c>
      <c r="AI1399" s="245">
        <f t="shared" si="372"/>
        <v>-24.342105263157894</v>
      </c>
      <c r="AJ1399" s="111" t="s">
        <v>8849</v>
      </c>
      <c r="AK1399" s="245">
        <v>146</v>
      </c>
      <c r="AL1399" s="245">
        <v>146</v>
      </c>
      <c r="AM1399" s="245">
        <f t="shared" si="373"/>
        <v>0</v>
      </c>
      <c r="AN1399" s="245">
        <f t="shared" si="374"/>
        <v>0</v>
      </c>
      <c r="AO1399" s="111" t="s">
        <v>8859</v>
      </c>
      <c r="AP1399" s="245">
        <v>133</v>
      </c>
      <c r="AQ1399" s="245">
        <v>222</v>
      </c>
      <c r="AR1399" s="245">
        <f t="shared" si="380"/>
        <v>-89</v>
      </c>
      <c r="AS1399" s="370">
        <f t="shared" si="376"/>
        <v>-40.090090090090094</v>
      </c>
      <c r="AT1399" s="177" t="s">
        <v>8860</v>
      </c>
    </row>
    <row r="1400" spans="2:46" ht="50" customHeight="1">
      <c r="B1400" s="34" t="s">
        <v>2765</v>
      </c>
      <c r="C1400" s="35" t="s">
        <v>5308</v>
      </c>
      <c r="D1400" s="36" t="s">
        <v>2766</v>
      </c>
      <c r="E1400" s="69">
        <v>3109.3870000000002</v>
      </c>
      <c r="F1400" s="115">
        <v>3301.951</v>
      </c>
      <c r="G1400" s="116">
        <f t="shared" si="366"/>
        <v>-192.56399999999985</v>
      </c>
      <c r="H1400" s="305">
        <f t="shared" si="367"/>
        <v>-5.8318248817138674</v>
      </c>
      <c r="I1400" s="69">
        <v>2117.9789999999998</v>
      </c>
      <c r="J1400" s="115">
        <v>2378.076</v>
      </c>
      <c r="K1400" s="116">
        <f t="shared" si="368"/>
        <v>-260.09700000000021</v>
      </c>
      <c r="L1400" s="318">
        <f t="shared" si="365"/>
        <v>-10.937287117821306</v>
      </c>
      <c r="M1400" s="69">
        <v>2.4430000000000001</v>
      </c>
      <c r="N1400" s="115">
        <v>2.4420000000000002</v>
      </c>
      <c r="O1400" s="116">
        <f t="shared" si="369"/>
        <v>9.9999999999988987E-4</v>
      </c>
      <c r="P1400" s="305">
        <f t="shared" si="370"/>
        <v>4.0950040950036438E-2</v>
      </c>
      <c r="Q1400" s="69">
        <v>988.96500000000003</v>
      </c>
      <c r="R1400" s="115">
        <v>921.43299999999999</v>
      </c>
      <c r="S1400" s="116">
        <f t="shared" si="381"/>
        <v>67.532000000000039</v>
      </c>
      <c r="T1400" s="305">
        <f t="shared" si="382"/>
        <v>7.3290190388232288</v>
      </c>
      <c r="U1400" s="76" t="s">
        <v>8861</v>
      </c>
      <c r="V1400" s="245">
        <v>909</v>
      </c>
      <c r="W1400" s="245">
        <v>839</v>
      </c>
      <c r="X1400" s="245">
        <f t="shared" si="377"/>
        <v>70</v>
      </c>
      <c r="Y1400" s="259">
        <f t="shared" si="378"/>
        <v>8.34326579261025</v>
      </c>
      <c r="Z1400" s="111" t="s">
        <v>8862</v>
      </c>
      <c r="AA1400" s="245">
        <v>58</v>
      </c>
      <c r="AB1400" s="245">
        <v>58</v>
      </c>
      <c r="AC1400" s="245">
        <f t="shared" si="383"/>
        <v>0</v>
      </c>
      <c r="AD1400" s="245">
        <f t="shared" si="379"/>
        <v>0</v>
      </c>
      <c r="AE1400" s="111" t="s">
        <v>8863</v>
      </c>
      <c r="AF1400" s="245">
        <v>18</v>
      </c>
      <c r="AG1400" s="245">
        <v>18</v>
      </c>
      <c r="AH1400" s="245">
        <f t="shared" si="371"/>
        <v>0</v>
      </c>
      <c r="AI1400" s="245">
        <f t="shared" si="372"/>
        <v>0</v>
      </c>
      <c r="AJ1400" s="111" t="s">
        <v>8864</v>
      </c>
      <c r="AK1400" s="245">
        <v>2</v>
      </c>
      <c r="AL1400" s="245">
        <v>2</v>
      </c>
      <c r="AM1400" s="245">
        <f t="shared" si="373"/>
        <v>0</v>
      </c>
      <c r="AN1400" s="245">
        <f t="shared" si="374"/>
        <v>0</v>
      </c>
      <c r="AO1400" s="111" t="s">
        <v>8865</v>
      </c>
      <c r="AP1400" s="245">
        <v>1</v>
      </c>
      <c r="AQ1400" s="245">
        <v>0</v>
      </c>
      <c r="AR1400" s="245">
        <f t="shared" si="380"/>
        <v>1</v>
      </c>
      <c r="AS1400" s="370" t="s">
        <v>12165</v>
      </c>
      <c r="AT1400" s="177" t="s">
        <v>8866</v>
      </c>
    </row>
    <row r="1401" spans="2:46" ht="50" customHeight="1">
      <c r="B1401" s="34" t="s">
        <v>2767</v>
      </c>
      <c r="C1401" s="35" t="s">
        <v>5308</v>
      </c>
      <c r="D1401" s="36" t="s">
        <v>2768</v>
      </c>
      <c r="E1401" s="69">
        <v>6240.8249999999998</v>
      </c>
      <c r="F1401" s="115">
        <v>4628.6809999999996</v>
      </c>
      <c r="G1401" s="116">
        <f t="shared" si="366"/>
        <v>1612.1440000000002</v>
      </c>
      <c r="H1401" s="305">
        <f t="shared" si="367"/>
        <v>34.829447093027163</v>
      </c>
      <c r="I1401" s="69">
        <v>2493.9850000000001</v>
      </c>
      <c r="J1401" s="115">
        <v>3242.9670000000001</v>
      </c>
      <c r="K1401" s="116">
        <f t="shared" si="368"/>
        <v>-748.98199999999997</v>
      </c>
      <c r="L1401" s="318">
        <f t="shared" si="365"/>
        <v>-23.095578832593731</v>
      </c>
      <c r="M1401" s="69">
        <v>535.51199999999994</v>
      </c>
      <c r="N1401" s="115">
        <v>728.71799999999996</v>
      </c>
      <c r="O1401" s="116">
        <f t="shared" si="369"/>
        <v>-193.20600000000002</v>
      </c>
      <c r="P1401" s="305">
        <f t="shared" si="370"/>
        <v>-26.513136768955896</v>
      </c>
      <c r="Q1401" s="69">
        <v>3211.328</v>
      </c>
      <c r="R1401" s="115">
        <v>656.99599999999998</v>
      </c>
      <c r="S1401" s="116">
        <f t="shared" si="381"/>
        <v>2554.3319999999999</v>
      </c>
      <c r="T1401" s="305">
        <f t="shared" si="382"/>
        <v>388.7895816717301</v>
      </c>
      <c r="U1401" s="76" t="s">
        <v>8799</v>
      </c>
      <c r="V1401" s="245">
        <v>2185</v>
      </c>
      <c r="W1401" s="245" t="s">
        <v>5412</v>
      </c>
      <c r="X1401" s="245" t="s">
        <v>5412</v>
      </c>
      <c r="Y1401" s="245" t="s">
        <v>5412</v>
      </c>
      <c r="Z1401" s="111" t="s">
        <v>8769</v>
      </c>
      <c r="AA1401" s="245">
        <v>410</v>
      </c>
      <c r="AB1401" s="245">
        <v>172</v>
      </c>
      <c r="AC1401" s="245">
        <f t="shared" si="383"/>
        <v>238</v>
      </c>
      <c r="AD1401" s="245">
        <f t="shared" si="379"/>
        <v>138.37209302325581</v>
      </c>
      <c r="AE1401" s="111" t="s">
        <v>8867</v>
      </c>
      <c r="AF1401" s="245">
        <v>300</v>
      </c>
      <c r="AG1401" s="245">
        <v>200</v>
      </c>
      <c r="AH1401" s="245">
        <f t="shared" si="371"/>
        <v>100</v>
      </c>
      <c r="AI1401" s="245">
        <f t="shared" si="372"/>
        <v>50</v>
      </c>
      <c r="AJ1401" s="111" t="s">
        <v>8868</v>
      </c>
      <c r="AK1401" s="245">
        <v>112</v>
      </c>
      <c r="AL1401" s="245">
        <v>91</v>
      </c>
      <c r="AM1401" s="245">
        <f t="shared" si="373"/>
        <v>21</v>
      </c>
      <c r="AN1401" s="245">
        <f t="shared" si="374"/>
        <v>23.076923076923077</v>
      </c>
      <c r="AO1401" s="111" t="s">
        <v>8869</v>
      </c>
      <c r="AP1401" s="245">
        <v>73</v>
      </c>
      <c r="AQ1401" s="245">
        <v>73</v>
      </c>
      <c r="AR1401" s="245">
        <f t="shared" si="380"/>
        <v>0</v>
      </c>
      <c r="AS1401" s="370">
        <f t="shared" si="376"/>
        <v>0</v>
      </c>
      <c r="AT1401" s="177" t="s">
        <v>8870</v>
      </c>
    </row>
    <row r="1402" spans="2:46" ht="50" customHeight="1">
      <c r="B1402" s="34" t="s">
        <v>2769</v>
      </c>
      <c r="C1402" s="35" t="s">
        <v>5308</v>
      </c>
      <c r="D1402" s="36" t="s">
        <v>2770</v>
      </c>
      <c r="E1402" s="69">
        <v>5518.6490000000003</v>
      </c>
      <c r="F1402" s="115">
        <v>5700.4520000000002</v>
      </c>
      <c r="G1402" s="116">
        <f t="shared" si="366"/>
        <v>-181.80299999999988</v>
      </c>
      <c r="H1402" s="305">
        <f t="shared" si="367"/>
        <v>-3.1892734120031165</v>
      </c>
      <c r="I1402" s="69">
        <v>2941.4140000000002</v>
      </c>
      <c r="J1402" s="115">
        <v>3241.0129999999999</v>
      </c>
      <c r="K1402" s="116">
        <f t="shared" si="368"/>
        <v>-299.59899999999971</v>
      </c>
      <c r="L1402" s="318">
        <f t="shared" si="365"/>
        <v>-9.24399254183799</v>
      </c>
      <c r="M1402" s="69">
        <v>1047.8679999999999</v>
      </c>
      <c r="N1402" s="115">
        <v>1347.6579999999999</v>
      </c>
      <c r="O1402" s="116">
        <f t="shared" si="369"/>
        <v>-299.78999999999996</v>
      </c>
      <c r="P1402" s="305">
        <f t="shared" si="370"/>
        <v>-22.245258069925754</v>
      </c>
      <c r="Q1402" s="69">
        <v>1529.367</v>
      </c>
      <c r="R1402" s="115">
        <v>1111.7809999999999</v>
      </c>
      <c r="S1402" s="116">
        <f t="shared" si="381"/>
        <v>417.58600000000001</v>
      </c>
      <c r="T1402" s="305">
        <f t="shared" si="382"/>
        <v>37.56009501871322</v>
      </c>
      <c r="U1402" s="76" t="s">
        <v>8799</v>
      </c>
      <c r="V1402" s="245">
        <v>1200</v>
      </c>
      <c r="W1402" s="245">
        <v>800</v>
      </c>
      <c r="X1402" s="245">
        <f t="shared" si="377"/>
        <v>400</v>
      </c>
      <c r="Y1402" s="259">
        <f t="shared" si="378"/>
        <v>50</v>
      </c>
      <c r="Z1402" s="111" t="s">
        <v>8871</v>
      </c>
      <c r="AA1402" s="245">
        <v>115</v>
      </c>
      <c r="AB1402" s="245">
        <v>118</v>
      </c>
      <c r="AC1402" s="245">
        <f t="shared" si="383"/>
        <v>-3</v>
      </c>
      <c r="AD1402" s="245">
        <f t="shared" si="379"/>
        <v>-2.5423728813559325</v>
      </c>
      <c r="AE1402" s="111" t="s">
        <v>8872</v>
      </c>
      <c r="AF1402" s="245">
        <v>59</v>
      </c>
      <c r="AG1402" s="245">
        <v>51</v>
      </c>
      <c r="AH1402" s="245">
        <f t="shared" si="371"/>
        <v>8</v>
      </c>
      <c r="AI1402" s="245">
        <f t="shared" si="372"/>
        <v>15.686274509803921</v>
      </c>
      <c r="AJ1402" s="111" t="s">
        <v>8849</v>
      </c>
      <c r="AK1402" s="245">
        <v>40</v>
      </c>
      <c r="AL1402" s="245">
        <v>39</v>
      </c>
      <c r="AM1402" s="245">
        <f t="shared" si="373"/>
        <v>1</v>
      </c>
      <c r="AN1402" s="245">
        <f t="shared" si="374"/>
        <v>2.5641025641025639</v>
      </c>
      <c r="AO1402" s="111" t="s">
        <v>8873</v>
      </c>
      <c r="AP1402" s="245">
        <v>40</v>
      </c>
      <c r="AQ1402" s="245">
        <v>40</v>
      </c>
      <c r="AR1402" s="245">
        <f t="shared" si="380"/>
        <v>0</v>
      </c>
      <c r="AS1402" s="370">
        <f t="shared" si="376"/>
        <v>0</v>
      </c>
      <c r="AT1402" s="177" t="s">
        <v>8874</v>
      </c>
    </row>
    <row r="1403" spans="2:46" ht="50" customHeight="1">
      <c r="B1403" s="34" t="s">
        <v>2771</v>
      </c>
      <c r="C1403" s="35" t="s">
        <v>5308</v>
      </c>
      <c r="D1403" s="36" t="s">
        <v>2772</v>
      </c>
      <c r="E1403" s="69">
        <v>1012.665</v>
      </c>
      <c r="F1403" s="115">
        <v>1048.415</v>
      </c>
      <c r="G1403" s="116">
        <f t="shared" si="366"/>
        <v>-35.75</v>
      </c>
      <c r="H1403" s="305">
        <f t="shared" si="367"/>
        <v>-3.4099092439539689</v>
      </c>
      <c r="I1403" s="69">
        <v>610.18499999999995</v>
      </c>
      <c r="J1403" s="115">
        <v>676.78899999999999</v>
      </c>
      <c r="K1403" s="116">
        <f t="shared" si="368"/>
        <v>-66.604000000000042</v>
      </c>
      <c r="L1403" s="318">
        <f t="shared" si="365"/>
        <v>-9.8411764966629249</v>
      </c>
      <c r="M1403" s="240" t="s">
        <v>12163</v>
      </c>
      <c r="N1403" s="235" t="s">
        <v>12163</v>
      </c>
      <c r="O1403" s="234" t="s">
        <v>12163</v>
      </c>
      <c r="P1403" s="234" t="s">
        <v>12163</v>
      </c>
      <c r="Q1403" s="69">
        <v>402.48</v>
      </c>
      <c r="R1403" s="115">
        <v>371.62599999999998</v>
      </c>
      <c r="S1403" s="116">
        <f t="shared" si="381"/>
        <v>30.854000000000042</v>
      </c>
      <c r="T1403" s="305">
        <f t="shared" si="382"/>
        <v>8.3024330913337714</v>
      </c>
      <c r="U1403" s="76" t="s">
        <v>8875</v>
      </c>
      <c r="V1403" s="245">
        <v>316</v>
      </c>
      <c r="W1403" s="245">
        <v>285</v>
      </c>
      <c r="X1403" s="245">
        <f t="shared" si="377"/>
        <v>31</v>
      </c>
      <c r="Y1403" s="259">
        <f t="shared" si="378"/>
        <v>10.87719298245614</v>
      </c>
      <c r="Z1403" s="111" t="s">
        <v>8771</v>
      </c>
      <c r="AA1403" s="245">
        <v>34</v>
      </c>
      <c r="AB1403" s="245">
        <v>34</v>
      </c>
      <c r="AC1403" s="245">
        <f t="shared" si="383"/>
        <v>0</v>
      </c>
      <c r="AD1403" s="245">
        <f t="shared" si="379"/>
        <v>0</v>
      </c>
      <c r="AE1403" s="111" t="s">
        <v>8876</v>
      </c>
      <c r="AF1403" s="245">
        <v>29</v>
      </c>
      <c r="AG1403" s="245">
        <v>31</v>
      </c>
      <c r="AH1403" s="245">
        <f t="shared" si="371"/>
        <v>-2</v>
      </c>
      <c r="AI1403" s="245">
        <f t="shared" si="372"/>
        <v>-6.4516129032258061</v>
      </c>
      <c r="AJ1403" s="111" t="s">
        <v>8877</v>
      </c>
      <c r="AK1403" s="245">
        <v>19</v>
      </c>
      <c r="AL1403" s="245">
        <v>19</v>
      </c>
      <c r="AM1403" s="245">
        <f t="shared" si="373"/>
        <v>0</v>
      </c>
      <c r="AN1403" s="245">
        <f t="shared" si="374"/>
        <v>0</v>
      </c>
      <c r="AO1403" s="111" t="s">
        <v>8878</v>
      </c>
      <c r="AP1403" s="245">
        <v>2</v>
      </c>
      <c r="AQ1403" s="245">
        <v>2</v>
      </c>
      <c r="AR1403" s="245">
        <f t="shared" si="380"/>
        <v>0</v>
      </c>
      <c r="AS1403" s="370">
        <f t="shared" si="376"/>
        <v>0</v>
      </c>
      <c r="AT1403" s="77" t="s">
        <v>8879</v>
      </c>
    </row>
    <row r="1404" spans="2:46" ht="50" customHeight="1">
      <c r="B1404" s="34" t="s">
        <v>2773</v>
      </c>
      <c r="C1404" s="35" t="s">
        <v>5308</v>
      </c>
      <c r="D1404" s="36" t="s">
        <v>2774</v>
      </c>
      <c r="E1404" s="69">
        <v>1727.125</v>
      </c>
      <c r="F1404" s="115">
        <v>1749.7059999999999</v>
      </c>
      <c r="G1404" s="116">
        <f t="shared" si="366"/>
        <v>-22.580999999999904</v>
      </c>
      <c r="H1404" s="305">
        <f t="shared" si="367"/>
        <v>-1.2905596711676079</v>
      </c>
      <c r="I1404" s="69">
        <v>773.79</v>
      </c>
      <c r="J1404" s="115">
        <v>773.73800000000006</v>
      </c>
      <c r="K1404" s="116">
        <f t="shared" si="368"/>
        <v>5.1999999999907232E-2</v>
      </c>
      <c r="L1404" s="318">
        <f t="shared" si="365"/>
        <v>6.720621192174512E-3</v>
      </c>
      <c r="M1404" s="69">
        <v>112.423</v>
      </c>
      <c r="N1404" s="115">
        <v>112.41200000000001</v>
      </c>
      <c r="O1404" s="116">
        <f t="shared" si="369"/>
        <v>1.099999999999568E-2</v>
      </c>
      <c r="P1404" s="305">
        <f t="shared" si="370"/>
        <v>9.7854321602637434E-3</v>
      </c>
      <c r="Q1404" s="69">
        <v>840.91200000000003</v>
      </c>
      <c r="R1404" s="115">
        <v>863.55600000000004</v>
      </c>
      <c r="S1404" s="116">
        <f t="shared" si="381"/>
        <v>-22.644000000000005</v>
      </c>
      <c r="T1404" s="305">
        <f t="shared" si="382"/>
        <v>-2.6221808429331745</v>
      </c>
      <c r="U1404" s="76" t="s">
        <v>8880</v>
      </c>
      <c r="V1404" s="245">
        <v>593</v>
      </c>
      <c r="W1404" s="245">
        <v>602</v>
      </c>
      <c r="X1404" s="245">
        <f t="shared" si="377"/>
        <v>-9</v>
      </c>
      <c r="Y1404" s="259">
        <f t="shared" si="378"/>
        <v>-1.4950166112956811</v>
      </c>
      <c r="Z1404" s="111" t="s">
        <v>8881</v>
      </c>
      <c r="AA1404" s="245">
        <v>117</v>
      </c>
      <c r="AB1404" s="245">
        <v>123</v>
      </c>
      <c r="AC1404" s="245">
        <f t="shared" si="383"/>
        <v>-6</v>
      </c>
      <c r="AD1404" s="245">
        <f t="shared" si="379"/>
        <v>-4.8780487804878048</v>
      </c>
      <c r="AE1404" s="111" t="s">
        <v>8882</v>
      </c>
      <c r="AF1404" s="245">
        <v>60</v>
      </c>
      <c r="AG1404" s="245">
        <v>73</v>
      </c>
      <c r="AH1404" s="245">
        <f t="shared" si="371"/>
        <v>-13</v>
      </c>
      <c r="AI1404" s="245">
        <f t="shared" si="372"/>
        <v>-17.80821917808219</v>
      </c>
      <c r="AJ1404" s="111" t="s">
        <v>8883</v>
      </c>
      <c r="AK1404" s="245">
        <v>19</v>
      </c>
      <c r="AL1404" s="245">
        <v>21</v>
      </c>
      <c r="AM1404" s="245">
        <f t="shared" si="373"/>
        <v>-2</v>
      </c>
      <c r="AN1404" s="245">
        <f t="shared" si="374"/>
        <v>-9.5238095238095237</v>
      </c>
      <c r="AO1404" s="111" t="s">
        <v>8884</v>
      </c>
      <c r="AP1404" s="245">
        <v>19</v>
      </c>
      <c r="AQ1404" s="245">
        <v>19</v>
      </c>
      <c r="AR1404" s="245">
        <f t="shared" si="380"/>
        <v>0</v>
      </c>
      <c r="AS1404" s="370">
        <f t="shared" si="376"/>
        <v>0</v>
      </c>
      <c r="AT1404" s="77" t="s">
        <v>8885</v>
      </c>
    </row>
    <row r="1405" spans="2:46" ht="50" customHeight="1">
      <c r="B1405" s="34" t="s">
        <v>2775</v>
      </c>
      <c r="C1405" s="35" t="s">
        <v>5308</v>
      </c>
      <c r="D1405" s="36" t="s">
        <v>2776</v>
      </c>
      <c r="E1405" s="69">
        <v>1868.0029999999999</v>
      </c>
      <c r="F1405" s="115">
        <v>1944.5409999999999</v>
      </c>
      <c r="G1405" s="116">
        <f t="shared" si="366"/>
        <v>-76.538000000000011</v>
      </c>
      <c r="H1405" s="305">
        <f t="shared" si="367"/>
        <v>-3.9360445472736245</v>
      </c>
      <c r="I1405" s="69">
        <v>1054.405</v>
      </c>
      <c r="J1405" s="115">
        <v>1041.6210000000001</v>
      </c>
      <c r="K1405" s="116">
        <f t="shared" si="368"/>
        <v>12.783999999999878</v>
      </c>
      <c r="L1405" s="318">
        <f t="shared" si="365"/>
        <v>1.2273178056125862</v>
      </c>
      <c r="M1405" s="69">
        <v>3.0000000000000001E-3</v>
      </c>
      <c r="N1405" s="115">
        <v>3.0000000000000001E-3</v>
      </c>
      <c r="O1405" s="116">
        <f t="shared" si="369"/>
        <v>0</v>
      </c>
      <c r="P1405" s="305">
        <f t="shared" si="370"/>
        <v>0</v>
      </c>
      <c r="Q1405" s="69">
        <v>813.59500000000003</v>
      </c>
      <c r="R1405" s="115">
        <v>902.91700000000003</v>
      </c>
      <c r="S1405" s="116">
        <f t="shared" si="381"/>
        <v>-89.322000000000003</v>
      </c>
      <c r="T1405" s="305">
        <f t="shared" si="382"/>
        <v>-9.8926036390941796</v>
      </c>
      <c r="U1405" s="76" t="s">
        <v>8769</v>
      </c>
      <c r="V1405" s="245">
        <v>412</v>
      </c>
      <c r="W1405" s="245">
        <v>483</v>
      </c>
      <c r="X1405" s="245">
        <f t="shared" si="377"/>
        <v>-71</v>
      </c>
      <c r="Y1405" s="259">
        <f t="shared" si="378"/>
        <v>-14.699792960662524</v>
      </c>
      <c r="Z1405" s="111" t="s">
        <v>8800</v>
      </c>
      <c r="AA1405" s="245">
        <v>285</v>
      </c>
      <c r="AB1405" s="245">
        <v>301</v>
      </c>
      <c r="AC1405" s="245">
        <f t="shared" si="383"/>
        <v>-16</v>
      </c>
      <c r="AD1405" s="245">
        <f t="shared" si="379"/>
        <v>-5.3156146179401995</v>
      </c>
      <c r="AE1405" s="111" t="s">
        <v>8886</v>
      </c>
      <c r="AF1405" s="245">
        <v>25</v>
      </c>
      <c r="AG1405" s="245">
        <v>29</v>
      </c>
      <c r="AH1405" s="245">
        <f t="shared" si="371"/>
        <v>-4</v>
      </c>
      <c r="AI1405" s="245">
        <f t="shared" si="372"/>
        <v>-13.793103448275861</v>
      </c>
      <c r="AJ1405" s="111" t="s">
        <v>8867</v>
      </c>
      <c r="AK1405" s="245">
        <v>20</v>
      </c>
      <c r="AL1405" s="245">
        <v>20</v>
      </c>
      <c r="AM1405" s="245">
        <f t="shared" si="373"/>
        <v>0</v>
      </c>
      <c r="AN1405" s="245">
        <f t="shared" si="374"/>
        <v>0</v>
      </c>
      <c r="AO1405" s="111" t="s">
        <v>8887</v>
      </c>
      <c r="AP1405" s="245">
        <v>16</v>
      </c>
      <c r="AQ1405" s="245">
        <v>18</v>
      </c>
      <c r="AR1405" s="245">
        <f t="shared" si="380"/>
        <v>-2</v>
      </c>
      <c r="AS1405" s="280">
        <f t="shared" si="376"/>
        <v>-11.111111111111111</v>
      </c>
      <c r="AT1405" s="80" t="s">
        <v>8888</v>
      </c>
    </row>
    <row r="1406" spans="2:46" ht="50" customHeight="1">
      <c r="B1406" s="34" t="s">
        <v>2777</v>
      </c>
      <c r="C1406" s="35" t="s">
        <v>5308</v>
      </c>
      <c r="D1406" s="36" t="s">
        <v>2778</v>
      </c>
      <c r="E1406" s="69">
        <v>2058.3069999999998</v>
      </c>
      <c r="F1406" s="115">
        <v>2151.9340000000002</v>
      </c>
      <c r="G1406" s="116">
        <f t="shared" si="366"/>
        <v>-93.627000000000407</v>
      </c>
      <c r="H1406" s="305">
        <f t="shared" si="367"/>
        <v>-4.3508304622725609</v>
      </c>
      <c r="I1406" s="69">
        <v>1142.3920000000001</v>
      </c>
      <c r="J1406" s="115">
        <v>1207.97</v>
      </c>
      <c r="K1406" s="116">
        <f t="shared" si="368"/>
        <v>-65.577999999999975</v>
      </c>
      <c r="L1406" s="318">
        <f t="shared" si="365"/>
        <v>-5.4287772047319036</v>
      </c>
      <c r="M1406" s="240" t="s">
        <v>12163</v>
      </c>
      <c r="N1406" s="235" t="s">
        <v>12163</v>
      </c>
      <c r="O1406" s="234" t="s">
        <v>12163</v>
      </c>
      <c r="P1406" s="234" t="s">
        <v>12163</v>
      </c>
      <c r="Q1406" s="69">
        <v>915.91499999999996</v>
      </c>
      <c r="R1406" s="115">
        <v>943.96400000000006</v>
      </c>
      <c r="S1406" s="116">
        <f t="shared" si="381"/>
        <v>-28.049000000000092</v>
      </c>
      <c r="T1406" s="305">
        <f t="shared" si="382"/>
        <v>-2.9714056892000218</v>
      </c>
      <c r="U1406" s="76" t="s">
        <v>8889</v>
      </c>
      <c r="V1406" s="245">
        <v>431</v>
      </c>
      <c r="W1406" s="245">
        <v>449</v>
      </c>
      <c r="X1406" s="245">
        <f t="shared" si="377"/>
        <v>-18</v>
      </c>
      <c r="Y1406" s="259">
        <f t="shared" si="378"/>
        <v>-4.0089086859688194</v>
      </c>
      <c r="Z1406" s="111" t="s">
        <v>8890</v>
      </c>
      <c r="AA1406" s="245">
        <v>264</v>
      </c>
      <c r="AB1406" s="245">
        <v>271</v>
      </c>
      <c r="AC1406" s="245">
        <f t="shared" si="383"/>
        <v>-7</v>
      </c>
      <c r="AD1406" s="245">
        <f t="shared" si="379"/>
        <v>-2.5830258302583027</v>
      </c>
      <c r="AE1406" s="111" t="s">
        <v>8891</v>
      </c>
      <c r="AF1406" s="245">
        <v>53</v>
      </c>
      <c r="AG1406" s="245">
        <v>59</v>
      </c>
      <c r="AH1406" s="245">
        <f t="shared" si="371"/>
        <v>-6</v>
      </c>
      <c r="AI1406" s="245">
        <f t="shared" si="372"/>
        <v>-10.16949152542373</v>
      </c>
      <c r="AJ1406" s="111" t="s">
        <v>8892</v>
      </c>
      <c r="AK1406" s="245">
        <v>47</v>
      </c>
      <c r="AL1406" s="245">
        <v>53</v>
      </c>
      <c r="AM1406" s="245">
        <f t="shared" si="373"/>
        <v>-6</v>
      </c>
      <c r="AN1406" s="245">
        <f t="shared" si="374"/>
        <v>-11.320754716981133</v>
      </c>
      <c r="AO1406" s="111" t="s">
        <v>8893</v>
      </c>
      <c r="AP1406" s="245">
        <v>39</v>
      </c>
      <c r="AQ1406" s="245">
        <v>33</v>
      </c>
      <c r="AR1406" s="245">
        <f t="shared" si="380"/>
        <v>6</v>
      </c>
      <c r="AS1406" s="370">
        <f t="shared" si="376"/>
        <v>18.181818181818183</v>
      </c>
      <c r="AT1406" s="77" t="s">
        <v>8894</v>
      </c>
    </row>
    <row r="1407" spans="2:46" ht="50" customHeight="1">
      <c r="B1407" s="34" t="s">
        <v>2779</v>
      </c>
      <c r="C1407" s="35" t="s">
        <v>5308</v>
      </c>
      <c r="D1407" s="36" t="s">
        <v>2780</v>
      </c>
      <c r="E1407" s="69">
        <v>6449.7510000000002</v>
      </c>
      <c r="F1407" s="115">
        <v>6398.6689999999999</v>
      </c>
      <c r="G1407" s="116">
        <f t="shared" si="366"/>
        <v>51.082000000000335</v>
      </c>
      <c r="H1407" s="305">
        <f t="shared" si="367"/>
        <v>0.79832227608586004</v>
      </c>
      <c r="I1407" s="69">
        <v>2441.2979999999998</v>
      </c>
      <c r="J1407" s="115">
        <v>2968.2420000000002</v>
      </c>
      <c r="K1407" s="116">
        <f t="shared" si="368"/>
        <v>-526.94400000000041</v>
      </c>
      <c r="L1407" s="318">
        <f t="shared" si="365"/>
        <v>-17.752730404057367</v>
      </c>
      <c r="M1407" s="69">
        <v>2.1880000000000002</v>
      </c>
      <c r="N1407" s="115">
        <v>2.1880000000000002</v>
      </c>
      <c r="O1407" s="116">
        <f t="shared" si="369"/>
        <v>0</v>
      </c>
      <c r="P1407" s="305">
        <f t="shared" si="370"/>
        <v>0</v>
      </c>
      <c r="Q1407" s="69">
        <v>4006.2649999999999</v>
      </c>
      <c r="R1407" s="115">
        <v>3428.239</v>
      </c>
      <c r="S1407" s="116">
        <f t="shared" si="381"/>
        <v>578.02599999999984</v>
      </c>
      <c r="T1407" s="305">
        <f t="shared" si="382"/>
        <v>16.860726454602489</v>
      </c>
      <c r="U1407" s="76" t="s">
        <v>5577</v>
      </c>
      <c r="V1407" s="245">
        <v>1518</v>
      </c>
      <c r="W1407" s="245">
        <v>1259</v>
      </c>
      <c r="X1407" s="245">
        <f t="shared" si="377"/>
        <v>259</v>
      </c>
      <c r="Y1407" s="259">
        <f t="shared" si="378"/>
        <v>20.57188244638602</v>
      </c>
      <c r="Z1407" s="111" t="s">
        <v>6160</v>
      </c>
      <c r="AA1407" s="245">
        <v>1055</v>
      </c>
      <c r="AB1407" s="245">
        <v>831</v>
      </c>
      <c r="AC1407" s="245">
        <f t="shared" si="383"/>
        <v>224</v>
      </c>
      <c r="AD1407" s="245">
        <f t="shared" si="379"/>
        <v>26.955475330926593</v>
      </c>
      <c r="AE1407" s="111" t="s">
        <v>8895</v>
      </c>
      <c r="AF1407" s="245">
        <v>1001</v>
      </c>
      <c r="AG1407" s="245">
        <v>1000</v>
      </c>
      <c r="AH1407" s="245">
        <f t="shared" si="371"/>
        <v>1</v>
      </c>
      <c r="AI1407" s="245">
        <f t="shared" si="372"/>
        <v>0.1</v>
      </c>
      <c r="AJ1407" s="111" t="s">
        <v>8896</v>
      </c>
      <c r="AK1407" s="245">
        <v>97</v>
      </c>
      <c r="AL1407" s="245">
        <v>97</v>
      </c>
      <c r="AM1407" s="245">
        <f t="shared" si="373"/>
        <v>0</v>
      </c>
      <c r="AN1407" s="245">
        <f t="shared" si="374"/>
        <v>0</v>
      </c>
      <c r="AO1407" s="115" t="s">
        <v>8897</v>
      </c>
      <c r="AP1407" s="245">
        <v>93</v>
      </c>
      <c r="AQ1407" s="245">
        <v>93</v>
      </c>
      <c r="AR1407" s="245">
        <f t="shared" si="380"/>
        <v>0</v>
      </c>
      <c r="AS1407" s="259">
        <f t="shared" si="376"/>
        <v>0</v>
      </c>
      <c r="AT1407" s="177" t="s">
        <v>8898</v>
      </c>
    </row>
    <row r="1408" spans="2:46" ht="50" customHeight="1">
      <c r="B1408" s="34" t="s">
        <v>2781</v>
      </c>
      <c r="C1408" s="35" t="s">
        <v>5308</v>
      </c>
      <c r="D1408" s="36" t="s">
        <v>2782</v>
      </c>
      <c r="E1408" s="69">
        <v>918.28399999999999</v>
      </c>
      <c r="F1408" s="115">
        <v>1722.7909999999999</v>
      </c>
      <c r="G1408" s="116">
        <f t="shared" si="366"/>
        <v>-804.50699999999995</v>
      </c>
      <c r="H1408" s="305">
        <f t="shared" si="367"/>
        <v>-46.697887323534893</v>
      </c>
      <c r="I1408" s="69">
        <v>628.28700000000003</v>
      </c>
      <c r="J1408" s="115">
        <v>1324.902</v>
      </c>
      <c r="K1408" s="116">
        <f t="shared" si="368"/>
        <v>-696.61500000000001</v>
      </c>
      <c r="L1408" s="318">
        <f t="shared" si="365"/>
        <v>-52.578605813863966</v>
      </c>
      <c r="M1408" s="69">
        <v>5.7409999999999997</v>
      </c>
      <c r="N1408" s="115">
        <v>5.7409999999999997</v>
      </c>
      <c r="O1408" s="116">
        <f t="shared" si="369"/>
        <v>0</v>
      </c>
      <c r="P1408" s="305">
        <f t="shared" si="370"/>
        <v>0</v>
      </c>
      <c r="Q1408" s="69">
        <v>284.25599999999997</v>
      </c>
      <c r="R1408" s="115">
        <v>392.14800000000002</v>
      </c>
      <c r="S1408" s="116">
        <f t="shared" si="381"/>
        <v>-107.89200000000005</v>
      </c>
      <c r="T1408" s="305">
        <f t="shared" si="382"/>
        <v>-27.513081795648592</v>
      </c>
      <c r="U1408" s="76" t="s">
        <v>8899</v>
      </c>
      <c r="V1408" s="245">
        <v>136</v>
      </c>
      <c r="W1408" s="245">
        <v>135</v>
      </c>
      <c r="X1408" s="245">
        <f t="shared" si="377"/>
        <v>1</v>
      </c>
      <c r="Y1408" s="259">
        <f t="shared" si="378"/>
        <v>0.74074074074074081</v>
      </c>
      <c r="Z1408" s="111" t="s">
        <v>8900</v>
      </c>
      <c r="AA1408" s="245">
        <v>65</v>
      </c>
      <c r="AB1408" s="245">
        <v>125</v>
      </c>
      <c r="AC1408" s="245">
        <f t="shared" si="383"/>
        <v>-60</v>
      </c>
      <c r="AD1408" s="245">
        <f t="shared" si="379"/>
        <v>-48</v>
      </c>
      <c r="AE1408" s="111" t="s">
        <v>8901</v>
      </c>
      <c r="AF1408" s="245">
        <v>33</v>
      </c>
      <c r="AG1408" s="245">
        <v>81</v>
      </c>
      <c r="AH1408" s="245">
        <f t="shared" si="371"/>
        <v>-48</v>
      </c>
      <c r="AI1408" s="245">
        <f t="shared" si="372"/>
        <v>-59.259259259259252</v>
      </c>
      <c r="AJ1408" s="111" t="s">
        <v>8902</v>
      </c>
      <c r="AK1408" s="245">
        <v>23</v>
      </c>
      <c r="AL1408" s="245">
        <v>23</v>
      </c>
      <c r="AM1408" s="245">
        <f t="shared" si="373"/>
        <v>0</v>
      </c>
      <c r="AN1408" s="245">
        <f t="shared" si="374"/>
        <v>0</v>
      </c>
      <c r="AO1408" s="111" t="s">
        <v>8903</v>
      </c>
      <c r="AP1408" s="245">
        <v>20</v>
      </c>
      <c r="AQ1408" s="245">
        <v>15</v>
      </c>
      <c r="AR1408" s="245">
        <f t="shared" si="380"/>
        <v>5</v>
      </c>
      <c r="AS1408" s="370">
        <f t="shared" si="376"/>
        <v>33.333333333333329</v>
      </c>
      <c r="AT1408" s="177" t="s">
        <v>8904</v>
      </c>
    </row>
    <row r="1409" spans="2:46" ht="50" customHeight="1">
      <c r="B1409" s="34" t="s">
        <v>2783</v>
      </c>
      <c r="C1409" s="35" t="s">
        <v>5308</v>
      </c>
      <c r="D1409" s="36" t="s">
        <v>325</v>
      </c>
      <c r="E1409" s="69">
        <v>728.86</v>
      </c>
      <c r="F1409" s="115">
        <v>1150.441</v>
      </c>
      <c r="G1409" s="116">
        <f t="shared" si="366"/>
        <v>-421.58100000000002</v>
      </c>
      <c r="H1409" s="305">
        <f t="shared" si="367"/>
        <v>-36.64516476725013</v>
      </c>
      <c r="I1409" s="69">
        <v>373.85399999999998</v>
      </c>
      <c r="J1409" s="115">
        <v>761.89700000000005</v>
      </c>
      <c r="K1409" s="116">
        <f t="shared" si="368"/>
        <v>-388.04300000000006</v>
      </c>
      <c r="L1409" s="318">
        <f t="shared" si="365"/>
        <v>-50.931162611219108</v>
      </c>
      <c r="M1409" s="69">
        <v>73.222999999999999</v>
      </c>
      <c r="N1409" s="115">
        <v>113.17</v>
      </c>
      <c r="O1409" s="116">
        <f t="shared" si="369"/>
        <v>-39.947000000000003</v>
      </c>
      <c r="P1409" s="305">
        <f t="shared" si="370"/>
        <v>-35.29822391093046</v>
      </c>
      <c r="Q1409" s="69">
        <v>281.78300000000002</v>
      </c>
      <c r="R1409" s="115">
        <v>275.37400000000002</v>
      </c>
      <c r="S1409" s="116">
        <f t="shared" si="381"/>
        <v>6.4089999999999918</v>
      </c>
      <c r="T1409" s="305">
        <f t="shared" si="382"/>
        <v>2.3273802174497198</v>
      </c>
      <c r="U1409" s="78" t="s">
        <v>8905</v>
      </c>
      <c r="V1409" s="245">
        <v>121</v>
      </c>
      <c r="W1409" s="245">
        <v>113</v>
      </c>
      <c r="X1409" s="245">
        <f t="shared" si="377"/>
        <v>8</v>
      </c>
      <c r="Y1409" s="259">
        <f t="shared" si="378"/>
        <v>7.0796460176991154</v>
      </c>
      <c r="Z1409" s="362" t="s">
        <v>8906</v>
      </c>
      <c r="AA1409" s="245">
        <v>85</v>
      </c>
      <c r="AB1409" s="245">
        <v>94</v>
      </c>
      <c r="AC1409" s="245">
        <f t="shared" si="383"/>
        <v>-9</v>
      </c>
      <c r="AD1409" s="245">
        <f t="shared" si="379"/>
        <v>-9.5744680851063837</v>
      </c>
      <c r="AE1409" s="362" t="s">
        <v>8907</v>
      </c>
      <c r="AF1409" s="245">
        <v>48</v>
      </c>
      <c r="AG1409" s="245">
        <v>40</v>
      </c>
      <c r="AH1409" s="245">
        <f t="shared" si="371"/>
        <v>8</v>
      </c>
      <c r="AI1409" s="245">
        <f t="shared" si="372"/>
        <v>20</v>
      </c>
      <c r="AJ1409" s="111" t="s">
        <v>8908</v>
      </c>
      <c r="AK1409" s="245">
        <v>27</v>
      </c>
      <c r="AL1409" s="245">
        <v>27</v>
      </c>
      <c r="AM1409" s="245">
        <f t="shared" si="373"/>
        <v>0</v>
      </c>
      <c r="AN1409" s="245">
        <f t="shared" si="374"/>
        <v>0</v>
      </c>
      <c r="AO1409" s="79" t="s">
        <v>8909</v>
      </c>
      <c r="AP1409" s="245">
        <v>1</v>
      </c>
      <c r="AQ1409" s="245">
        <v>1</v>
      </c>
      <c r="AR1409" s="245">
        <f t="shared" si="380"/>
        <v>0</v>
      </c>
      <c r="AS1409" s="259">
        <f t="shared" si="376"/>
        <v>0</v>
      </c>
      <c r="AT1409" s="177" t="s">
        <v>8910</v>
      </c>
    </row>
    <row r="1410" spans="2:46" ht="50" customHeight="1">
      <c r="B1410" s="34" t="s">
        <v>2784</v>
      </c>
      <c r="C1410" s="35" t="s">
        <v>5308</v>
      </c>
      <c r="D1410" s="36" t="s">
        <v>2785</v>
      </c>
      <c r="E1410" s="69">
        <v>7302.9639999999999</v>
      </c>
      <c r="F1410" s="115">
        <v>7551.47</v>
      </c>
      <c r="G1410" s="116">
        <f t="shared" si="366"/>
        <v>-248.50600000000031</v>
      </c>
      <c r="H1410" s="305">
        <f t="shared" si="367"/>
        <v>-3.2908294676400796</v>
      </c>
      <c r="I1410" s="69">
        <v>4516.5709999999999</v>
      </c>
      <c r="J1410" s="115">
        <v>4632.1610000000001</v>
      </c>
      <c r="K1410" s="116">
        <f t="shared" si="368"/>
        <v>-115.59000000000015</v>
      </c>
      <c r="L1410" s="318">
        <f t="shared" si="365"/>
        <v>-2.4953795863313073</v>
      </c>
      <c r="M1410" s="69">
        <v>51.838000000000001</v>
      </c>
      <c r="N1410" s="115">
        <v>51.838000000000001</v>
      </c>
      <c r="O1410" s="116">
        <f t="shared" si="369"/>
        <v>0</v>
      </c>
      <c r="P1410" s="305">
        <f t="shared" si="370"/>
        <v>0</v>
      </c>
      <c r="Q1410" s="69">
        <v>2734.5549999999998</v>
      </c>
      <c r="R1410" s="115">
        <v>2867.471</v>
      </c>
      <c r="S1410" s="116">
        <f t="shared" si="381"/>
        <v>-132.91600000000017</v>
      </c>
      <c r="T1410" s="305">
        <f t="shared" si="382"/>
        <v>-4.635304071078667</v>
      </c>
      <c r="U1410" s="76" t="s">
        <v>8911</v>
      </c>
      <c r="V1410" s="245">
        <v>1933</v>
      </c>
      <c r="W1410" s="245">
        <v>1749</v>
      </c>
      <c r="X1410" s="245">
        <f t="shared" si="377"/>
        <v>184</v>
      </c>
      <c r="Y1410" s="259">
        <f t="shared" si="378"/>
        <v>10.520297312750143</v>
      </c>
      <c r="Z1410" s="111" t="s">
        <v>8912</v>
      </c>
      <c r="AA1410" s="245">
        <v>440</v>
      </c>
      <c r="AB1410" s="245">
        <v>757</v>
      </c>
      <c r="AC1410" s="245">
        <f t="shared" si="383"/>
        <v>-317</v>
      </c>
      <c r="AD1410" s="245">
        <f t="shared" si="379"/>
        <v>-41.875825627476878</v>
      </c>
      <c r="AE1410" s="111" t="s">
        <v>8849</v>
      </c>
      <c r="AF1410" s="245">
        <v>127</v>
      </c>
      <c r="AG1410" s="245">
        <v>127</v>
      </c>
      <c r="AH1410" s="245">
        <f t="shared" si="371"/>
        <v>0</v>
      </c>
      <c r="AI1410" s="245">
        <f t="shared" si="372"/>
        <v>0</v>
      </c>
      <c r="AJ1410" s="111" t="s">
        <v>8772</v>
      </c>
      <c r="AK1410" s="245">
        <v>109</v>
      </c>
      <c r="AL1410" s="245">
        <v>112</v>
      </c>
      <c r="AM1410" s="245">
        <f t="shared" si="373"/>
        <v>-3</v>
      </c>
      <c r="AN1410" s="245">
        <f t="shared" si="374"/>
        <v>-2.6785714285714284</v>
      </c>
      <c r="AO1410" s="111" t="s">
        <v>8913</v>
      </c>
      <c r="AP1410" s="245">
        <v>75</v>
      </c>
      <c r="AQ1410" s="245">
        <v>70</v>
      </c>
      <c r="AR1410" s="245">
        <f t="shared" si="380"/>
        <v>5</v>
      </c>
      <c r="AS1410" s="370">
        <f t="shared" si="376"/>
        <v>7.1428571428571423</v>
      </c>
      <c r="AT1410" s="177" t="s">
        <v>8914</v>
      </c>
    </row>
    <row r="1411" spans="2:46" ht="50" customHeight="1">
      <c r="B1411" s="37" t="s">
        <v>2786</v>
      </c>
      <c r="C1411" s="35" t="s">
        <v>5308</v>
      </c>
      <c r="D1411" s="39" t="s">
        <v>2787</v>
      </c>
      <c r="E1411" s="69">
        <v>5628.3010000000004</v>
      </c>
      <c r="F1411" s="115">
        <v>10623.388000000001</v>
      </c>
      <c r="G1411" s="116">
        <f t="shared" si="366"/>
        <v>-4995.0870000000004</v>
      </c>
      <c r="H1411" s="305">
        <f t="shared" si="367"/>
        <v>-47.019717250278347</v>
      </c>
      <c r="I1411" s="69">
        <v>481.53699999999998</v>
      </c>
      <c r="J1411" s="115">
        <v>751.53</v>
      </c>
      <c r="K1411" s="116">
        <f t="shared" si="368"/>
        <v>-269.99299999999999</v>
      </c>
      <c r="L1411" s="318">
        <f t="shared" ref="L1411:L1474" si="384">K1411/J1411*100</f>
        <v>-35.92577807938472</v>
      </c>
      <c r="M1411" s="69">
        <v>1.0189999999999999</v>
      </c>
      <c r="N1411" s="115">
        <v>1.0189999999999999</v>
      </c>
      <c r="O1411" s="116">
        <f t="shared" si="369"/>
        <v>0</v>
      </c>
      <c r="P1411" s="305">
        <f t="shared" si="370"/>
        <v>0</v>
      </c>
      <c r="Q1411" s="69">
        <v>5145.7449999999999</v>
      </c>
      <c r="R1411" s="115">
        <v>9870.8389999999999</v>
      </c>
      <c r="S1411" s="116">
        <f t="shared" si="381"/>
        <v>-4725.0940000000001</v>
      </c>
      <c r="T1411" s="305">
        <f t="shared" si="382"/>
        <v>-47.869223679972897</v>
      </c>
      <c r="U1411" s="76" t="s">
        <v>8915</v>
      </c>
      <c r="V1411" s="245">
        <v>3155</v>
      </c>
      <c r="W1411" s="245">
        <v>6444</v>
      </c>
      <c r="X1411" s="245">
        <f t="shared" si="377"/>
        <v>-3289</v>
      </c>
      <c r="Y1411" s="259">
        <f t="shared" si="378"/>
        <v>-51.039726877715708</v>
      </c>
      <c r="Z1411" s="111" t="s">
        <v>8877</v>
      </c>
      <c r="AA1411" s="245">
        <v>1460</v>
      </c>
      <c r="AB1411" s="245">
        <v>2217</v>
      </c>
      <c r="AC1411" s="245">
        <f t="shared" si="383"/>
        <v>-757</v>
      </c>
      <c r="AD1411" s="245">
        <f t="shared" si="379"/>
        <v>-34.145241317095177</v>
      </c>
      <c r="AE1411" s="111" t="s">
        <v>8916</v>
      </c>
      <c r="AF1411" s="245">
        <v>213</v>
      </c>
      <c r="AG1411" s="245">
        <v>757</v>
      </c>
      <c r="AH1411" s="245">
        <f t="shared" si="371"/>
        <v>-544</v>
      </c>
      <c r="AI1411" s="245">
        <f t="shared" si="372"/>
        <v>-71.862615587846761</v>
      </c>
      <c r="AJ1411" s="111" t="s">
        <v>8867</v>
      </c>
      <c r="AK1411" s="245">
        <v>150</v>
      </c>
      <c r="AL1411" s="245">
        <v>100</v>
      </c>
      <c r="AM1411" s="245">
        <f t="shared" si="373"/>
        <v>50</v>
      </c>
      <c r="AN1411" s="245">
        <f t="shared" si="374"/>
        <v>50</v>
      </c>
      <c r="AO1411" s="111" t="s">
        <v>8917</v>
      </c>
      <c r="AP1411" s="245">
        <v>88</v>
      </c>
      <c r="AQ1411" s="245">
        <v>88</v>
      </c>
      <c r="AR1411" s="245">
        <f t="shared" si="380"/>
        <v>0</v>
      </c>
      <c r="AS1411" s="370">
        <f t="shared" si="376"/>
        <v>0</v>
      </c>
      <c r="AT1411" s="81" t="s">
        <v>8918</v>
      </c>
    </row>
    <row r="1412" spans="2:46" ht="50" customHeight="1">
      <c r="B1412" s="37" t="s">
        <v>2788</v>
      </c>
      <c r="C1412" s="35" t="s">
        <v>5308</v>
      </c>
      <c r="D1412" s="39" t="s">
        <v>2789</v>
      </c>
      <c r="E1412" s="69">
        <v>2003.769</v>
      </c>
      <c r="F1412" s="115">
        <v>2089.1419999999998</v>
      </c>
      <c r="G1412" s="116">
        <f t="shared" si="366"/>
        <v>-85.37299999999982</v>
      </c>
      <c r="H1412" s="305">
        <f t="shared" si="367"/>
        <v>-4.0865101558438743</v>
      </c>
      <c r="I1412" s="69">
        <v>1478.2850000000001</v>
      </c>
      <c r="J1412" s="115">
        <v>1600.972</v>
      </c>
      <c r="K1412" s="116">
        <f t="shared" si="368"/>
        <v>-122.6869999999999</v>
      </c>
      <c r="L1412" s="318">
        <f t="shared" si="384"/>
        <v>-7.6632820561508819</v>
      </c>
      <c r="M1412" s="69">
        <v>30.733000000000001</v>
      </c>
      <c r="N1412" s="115">
        <v>30.73</v>
      </c>
      <c r="O1412" s="116">
        <f t="shared" si="369"/>
        <v>3.0000000000001137E-3</v>
      </c>
      <c r="P1412" s="305">
        <f t="shared" si="370"/>
        <v>9.7624471200784685E-3</v>
      </c>
      <c r="Q1412" s="69">
        <v>494.75099999999998</v>
      </c>
      <c r="R1412" s="115">
        <v>457.44</v>
      </c>
      <c r="S1412" s="116">
        <f t="shared" si="381"/>
        <v>37.310999999999979</v>
      </c>
      <c r="T1412" s="305">
        <f t="shared" si="382"/>
        <v>8.1564795383001005</v>
      </c>
      <c r="U1412" s="76" t="s">
        <v>8919</v>
      </c>
      <c r="V1412" s="245">
        <v>207</v>
      </c>
      <c r="W1412" s="245">
        <v>168</v>
      </c>
      <c r="X1412" s="245">
        <v>39</v>
      </c>
      <c r="Y1412" s="259">
        <v>23.214285714285715</v>
      </c>
      <c r="Z1412" s="111" t="s">
        <v>8920</v>
      </c>
      <c r="AA1412" s="245">
        <v>190</v>
      </c>
      <c r="AB1412" s="245">
        <v>190</v>
      </c>
      <c r="AC1412" s="245">
        <v>0</v>
      </c>
      <c r="AD1412" s="259">
        <v>0</v>
      </c>
      <c r="AE1412" s="111" t="s">
        <v>8921</v>
      </c>
      <c r="AF1412" s="245">
        <v>60</v>
      </c>
      <c r="AG1412" s="245">
        <v>62</v>
      </c>
      <c r="AH1412" s="245">
        <f t="shared" si="371"/>
        <v>-2</v>
      </c>
      <c r="AI1412" s="245">
        <f t="shared" si="372"/>
        <v>-3.225806451612903</v>
      </c>
      <c r="AJ1412" s="111" t="s">
        <v>8849</v>
      </c>
      <c r="AK1412" s="245">
        <v>20</v>
      </c>
      <c r="AL1412" s="245">
        <v>20</v>
      </c>
      <c r="AM1412" s="245">
        <f t="shared" si="373"/>
        <v>0</v>
      </c>
      <c r="AN1412" s="245">
        <f t="shared" si="374"/>
        <v>0</v>
      </c>
      <c r="AO1412" s="111" t="s">
        <v>8922</v>
      </c>
      <c r="AP1412" s="245">
        <v>10</v>
      </c>
      <c r="AQ1412" s="245">
        <v>10</v>
      </c>
      <c r="AR1412" s="245">
        <f t="shared" si="380"/>
        <v>0</v>
      </c>
      <c r="AS1412" s="370">
        <f t="shared" si="376"/>
        <v>0</v>
      </c>
      <c r="AT1412" s="178" t="s">
        <v>8923</v>
      </c>
    </row>
    <row r="1413" spans="2:46" ht="50" customHeight="1">
      <c r="B1413" s="34" t="s">
        <v>2790</v>
      </c>
      <c r="C1413" s="35" t="s">
        <v>5308</v>
      </c>
      <c r="D1413" s="36" t="s">
        <v>2791</v>
      </c>
      <c r="E1413" s="69">
        <v>2891.07</v>
      </c>
      <c r="F1413" s="115">
        <v>3001.9679999999998</v>
      </c>
      <c r="G1413" s="116">
        <f t="shared" si="366"/>
        <v>-110.89799999999968</v>
      </c>
      <c r="H1413" s="305">
        <f t="shared" si="367"/>
        <v>-3.6941766201371795</v>
      </c>
      <c r="I1413" s="69">
        <v>876.94899999999996</v>
      </c>
      <c r="J1413" s="115">
        <v>914.33900000000006</v>
      </c>
      <c r="K1413" s="116">
        <f t="shared" si="368"/>
        <v>-37.3900000000001</v>
      </c>
      <c r="L1413" s="318">
        <f t="shared" si="384"/>
        <v>-4.0892929208969653</v>
      </c>
      <c r="M1413" s="69">
        <v>75.105000000000004</v>
      </c>
      <c r="N1413" s="115">
        <v>81.355999999999995</v>
      </c>
      <c r="O1413" s="116">
        <f t="shared" si="369"/>
        <v>-6.2509999999999906</v>
      </c>
      <c r="P1413" s="305">
        <f t="shared" si="370"/>
        <v>-7.6835144304046299</v>
      </c>
      <c r="Q1413" s="69">
        <v>1939.0160000000001</v>
      </c>
      <c r="R1413" s="115">
        <v>2006.2729999999999</v>
      </c>
      <c r="S1413" s="116">
        <f t="shared" si="381"/>
        <v>-67.256999999999834</v>
      </c>
      <c r="T1413" s="305">
        <f t="shared" si="382"/>
        <v>-3.3523354000178363</v>
      </c>
      <c r="U1413" s="76" t="s">
        <v>8799</v>
      </c>
      <c r="V1413" s="245">
        <v>1129</v>
      </c>
      <c r="W1413" s="245">
        <v>1214</v>
      </c>
      <c r="X1413" s="245">
        <f>V1413-W1413</f>
        <v>-85</v>
      </c>
      <c r="Y1413" s="259">
        <f t="shared" ref="Y1413:Y1476" si="385">X1413/W1413*100</f>
        <v>-7.0016474464579899</v>
      </c>
      <c r="Z1413" s="111" t="s">
        <v>8924</v>
      </c>
      <c r="AA1413" s="245">
        <v>383</v>
      </c>
      <c r="AB1413" s="245">
        <v>385</v>
      </c>
      <c r="AC1413" s="245">
        <f t="shared" ref="AC1413:AC1475" si="386">AA1413-AB1413</f>
        <v>-2</v>
      </c>
      <c r="AD1413" s="245">
        <f t="shared" ref="AD1413:AD1475" si="387">AC1413/AB1413*100</f>
        <v>-0.51948051948051943</v>
      </c>
      <c r="AE1413" s="111" t="s">
        <v>8925</v>
      </c>
      <c r="AF1413" s="245">
        <v>225</v>
      </c>
      <c r="AG1413" s="245">
        <v>227</v>
      </c>
      <c r="AH1413" s="245">
        <f t="shared" si="371"/>
        <v>-2</v>
      </c>
      <c r="AI1413" s="245">
        <f t="shared" si="372"/>
        <v>-0.88105726872246704</v>
      </c>
      <c r="AJ1413" s="111" t="s">
        <v>8926</v>
      </c>
      <c r="AK1413" s="245">
        <v>80</v>
      </c>
      <c r="AL1413" s="245">
        <v>80</v>
      </c>
      <c r="AM1413" s="245">
        <f t="shared" si="373"/>
        <v>0</v>
      </c>
      <c r="AN1413" s="245">
        <f t="shared" si="374"/>
        <v>0</v>
      </c>
      <c r="AO1413" s="111" t="s">
        <v>8927</v>
      </c>
      <c r="AP1413" s="245">
        <v>45</v>
      </c>
      <c r="AQ1413" s="245">
        <v>44</v>
      </c>
      <c r="AR1413" s="245">
        <f t="shared" si="380"/>
        <v>1</v>
      </c>
      <c r="AS1413" s="370">
        <f t="shared" si="376"/>
        <v>2.2727272727272729</v>
      </c>
      <c r="AT1413" s="177" t="s">
        <v>8928</v>
      </c>
    </row>
    <row r="1414" spans="2:46" ht="50" customHeight="1">
      <c r="B1414" s="34" t="s">
        <v>2792</v>
      </c>
      <c r="C1414" s="35" t="s">
        <v>5308</v>
      </c>
      <c r="D1414" s="36" t="s">
        <v>101</v>
      </c>
      <c r="E1414" s="69">
        <v>2878.3589999999999</v>
      </c>
      <c r="F1414" s="115">
        <v>3045.2750000000001</v>
      </c>
      <c r="G1414" s="116">
        <f t="shared" si="366"/>
        <v>-166.91600000000017</v>
      </c>
      <c r="H1414" s="305">
        <f t="shared" si="367"/>
        <v>-5.4811470228468746</v>
      </c>
      <c r="I1414" s="69">
        <v>1988.183</v>
      </c>
      <c r="J1414" s="115">
        <v>2037.711</v>
      </c>
      <c r="K1414" s="116">
        <f t="shared" si="368"/>
        <v>-49.52800000000002</v>
      </c>
      <c r="L1414" s="318">
        <f t="shared" si="384"/>
        <v>-2.4305703801962113</v>
      </c>
      <c r="M1414" s="69">
        <v>270.661</v>
      </c>
      <c r="N1414" s="115">
        <v>330.62</v>
      </c>
      <c r="O1414" s="116">
        <f t="shared" si="369"/>
        <v>-59.959000000000003</v>
      </c>
      <c r="P1414" s="305">
        <f t="shared" si="370"/>
        <v>-18.135321517149599</v>
      </c>
      <c r="Q1414" s="69">
        <v>619.51499999999999</v>
      </c>
      <c r="R1414" s="115">
        <v>676.94399999999996</v>
      </c>
      <c r="S1414" s="116">
        <f t="shared" si="381"/>
        <v>-57.428999999999974</v>
      </c>
      <c r="T1414" s="305">
        <f t="shared" si="382"/>
        <v>-8.4835673261008253</v>
      </c>
      <c r="U1414" s="76" t="s">
        <v>8929</v>
      </c>
      <c r="V1414" s="245">
        <v>199</v>
      </c>
      <c r="W1414" s="245">
        <v>199</v>
      </c>
      <c r="X1414" s="245">
        <f>V1414-W1414</f>
        <v>0</v>
      </c>
      <c r="Y1414" s="259">
        <f t="shared" si="385"/>
        <v>0</v>
      </c>
      <c r="Z1414" s="111" t="s">
        <v>8930</v>
      </c>
      <c r="AA1414" s="245">
        <v>132</v>
      </c>
      <c r="AB1414" s="245">
        <v>145</v>
      </c>
      <c r="AC1414" s="245">
        <f t="shared" si="386"/>
        <v>-13</v>
      </c>
      <c r="AD1414" s="245">
        <f t="shared" si="387"/>
        <v>-8.9655172413793096</v>
      </c>
      <c r="AE1414" s="111" t="s">
        <v>8931</v>
      </c>
      <c r="AF1414" s="245">
        <v>131</v>
      </c>
      <c r="AG1414" s="245">
        <v>84</v>
      </c>
      <c r="AH1414" s="245">
        <f t="shared" si="371"/>
        <v>47</v>
      </c>
      <c r="AI1414" s="245">
        <f t="shared" si="372"/>
        <v>55.952380952380956</v>
      </c>
      <c r="AJ1414" s="111" t="s">
        <v>8932</v>
      </c>
      <c r="AK1414" s="245">
        <v>50</v>
      </c>
      <c r="AL1414" s="245" t="s">
        <v>5412</v>
      </c>
      <c r="AM1414" s="245" t="s">
        <v>12165</v>
      </c>
      <c r="AN1414" s="245" t="s">
        <v>12165</v>
      </c>
      <c r="AO1414" s="111" t="s">
        <v>8933</v>
      </c>
      <c r="AP1414" s="245">
        <v>37</v>
      </c>
      <c r="AQ1414" s="245">
        <v>38</v>
      </c>
      <c r="AR1414" s="245">
        <f t="shared" si="380"/>
        <v>-1</v>
      </c>
      <c r="AS1414" s="370">
        <f t="shared" si="376"/>
        <v>-2.6315789473684208</v>
      </c>
      <c r="AT1414" s="177" t="s">
        <v>8934</v>
      </c>
    </row>
    <row r="1415" spans="2:46" ht="50" customHeight="1">
      <c r="B1415" s="34" t="s">
        <v>2793</v>
      </c>
      <c r="C1415" s="35" t="s">
        <v>5308</v>
      </c>
      <c r="D1415" s="36" t="s">
        <v>2794</v>
      </c>
      <c r="E1415" s="69">
        <v>14.231999999999999</v>
      </c>
      <c r="F1415" s="115">
        <v>14.231</v>
      </c>
      <c r="G1415" s="116">
        <f t="shared" si="366"/>
        <v>9.9999999999944578E-4</v>
      </c>
      <c r="H1415" s="305">
        <f t="shared" si="367"/>
        <v>7.0269130770813423E-3</v>
      </c>
      <c r="I1415" s="240" t="s">
        <v>12163</v>
      </c>
      <c r="J1415" s="235" t="s">
        <v>12163</v>
      </c>
      <c r="K1415" s="234" t="s">
        <v>12163</v>
      </c>
      <c r="L1415" s="312" t="s">
        <v>12163</v>
      </c>
      <c r="M1415" s="240" t="s">
        <v>12163</v>
      </c>
      <c r="N1415" s="235" t="s">
        <v>12163</v>
      </c>
      <c r="O1415" s="234" t="s">
        <v>12163</v>
      </c>
      <c r="P1415" s="234" t="s">
        <v>12163</v>
      </c>
      <c r="Q1415" s="69">
        <v>14.231999999999999</v>
      </c>
      <c r="R1415" s="115">
        <v>14.231</v>
      </c>
      <c r="S1415" s="116">
        <f t="shared" si="381"/>
        <v>9.9999999999944578E-4</v>
      </c>
      <c r="T1415" s="305">
        <f t="shared" si="382"/>
        <v>7.0269130770813423E-3</v>
      </c>
      <c r="U1415" s="76" t="s">
        <v>8935</v>
      </c>
      <c r="V1415" s="245">
        <v>14</v>
      </c>
      <c r="W1415" s="245">
        <v>14</v>
      </c>
      <c r="X1415" s="245">
        <f>V1415-W1415</f>
        <v>0</v>
      </c>
      <c r="Y1415" s="259">
        <f t="shared" si="385"/>
        <v>0</v>
      </c>
      <c r="Z1415" s="235" t="s">
        <v>6150</v>
      </c>
      <c r="AA1415" s="235" t="s">
        <v>6150</v>
      </c>
      <c r="AB1415" s="235" t="s">
        <v>6150</v>
      </c>
      <c r="AC1415" s="235" t="s">
        <v>6150</v>
      </c>
      <c r="AD1415" s="235" t="s">
        <v>6150</v>
      </c>
      <c r="AE1415" s="111" t="s">
        <v>5412</v>
      </c>
      <c r="AF1415" s="245" t="s">
        <v>5412</v>
      </c>
      <c r="AG1415" s="245" t="s">
        <v>5412</v>
      </c>
      <c r="AH1415" s="245" t="s">
        <v>5412</v>
      </c>
      <c r="AI1415" s="245" t="s">
        <v>5412</v>
      </c>
      <c r="AJ1415" s="111" t="s">
        <v>5412</v>
      </c>
      <c r="AK1415" s="245" t="s">
        <v>5412</v>
      </c>
      <c r="AL1415" s="245" t="s">
        <v>5412</v>
      </c>
      <c r="AM1415" s="245" t="s">
        <v>12165</v>
      </c>
      <c r="AN1415" s="245" t="s">
        <v>12165</v>
      </c>
      <c r="AO1415" s="111" t="s">
        <v>5412</v>
      </c>
      <c r="AP1415" s="245" t="s">
        <v>5412</v>
      </c>
      <c r="AQ1415" s="245" t="s">
        <v>5412</v>
      </c>
      <c r="AR1415" s="245" t="s">
        <v>12165</v>
      </c>
      <c r="AS1415" s="245" t="s">
        <v>12165</v>
      </c>
      <c r="AT1415" s="82"/>
    </row>
    <row r="1416" spans="2:46" ht="50" customHeight="1">
      <c r="B1416" s="34" t="s">
        <v>2795</v>
      </c>
      <c r="C1416" s="35" t="s">
        <v>5308</v>
      </c>
      <c r="D1416" s="36" t="s">
        <v>2796</v>
      </c>
      <c r="E1416" s="69">
        <v>16.466000000000001</v>
      </c>
      <c r="F1416" s="115">
        <v>14.223000000000001</v>
      </c>
      <c r="G1416" s="116">
        <f t="shared" ref="G1416:G1479" si="388">E1416-F1416</f>
        <v>2.2430000000000003</v>
      </c>
      <c r="H1416" s="305">
        <f t="shared" ref="H1416:H1479" si="389">G1416/F1416*100</f>
        <v>15.770231315474936</v>
      </c>
      <c r="I1416" s="69">
        <v>16.466000000000001</v>
      </c>
      <c r="J1416" s="115">
        <v>14.223000000000001</v>
      </c>
      <c r="K1416" s="116">
        <f t="shared" ref="K1416:K1479" si="390">I1416-J1416</f>
        <v>2.2430000000000003</v>
      </c>
      <c r="L1416" s="318">
        <f t="shared" si="384"/>
        <v>15.770231315474936</v>
      </c>
      <c r="M1416" s="240" t="s">
        <v>12163</v>
      </c>
      <c r="N1416" s="235" t="s">
        <v>12163</v>
      </c>
      <c r="O1416" s="234" t="s">
        <v>12163</v>
      </c>
      <c r="P1416" s="234" t="s">
        <v>12163</v>
      </c>
      <c r="Q1416" s="240" t="s">
        <v>12163</v>
      </c>
      <c r="R1416" s="235" t="s">
        <v>12163</v>
      </c>
      <c r="S1416" s="234" t="s">
        <v>12163</v>
      </c>
      <c r="T1416" s="138" t="s">
        <v>12163</v>
      </c>
      <c r="U1416" s="349" t="s">
        <v>5412</v>
      </c>
      <c r="V1416" s="245" t="s">
        <v>5412</v>
      </c>
      <c r="W1416" s="245" t="s">
        <v>5412</v>
      </c>
      <c r="X1416" s="245" t="s">
        <v>5412</v>
      </c>
      <c r="Y1416" s="245" t="s">
        <v>5412</v>
      </c>
      <c r="Z1416" s="235" t="s">
        <v>6150</v>
      </c>
      <c r="AA1416" s="235" t="s">
        <v>6150</v>
      </c>
      <c r="AB1416" s="235" t="s">
        <v>6150</v>
      </c>
      <c r="AC1416" s="235" t="s">
        <v>6150</v>
      </c>
      <c r="AD1416" s="235" t="s">
        <v>6150</v>
      </c>
      <c r="AE1416" s="111" t="s">
        <v>5412</v>
      </c>
      <c r="AF1416" s="245" t="s">
        <v>5412</v>
      </c>
      <c r="AG1416" s="245" t="s">
        <v>5412</v>
      </c>
      <c r="AH1416" s="245" t="s">
        <v>5412</v>
      </c>
      <c r="AI1416" s="245" t="s">
        <v>5412</v>
      </c>
      <c r="AJ1416" s="111" t="s">
        <v>5412</v>
      </c>
      <c r="AK1416" s="245" t="s">
        <v>5412</v>
      </c>
      <c r="AL1416" s="245" t="s">
        <v>5412</v>
      </c>
      <c r="AM1416" s="245" t="s">
        <v>12165</v>
      </c>
      <c r="AN1416" s="245" t="s">
        <v>12165</v>
      </c>
      <c r="AO1416" s="111" t="s">
        <v>5412</v>
      </c>
      <c r="AP1416" s="245" t="s">
        <v>5412</v>
      </c>
      <c r="AQ1416" s="245" t="s">
        <v>5412</v>
      </c>
      <c r="AR1416" s="245" t="s">
        <v>12165</v>
      </c>
      <c r="AS1416" s="245" t="s">
        <v>12165</v>
      </c>
      <c r="AT1416" s="82"/>
    </row>
    <row r="1417" spans="2:46" ht="50" customHeight="1">
      <c r="B1417" s="34" t="s">
        <v>2797</v>
      </c>
      <c r="C1417" s="35" t="s">
        <v>5308</v>
      </c>
      <c r="D1417" s="36" t="s">
        <v>2798</v>
      </c>
      <c r="E1417" s="69">
        <v>5.3620000000000001</v>
      </c>
      <c r="F1417" s="115">
        <v>5.3609999999999998</v>
      </c>
      <c r="G1417" s="116">
        <f t="shared" si="388"/>
        <v>1.000000000000334E-3</v>
      </c>
      <c r="H1417" s="305">
        <f t="shared" si="389"/>
        <v>1.8653236336510615E-2</v>
      </c>
      <c r="I1417" s="240" t="s">
        <v>12163</v>
      </c>
      <c r="J1417" s="235" t="s">
        <v>12163</v>
      </c>
      <c r="K1417" s="234" t="s">
        <v>12163</v>
      </c>
      <c r="L1417" s="312" t="s">
        <v>12163</v>
      </c>
      <c r="M1417" s="240" t="s">
        <v>12163</v>
      </c>
      <c r="N1417" s="235" t="s">
        <v>12163</v>
      </c>
      <c r="O1417" s="234" t="s">
        <v>12163</v>
      </c>
      <c r="P1417" s="234" t="s">
        <v>12163</v>
      </c>
      <c r="Q1417" s="69">
        <v>5.3620000000000001</v>
      </c>
      <c r="R1417" s="115">
        <v>5.3609999999999998</v>
      </c>
      <c r="S1417" s="116">
        <f t="shared" si="381"/>
        <v>1.000000000000334E-3</v>
      </c>
      <c r="T1417" s="305">
        <f t="shared" si="382"/>
        <v>1.8653236336510615E-2</v>
      </c>
      <c r="U1417" s="76" t="s">
        <v>8936</v>
      </c>
      <c r="V1417" s="245">
        <v>5</v>
      </c>
      <c r="W1417" s="245">
        <v>5</v>
      </c>
      <c r="X1417" s="245">
        <f>V1417-W1417</f>
        <v>0</v>
      </c>
      <c r="Y1417" s="259">
        <f t="shared" si="385"/>
        <v>0</v>
      </c>
      <c r="Z1417" s="235" t="s">
        <v>6150</v>
      </c>
      <c r="AA1417" s="235" t="s">
        <v>6150</v>
      </c>
      <c r="AB1417" s="235" t="s">
        <v>6150</v>
      </c>
      <c r="AC1417" s="235" t="s">
        <v>6150</v>
      </c>
      <c r="AD1417" s="235" t="s">
        <v>6150</v>
      </c>
      <c r="AE1417" s="111" t="s">
        <v>5412</v>
      </c>
      <c r="AF1417" s="245" t="s">
        <v>5412</v>
      </c>
      <c r="AG1417" s="245" t="s">
        <v>5412</v>
      </c>
      <c r="AH1417" s="245" t="s">
        <v>5412</v>
      </c>
      <c r="AI1417" s="245" t="s">
        <v>5412</v>
      </c>
      <c r="AJ1417" s="111" t="s">
        <v>5412</v>
      </c>
      <c r="AK1417" s="245" t="s">
        <v>5412</v>
      </c>
      <c r="AL1417" s="245" t="s">
        <v>5412</v>
      </c>
      <c r="AM1417" s="245" t="s">
        <v>12165</v>
      </c>
      <c r="AN1417" s="245" t="s">
        <v>12165</v>
      </c>
      <c r="AO1417" s="111" t="s">
        <v>5412</v>
      </c>
      <c r="AP1417" s="245" t="s">
        <v>5412</v>
      </c>
      <c r="AQ1417" s="245" t="s">
        <v>5412</v>
      </c>
      <c r="AR1417" s="245" t="s">
        <v>12165</v>
      </c>
      <c r="AS1417" s="245" t="s">
        <v>12165</v>
      </c>
      <c r="AT1417" s="82"/>
    </row>
    <row r="1418" spans="2:46" ht="50" customHeight="1">
      <c r="B1418" s="34" t="s">
        <v>2799</v>
      </c>
      <c r="C1418" s="35" t="s">
        <v>5308</v>
      </c>
      <c r="D1418" s="36" t="s">
        <v>2800</v>
      </c>
      <c r="E1418" s="69">
        <v>124.59</v>
      </c>
      <c r="F1418" s="115">
        <v>104.57899999999999</v>
      </c>
      <c r="G1418" s="116">
        <f t="shared" si="388"/>
        <v>20.01100000000001</v>
      </c>
      <c r="H1418" s="305">
        <f t="shared" si="389"/>
        <v>19.134816741410809</v>
      </c>
      <c r="I1418" s="240" t="s">
        <v>12163</v>
      </c>
      <c r="J1418" s="235" t="s">
        <v>12163</v>
      </c>
      <c r="K1418" s="234" t="s">
        <v>12163</v>
      </c>
      <c r="L1418" s="312" t="s">
        <v>12163</v>
      </c>
      <c r="M1418" s="240" t="s">
        <v>12163</v>
      </c>
      <c r="N1418" s="235" t="s">
        <v>12163</v>
      </c>
      <c r="O1418" s="234" t="s">
        <v>12163</v>
      </c>
      <c r="P1418" s="234" t="s">
        <v>12163</v>
      </c>
      <c r="Q1418" s="69">
        <v>124.59</v>
      </c>
      <c r="R1418" s="115">
        <v>104.57899999999999</v>
      </c>
      <c r="S1418" s="116">
        <f t="shared" si="381"/>
        <v>20.01100000000001</v>
      </c>
      <c r="T1418" s="305">
        <f t="shared" si="382"/>
        <v>19.134816741410809</v>
      </c>
      <c r="U1418" s="76" t="s">
        <v>8937</v>
      </c>
      <c r="V1418" s="245">
        <v>125</v>
      </c>
      <c r="W1418" s="245">
        <v>105</v>
      </c>
      <c r="X1418" s="245">
        <v>20</v>
      </c>
      <c r="Y1418" s="259">
        <f t="shared" si="385"/>
        <v>19.047619047619047</v>
      </c>
      <c r="Z1418" s="235" t="s">
        <v>6150</v>
      </c>
      <c r="AA1418" s="235" t="s">
        <v>6150</v>
      </c>
      <c r="AB1418" s="235" t="s">
        <v>6150</v>
      </c>
      <c r="AC1418" s="235" t="s">
        <v>6150</v>
      </c>
      <c r="AD1418" s="235" t="s">
        <v>6150</v>
      </c>
      <c r="AE1418" s="111" t="s">
        <v>5412</v>
      </c>
      <c r="AF1418" s="245" t="s">
        <v>5412</v>
      </c>
      <c r="AG1418" s="245" t="s">
        <v>5412</v>
      </c>
      <c r="AH1418" s="245" t="s">
        <v>5412</v>
      </c>
      <c r="AI1418" s="245" t="s">
        <v>5412</v>
      </c>
      <c r="AJ1418" s="111" t="s">
        <v>5412</v>
      </c>
      <c r="AK1418" s="245" t="s">
        <v>5412</v>
      </c>
      <c r="AL1418" s="245" t="s">
        <v>5412</v>
      </c>
      <c r="AM1418" s="245" t="s">
        <v>12165</v>
      </c>
      <c r="AN1418" s="245" t="s">
        <v>12165</v>
      </c>
      <c r="AO1418" s="111" t="s">
        <v>5412</v>
      </c>
      <c r="AP1418" s="245" t="s">
        <v>5412</v>
      </c>
      <c r="AQ1418" s="245" t="s">
        <v>5412</v>
      </c>
      <c r="AR1418" s="245" t="s">
        <v>12165</v>
      </c>
      <c r="AS1418" s="245" t="s">
        <v>12165</v>
      </c>
      <c r="AT1418" s="82"/>
    </row>
    <row r="1419" spans="2:46" ht="50" customHeight="1">
      <c r="B1419" s="34" t="s">
        <v>2801</v>
      </c>
      <c r="C1419" s="35" t="s">
        <v>5308</v>
      </c>
      <c r="D1419" s="36" t="s">
        <v>2802</v>
      </c>
      <c r="E1419" s="69">
        <v>15808.36</v>
      </c>
      <c r="F1419" s="115">
        <v>15546.36</v>
      </c>
      <c r="G1419" s="116">
        <f t="shared" si="388"/>
        <v>262</v>
      </c>
      <c r="H1419" s="305">
        <f t="shared" si="389"/>
        <v>1.6852819566766752</v>
      </c>
      <c r="I1419" s="240" t="s">
        <v>12163</v>
      </c>
      <c r="J1419" s="235" t="s">
        <v>12163</v>
      </c>
      <c r="K1419" s="234" t="s">
        <v>12163</v>
      </c>
      <c r="L1419" s="312" t="s">
        <v>12163</v>
      </c>
      <c r="M1419" s="240" t="s">
        <v>12163</v>
      </c>
      <c r="N1419" s="235" t="s">
        <v>12163</v>
      </c>
      <c r="O1419" s="234" t="s">
        <v>12163</v>
      </c>
      <c r="P1419" s="234" t="s">
        <v>12163</v>
      </c>
      <c r="Q1419" s="69">
        <v>15808.36</v>
      </c>
      <c r="R1419" s="115">
        <v>15546.36</v>
      </c>
      <c r="S1419" s="116">
        <f t="shared" si="381"/>
        <v>262</v>
      </c>
      <c r="T1419" s="305">
        <f t="shared" si="382"/>
        <v>1.6852819566766752</v>
      </c>
      <c r="U1419" s="76" t="s">
        <v>8938</v>
      </c>
      <c r="V1419" s="245">
        <v>15225</v>
      </c>
      <c r="W1419" s="245">
        <v>14967</v>
      </c>
      <c r="X1419" s="245">
        <f t="shared" ref="X1419:X1482" si="391">V1419-W1419</f>
        <v>258</v>
      </c>
      <c r="Y1419" s="259">
        <f t="shared" si="385"/>
        <v>1.7237923431549409</v>
      </c>
      <c r="Z1419" s="111" t="s">
        <v>8939</v>
      </c>
      <c r="AA1419" s="245">
        <v>583</v>
      </c>
      <c r="AB1419" s="245">
        <v>579</v>
      </c>
      <c r="AC1419" s="245">
        <f t="shared" si="386"/>
        <v>4</v>
      </c>
      <c r="AD1419" s="245">
        <f t="shared" si="387"/>
        <v>0.69084628670120896</v>
      </c>
      <c r="AE1419" s="111" t="s">
        <v>5412</v>
      </c>
      <c r="AF1419" s="245" t="s">
        <v>5412</v>
      </c>
      <c r="AG1419" s="245" t="s">
        <v>5412</v>
      </c>
      <c r="AH1419" s="245" t="s">
        <v>5412</v>
      </c>
      <c r="AI1419" s="245" t="s">
        <v>5412</v>
      </c>
      <c r="AJ1419" s="111" t="s">
        <v>5412</v>
      </c>
      <c r="AK1419" s="245" t="s">
        <v>5412</v>
      </c>
      <c r="AL1419" s="245" t="s">
        <v>5412</v>
      </c>
      <c r="AM1419" s="245" t="s">
        <v>12165</v>
      </c>
      <c r="AN1419" s="245" t="s">
        <v>12165</v>
      </c>
      <c r="AO1419" s="111" t="s">
        <v>5412</v>
      </c>
      <c r="AP1419" s="245" t="s">
        <v>5412</v>
      </c>
      <c r="AQ1419" s="245" t="s">
        <v>5412</v>
      </c>
      <c r="AR1419" s="245" t="s">
        <v>12165</v>
      </c>
      <c r="AS1419" s="245" t="s">
        <v>12165</v>
      </c>
      <c r="AT1419" s="82"/>
    </row>
    <row r="1420" spans="2:46" ht="50" customHeight="1">
      <c r="B1420" s="37" t="s">
        <v>2803</v>
      </c>
      <c r="C1420" s="35" t="s">
        <v>5308</v>
      </c>
      <c r="D1420" s="39" t="s">
        <v>2804</v>
      </c>
      <c r="E1420" s="69">
        <v>152.02699999999999</v>
      </c>
      <c r="F1420" s="115">
        <v>112.011</v>
      </c>
      <c r="G1420" s="116">
        <f t="shared" si="388"/>
        <v>40.015999999999991</v>
      </c>
      <c r="H1420" s="305">
        <f t="shared" si="389"/>
        <v>35.72506271705457</v>
      </c>
      <c r="I1420" s="240" t="s">
        <v>12163</v>
      </c>
      <c r="J1420" s="235" t="s">
        <v>12163</v>
      </c>
      <c r="K1420" s="234" t="s">
        <v>12163</v>
      </c>
      <c r="L1420" s="312" t="s">
        <v>12163</v>
      </c>
      <c r="M1420" s="240" t="s">
        <v>12163</v>
      </c>
      <c r="N1420" s="235" t="s">
        <v>12163</v>
      </c>
      <c r="O1420" s="234" t="s">
        <v>12163</v>
      </c>
      <c r="P1420" s="234" t="s">
        <v>12163</v>
      </c>
      <c r="Q1420" s="69">
        <v>152.02699999999999</v>
      </c>
      <c r="R1420" s="115">
        <v>112.011</v>
      </c>
      <c r="S1420" s="116">
        <f t="shared" si="381"/>
        <v>40.015999999999991</v>
      </c>
      <c r="T1420" s="305">
        <f t="shared" si="382"/>
        <v>35.72506271705457</v>
      </c>
      <c r="U1420" s="76" t="s">
        <v>8940</v>
      </c>
      <c r="V1420" s="245">
        <v>90.013000000000005</v>
      </c>
      <c r="W1420" s="245">
        <v>60.003999999999998</v>
      </c>
      <c r="X1420" s="245">
        <f t="shared" si="391"/>
        <v>30.009000000000007</v>
      </c>
      <c r="Y1420" s="259">
        <f t="shared" si="385"/>
        <v>50.011665888940747</v>
      </c>
      <c r="Z1420" s="111" t="s">
        <v>8941</v>
      </c>
      <c r="AA1420" s="245">
        <v>62.014000000000003</v>
      </c>
      <c r="AB1420" s="245">
        <v>52.006999999999998</v>
      </c>
      <c r="AC1420" s="245">
        <f t="shared" si="386"/>
        <v>10.007000000000005</v>
      </c>
      <c r="AD1420" s="245">
        <f t="shared" si="387"/>
        <v>19.241640548387728</v>
      </c>
      <c r="AE1420" s="111" t="s">
        <v>5412</v>
      </c>
      <c r="AF1420" s="245" t="s">
        <v>5412</v>
      </c>
      <c r="AG1420" s="245" t="s">
        <v>5412</v>
      </c>
      <c r="AH1420" s="245" t="s">
        <v>5412</v>
      </c>
      <c r="AI1420" s="245" t="s">
        <v>5412</v>
      </c>
      <c r="AJ1420" s="111" t="s">
        <v>5412</v>
      </c>
      <c r="AK1420" s="245" t="s">
        <v>5412</v>
      </c>
      <c r="AL1420" s="245" t="s">
        <v>5412</v>
      </c>
      <c r="AM1420" s="245" t="s">
        <v>12165</v>
      </c>
      <c r="AN1420" s="245" t="s">
        <v>12165</v>
      </c>
      <c r="AO1420" s="111" t="s">
        <v>5412</v>
      </c>
      <c r="AP1420" s="245" t="s">
        <v>5412</v>
      </c>
      <c r="AQ1420" s="245" t="s">
        <v>5412</v>
      </c>
      <c r="AR1420" s="245" t="s">
        <v>12165</v>
      </c>
      <c r="AS1420" s="245" t="s">
        <v>12165</v>
      </c>
      <c r="AT1420" s="82"/>
    </row>
    <row r="1421" spans="2:46" ht="50" customHeight="1">
      <c r="B1421" s="34" t="s">
        <v>2805</v>
      </c>
      <c r="C1421" s="35" t="s">
        <v>5308</v>
      </c>
      <c r="D1421" s="36" t="s">
        <v>2806</v>
      </c>
      <c r="E1421" s="69">
        <v>128.85400000000001</v>
      </c>
      <c r="F1421" s="115">
        <v>118.83</v>
      </c>
      <c r="G1421" s="116">
        <f t="shared" si="388"/>
        <v>10.024000000000015</v>
      </c>
      <c r="H1421" s="305">
        <f t="shared" si="389"/>
        <v>8.4355802406799754</v>
      </c>
      <c r="I1421" s="240" t="s">
        <v>12163</v>
      </c>
      <c r="J1421" s="235" t="s">
        <v>12163</v>
      </c>
      <c r="K1421" s="234" t="s">
        <v>12163</v>
      </c>
      <c r="L1421" s="312" t="s">
        <v>12163</v>
      </c>
      <c r="M1421" s="240" t="s">
        <v>12163</v>
      </c>
      <c r="N1421" s="235" t="s">
        <v>12163</v>
      </c>
      <c r="O1421" s="234" t="s">
        <v>12163</v>
      </c>
      <c r="P1421" s="234" t="s">
        <v>12163</v>
      </c>
      <c r="Q1421" s="69">
        <v>128.85400000000001</v>
      </c>
      <c r="R1421" s="115">
        <v>118.83</v>
      </c>
      <c r="S1421" s="116">
        <f t="shared" si="381"/>
        <v>10.024000000000015</v>
      </c>
      <c r="T1421" s="305">
        <f t="shared" si="382"/>
        <v>8.4355802406799754</v>
      </c>
      <c r="U1421" s="76" t="s">
        <v>8942</v>
      </c>
      <c r="V1421" s="245">
        <v>127</v>
      </c>
      <c r="W1421" s="245">
        <v>116</v>
      </c>
      <c r="X1421" s="245">
        <f t="shared" si="391"/>
        <v>11</v>
      </c>
      <c r="Y1421" s="259">
        <f t="shared" si="385"/>
        <v>9.4827586206896548</v>
      </c>
      <c r="Z1421" s="111" t="s">
        <v>8943</v>
      </c>
      <c r="AA1421" s="245">
        <v>2</v>
      </c>
      <c r="AB1421" s="245">
        <v>2</v>
      </c>
      <c r="AC1421" s="245">
        <f t="shared" si="386"/>
        <v>0</v>
      </c>
      <c r="AD1421" s="245">
        <f t="shared" si="387"/>
        <v>0</v>
      </c>
      <c r="AE1421" s="111" t="s">
        <v>5412</v>
      </c>
      <c r="AF1421" s="245" t="s">
        <v>5412</v>
      </c>
      <c r="AG1421" s="245" t="s">
        <v>5412</v>
      </c>
      <c r="AH1421" s="245" t="s">
        <v>5412</v>
      </c>
      <c r="AI1421" s="245" t="s">
        <v>5412</v>
      </c>
      <c r="AJ1421" s="111" t="s">
        <v>5412</v>
      </c>
      <c r="AK1421" s="245" t="s">
        <v>5412</v>
      </c>
      <c r="AL1421" s="245" t="s">
        <v>5412</v>
      </c>
      <c r="AM1421" s="245" t="s">
        <v>12165</v>
      </c>
      <c r="AN1421" s="245" t="s">
        <v>12165</v>
      </c>
      <c r="AO1421" s="111" t="s">
        <v>5412</v>
      </c>
      <c r="AP1421" s="245" t="s">
        <v>5412</v>
      </c>
      <c r="AQ1421" s="245" t="s">
        <v>5412</v>
      </c>
      <c r="AR1421" s="245" t="s">
        <v>12165</v>
      </c>
      <c r="AS1421" s="245" t="s">
        <v>12165</v>
      </c>
      <c r="AT1421" s="82"/>
    </row>
    <row r="1422" spans="2:46" ht="50" customHeight="1">
      <c r="B1422" s="34" t="s">
        <v>2807</v>
      </c>
      <c r="C1422" s="35" t="s">
        <v>5308</v>
      </c>
      <c r="D1422" s="36" t="s">
        <v>2808</v>
      </c>
      <c r="E1422" s="69">
        <v>235.08799999999999</v>
      </c>
      <c r="F1422" s="115">
        <v>151.04599999999999</v>
      </c>
      <c r="G1422" s="116">
        <f t="shared" si="388"/>
        <v>84.042000000000002</v>
      </c>
      <c r="H1422" s="305">
        <f t="shared" si="389"/>
        <v>55.640003707479849</v>
      </c>
      <c r="I1422" s="69" t="s">
        <v>5412</v>
      </c>
      <c r="J1422" s="115" t="s">
        <v>5412</v>
      </c>
      <c r="K1422" s="115" t="s">
        <v>5412</v>
      </c>
      <c r="L1422" s="320" t="s">
        <v>5412</v>
      </c>
      <c r="M1422" s="69" t="s">
        <v>5412</v>
      </c>
      <c r="N1422" s="115" t="s">
        <v>5412</v>
      </c>
      <c r="O1422" s="115" t="s">
        <v>5412</v>
      </c>
      <c r="P1422" s="115" t="s">
        <v>5412</v>
      </c>
      <c r="Q1422" s="69">
        <v>235.08799999999999</v>
      </c>
      <c r="R1422" s="115">
        <v>151.04599999999999</v>
      </c>
      <c r="S1422" s="116">
        <f t="shared" si="381"/>
        <v>84.042000000000002</v>
      </c>
      <c r="T1422" s="305">
        <f t="shared" si="382"/>
        <v>55.640003707479849</v>
      </c>
      <c r="U1422" s="76" t="s">
        <v>8944</v>
      </c>
      <c r="V1422" s="245">
        <v>184</v>
      </c>
      <c r="W1422" s="245">
        <v>100</v>
      </c>
      <c r="X1422" s="245">
        <f t="shared" si="391"/>
        <v>84</v>
      </c>
      <c r="Y1422" s="259">
        <f t="shared" si="385"/>
        <v>84</v>
      </c>
      <c r="Z1422" s="111" t="s">
        <v>8945</v>
      </c>
      <c r="AA1422" s="245">
        <v>51</v>
      </c>
      <c r="AB1422" s="245">
        <v>51</v>
      </c>
      <c r="AC1422" s="245">
        <f t="shared" si="386"/>
        <v>0</v>
      </c>
      <c r="AD1422" s="245">
        <f t="shared" si="387"/>
        <v>0</v>
      </c>
      <c r="AE1422" s="111" t="s">
        <v>5412</v>
      </c>
      <c r="AF1422" s="245" t="s">
        <v>5412</v>
      </c>
      <c r="AG1422" s="245" t="s">
        <v>5412</v>
      </c>
      <c r="AH1422" s="245" t="s">
        <v>5412</v>
      </c>
      <c r="AI1422" s="245" t="s">
        <v>5412</v>
      </c>
      <c r="AJ1422" s="111" t="s">
        <v>5412</v>
      </c>
      <c r="AK1422" s="245" t="s">
        <v>5412</v>
      </c>
      <c r="AL1422" s="245" t="s">
        <v>5412</v>
      </c>
      <c r="AM1422" s="245" t="s">
        <v>12165</v>
      </c>
      <c r="AN1422" s="245" t="s">
        <v>12165</v>
      </c>
      <c r="AO1422" s="111" t="s">
        <v>5412</v>
      </c>
      <c r="AP1422" s="245" t="s">
        <v>5412</v>
      </c>
      <c r="AQ1422" s="245" t="s">
        <v>5412</v>
      </c>
      <c r="AR1422" s="245" t="s">
        <v>12165</v>
      </c>
      <c r="AS1422" s="245" t="s">
        <v>12165</v>
      </c>
      <c r="AT1422" s="82"/>
    </row>
    <row r="1423" spans="2:46" ht="50" customHeight="1">
      <c r="B1423" s="34" t="s">
        <v>2809</v>
      </c>
      <c r="C1423" s="35" t="s">
        <v>5308</v>
      </c>
      <c r="D1423" s="36" t="s">
        <v>2810</v>
      </c>
      <c r="E1423" s="69">
        <v>107.38800000000001</v>
      </c>
      <c r="F1423" s="115">
        <v>228.041</v>
      </c>
      <c r="G1423" s="116">
        <f t="shared" si="388"/>
        <v>-120.65299999999999</v>
      </c>
      <c r="H1423" s="305">
        <f t="shared" si="389"/>
        <v>-52.908468214049222</v>
      </c>
      <c r="I1423" s="69">
        <v>107.38800000000001</v>
      </c>
      <c r="J1423" s="115">
        <v>228.041</v>
      </c>
      <c r="K1423" s="116">
        <f t="shared" si="390"/>
        <v>-120.65299999999999</v>
      </c>
      <c r="L1423" s="318">
        <f t="shared" si="384"/>
        <v>-52.908468214049222</v>
      </c>
      <c r="M1423" s="69" t="s">
        <v>5412</v>
      </c>
      <c r="N1423" s="115" t="s">
        <v>5412</v>
      </c>
      <c r="O1423" s="115" t="s">
        <v>5412</v>
      </c>
      <c r="P1423" s="115" t="s">
        <v>5412</v>
      </c>
      <c r="Q1423" s="240" t="s">
        <v>12163</v>
      </c>
      <c r="R1423" s="235" t="s">
        <v>12163</v>
      </c>
      <c r="S1423" s="234" t="s">
        <v>12163</v>
      </c>
      <c r="T1423" s="138" t="s">
        <v>12163</v>
      </c>
      <c r="U1423" s="349" t="s">
        <v>5412</v>
      </c>
      <c r="V1423" s="245" t="s">
        <v>5412</v>
      </c>
      <c r="W1423" s="245" t="s">
        <v>5412</v>
      </c>
      <c r="X1423" s="245" t="s">
        <v>5412</v>
      </c>
      <c r="Y1423" s="245" t="s">
        <v>5412</v>
      </c>
      <c r="Z1423" s="111" t="s">
        <v>5412</v>
      </c>
      <c r="AA1423" s="245" t="s">
        <v>5412</v>
      </c>
      <c r="AB1423" s="245" t="s">
        <v>5412</v>
      </c>
      <c r="AC1423" s="245" t="s">
        <v>5412</v>
      </c>
      <c r="AD1423" s="245" t="s">
        <v>5412</v>
      </c>
      <c r="AE1423" s="111" t="s">
        <v>5412</v>
      </c>
      <c r="AF1423" s="245" t="s">
        <v>5412</v>
      </c>
      <c r="AG1423" s="245" t="s">
        <v>5412</v>
      </c>
      <c r="AH1423" s="245" t="s">
        <v>5412</v>
      </c>
      <c r="AI1423" s="245" t="s">
        <v>5412</v>
      </c>
      <c r="AJ1423" s="111" t="s">
        <v>5412</v>
      </c>
      <c r="AK1423" s="245" t="s">
        <v>5412</v>
      </c>
      <c r="AL1423" s="245" t="s">
        <v>5412</v>
      </c>
      <c r="AM1423" s="245" t="s">
        <v>12165</v>
      </c>
      <c r="AN1423" s="245" t="s">
        <v>12165</v>
      </c>
      <c r="AO1423" s="111" t="s">
        <v>5412</v>
      </c>
      <c r="AP1423" s="245" t="s">
        <v>5412</v>
      </c>
      <c r="AQ1423" s="245" t="s">
        <v>5412</v>
      </c>
      <c r="AR1423" s="245" t="s">
        <v>12165</v>
      </c>
      <c r="AS1423" s="245" t="s">
        <v>12165</v>
      </c>
      <c r="AT1423" s="82"/>
    </row>
    <row r="1424" spans="2:46" ht="50" customHeight="1">
      <c r="B1424" s="34" t="s">
        <v>2811</v>
      </c>
      <c r="C1424" s="35" t="s">
        <v>5308</v>
      </c>
      <c r="D1424" s="36" t="s">
        <v>2812</v>
      </c>
      <c r="E1424" s="69">
        <v>14.16</v>
      </c>
      <c r="F1424" s="115">
        <v>16.66</v>
      </c>
      <c r="G1424" s="116">
        <f t="shared" si="388"/>
        <v>-2.5</v>
      </c>
      <c r="H1424" s="305">
        <f t="shared" si="389"/>
        <v>-15.006002400960384</v>
      </c>
      <c r="I1424" s="69">
        <v>14.16</v>
      </c>
      <c r="J1424" s="115">
        <v>16.66</v>
      </c>
      <c r="K1424" s="116">
        <f t="shared" si="390"/>
        <v>-2.5</v>
      </c>
      <c r="L1424" s="318">
        <f t="shared" si="384"/>
        <v>-15.006002400960384</v>
      </c>
      <c r="M1424" s="69" t="s">
        <v>5412</v>
      </c>
      <c r="N1424" s="115" t="s">
        <v>5412</v>
      </c>
      <c r="O1424" s="115" t="s">
        <v>5412</v>
      </c>
      <c r="P1424" s="115" t="s">
        <v>5412</v>
      </c>
      <c r="Q1424" s="240" t="s">
        <v>12163</v>
      </c>
      <c r="R1424" s="235" t="s">
        <v>12163</v>
      </c>
      <c r="S1424" s="234" t="s">
        <v>12163</v>
      </c>
      <c r="T1424" s="138" t="s">
        <v>12163</v>
      </c>
      <c r="U1424" s="349" t="s">
        <v>5412</v>
      </c>
      <c r="V1424" s="245" t="s">
        <v>5412</v>
      </c>
      <c r="W1424" s="245" t="s">
        <v>5412</v>
      </c>
      <c r="X1424" s="245" t="s">
        <v>5412</v>
      </c>
      <c r="Y1424" s="245" t="s">
        <v>5412</v>
      </c>
      <c r="Z1424" s="111" t="s">
        <v>5412</v>
      </c>
      <c r="AA1424" s="245" t="s">
        <v>5412</v>
      </c>
      <c r="AB1424" s="245" t="s">
        <v>5412</v>
      </c>
      <c r="AC1424" s="245" t="s">
        <v>5412</v>
      </c>
      <c r="AD1424" s="245" t="s">
        <v>5412</v>
      </c>
      <c r="AE1424" s="111" t="s">
        <v>5412</v>
      </c>
      <c r="AF1424" s="245" t="s">
        <v>5412</v>
      </c>
      <c r="AG1424" s="245" t="s">
        <v>5412</v>
      </c>
      <c r="AH1424" s="245" t="s">
        <v>5412</v>
      </c>
      <c r="AI1424" s="245" t="s">
        <v>5412</v>
      </c>
      <c r="AJ1424" s="111" t="s">
        <v>5412</v>
      </c>
      <c r="AK1424" s="245" t="s">
        <v>5412</v>
      </c>
      <c r="AL1424" s="245" t="s">
        <v>5412</v>
      </c>
      <c r="AM1424" s="245" t="s">
        <v>12165</v>
      </c>
      <c r="AN1424" s="245" t="s">
        <v>12165</v>
      </c>
      <c r="AO1424" s="111" t="s">
        <v>5412</v>
      </c>
      <c r="AP1424" s="245" t="s">
        <v>5412</v>
      </c>
      <c r="AQ1424" s="245" t="s">
        <v>5412</v>
      </c>
      <c r="AR1424" s="245" t="s">
        <v>12165</v>
      </c>
      <c r="AS1424" s="245" t="s">
        <v>12165</v>
      </c>
      <c r="AT1424" s="82"/>
    </row>
    <row r="1425" spans="2:46" ht="50" customHeight="1">
      <c r="B1425" s="34" t="s">
        <v>2813</v>
      </c>
      <c r="C1425" s="35" t="s">
        <v>5308</v>
      </c>
      <c r="D1425" s="36" t="s">
        <v>2814</v>
      </c>
      <c r="E1425" s="69">
        <v>35.061999999999998</v>
      </c>
      <c r="F1425" s="115">
        <v>35.058</v>
      </c>
      <c r="G1425" s="116">
        <f t="shared" si="388"/>
        <v>3.9999999999977831E-3</v>
      </c>
      <c r="H1425" s="305">
        <f t="shared" si="389"/>
        <v>1.1409663985389307E-2</v>
      </c>
      <c r="I1425" s="69">
        <v>35.061999999999998</v>
      </c>
      <c r="J1425" s="115">
        <v>35.058</v>
      </c>
      <c r="K1425" s="116">
        <f t="shared" si="390"/>
        <v>3.9999999999977831E-3</v>
      </c>
      <c r="L1425" s="318">
        <f t="shared" si="384"/>
        <v>1.1409663985389307E-2</v>
      </c>
      <c r="M1425" s="69" t="s">
        <v>5412</v>
      </c>
      <c r="N1425" s="115" t="s">
        <v>5412</v>
      </c>
      <c r="O1425" s="115" t="s">
        <v>5412</v>
      </c>
      <c r="P1425" s="115" t="s">
        <v>5412</v>
      </c>
      <c r="Q1425" s="240" t="s">
        <v>12163</v>
      </c>
      <c r="R1425" s="235" t="s">
        <v>12163</v>
      </c>
      <c r="S1425" s="234" t="s">
        <v>12163</v>
      </c>
      <c r="T1425" s="138" t="s">
        <v>12163</v>
      </c>
      <c r="U1425" s="349" t="s">
        <v>5412</v>
      </c>
      <c r="V1425" s="245" t="s">
        <v>5412</v>
      </c>
      <c r="W1425" s="245" t="s">
        <v>5412</v>
      </c>
      <c r="X1425" s="245" t="s">
        <v>5412</v>
      </c>
      <c r="Y1425" s="245" t="s">
        <v>5412</v>
      </c>
      <c r="Z1425" s="111" t="s">
        <v>5412</v>
      </c>
      <c r="AA1425" s="245" t="s">
        <v>5412</v>
      </c>
      <c r="AB1425" s="245" t="s">
        <v>5412</v>
      </c>
      <c r="AC1425" s="245" t="s">
        <v>5412</v>
      </c>
      <c r="AD1425" s="245" t="s">
        <v>5412</v>
      </c>
      <c r="AE1425" s="111" t="s">
        <v>5412</v>
      </c>
      <c r="AF1425" s="245" t="s">
        <v>5412</v>
      </c>
      <c r="AG1425" s="245" t="s">
        <v>5412</v>
      </c>
      <c r="AH1425" s="245" t="s">
        <v>5412</v>
      </c>
      <c r="AI1425" s="245" t="s">
        <v>5412</v>
      </c>
      <c r="AJ1425" s="111" t="s">
        <v>5412</v>
      </c>
      <c r="AK1425" s="245" t="s">
        <v>5412</v>
      </c>
      <c r="AL1425" s="245" t="s">
        <v>5412</v>
      </c>
      <c r="AM1425" s="245" t="s">
        <v>12165</v>
      </c>
      <c r="AN1425" s="245" t="s">
        <v>12165</v>
      </c>
      <c r="AO1425" s="111" t="s">
        <v>5412</v>
      </c>
      <c r="AP1425" s="245" t="s">
        <v>5412</v>
      </c>
      <c r="AQ1425" s="245" t="s">
        <v>5412</v>
      </c>
      <c r="AR1425" s="245" t="s">
        <v>12165</v>
      </c>
      <c r="AS1425" s="245" t="s">
        <v>12165</v>
      </c>
      <c r="AT1425" s="82"/>
    </row>
    <row r="1426" spans="2:46" ht="50" customHeight="1">
      <c r="B1426" s="34" t="s">
        <v>2815</v>
      </c>
      <c r="C1426" s="35" t="s">
        <v>5308</v>
      </c>
      <c r="D1426" s="36" t="s">
        <v>2816</v>
      </c>
      <c r="E1426" s="69">
        <v>3426.9090000000001</v>
      </c>
      <c r="F1426" s="115">
        <v>3449.1860000000001</v>
      </c>
      <c r="G1426" s="116">
        <f t="shared" si="388"/>
        <v>-22.277000000000044</v>
      </c>
      <c r="H1426" s="305">
        <f t="shared" si="389"/>
        <v>-0.64586253104355751</v>
      </c>
      <c r="I1426" s="69" t="s">
        <v>5412</v>
      </c>
      <c r="J1426" s="115" t="s">
        <v>5412</v>
      </c>
      <c r="K1426" s="115" t="s">
        <v>5412</v>
      </c>
      <c r="L1426" s="320" t="s">
        <v>5412</v>
      </c>
      <c r="M1426" s="69" t="s">
        <v>5412</v>
      </c>
      <c r="N1426" s="115" t="s">
        <v>5412</v>
      </c>
      <c r="O1426" s="115" t="s">
        <v>5412</v>
      </c>
      <c r="P1426" s="115" t="s">
        <v>5412</v>
      </c>
      <c r="Q1426" s="69">
        <v>3426.9090000000001</v>
      </c>
      <c r="R1426" s="115">
        <v>3449.1860000000001</v>
      </c>
      <c r="S1426" s="116">
        <f t="shared" si="381"/>
        <v>-22.277000000000044</v>
      </c>
      <c r="T1426" s="305">
        <f t="shared" si="382"/>
        <v>-0.64586253104355751</v>
      </c>
      <c r="U1426" s="76" t="s">
        <v>8946</v>
      </c>
      <c r="V1426" s="245">
        <v>3390</v>
      </c>
      <c r="W1426" s="245">
        <v>3417</v>
      </c>
      <c r="X1426" s="245">
        <f t="shared" si="391"/>
        <v>-27</v>
      </c>
      <c r="Y1426" s="259">
        <f t="shared" si="385"/>
        <v>-0.79016681299385427</v>
      </c>
      <c r="Z1426" s="111" t="s">
        <v>8947</v>
      </c>
      <c r="AA1426" s="245">
        <v>37</v>
      </c>
      <c r="AB1426" s="245">
        <v>32</v>
      </c>
      <c r="AC1426" s="245">
        <f t="shared" si="386"/>
        <v>5</v>
      </c>
      <c r="AD1426" s="245">
        <f t="shared" si="387"/>
        <v>15.625</v>
      </c>
      <c r="AE1426" s="111" t="s">
        <v>5412</v>
      </c>
      <c r="AF1426" s="245" t="s">
        <v>5412</v>
      </c>
      <c r="AG1426" s="245" t="s">
        <v>5412</v>
      </c>
      <c r="AH1426" s="245" t="s">
        <v>5412</v>
      </c>
      <c r="AI1426" s="245" t="s">
        <v>5412</v>
      </c>
      <c r="AJ1426" s="111" t="s">
        <v>5412</v>
      </c>
      <c r="AK1426" s="245" t="s">
        <v>5412</v>
      </c>
      <c r="AL1426" s="245" t="s">
        <v>5412</v>
      </c>
      <c r="AM1426" s="245" t="s">
        <v>12165</v>
      </c>
      <c r="AN1426" s="245" t="s">
        <v>12165</v>
      </c>
      <c r="AO1426" s="111" t="s">
        <v>5412</v>
      </c>
      <c r="AP1426" s="245" t="s">
        <v>5412</v>
      </c>
      <c r="AQ1426" s="245" t="s">
        <v>5412</v>
      </c>
      <c r="AR1426" s="245" t="s">
        <v>12165</v>
      </c>
      <c r="AS1426" s="245" t="s">
        <v>12165</v>
      </c>
      <c r="AT1426" s="82"/>
    </row>
    <row r="1427" spans="2:46" ht="50" customHeight="1">
      <c r="B1427" s="34" t="s">
        <v>2817</v>
      </c>
      <c r="C1427" s="35" t="s">
        <v>5308</v>
      </c>
      <c r="D1427" s="36" t="s">
        <v>2818</v>
      </c>
      <c r="E1427" s="69">
        <v>115.331</v>
      </c>
      <c r="F1427" s="115">
        <v>128.839</v>
      </c>
      <c r="G1427" s="116">
        <f t="shared" si="388"/>
        <v>-13.507999999999996</v>
      </c>
      <c r="H1427" s="305">
        <f t="shared" si="389"/>
        <v>-10.484403014615136</v>
      </c>
      <c r="I1427" s="69" t="s">
        <v>5412</v>
      </c>
      <c r="J1427" s="115" t="s">
        <v>5412</v>
      </c>
      <c r="K1427" s="115" t="s">
        <v>5412</v>
      </c>
      <c r="L1427" s="320" t="s">
        <v>5412</v>
      </c>
      <c r="M1427" s="69" t="s">
        <v>5412</v>
      </c>
      <c r="N1427" s="115" t="s">
        <v>5412</v>
      </c>
      <c r="O1427" s="115" t="s">
        <v>5412</v>
      </c>
      <c r="P1427" s="115" t="s">
        <v>5412</v>
      </c>
      <c r="Q1427" s="69">
        <v>115.331</v>
      </c>
      <c r="R1427" s="115">
        <v>128.839</v>
      </c>
      <c r="S1427" s="116">
        <f t="shared" si="381"/>
        <v>-13.507999999999996</v>
      </c>
      <c r="T1427" s="305">
        <f t="shared" si="382"/>
        <v>-10.484403014615136</v>
      </c>
      <c r="U1427" s="76" t="s">
        <v>8948</v>
      </c>
      <c r="V1427" s="245">
        <v>100</v>
      </c>
      <c r="W1427" s="245">
        <v>113</v>
      </c>
      <c r="X1427" s="245">
        <f t="shared" si="391"/>
        <v>-13</v>
      </c>
      <c r="Y1427" s="259">
        <f t="shared" si="385"/>
        <v>-11.504424778761061</v>
      </c>
      <c r="Z1427" s="111" t="s">
        <v>8949</v>
      </c>
      <c r="AA1427" s="245">
        <v>16</v>
      </c>
      <c r="AB1427" s="245">
        <v>16</v>
      </c>
      <c r="AC1427" s="245">
        <f t="shared" si="386"/>
        <v>0</v>
      </c>
      <c r="AD1427" s="245">
        <f t="shared" si="387"/>
        <v>0</v>
      </c>
      <c r="AE1427" s="111" t="s">
        <v>5412</v>
      </c>
      <c r="AF1427" s="245" t="s">
        <v>5412</v>
      </c>
      <c r="AG1427" s="245" t="s">
        <v>5412</v>
      </c>
      <c r="AH1427" s="245" t="s">
        <v>5412</v>
      </c>
      <c r="AI1427" s="245" t="s">
        <v>5412</v>
      </c>
      <c r="AJ1427" s="111" t="s">
        <v>5412</v>
      </c>
      <c r="AK1427" s="245" t="s">
        <v>5412</v>
      </c>
      <c r="AL1427" s="245" t="s">
        <v>5412</v>
      </c>
      <c r="AM1427" s="245" t="s">
        <v>12165</v>
      </c>
      <c r="AN1427" s="245" t="s">
        <v>12165</v>
      </c>
      <c r="AO1427" s="111" t="s">
        <v>5412</v>
      </c>
      <c r="AP1427" s="245" t="s">
        <v>5412</v>
      </c>
      <c r="AQ1427" s="245" t="s">
        <v>5412</v>
      </c>
      <c r="AR1427" s="245" t="s">
        <v>12165</v>
      </c>
      <c r="AS1427" s="245" t="s">
        <v>12165</v>
      </c>
      <c r="AT1427" s="82"/>
    </row>
    <row r="1428" spans="2:46" ht="50" customHeight="1">
      <c r="B1428" s="34" t="s">
        <v>2819</v>
      </c>
      <c r="C1428" s="35" t="s">
        <v>5308</v>
      </c>
      <c r="D1428" s="36" t="s">
        <v>2820</v>
      </c>
      <c r="E1428" s="69">
        <v>40.826000000000001</v>
      </c>
      <c r="F1428" s="115">
        <v>40.823999999999998</v>
      </c>
      <c r="G1428" s="116">
        <f t="shared" si="388"/>
        <v>2.0000000000024443E-3</v>
      </c>
      <c r="H1428" s="305">
        <f t="shared" si="389"/>
        <v>4.8990789731590345E-3</v>
      </c>
      <c r="I1428" s="69">
        <v>40.814999999999998</v>
      </c>
      <c r="J1428" s="115">
        <v>40.813000000000002</v>
      </c>
      <c r="K1428" s="116">
        <f t="shared" si="390"/>
        <v>1.9999999999953388E-3</v>
      </c>
      <c r="L1428" s="318">
        <f t="shared" si="384"/>
        <v>4.9003993825382569E-3</v>
      </c>
      <c r="M1428" s="69" t="s">
        <v>5412</v>
      </c>
      <c r="N1428" s="115" t="s">
        <v>5412</v>
      </c>
      <c r="O1428" s="115" t="s">
        <v>5412</v>
      </c>
      <c r="P1428" s="115" t="s">
        <v>5412</v>
      </c>
      <c r="Q1428" s="69">
        <v>1.0999999999999999E-2</v>
      </c>
      <c r="R1428" s="115">
        <v>1.0999999999999999E-2</v>
      </c>
      <c r="S1428" s="116">
        <f t="shared" si="381"/>
        <v>0</v>
      </c>
      <c r="T1428" s="300">
        <f t="shared" si="382"/>
        <v>0</v>
      </c>
      <c r="U1428" s="349" t="s">
        <v>5412</v>
      </c>
      <c r="V1428" s="245" t="s">
        <v>5412</v>
      </c>
      <c r="W1428" s="245" t="s">
        <v>5412</v>
      </c>
      <c r="X1428" s="245" t="s">
        <v>5412</v>
      </c>
      <c r="Y1428" s="245" t="s">
        <v>5412</v>
      </c>
      <c r="Z1428" s="111" t="s">
        <v>5412</v>
      </c>
      <c r="AA1428" s="245" t="s">
        <v>5412</v>
      </c>
      <c r="AB1428" s="245" t="s">
        <v>5412</v>
      </c>
      <c r="AC1428" s="245" t="s">
        <v>5412</v>
      </c>
      <c r="AD1428" s="245" t="s">
        <v>5412</v>
      </c>
      <c r="AE1428" s="111" t="s">
        <v>5412</v>
      </c>
      <c r="AF1428" s="245" t="s">
        <v>5412</v>
      </c>
      <c r="AG1428" s="245" t="s">
        <v>5412</v>
      </c>
      <c r="AH1428" s="245" t="s">
        <v>5412</v>
      </c>
      <c r="AI1428" s="245" t="s">
        <v>5412</v>
      </c>
      <c r="AJ1428" s="111" t="s">
        <v>5412</v>
      </c>
      <c r="AK1428" s="245" t="s">
        <v>5412</v>
      </c>
      <c r="AL1428" s="245" t="s">
        <v>5412</v>
      </c>
      <c r="AM1428" s="245" t="s">
        <v>12165</v>
      </c>
      <c r="AN1428" s="245" t="s">
        <v>12165</v>
      </c>
      <c r="AO1428" s="111" t="s">
        <v>5412</v>
      </c>
      <c r="AP1428" s="245" t="s">
        <v>5412</v>
      </c>
      <c r="AQ1428" s="245" t="s">
        <v>5412</v>
      </c>
      <c r="AR1428" s="245" t="s">
        <v>12165</v>
      </c>
      <c r="AS1428" s="245" t="s">
        <v>12165</v>
      </c>
      <c r="AT1428" s="82"/>
    </row>
    <row r="1429" spans="2:46" ht="50" customHeight="1">
      <c r="B1429" s="37" t="s">
        <v>2821</v>
      </c>
      <c r="C1429" s="35" t="s">
        <v>5308</v>
      </c>
      <c r="D1429" s="39" t="s">
        <v>2822</v>
      </c>
      <c r="E1429" s="69">
        <v>19.681999999999999</v>
      </c>
      <c r="F1429" s="115">
        <v>67.396000000000001</v>
      </c>
      <c r="G1429" s="116">
        <f t="shared" si="388"/>
        <v>-47.713999999999999</v>
      </c>
      <c r="H1429" s="305">
        <f t="shared" si="389"/>
        <v>-70.796486438364298</v>
      </c>
      <c r="I1429" s="69">
        <v>18.358000000000001</v>
      </c>
      <c r="J1429" s="115">
        <v>41.856999999999999</v>
      </c>
      <c r="K1429" s="116">
        <f t="shared" si="390"/>
        <v>-23.498999999999999</v>
      </c>
      <c r="L1429" s="318">
        <f t="shared" si="384"/>
        <v>-56.141147239410373</v>
      </c>
      <c r="M1429" s="69" t="s">
        <v>5412</v>
      </c>
      <c r="N1429" s="115" t="s">
        <v>5412</v>
      </c>
      <c r="O1429" s="115" t="s">
        <v>5412</v>
      </c>
      <c r="P1429" s="115" t="s">
        <v>5412</v>
      </c>
      <c r="Q1429" s="69">
        <v>1.3240000000000001</v>
      </c>
      <c r="R1429" s="115">
        <v>25.539000000000001</v>
      </c>
      <c r="S1429" s="116">
        <f t="shared" si="381"/>
        <v>-24.215</v>
      </c>
      <c r="T1429" s="305">
        <f t="shared" si="382"/>
        <v>-94.815771956615365</v>
      </c>
      <c r="U1429" s="76" t="s">
        <v>8950</v>
      </c>
      <c r="V1429" s="245">
        <v>1</v>
      </c>
      <c r="W1429" s="245">
        <v>26</v>
      </c>
      <c r="X1429" s="245">
        <f t="shared" si="391"/>
        <v>-25</v>
      </c>
      <c r="Y1429" s="259">
        <f t="shared" si="385"/>
        <v>-96.15384615384616</v>
      </c>
      <c r="Z1429" s="111" t="s">
        <v>5412</v>
      </c>
      <c r="AA1429" s="245" t="s">
        <v>5412</v>
      </c>
      <c r="AB1429" s="245" t="s">
        <v>5412</v>
      </c>
      <c r="AC1429" s="245" t="s">
        <v>5412</v>
      </c>
      <c r="AD1429" s="245" t="s">
        <v>5412</v>
      </c>
      <c r="AE1429" s="111" t="s">
        <v>5412</v>
      </c>
      <c r="AF1429" s="245" t="s">
        <v>5412</v>
      </c>
      <c r="AG1429" s="245" t="s">
        <v>5412</v>
      </c>
      <c r="AH1429" s="245" t="s">
        <v>5412</v>
      </c>
      <c r="AI1429" s="245" t="s">
        <v>5412</v>
      </c>
      <c r="AJ1429" s="111" t="s">
        <v>5412</v>
      </c>
      <c r="AK1429" s="245" t="s">
        <v>5412</v>
      </c>
      <c r="AL1429" s="245" t="s">
        <v>5412</v>
      </c>
      <c r="AM1429" s="245" t="s">
        <v>12165</v>
      </c>
      <c r="AN1429" s="245" t="s">
        <v>12165</v>
      </c>
      <c r="AO1429" s="111" t="s">
        <v>5412</v>
      </c>
      <c r="AP1429" s="245" t="s">
        <v>5412</v>
      </c>
      <c r="AQ1429" s="245" t="s">
        <v>5412</v>
      </c>
      <c r="AR1429" s="245" t="s">
        <v>12165</v>
      </c>
      <c r="AS1429" s="245" t="s">
        <v>12165</v>
      </c>
      <c r="AT1429" s="83"/>
    </row>
    <row r="1430" spans="2:46" ht="50" customHeight="1">
      <c r="B1430" s="37" t="s">
        <v>2823</v>
      </c>
      <c r="C1430" s="35" t="s">
        <v>5308</v>
      </c>
      <c r="D1430" s="39" t="s">
        <v>2824</v>
      </c>
      <c r="E1430" s="69">
        <v>144.23699999999999</v>
      </c>
      <c r="F1430" s="115">
        <v>144.22300000000001</v>
      </c>
      <c r="G1430" s="116">
        <f t="shared" si="388"/>
        <v>1.3999999999981583E-2</v>
      </c>
      <c r="H1430" s="305">
        <f t="shared" si="389"/>
        <v>9.7071895605982273E-3</v>
      </c>
      <c r="I1430" s="69">
        <v>34.395000000000003</v>
      </c>
      <c r="J1430" s="115">
        <v>34.384999999999998</v>
      </c>
      <c r="K1430" s="116">
        <f t="shared" si="390"/>
        <v>1.0000000000005116E-2</v>
      </c>
      <c r="L1430" s="318">
        <f t="shared" si="384"/>
        <v>2.9082448742198973E-2</v>
      </c>
      <c r="M1430" s="69" t="s">
        <v>5412</v>
      </c>
      <c r="N1430" s="115" t="s">
        <v>5412</v>
      </c>
      <c r="O1430" s="115" t="s">
        <v>5412</v>
      </c>
      <c r="P1430" s="115" t="s">
        <v>5412</v>
      </c>
      <c r="Q1430" s="69">
        <v>109.842</v>
      </c>
      <c r="R1430" s="115">
        <v>109.83799999999999</v>
      </c>
      <c r="S1430" s="116">
        <f t="shared" si="381"/>
        <v>4.0000000000048885E-3</v>
      </c>
      <c r="T1430" s="305">
        <f t="shared" si="382"/>
        <v>3.6417269069037024E-3</v>
      </c>
      <c r="U1430" s="76" t="s">
        <v>8951</v>
      </c>
      <c r="V1430" s="245">
        <v>110</v>
      </c>
      <c r="W1430" s="245">
        <v>110</v>
      </c>
      <c r="X1430" s="245">
        <f t="shared" si="391"/>
        <v>0</v>
      </c>
      <c r="Y1430" s="259">
        <f t="shared" si="385"/>
        <v>0</v>
      </c>
      <c r="Z1430" s="111" t="s">
        <v>5412</v>
      </c>
      <c r="AA1430" s="245" t="s">
        <v>5412</v>
      </c>
      <c r="AB1430" s="245" t="s">
        <v>5412</v>
      </c>
      <c r="AC1430" s="245" t="s">
        <v>5412</v>
      </c>
      <c r="AD1430" s="245" t="s">
        <v>5412</v>
      </c>
      <c r="AE1430" s="111" t="s">
        <v>5412</v>
      </c>
      <c r="AF1430" s="245" t="s">
        <v>5412</v>
      </c>
      <c r="AG1430" s="245" t="s">
        <v>5412</v>
      </c>
      <c r="AH1430" s="245" t="s">
        <v>5412</v>
      </c>
      <c r="AI1430" s="245" t="s">
        <v>5412</v>
      </c>
      <c r="AJ1430" s="111" t="s">
        <v>5412</v>
      </c>
      <c r="AK1430" s="245" t="s">
        <v>5412</v>
      </c>
      <c r="AL1430" s="245" t="s">
        <v>5412</v>
      </c>
      <c r="AM1430" s="245" t="s">
        <v>12165</v>
      </c>
      <c r="AN1430" s="245" t="s">
        <v>12165</v>
      </c>
      <c r="AO1430" s="111" t="s">
        <v>5412</v>
      </c>
      <c r="AP1430" s="245" t="s">
        <v>5412</v>
      </c>
      <c r="AQ1430" s="245" t="s">
        <v>5412</v>
      </c>
      <c r="AR1430" s="245" t="s">
        <v>12165</v>
      </c>
      <c r="AS1430" s="245" t="s">
        <v>12165</v>
      </c>
      <c r="AT1430" s="83"/>
    </row>
    <row r="1431" spans="2:46" ht="50" customHeight="1">
      <c r="B1431" s="34" t="s">
        <v>2825</v>
      </c>
      <c r="C1431" s="35" t="s">
        <v>5308</v>
      </c>
      <c r="D1431" s="36" t="s">
        <v>2826</v>
      </c>
      <c r="E1431" s="69">
        <v>285.346</v>
      </c>
      <c r="F1431" s="115">
        <v>342.84699999999998</v>
      </c>
      <c r="G1431" s="116">
        <f t="shared" si="388"/>
        <v>-57.500999999999976</v>
      </c>
      <c r="H1431" s="305">
        <f t="shared" si="389"/>
        <v>-16.771621160459325</v>
      </c>
      <c r="I1431" s="69">
        <v>232.447</v>
      </c>
      <c r="J1431" s="115">
        <v>299.94799999999998</v>
      </c>
      <c r="K1431" s="116">
        <f t="shared" si="390"/>
        <v>-67.500999999999976</v>
      </c>
      <c r="L1431" s="318">
        <f t="shared" si="384"/>
        <v>-22.504234067238315</v>
      </c>
      <c r="M1431" s="69" t="s">
        <v>5412</v>
      </c>
      <c r="N1431" s="115" t="s">
        <v>5412</v>
      </c>
      <c r="O1431" s="115" t="s">
        <v>5412</v>
      </c>
      <c r="P1431" s="115" t="s">
        <v>5412</v>
      </c>
      <c r="Q1431" s="69">
        <v>52.899000000000001</v>
      </c>
      <c r="R1431" s="115">
        <v>42.899000000000001</v>
      </c>
      <c r="S1431" s="116">
        <f t="shared" si="381"/>
        <v>10</v>
      </c>
      <c r="T1431" s="305">
        <f t="shared" si="382"/>
        <v>23.31056667987599</v>
      </c>
      <c r="U1431" s="76" t="s">
        <v>8952</v>
      </c>
      <c r="V1431" s="245">
        <v>53</v>
      </c>
      <c r="W1431" s="245">
        <v>43</v>
      </c>
      <c r="X1431" s="245">
        <f t="shared" si="391"/>
        <v>10</v>
      </c>
      <c r="Y1431" s="259">
        <f t="shared" si="385"/>
        <v>23.255813953488371</v>
      </c>
      <c r="Z1431" s="111" t="s">
        <v>5412</v>
      </c>
      <c r="AA1431" s="245" t="s">
        <v>5412</v>
      </c>
      <c r="AB1431" s="245" t="s">
        <v>5412</v>
      </c>
      <c r="AC1431" s="245" t="s">
        <v>5412</v>
      </c>
      <c r="AD1431" s="245" t="s">
        <v>5412</v>
      </c>
      <c r="AE1431" s="111" t="s">
        <v>5412</v>
      </c>
      <c r="AF1431" s="245" t="s">
        <v>5412</v>
      </c>
      <c r="AG1431" s="245" t="s">
        <v>5412</v>
      </c>
      <c r="AH1431" s="245" t="s">
        <v>5412</v>
      </c>
      <c r="AI1431" s="245" t="s">
        <v>5412</v>
      </c>
      <c r="AJ1431" s="111" t="s">
        <v>5412</v>
      </c>
      <c r="AK1431" s="245" t="s">
        <v>5412</v>
      </c>
      <c r="AL1431" s="245" t="s">
        <v>5412</v>
      </c>
      <c r="AM1431" s="245" t="s">
        <v>12165</v>
      </c>
      <c r="AN1431" s="245" t="s">
        <v>12165</v>
      </c>
      <c r="AO1431" s="111" t="s">
        <v>5412</v>
      </c>
      <c r="AP1431" s="245" t="s">
        <v>5412</v>
      </c>
      <c r="AQ1431" s="245" t="s">
        <v>5412</v>
      </c>
      <c r="AR1431" s="245" t="s">
        <v>12165</v>
      </c>
      <c r="AS1431" s="245" t="s">
        <v>12165</v>
      </c>
      <c r="AT1431" s="82"/>
    </row>
    <row r="1432" spans="2:46" ht="50" customHeight="1">
      <c r="B1432" s="34" t="s">
        <v>2827</v>
      </c>
      <c r="C1432" s="35" t="s">
        <v>5308</v>
      </c>
      <c r="D1432" s="36" t="s">
        <v>2828</v>
      </c>
      <c r="E1432" s="69">
        <v>178.18299999999999</v>
      </c>
      <c r="F1432" s="115">
        <v>142.44999999999999</v>
      </c>
      <c r="G1432" s="116">
        <f t="shared" si="388"/>
        <v>35.733000000000004</v>
      </c>
      <c r="H1432" s="305">
        <f t="shared" si="389"/>
        <v>25.084591084591089</v>
      </c>
      <c r="I1432" s="69">
        <v>178.18299999999999</v>
      </c>
      <c r="J1432" s="115">
        <v>142.44999999999999</v>
      </c>
      <c r="K1432" s="116">
        <f t="shared" si="390"/>
        <v>35.733000000000004</v>
      </c>
      <c r="L1432" s="318">
        <f t="shared" si="384"/>
        <v>25.084591084591089</v>
      </c>
      <c r="M1432" s="69" t="s">
        <v>5412</v>
      </c>
      <c r="N1432" s="115" t="s">
        <v>5412</v>
      </c>
      <c r="O1432" s="115" t="s">
        <v>5412</v>
      </c>
      <c r="P1432" s="115" t="s">
        <v>5412</v>
      </c>
      <c r="Q1432" s="69">
        <v>0</v>
      </c>
      <c r="R1432" s="115">
        <v>0</v>
      </c>
      <c r="S1432" s="116">
        <f t="shared" si="381"/>
        <v>0</v>
      </c>
      <c r="T1432" s="300" t="s">
        <v>12165</v>
      </c>
      <c r="U1432" s="349" t="s">
        <v>5412</v>
      </c>
      <c r="V1432" s="245" t="s">
        <v>5412</v>
      </c>
      <c r="W1432" s="245" t="s">
        <v>5412</v>
      </c>
      <c r="X1432" s="245" t="s">
        <v>5412</v>
      </c>
      <c r="Y1432" s="245" t="s">
        <v>5412</v>
      </c>
      <c r="Z1432" s="111" t="s">
        <v>5412</v>
      </c>
      <c r="AA1432" s="245" t="s">
        <v>5412</v>
      </c>
      <c r="AB1432" s="245" t="s">
        <v>5412</v>
      </c>
      <c r="AC1432" s="245" t="s">
        <v>5412</v>
      </c>
      <c r="AD1432" s="245" t="s">
        <v>5412</v>
      </c>
      <c r="AE1432" s="111" t="s">
        <v>5412</v>
      </c>
      <c r="AF1432" s="245" t="s">
        <v>5412</v>
      </c>
      <c r="AG1432" s="245" t="s">
        <v>5412</v>
      </c>
      <c r="AH1432" s="245" t="s">
        <v>5412</v>
      </c>
      <c r="AI1432" s="245" t="s">
        <v>5412</v>
      </c>
      <c r="AJ1432" s="111" t="s">
        <v>5412</v>
      </c>
      <c r="AK1432" s="245" t="s">
        <v>5412</v>
      </c>
      <c r="AL1432" s="245" t="s">
        <v>5412</v>
      </c>
      <c r="AM1432" s="245" t="s">
        <v>12165</v>
      </c>
      <c r="AN1432" s="245" t="s">
        <v>12165</v>
      </c>
      <c r="AO1432" s="111" t="s">
        <v>5412</v>
      </c>
      <c r="AP1432" s="245" t="s">
        <v>5412</v>
      </c>
      <c r="AQ1432" s="245" t="s">
        <v>5412</v>
      </c>
      <c r="AR1432" s="245" t="s">
        <v>12165</v>
      </c>
      <c r="AS1432" s="245" t="s">
        <v>12165</v>
      </c>
      <c r="AT1432" s="82"/>
    </row>
    <row r="1433" spans="2:46" ht="50" customHeight="1">
      <c r="B1433" s="34" t="s">
        <v>2829</v>
      </c>
      <c r="C1433" s="35" t="s">
        <v>5308</v>
      </c>
      <c r="D1433" s="36" t="s">
        <v>2830</v>
      </c>
      <c r="E1433" s="69">
        <v>128.684</v>
      </c>
      <c r="F1433" s="115">
        <v>129.197</v>
      </c>
      <c r="G1433" s="116">
        <f t="shared" si="388"/>
        <v>-0.51300000000000523</v>
      </c>
      <c r="H1433" s="305">
        <f t="shared" si="389"/>
        <v>-0.39706804337562418</v>
      </c>
      <c r="I1433" s="69">
        <v>128.684</v>
      </c>
      <c r="J1433" s="115">
        <v>129.197</v>
      </c>
      <c r="K1433" s="116">
        <f t="shared" si="390"/>
        <v>-0.51300000000000523</v>
      </c>
      <c r="L1433" s="318">
        <f t="shared" si="384"/>
        <v>-0.39706804337562418</v>
      </c>
      <c r="M1433" s="69" t="s">
        <v>5412</v>
      </c>
      <c r="N1433" s="115" t="s">
        <v>5412</v>
      </c>
      <c r="O1433" s="115" t="s">
        <v>5412</v>
      </c>
      <c r="P1433" s="115" t="s">
        <v>5412</v>
      </c>
      <c r="Q1433" s="69">
        <v>0</v>
      </c>
      <c r="R1433" s="115">
        <v>0</v>
      </c>
      <c r="S1433" s="116">
        <f t="shared" si="381"/>
        <v>0</v>
      </c>
      <c r="T1433" s="300" t="s">
        <v>12165</v>
      </c>
      <c r="U1433" s="349" t="s">
        <v>5412</v>
      </c>
      <c r="V1433" s="245" t="s">
        <v>5412</v>
      </c>
      <c r="W1433" s="245" t="s">
        <v>5412</v>
      </c>
      <c r="X1433" s="245" t="s">
        <v>5412</v>
      </c>
      <c r="Y1433" s="245" t="s">
        <v>5412</v>
      </c>
      <c r="Z1433" s="111" t="s">
        <v>5412</v>
      </c>
      <c r="AA1433" s="245" t="s">
        <v>5412</v>
      </c>
      <c r="AB1433" s="245" t="s">
        <v>5412</v>
      </c>
      <c r="AC1433" s="245" t="s">
        <v>5412</v>
      </c>
      <c r="AD1433" s="245" t="s">
        <v>5412</v>
      </c>
      <c r="AE1433" s="111" t="s">
        <v>5412</v>
      </c>
      <c r="AF1433" s="245" t="s">
        <v>5412</v>
      </c>
      <c r="AG1433" s="245" t="s">
        <v>5412</v>
      </c>
      <c r="AH1433" s="245" t="s">
        <v>5412</v>
      </c>
      <c r="AI1433" s="245" t="s">
        <v>5412</v>
      </c>
      <c r="AJ1433" s="111" t="s">
        <v>5412</v>
      </c>
      <c r="AK1433" s="245" t="s">
        <v>5412</v>
      </c>
      <c r="AL1433" s="245" t="s">
        <v>5412</v>
      </c>
      <c r="AM1433" s="245" t="s">
        <v>12165</v>
      </c>
      <c r="AN1433" s="245" t="s">
        <v>12165</v>
      </c>
      <c r="AO1433" s="111" t="s">
        <v>5412</v>
      </c>
      <c r="AP1433" s="245" t="s">
        <v>5412</v>
      </c>
      <c r="AQ1433" s="245" t="s">
        <v>5412</v>
      </c>
      <c r="AR1433" s="245" t="s">
        <v>12165</v>
      </c>
      <c r="AS1433" s="245" t="s">
        <v>12165</v>
      </c>
      <c r="AT1433" s="82"/>
    </row>
    <row r="1434" spans="2:46" ht="50" customHeight="1">
      <c r="B1434" s="34" t="s">
        <v>2831</v>
      </c>
      <c r="C1434" s="35" t="s">
        <v>5308</v>
      </c>
      <c r="D1434" s="36" t="s">
        <v>2832</v>
      </c>
      <c r="E1434" s="69">
        <v>1055.5029999999999</v>
      </c>
      <c r="F1434" s="115">
        <v>1055.5029999999999</v>
      </c>
      <c r="G1434" s="116">
        <f t="shared" si="388"/>
        <v>0</v>
      </c>
      <c r="H1434" s="305">
        <f t="shared" si="389"/>
        <v>0</v>
      </c>
      <c r="I1434" s="69" t="s">
        <v>5412</v>
      </c>
      <c r="J1434" s="115" t="s">
        <v>5412</v>
      </c>
      <c r="K1434" s="115" t="s">
        <v>5412</v>
      </c>
      <c r="L1434" s="320" t="s">
        <v>5412</v>
      </c>
      <c r="M1434" s="69" t="s">
        <v>5412</v>
      </c>
      <c r="N1434" s="115" t="s">
        <v>5412</v>
      </c>
      <c r="O1434" s="115" t="s">
        <v>5412</v>
      </c>
      <c r="P1434" s="115" t="s">
        <v>5412</v>
      </c>
      <c r="Q1434" s="69">
        <v>1055.5029999999999</v>
      </c>
      <c r="R1434" s="115">
        <v>1055.5029999999999</v>
      </c>
      <c r="S1434" s="116">
        <f t="shared" si="381"/>
        <v>0</v>
      </c>
      <c r="T1434" s="305">
        <f t="shared" si="382"/>
        <v>0</v>
      </c>
      <c r="U1434" s="76" t="s">
        <v>8953</v>
      </c>
      <c r="V1434" s="245">
        <v>1056</v>
      </c>
      <c r="W1434" s="245">
        <v>1056</v>
      </c>
      <c r="X1434" s="245">
        <f t="shared" si="391"/>
        <v>0</v>
      </c>
      <c r="Y1434" s="259">
        <f t="shared" si="385"/>
        <v>0</v>
      </c>
      <c r="Z1434" s="111" t="s">
        <v>5412</v>
      </c>
      <c r="AA1434" s="245" t="s">
        <v>5412</v>
      </c>
      <c r="AB1434" s="245" t="s">
        <v>5412</v>
      </c>
      <c r="AC1434" s="245" t="s">
        <v>5412</v>
      </c>
      <c r="AD1434" s="245" t="s">
        <v>5412</v>
      </c>
      <c r="AE1434" s="111" t="s">
        <v>5412</v>
      </c>
      <c r="AF1434" s="245" t="s">
        <v>5412</v>
      </c>
      <c r="AG1434" s="245" t="s">
        <v>5412</v>
      </c>
      <c r="AH1434" s="245" t="s">
        <v>5412</v>
      </c>
      <c r="AI1434" s="245" t="s">
        <v>5412</v>
      </c>
      <c r="AJ1434" s="111" t="s">
        <v>5412</v>
      </c>
      <c r="AK1434" s="245" t="s">
        <v>5412</v>
      </c>
      <c r="AL1434" s="245" t="s">
        <v>5412</v>
      </c>
      <c r="AM1434" s="245" t="s">
        <v>12165</v>
      </c>
      <c r="AN1434" s="245" t="s">
        <v>12165</v>
      </c>
      <c r="AO1434" s="111" t="s">
        <v>5412</v>
      </c>
      <c r="AP1434" s="245" t="s">
        <v>5412</v>
      </c>
      <c r="AQ1434" s="245" t="s">
        <v>5412</v>
      </c>
      <c r="AR1434" s="245" t="s">
        <v>12165</v>
      </c>
      <c r="AS1434" s="245" t="s">
        <v>12165</v>
      </c>
      <c r="AT1434" s="82"/>
    </row>
    <row r="1435" spans="2:46" ht="50" customHeight="1">
      <c r="B1435" s="34" t="s">
        <v>2833</v>
      </c>
      <c r="C1435" s="35" t="s">
        <v>5308</v>
      </c>
      <c r="D1435" s="36" t="s">
        <v>2834</v>
      </c>
      <c r="E1435" s="69">
        <v>11.961</v>
      </c>
      <c r="F1435" s="115">
        <v>11.96</v>
      </c>
      <c r="G1435" s="116">
        <f t="shared" si="388"/>
        <v>9.9999999999944578E-4</v>
      </c>
      <c r="H1435" s="305">
        <f t="shared" si="389"/>
        <v>8.3612040133732926E-3</v>
      </c>
      <c r="I1435" s="69" t="s">
        <v>5412</v>
      </c>
      <c r="J1435" s="115" t="s">
        <v>5412</v>
      </c>
      <c r="K1435" s="115" t="s">
        <v>5412</v>
      </c>
      <c r="L1435" s="320" t="s">
        <v>5412</v>
      </c>
      <c r="M1435" s="69" t="s">
        <v>5412</v>
      </c>
      <c r="N1435" s="115" t="s">
        <v>5412</v>
      </c>
      <c r="O1435" s="115" t="s">
        <v>5412</v>
      </c>
      <c r="P1435" s="115" t="s">
        <v>5412</v>
      </c>
      <c r="Q1435" s="69">
        <v>11.961</v>
      </c>
      <c r="R1435" s="115">
        <v>11.96</v>
      </c>
      <c r="S1435" s="116">
        <f t="shared" si="381"/>
        <v>9.9999999999944578E-4</v>
      </c>
      <c r="T1435" s="305">
        <f t="shared" si="382"/>
        <v>8.3612040133732926E-3</v>
      </c>
      <c r="U1435" s="76" t="s">
        <v>8954</v>
      </c>
      <c r="V1435" s="245">
        <v>12</v>
      </c>
      <c r="W1435" s="245">
        <v>12</v>
      </c>
      <c r="X1435" s="245">
        <f t="shared" si="391"/>
        <v>0</v>
      </c>
      <c r="Y1435" s="259">
        <f t="shared" si="385"/>
        <v>0</v>
      </c>
      <c r="Z1435" s="111" t="s">
        <v>5412</v>
      </c>
      <c r="AA1435" s="245" t="s">
        <v>5412</v>
      </c>
      <c r="AB1435" s="245" t="s">
        <v>5412</v>
      </c>
      <c r="AC1435" s="245" t="s">
        <v>5412</v>
      </c>
      <c r="AD1435" s="245" t="s">
        <v>5412</v>
      </c>
      <c r="AE1435" s="111" t="s">
        <v>5412</v>
      </c>
      <c r="AF1435" s="245" t="s">
        <v>5412</v>
      </c>
      <c r="AG1435" s="245" t="s">
        <v>5412</v>
      </c>
      <c r="AH1435" s="245" t="s">
        <v>5412</v>
      </c>
      <c r="AI1435" s="245" t="s">
        <v>5412</v>
      </c>
      <c r="AJ1435" s="111" t="s">
        <v>5412</v>
      </c>
      <c r="AK1435" s="245" t="s">
        <v>5412</v>
      </c>
      <c r="AL1435" s="245" t="s">
        <v>5412</v>
      </c>
      <c r="AM1435" s="245" t="s">
        <v>12165</v>
      </c>
      <c r="AN1435" s="245" t="s">
        <v>12165</v>
      </c>
      <c r="AO1435" s="111" t="s">
        <v>5412</v>
      </c>
      <c r="AP1435" s="245" t="s">
        <v>5412</v>
      </c>
      <c r="AQ1435" s="245" t="s">
        <v>5412</v>
      </c>
      <c r="AR1435" s="245" t="s">
        <v>12165</v>
      </c>
      <c r="AS1435" s="245" t="s">
        <v>12165</v>
      </c>
      <c r="AT1435" s="82"/>
    </row>
    <row r="1436" spans="2:46" ht="50" customHeight="1">
      <c r="B1436" s="34" t="s">
        <v>2835</v>
      </c>
      <c r="C1436" s="35" t="s">
        <v>5308</v>
      </c>
      <c r="D1436" s="36" t="s">
        <v>2836</v>
      </c>
      <c r="E1436" s="69">
        <v>23.103000000000002</v>
      </c>
      <c r="F1436" s="115">
        <v>26.233000000000001</v>
      </c>
      <c r="G1436" s="116">
        <f t="shared" si="388"/>
        <v>-3.129999999999999</v>
      </c>
      <c r="H1436" s="305">
        <f t="shared" si="389"/>
        <v>-11.931536614188232</v>
      </c>
      <c r="I1436" s="69" t="s">
        <v>5412</v>
      </c>
      <c r="J1436" s="115" t="s">
        <v>5412</v>
      </c>
      <c r="K1436" s="115" t="s">
        <v>5412</v>
      </c>
      <c r="L1436" s="320" t="s">
        <v>5412</v>
      </c>
      <c r="M1436" s="69" t="s">
        <v>5412</v>
      </c>
      <c r="N1436" s="115" t="s">
        <v>5412</v>
      </c>
      <c r="O1436" s="115" t="s">
        <v>5412</v>
      </c>
      <c r="P1436" s="115" t="s">
        <v>5412</v>
      </c>
      <c r="Q1436" s="69">
        <v>23.103000000000002</v>
      </c>
      <c r="R1436" s="115">
        <v>26.233000000000001</v>
      </c>
      <c r="S1436" s="116">
        <f t="shared" si="381"/>
        <v>-3.129999999999999</v>
      </c>
      <c r="T1436" s="305">
        <f t="shared" si="382"/>
        <v>-11.931536614188232</v>
      </c>
      <c r="U1436" s="76" t="s">
        <v>8955</v>
      </c>
      <c r="V1436" s="245">
        <v>23</v>
      </c>
      <c r="W1436" s="245">
        <v>26</v>
      </c>
      <c r="X1436" s="245">
        <f t="shared" si="391"/>
        <v>-3</v>
      </c>
      <c r="Y1436" s="259">
        <f t="shared" si="385"/>
        <v>-11.538461538461538</v>
      </c>
      <c r="Z1436" s="111" t="s">
        <v>5412</v>
      </c>
      <c r="AA1436" s="245" t="s">
        <v>5412</v>
      </c>
      <c r="AB1436" s="245" t="s">
        <v>5412</v>
      </c>
      <c r="AC1436" s="245" t="s">
        <v>5412</v>
      </c>
      <c r="AD1436" s="245" t="s">
        <v>5412</v>
      </c>
      <c r="AE1436" s="111" t="s">
        <v>5412</v>
      </c>
      <c r="AF1436" s="245" t="s">
        <v>5412</v>
      </c>
      <c r="AG1436" s="245" t="s">
        <v>5412</v>
      </c>
      <c r="AH1436" s="245" t="s">
        <v>5412</v>
      </c>
      <c r="AI1436" s="245" t="s">
        <v>5412</v>
      </c>
      <c r="AJ1436" s="111" t="s">
        <v>5412</v>
      </c>
      <c r="AK1436" s="245" t="s">
        <v>5412</v>
      </c>
      <c r="AL1436" s="245" t="s">
        <v>5412</v>
      </c>
      <c r="AM1436" s="245" t="s">
        <v>12165</v>
      </c>
      <c r="AN1436" s="245" t="s">
        <v>12165</v>
      </c>
      <c r="AO1436" s="111" t="s">
        <v>5412</v>
      </c>
      <c r="AP1436" s="245" t="s">
        <v>5412</v>
      </c>
      <c r="AQ1436" s="245" t="s">
        <v>5412</v>
      </c>
      <c r="AR1436" s="245" t="s">
        <v>12165</v>
      </c>
      <c r="AS1436" s="245" t="s">
        <v>12165</v>
      </c>
      <c r="AT1436" s="82"/>
    </row>
    <row r="1437" spans="2:46" ht="50" customHeight="1">
      <c r="B1437" s="34" t="s">
        <v>2837</v>
      </c>
      <c r="C1437" s="35" t="s">
        <v>5308</v>
      </c>
      <c r="D1437" s="36" t="s">
        <v>2838</v>
      </c>
      <c r="E1437" s="69">
        <v>77.475999999999999</v>
      </c>
      <c r="F1437" s="115">
        <v>62.448999999999998</v>
      </c>
      <c r="G1437" s="116">
        <f t="shared" si="388"/>
        <v>15.027000000000001</v>
      </c>
      <c r="H1437" s="305">
        <f t="shared" si="389"/>
        <v>24.062835273583246</v>
      </c>
      <c r="I1437" s="69" t="s">
        <v>5412</v>
      </c>
      <c r="J1437" s="115" t="s">
        <v>5412</v>
      </c>
      <c r="K1437" s="115" t="s">
        <v>5412</v>
      </c>
      <c r="L1437" s="320" t="s">
        <v>5412</v>
      </c>
      <c r="M1437" s="69" t="s">
        <v>5412</v>
      </c>
      <c r="N1437" s="115" t="s">
        <v>5412</v>
      </c>
      <c r="O1437" s="115" t="s">
        <v>5412</v>
      </c>
      <c r="P1437" s="115" t="s">
        <v>5412</v>
      </c>
      <c r="Q1437" s="69">
        <v>77.475999999999999</v>
      </c>
      <c r="R1437" s="115">
        <v>62.448999999999998</v>
      </c>
      <c r="S1437" s="116">
        <f t="shared" si="381"/>
        <v>15.027000000000001</v>
      </c>
      <c r="T1437" s="305">
        <f t="shared" si="382"/>
        <v>24.062835273583246</v>
      </c>
      <c r="U1437" s="76" t="s">
        <v>8956</v>
      </c>
      <c r="V1437" s="245">
        <v>77</v>
      </c>
      <c r="W1437" s="245">
        <v>62</v>
      </c>
      <c r="X1437" s="245">
        <f t="shared" si="391"/>
        <v>15</v>
      </c>
      <c r="Y1437" s="259">
        <f t="shared" si="385"/>
        <v>24.193548387096776</v>
      </c>
      <c r="Z1437" s="111" t="s">
        <v>5412</v>
      </c>
      <c r="AA1437" s="245" t="s">
        <v>5412</v>
      </c>
      <c r="AB1437" s="245" t="s">
        <v>5412</v>
      </c>
      <c r="AC1437" s="245" t="s">
        <v>5412</v>
      </c>
      <c r="AD1437" s="245" t="s">
        <v>5412</v>
      </c>
      <c r="AE1437" s="111" t="s">
        <v>5412</v>
      </c>
      <c r="AF1437" s="245" t="s">
        <v>5412</v>
      </c>
      <c r="AG1437" s="245" t="s">
        <v>5412</v>
      </c>
      <c r="AH1437" s="245" t="s">
        <v>5412</v>
      </c>
      <c r="AI1437" s="245" t="s">
        <v>5412</v>
      </c>
      <c r="AJ1437" s="111" t="s">
        <v>5412</v>
      </c>
      <c r="AK1437" s="245" t="s">
        <v>5412</v>
      </c>
      <c r="AL1437" s="245" t="s">
        <v>5412</v>
      </c>
      <c r="AM1437" s="245" t="s">
        <v>12165</v>
      </c>
      <c r="AN1437" s="245" t="s">
        <v>12165</v>
      </c>
      <c r="AO1437" s="111" t="s">
        <v>5412</v>
      </c>
      <c r="AP1437" s="245" t="s">
        <v>5412</v>
      </c>
      <c r="AQ1437" s="245" t="s">
        <v>5412</v>
      </c>
      <c r="AR1437" s="245" t="s">
        <v>12165</v>
      </c>
      <c r="AS1437" s="245" t="s">
        <v>12165</v>
      </c>
      <c r="AT1437" s="82"/>
    </row>
    <row r="1438" spans="2:46" ht="50" customHeight="1">
      <c r="B1438" s="34" t="s">
        <v>2839</v>
      </c>
      <c r="C1438" s="35" t="s">
        <v>5308</v>
      </c>
      <c r="D1438" s="36" t="s">
        <v>2840</v>
      </c>
      <c r="E1438" s="69">
        <v>175.08099999999999</v>
      </c>
      <c r="F1438" s="115">
        <v>184.64</v>
      </c>
      <c r="G1438" s="116">
        <f t="shared" si="388"/>
        <v>-9.5589999999999975</v>
      </c>
      <c r="H1438" s="305">
        <f t="shared" si="389"/>
        <v>-5.1771013864818016</v>
      </c>
      <c r="I1438" s="69">
        <v>41.865000000000002</v>
      </c>
      <c r="J1438" s="115">
        <v>50.264000000000003</v>
      </c>
      <c r="K1438" s="116">
        <f t="shared" si="390"/>
        <v>-8.3990000000000009</v>
      </c>
      <c r="L1438" s="318">
        <f t="shared" si="384"/>
        <v>-16.709772401718926</v>
      </c>
      <c r="M1438" s="69" t="s">
        <v>5412</v>
      </c>
      <c r="N1438" s="115" t="s">
        <v>5412</v>
      </c>
      <c r="O1438" s="115" t="s">
        <v>5412</v>
      </c>
      <c r="P1438" s="115" t="s">
        <v>5412</v>
      </c>
      <c r="Q1438" s="69">
        <v>133.21600000000001</v>
      </c>
      <c r="R1438" s="115">
        <v>134.376</v>
      </c>
      <c r="S1438" s="116">
        <f t="shared" si="381"/>
        <v>-1.1599999999999966</v>
      </c>
      <c r="T1438" s="305">
        <f t="shared" si="382"/>
        <v>-0.8632493897719804</v>
      </c>
      <c r="U1438" s="76" t="s">
        <v>8952</v>
      </c>
      <c r="V1438" s="245">
        <v>119</v>
      </c>
      <c r="W1438" s="245">
        <v>119</v>
      </c>
      <c r="X1438" s="245">
        <f t="shared" si="391"/>
        <v>0</v>
      </c>
      <c r="Y1438" s="259">
        <f t="shared" si="385"/>
        <v>0</v>
      </c>
      <c r="Z1438" s="111" t="s">
        <v>8957</v>
      </c>
      <c r="AA1438" s="245">
        <v>14</v>
      </c>
      <c r="AB1438" s="245">
        <v>16</v>
      </c>
      <c r="AC1438" s="245">
        <f t="shared" si="386"/>
        <v>-2</v>
      </c>
      <c r="AD1438" s="245">
        <f t="shared" si="387"/>
        <v>-12.5</v>
      </c>
      <c r="AE1438" s="111" t="s">
        <v>5412</v>
      </c>
      <c r="AF1438" s="245" t="s">
        <v>5412</v>
      </c>
      <c r="AG1438" s="245" t="s">
        <v>5412</v>
      </c>
      <c r="AH1438" s="245" t="s">
        <v>5412</v>
      </c>
      <c r="AI1438" s="245" t="s">
        <v>5412</v>
      </c>
      <c r="AJ1438" s="111" t="s">
        <v>5412</v>
      </c>
      <c r="AK1438" s="245" t="s">
        <v>5412</v>
      </c>
      <c r="AL1438" s="245" t="s">
        <v>5412</v>
      </c>
      <c r="AM1438" s="245" t="s">
        <v>12165</v>
      </c>
      <c r="AN1438" s="245" t="s">
        <v>12165</v>
      </c>
      <c r="AO1438" s="111" t="s">
        <v>5412</v>
      </c>
      <c r="AP1438" s="245" t="s">
        <v>5412</v>
      </c>
      <c r="AQ1438" s="245" t="s">
        <v>5412</v>
      </c>
      <c r="AR1438" s="245" t="s">
        <v>12165</v>
      </c>
      <c r="AS1438" s="245" t="s">
        <v>12165</v>
      </c>
      <c r="AT1438" s="82"/>
    </row>
    <row r="1439" spans="2:46" ht="50" customHeight="1">
      <c r="B1439" s="34" t="s">
        <v>2841</v>
      </c>
      <c r="C1439" s="35" t="s">
        <v>5308</v>
      </c>
      <c r="D1439" s="36" t="s">
        <v>2842</v>
      </c>
      <c r="E1439" s="69">
        <v>63.293999999999997</v>
      </c>
      <c r="F1439" s="115">
        <v>63.292999999999999</v>
      </c>
      <c r="G1439" s="116">
        <f t="shared" si="388"/>
        <v>9.9999999999766942E-4</v>
      </c>
      <c r="H1439" s="305">
        <f t="shared" si="389"/>
        <v>1.5799535493619663E-3</v>
      </c>
      <c r="I1439" s="69">
        <v>63.293999999999997</v>
      </c>
      <c r="J1439" s="115">
        <v>63.292999999999999</v>
      </c>
      <c r="K1439" s="116">
        <f t="shared" si="390"/>
        <v>9.9999999999766942E-4</v>
      </c>
      <c r="L1439" s="318">
        <f t="shared" si="384"/>
        <v>1.5799535493619663E-3</v>
      </c>
      <c r="M1439" s="69" t="s">
        <v>5412</v>
      </c>
      <c r="N1439" s="115" t="s">
        <v>5412</v>
      </c>
      <c r="O1439" s="115" t="s">
        <v>5412</v>
      </c>
      <c r="P1439" s="115" t="s">
        <v>5412</v>
      </c>
      <c r="Q1439" s="69" t="s">
        <v>5412</v>
      </c>
      <c r="R1439" s="115" t="s">
        <v>5412</v>
      </c>
      <c r="S1439" s="115" t="s">
        <v>5412</v>
      </c>
      <c r="T1439" s="295" t="s">
        <v>5412</v>
      </c>
      <c r="U1439" s="349" t="s">
        <v>5412</v>
      </c>
      <c r="V1439" s="245" t="s">
        <v>5412</v>
      </c>
      <c r="W1439" s="245" t="s">
        <v>5412</v>
      </c>
      <c r="X1439" s="245" t="s">
        <v>5412</v>
      </c>
      <c r="Y1439" s="245" t="s">
        <v>5412</v>
      </c>
      <c r="Z1439" s="111" t="s">
        <v>5412</v>
      </c>
      <c r="AA1439" s="245" t="s">
        <v>5412</v>
      </c>
      <c r="AB1439" s="245" t="s">
        <v>5412</v>
      </c>
      <c r="AC1439" s="245" t="s">
        <v>5412</v>
      </c>
      <c r="AD1439" s="245" t="s">
        <v>5412</v>
      </c>
      <c r="AE1439" s="111" t="s">
        <v>5412</v>
      </c>
      <c r="AF1439" s="245" t="s">
        <v>5412</v>
      </c>
      <c r="AG1439" s="245" t="s">
        <v>5412</v>
      </c>
      <c r="AH1439" s="245" t="s">
        <v>5412</v>
      </c>
      <c r="AI1439" s="245" t="s">
        <v>5412</v>
      </c>
      <c r="AJ1439" s="111" t="s">
        <v>5412</v>
      </c>
      <c r="AK1439" s="245" t="s">
        <v>5412</v>
      </c>
      <c r="AL1439" s="245" t="s">
        <v>5412</v>
      </c>
      <c r="AM1439" s="245" t="s">
        <v>12165</v>
      </c>
      <c r="AN1439" s="245" t="s">
        <v>12165</v>
      </c>
      <c r="AO1439" s="111" t="s">
        <v>5412</v>
      </c>
      <c r="AP1439" s="245" t="s">
        <v>5412</v>
      </c>
      <c r="AQ1439" s="245" t="s">
        <v>5412</v>
      </c>
      <c r="AR1439" s="245" t="s">
        <v>12165</v>
      </c>
      <c r="AS1439" s="245" t="s">
        <v>12165</v>
      </c>
      <c r="AT1439" s="82"/>
    </row>
    <row r="1440" spans="2:46" ht="50" customHeight="1">
      <c r="B1440" s="34" t="s">
        <v>2843</v>
      </c>
      <c r="C1440" s="35" t="s">
        <v>5308</v>
      </c>
      <c r="D1440" s="36" t="s">
        <v>2844</v>
      </c>
      <c r="E1440" s="69">
        <v>59.859000000000002</v>
      </c>
      <c r="F1440" s="115">
        <v>59.956000000000003</v>
      </c>
      <c r="G1440" s="116">
        <f t="shared" si="388"/>
        <v>-9.7000000000001307E-2</v>
      </c>
      <c r="H1440" s="305">
        <f t="shared" si="389"/>
        <v>-0.16178530922676845</v>
      </c>
      <c r="I1440" s="69">
        <v>59.859000000000002</v>
      </c>
      <c r="J1440" s="115">
        <v>59.956000000000003</v>
      </c>
      <c r="K1440" s="116">
        <f t="shared" si="390"/>
        <v>-9.7000000000001307E-2</v>
      </c>
      <c r="L1440" s="318">
        <f t="shared" si="384"/>
        <v>-0.16178530922676845</v>
      </c>
      <c r="M1440" s="69" t="s">
        <v>5412</v>
      </c>
      <c r="N1440" s="115" t="s">
        <v>5412</v>
      </c>
      <c r="O1440" s="115" t="s">
        <v>5412</v>
      </c>
      <c r="P1440" s="115" t="s">
        <v>5412</v>
      </c>
      <c r="Q1440" s="69" t="s">
        <v>5412</v>
      </c>
      <c r="R1440" s="115" t="s">
        <v>5412</v>
      </c>
      <c r="S1440" s="115" t="s">
        <v>5412</v>
      </c>
      <c r="T1440" s="295" t="s">
        <v>5412</v>
      </c>
      <c r="U1440" s="349" t="s">
        <v>5412</v>
      </c>
      <c r="V1440" s="245" t="s">
        <v>5412</v>
      </c>
      <c r="W1440" s="245" t="s">
        <v>5412</v>
      </c>
      <c r="X1440" s="245" t="s">
        <v>5412</v>
      </c>
      <c r="Y1440" s="245" t="s">
        <v>5412</v>
      </c>
      <c r="Z1440" s="111" t="s">
        <v>5412</v>
      </c>
      <c r="AA1440" s="245" t="s">
        <v>5412</v>
      </c>
      <c r="AB1440" s="245" t="s">
        <v>5412</v>
      </c>
      <c r="AC1440" s="245" t="s">
        <v>5412</v>
      </c>
      <c r="AD1440" s="245" t="s">
        <v>5412</v>
      </c>
      <c r="AE1440" s="111" t="s">
        <v>5412</v>
      </c>
      <c r="AF1440" s="245" t="s">
        <v>5412</v>
      </c>
      <c r="AG1440" s="245" t="s">
        <v>5412</v>
      </c>
      <c r="AH1440" s="245" t="s">
        <v>5412</v>
      </c>
      <c r="AI1440" s="245" t="s">
        <v>5412</v>
      </c>
      <c r="AJ1440" s="111" t="s">
        <v>5412</v>
      </c>
      <c r="AK1440" s="245" t="s">
        <v>5412</v>
      </c>
      <c r="AL1440" s="245" t="s">
        <v>5412</v>
      </c>
      <c r="AM1440" s="245" t="s">
        <v>12165</v>
      </c>
      <c r="AN1440" s="245" t="s">
        <v>12165</v>
      </c>
      <c r="AO1440" s="111" t="s">
        <v>5412</v>
      </c>
      <c r="AP1440" s="245" t="s">
        <v>5412</v>
      </c>
      <c r="AQ1440" s="245" t="s">
        <v>5412</v>
      </c>
      <c r="AR1440" s="245" t="s">
        <v>12165</v>
      </c>
      <c r="AS1440" s="245" t="s">
        <v>12165</v>
      </c>
      <c r="AT1440" s="82"/>
    </row>
    <row r="1441" spans="2:46" ht="50" customHeight="1">
      <c r="B1441" s="34" t="s">
        <v>5235</v>
      </c>
      <c r="C1441" s="35" t="s">
        <v>5309</v>
      </c>
      <c r="D1441" s="36" t="s">
        <v>5236</v>
      </c>
      <c r="E1441" s="240">
        <v>52331.106</v>
      </c>
      <c r="F1441" s="235">
        <v>44089.694000000003</v>
      </c>
      <c r="G1441" s="234">
        <f t="shared" si="388"/>
        <v>8241.4119999999966</v>
      </c>
      <c r="H1441" s="105">
        <f t="shared" si="389"/>
        <v>18.69237740683797</v>
      </c>
      <c r="I1441" s="240">
        <v>12460.599</v>
      </c>
      <c r="J1441" s="235">
        <v>16687.501</v>
      </c>
      <c r="K1441" s="234">
        <f t="shared" si="390"/>
        <v>-4226.902</v>
      </c>
      <c r="L1441" s="312">
        <f t="shared" si="384"/>
        <v>-25.329748294846542</v>
      </c>
      <c r="M1441" s="240">
        <v>6500.1469999999999</v>
      </c>
      <c r="N1441" s="235">
        <v>8357.2260000000006</v>
      </c>
      <c r="O1441" s="234">
        <f t="shared" ref="O1441:O1479" si="392">M1441-N1441</f>
        <v>-1857.0790000000006</v>
      </c>
      <c r="P1441" s="105">
        <f t="shared" ref="P1441:P1479" si="393">O1441/N1441*100</f>
        <v>-22.221237046838276</v>
      </c>
      <c r="Q1441" s="240">
        <v>33370.36</v>
      </c>
      <c r="R1441" s="235">
        <v>19044.967000000001</v>
      </c>
      <c r="S1441" s="234">
        <f t="shared" si="381"/>
        <v>14325.393</v>
      </c>
      <c r="T1441" s="105">
        <f t="shared" si="382"/>
        <v>75.218786149642582</v>
      </c>
      <c r="U1441" s="180" t="s">
        <v>8958</v>
      </c>
      <c r="V1441" s="165">
        <v>10000</v>
      </c>
      <c r="W1441" s="245" t="s">
        <v>5412</v>
      </c>
      <c r="X1441" s="245" t="s">
        <v>5412</v>
      </c>
      <c r="Y1441" s="245" t="s">
        <v>5412</v>
      </c>
      <c r="Z1441" s="237" t="s">
        <v>8959</v>
      </c>
      <c r="AA1441" s="165">
        <v>4944</v>
      </c>
      <c r="AB1441" s="165">
        <v>1725</v>
      </c>
      <c r="AC1441" s="165">
        <f t="shared" si="386"/>
        <v>3219</v>
      </c>
      <c r="AD1441" s="165">
        <f t="shared" si="387"/>
        <v>186.60869565217391</v>
      </c>
      <c r="AE1441" s="237" t="s">
        <v>8960</v>
      </c>
      <c r="AF1441" s="165">
        <v>4063</v>
      </c>
      <c r="AG1441" s="165">
        <v>4112</v>
      </c>
      <c r="AH1441" s="165">
        <f t="shared" ref="AH1441:AH1478" si="394">AF1441-AG1441</f>
        <v>-49</v>
      </c>
      <c r="AI1441" s="165">
        <f t="shared" ref="AI1441:AI1478" si="395">AH1441/AG1441*100</f>
        <v>-1.1916342412451362</v>
      </c>
      <c r="AJ1441" s="237" t="s">
        <v>8961</v>
      </c>
      <c r="AK1441" s="165">
        <v>2264</v>
      </c>
      <c r="AL1441" s="165">
        <v>2266</v>
      </c>
      <c r="AM1441" s="165">
        <f t="shared" ref="AM1441:AM1479" si="396">AK1441-AL1441</f>
        <v>-2</v>
      </c>
      <c r="AN1441" s="165">
        <f t="shared" ref="AN1441:AN1478" si="397">AM1441/AL1441*100</f>
        <v>-8.8261253309797005E-2</v>
      </c>
      <c r="AO1441" s="237" t="s">
        <v>8962</v>
      </c>
      <c r="AP1441" s="165">
        <v>2080</v>
      </c>
      <c r="AQ1441" s="165">
        <v>2854</v>
      </c>
      <c r="AR1441" s="165">
        <f t="shared" si="380"/>
        <v>-774</v>
      </c>
      <c r="AS1441" s="369">
        <f t="shared" ref="AS1441:AS1478" si="398">AR1441/AQ1441*100</f>
        <v>-27.119831814996498</v>
      </c>
      <c r="AT1441" s="166" t="s">
        <v>11805</v>
      </c>
    </row>
    <row r="1442" spans="2:46" ht="50" customHeight="1">
      <c r="B1442" s="34" t="s">
        <v>2845</v>
      </c>
      <c r="C1442" s="35" t="s">
        <v>5309</v>
      </c>
      <c r="D1442" s="36" t="s">
        <v>2846</v>
      </c>
      <c r="E1442" s="240">
        <v>7367.2820000000002</v>
      </c>
      <c r="F1442" s="235">
        <v>7869.2929999999997</v>
      </c>
      <c r="G1442" s="234">
        <f t="shared" si="388"/>
        <v>-502.01099999999951</v>
      </c>
      <c r="H1442" s="105">
        <f t="shared" si="389"/>
        <v>-6.3793659735378965</v>
      </c>
      <c r="I1442" s="240">
        <v>5261.1949999999997</v>
      </c>
      <c r="J1442" s="235">
        <v>6010.6769999999997</v>
      </c>
      <c r="K1442" s="234">
        <f t="shared" si="390"/>
        <v>-749.48199999999997</v>
      </c>
      <c r="L1442" s="312">
        <f t="shared" si="384"/>
        <v>-12.469177764834145</v>
      </c>
      <c r="M1442" s="240">
        <v>355.27300000000002</v>
      </c>
      <c r="N1442" s="235">
        <v>363.197</v>
      </c>
      <c r="O1442" s="234">
        <f t="shared" si="392"/>
        <v>-7.9239999999999782</v>
      </c>
      <c r="P1442" s="105">
        <f t="shared" si="393"/>
        <v>-2.1817360826218217</v>
      </c>
      <c r="Q1442" s="240">
        <v>1750.8140000000001</v>
      </c>
      <c r="R1442" s="235">
        <v>1495.4190000000001</v>
      </c>
      <c r="S1442" s="234">
        <f t="shared" si="381"/>
        <v>255.39499999999998</v>
      </c>
      <c r="T1442" s="105">
        <f t="shared" si="382"/>
        <v>17.078491044984716</v>
      </c>
      <c r="U1442" s="180" t="s">
        <v>8963</v>
      </c>
      <c r="V1442" s="165">
        <v>532</v>
      </c>
      <c r="W1442" s="165">
        <v>323</v>
      </c>
      <c r="X1442" s="165">
        <f t="shared" si="391"/>
        <v>209</v>
      </c>
      <c r="Y1442" s="255">
        <f t="shared" si="385"/>
        <v>64.705882352941174</v>
      </c>
      <c r="Z1442" s="237" t="s">
        <v>8964</v>
      </c>
      <c r="AA1442" s="165">
        <v>421</v>
      </c>
      <c r="AB1442" s="165">
        <v>412</v>
      </c>
      <c r="AC1442" s="165">
        <f t="shared" si="386"/>
        <v>9</v>
      </c>
      <c r="AD1442" s="165">
        <f t="shared" si="387"/>
        <v>2.1844660194174756</v>
      </c>
      <c r="AE1442" s="237" t="s">
        <v>8965</v>
      </c>
      <c r="AF1442" s="165">
        <v>228</v>
      </c>
      <c r="AG1442" s="165">
        <v>227</v>
      </c>
      <c r="AH1442" s="165">
        <f t="shared" si="394"/>
        <v>1</v>
      </c>
      <c r="AI1442" s="165">
        <f t="shared" si="395"/>
        <v>0.44052863436123352</v>
      </c>
      <c r="AJ1442" s="237" t="s">
        <v>8966</v>
      </c>
      <c r="AK1442" s="165">
        <v>177</v>
      </c>
      <c r="AL1442" s="165">
        <v>177</v>
      </c>
      <c r="AM1442" s="165">
        <f t="shared" si="396"/>
        <v>0</v>
      </c>
      <c r="AN1442" s="165">
        <f t="shared" si="397"/>
        <v>0</v>
      </c>
      <c r="AO1442" s="237" t="s">
        <v>8967</v>
      </c>
      <c r="AP1442" s="165">
        <v>102</v>
      </c>
      <c r="AQ1442" s="165">
        <v>102</v>
      </c>
      <c r="AR1442" s="165">
        <f t="shared" si="380"/>
        <v>0</v>
      </c>
      <c r="AS1442" s="255">
        <f t="shared" si="398"/>
        <v>0</v>
      </c>
      <c r="AT1442" s="84" t="s">
        <v>8968</v>
      </c>
    </row>
    <row r="1443" spans="2:46" ht="50" customHeight="1">
      <c r="B1443" s="34" t="s">
        <v>2847</v>
      </c>
      <c r="C1443" s="35" t="s">
        <v>5309</v>
      </c>
      <c r="D1443" s="36" t="s">
        <v>2848</v>
      </c>
      <c r="E1443" s="240">
        <v>24866.478999999999</v>
      </c>
      <c r="F1443" s="235">
        <v>29289.028999999999</v>
      </c>
      <c r="G1443" s="234">
        <f t="shared" si="388"/>
        <v>-4422.5499999999993</v>
      </c>
      <c r="H1443" s="105">
        <f t="shared" si="389"/>
        <v>-15.099681180963694</v>
      </c>
      <c r="I1443" s="240">
        <v>11989.162</v>
      </c>
      <c r="J1443" s="235">
        <v>12159.102000000001</v>
      </c>
      <c r="K1443" s="234">
        <f t="shared" si="390"/>
        <v>-169.94000000000051</v>
      </c>
      <c r="L1443" s="312">
        <f t="shared" si="384"/>
        <v>-1.3976361083244511</v>
      </c>
      <c r="M1443" s="69" t="s">
        <v>5412</v>
      </c>
      <c r="N1443" s="115" t="s">
        <v>5412</v>
      </c>
      <c r="O1443" s="115" t="s">
        <v>5412</v>
      </c>
      <c r="P1443" s="115" t="s">
        <v>5412</v>
      </c>
      <c r="Q1443" s="240">
        <v>12877.316999999999</v>
      </c>
      <c r="R1443" s="235">
        <v>17129.927</v>
      </c>
      <c r="S1443" s="234">
        <f t="shared" si="381"/>
        <v>-4252.6100000000006</v>
      </c>
      <c r="T1443" s="105">
        <f t="shared" si="382"/>
        <v>-24.825616594863483</v>
      </c>
      <c r="U1443" s="180" t="s">
        <v>8969</v>
      </c>
      <c r="V1443" s="165">
        <v>5388</v>
      </c>
      <c r="W1443" s="165">
        <v>6071</v>
      </c>
      <c r="X1443" s="165">
        <f t="shared" si="391"/>
        <v>-683</v>
      </c>
      <c r="Y1443" s="255">
        <f t="shared" si="385"/>
        <v>-11.25020589688684</v>
      </c>
      <c r="Z1443" s="237" t="s">
        <v>8970</v>
      </c>
      <c r="AA1443" s="165">
        <v>2784</v>
      </c>
      <c r="AB1443" s="165">
        <v>3236</v>
      </c>
      <c r="AC1443" s="165">
        <f t="shared" si="386"/>
        <v>-452</v>
      </c>
      <c r="AD1443" s="165">
        <f t="shared" si="387"/>
        <v>-13.967861557478367</v>
      </c>
      <c r="AE1443" s="237" t="s">
        <v>8971</v>
      </c>
      <c r="AF1443" s="165">
        <v>2304</v>
      </c>
      <c r="AG1443" s="165">
        <v>2477</v>
      </c>
      <c r="AH1443" s="165">
        <f t="shared" si="394"/>
        <v>-173</v>
      </c>
      <c r="AI1443" s="165">
        <f t="shared" si="395"/>
        <v>-6.9842551473556727</v>
      </c>
      <c r="AJ1443" s="237" t="s">
        <v>8795</v>
      </c>
      <c r="AK1443" s="165">
        <v>1117</v>
      </c>
      <c r="AL1443" s="165">
        <v>1115</v>
      </c>
      <c r="AM1443" s="165">
        <f t="shared" si="396"/>
        <v>2</v>
      </c>
      <c r="AN1443" s="165">
        <f t="shared" si="397"/>
        <v>0.17937219730941703</v>
      </c>
      <c r="AO1443" s="237" t="s">
        <v>8972</v>
      </c>
      <c r="AP1443" s="165">
        <v>961</v>
      </c>
      <c r="AQ1443" s="165">
        <v>963</v>
      </c>
      <c r="AR1443" s="165">
        <f t="shared" si="380"/>
        <v>-2</v>
      </c>
      <c r="AS1443" s="369">
        <f t="shared" si="398"/>
        <v>-0.20768431983385255</v>
      </c>
      <c r="AT1443" s="9" t="s">
        <v>8973</v>
      </c>
    </row>
    <row r="1444" spans="2:46" ht="50" customHeight="1">
      <c r="B1444" s="34" t="s">
        <v>2849</v>
      </c>
      <c r="C1444" s="35" t="s">
        <v>5309</v>
      </c>
      <c r="D1444" s="36" t="s">
        <v>2850</v>
      </c>
      <c r="E1444" s="240">
        <v>7611.2380000000003</v>
      </c>
      <c r="F1444" s="235">
        <v>7702.4859999999999</v>
      </c>
      <c r="G1444" s="234">
        <f t="shared" si="388"/>
        <v>-91.247999999999593</v>
      </c>
      <c r="H1444" s="105">
        <f t="shared" si="389"/>
        <v>-1.1846564862305442</v>
      </c>
      <c r="I1444" s="240">
        <v>4256.0379999999996</v>
      </c>
      <c r="J1444" s="235">
        <v>4451.2359999999999</v>
      </c>
      <c r="K1444" s="234">
        <f t="shared" si="390"/>
        <v>-195.19800000000032</v>
      </c>
      <c r="L1444" s="312">
        <f t="shared" si="384"/>
        <v>-4.3852538935253111</v>
      </c>
      <c r="M1444" s="240">
        <v>49.993000000000002</v>
      </c>
      <c r="N1444" s="235">
        <v>49.984000000000002</v>
      </c>
      <c r="O1444" s="234">
        <f t="shared" si="392"/>
        <v>9.0000000000003411E-3</v>
      </c>
      <c r="P1444" s="105">
        <f t="shared" si="393"/>
        <v>1.8005761843790692E-2</v>
      </c>
      <c r="Q1444" s="240">
        <v>3305.2069999999999</v>
      </c>
      <c r="R1444" s="235">
        <v>3201.2660000000001</v>
      </c>
      <c r="S1444" s="234">
        <f t="shared" si="381"/>
        <v>103.9409999999998</v>
      </c>
      <c r="T1444" s="105">
        <f t="shared" si="382"/>
        <v>3.2468717063811567</v>
      </c>
      <c r="U1444" s="180" t="s">
        <v>8974</v>
      </c>
      <c r="V1444" s="165">
        <v>2363</v>
      </c>
      <c r="W1444" s="165">
        <v>2363</v>
      </c>
      <c r="X1444" s="165">
        <f t="shared" si="391"/>
        <v>0</v>
      </c>
      <c r="Y1444" s="255">
        <f t="shared" si="385"/>
        <v>0</v>
      </c>
      <c r="Z1444" s="237" t="s">
        <v>8975</v>
      </c>
      <c r="AA1444" s="165">
        <v>281</v>
      </c>
      <c r="AB1444" s="165">
        <v>165</v>
      </c>
      <c r="AC1444" s="165">
        <f t="shared" si="386"/>
        <v>116</v>
      </c>
      <c r="AD1444" s="165">
        <f t="shared" si="387"/>
        <v>70.303030303030297</v>
      </c>
      <c r="AE1444" s="237" t="s">
        <v>8976</v>
      </c>
      <c r="AF1444" s="165">
        <v>274</v>
      </c>
      <c r="AG1444" s="165">
        <v>255</v>
      </c>
      <c r="AH1444" s="165">
        <f t="shared" si="394"/>
        <v>19</v>
      </c>
      <c r="AI1444" s="165">
        <f t="shared" si="395"/>
        <v>7.4509803921568629</v>
      </c>
      <c r="AJ1444" s="237" t="s">
        <v>8977</v>
      </c>
      <c r="AK1444" s="165">
        <v>195</v>
      </c>
      <c r="AL1444" s="165">
        <v>199</v>
      </c>
      <c r="AM1444" s="165">
        <f t="shared" si="396"/>
        <v>-4</v>
      </c>
      <c r="AN1444" s="165">
        <f t="shared" si="397"/>
        <v>-2.0100502512562812</v>
      </c>
      <c r="AO1444" s="237" t="s">
        <v>8978</v>
      </c>
      <c r="AP1444" s="165">
        <v>61</v>
      </c>
      <c r="AQ1444" s="165">
        <v>65</v>
      </c>
      <c r="AR1444" s="165">
        <f t="shared" si="380"/>
        <v>-4</v>
      </c>
      <c r="AS1444" s="369">
        <f t="shared" si="398"/>
        <v>-6.1538461538461542</v>
      </c>
      <c r="AT1444" s="9" t="s">
        <v>8973</v>
      </c>
    </row>
    <row r="1445" spans="2:46" ht="50" customHeight="1">
      <c r="B1445" s="34" t="s">
        <v>2851</v>
      </c>
      <c r="C1445" s="35" t="s">
        <v>5309</v>
      </c>
      <c r="D1445" s="36" t="s">
        <v>2852</v>
      </c>
      <c r="E1445" s="240">
        <v>7959.5709999999999</v>
      </c>
      <c r="F1445" s="235">
        <v>8190.4030000000002</v>
      </c>
      <c r="G1445" s="234">
        <f t="shared" si="388"/>
        <v>-230.83200000000033</v>
      </c>
      <c r="H1445" s="105">
        <f t="shared" si="389"/>
        <v>-2.818322859082762</v>
      </c>
      <c r="I1445" s="240">
        <v>3611.8679999999999</v>
      </c>
      <c r="J1445" s="235">
        <v>3609.2429999999999</v>
      </c>
      <c r="K1445" s="234">
        <f t="shared" si="390"/>
        <v>2.625</v>
      </c>
      <c r="L1445" s="312">
        <f t="shared" si="384"/>
        <v>7.2729932564806532E-2</v>
      </c>
      <c r="M1445" s="240">
        <v>46.04</v>
      </c>
      <c r="N1445" s="235">
        <v>46.031999999999996</v>
      </c>
      <c r="O1445" s="234">
        <f t="shared" si="392"/>
        <v>8.0000000000026716E-3</v>
      </c>
      <c r="P1445" s="105">
        <f t="shared" si="393"/>
        <v>1.7379214459512238E-2</v>
      </c>
      <c r="Q1445" s="240">
        <v>4301.6629999999996</v>
      </c>
      <c r="R1445" s="235">
        <v>4535.1279999999997</v>
      </c>
      <c r="S1445" s="234">
        <f t="shared" si="381"/>
        <v>-233.46500000000015</v>
      </c>
      <c r="T1445" s="105">
        <f t="shared" si="382"/>
        <v>-5.1479252625284255</v>
      </c>
      <c r="U1445" s="180" t="s">
        <v>8979</v>
      </c>
      <c r="V1445" s="165">
        <v>3875</v>
      </c>
      <c r="W1445" s="165">
        <v>4123</v>
      </c>
      <c r="X1445" s="165">
        <f t="shared" si="391"/>
        <v>-248</v>
      </c>
      <c r="Y1445" s="255">
        <f t="shared" si="385"/>
        <v>-6.0150375939849621</v>
      </c>
      <c r="Z1445" s="237" t="s">
        <v>8980</v>
      </c>
      <c r="AA1445" s="165">
        <v>296</v>
      </c>
      <c r="AB1445" s="165">
        <v>296</v>
      </c>
      <c r="AC1445" s="165">
        <f t="shared" si="386"/>
        <v>0</v>
      </c>
      <c r="AD1445" s="165">
        <f t="shared" si="387"/>
        <v>0</v>
      </c>
      <c r="AE1445" s="237" t="s">
        <v>8212</v>
      </c>
      <c r="AF1445" s="165">
        <v>73</v>
      </c>
      <c r="AG1445" s="165">
        <v>82</v>
      </c>
      <c r="AH1445" s="165">
        <f t="shared" si="394"/>
        <v>-9</v>
      </c>
      <c r="AI1445" s="165">
        <f t="shared" si="395"/>
        <v>-10.975609756097562</v>
      </c>
      <c r="AJ1445" s="237" t="s">
        <v>8981</v>
      </c>
      <c r="AK1445" s="165">
        <v>9</v>
      </c>
      <c r="AL1445" s="165">
        <v>12</v>
      </c>
      <c r="AM1445" s="165">
        <f t="shared" si="396"/>
        <v>-3</v>
      </c>
      <c r="AN1445" s="165">
        <f t="shared" si="397"/>
        <v>-25</v>
      </c>
      <c r="AO1445" s="237" t="s">
        <v>8982</v>
      </c>
      <c r="AP1445" s="165">
        <v>9</v>
      </c>
      <c r="AQ1445" s="165">
        <v>10</v>
      </c>
      <c r="AR1445" s="165">
        <f t="shared" si="380"/>
        <v>-1</v>
      </c>
      <c r="AS1445" s="369">
        <f t="shared" si="398"/>
        <v>-10</v>
      </c>
      <c r="AT1445" s="9" t="s">
        <v>8973</v>
      </c>
    </row>
    <row r="1446" spans="2:46" ht="50" customHeight="1">
      <c r="B1446" s="37" t="s">
        <v>2853</v>
      </c>
      <c r="C1446" s="35" t="s">
        <v>5309</v>
      </c>
      <c r="D1446" s="39" t="s">
        <v>2854</v>
      </c>
      <c r="E1446" s="240">
        <v>8136.8860000000004</v>
      </c>
      <c r="F1446" s="235">
        <v>8557.5079999999998</v>
      </c>
      <c r="G1446" s="234">
        <f t="shared" si="388"/>
        <v>-420.62199999999939</v>
      </c>
      <c r="H1446" s="105">
        <f t="shared" si="389"/>
        <v>-4.9152393430423835</v>
      </c>
      <c r="I1446" s="240">
        <v>4141.098</v>
      </c>
      <c r="J1446" s="235">
        <v>4213.5349999999999</v>
      </c>
      <c r="K1446" s="234">
        <f t="shared" si="390"/>
        <v>-72.436999999999898</v>
      </c>
      <c r="L1446" s="312">
        <f t="shared" si="384"/>
        <v>-1.7191503096568534</v>
      </c>
      <c r="M1446" s="240">
        <v>39.764000000000003</v>
      </c>
      <c r="N1446" s="235">
        <v>39.72</v>
      </c>
      <c r="O1446" s="234">
        <f t="shared" si="392"/>
        <v>4.4000000000004036E-2</v>
      </c>
      <c r="P1446" s="105">
        <f t="shared" si="393"/>
        <v>0.11077542799598197</v>
      </c>
      <c r="Q1446" s="240">
        <v>3956.0239999999999</v>
      </c>
      <c r="R1446" s="235">
        <v>4304.2529999999997</v>
      </c>
      <c r="S1446" s="234">
        <f t="shared" si="381"/>
        <v>-348.22899999999981</v>
      </c>
      <c r="T1446" s="105">
        <f t="shared" si="382"/>
        <v>-8.0903469196629434</v>
      </c>
      <c r="U1446" s="180" t="s">
        <v>8983</v>
      </c>
      <c r="V1446" s="165">
        <v>3079</v>
      </c>
      <c r="W1446" s="165">
        <v>2976</v>
      </c>
      <c r="X1446" s="165">
        <f t="shared" si="391"/>
        <v>103</v>
      </c>
      <c r="Y1446" s="255">
        <f t="shared" si="385"/>
        <v>3.461021505376344</v>
      </c>
      <c r="Z1446" s="237" t="s">
        <v>8984</v>
      </c>
      <c r="AA1446" s="165">
        <v>313</v>
      </c>
      <c r="AB1446" s="165">
        <v>312</v>
      </c>
      <c r="AC1446" s="165">
        <f t="shared" si="386"/>
        <v>1</v>
      </c>
      <c r="AD1446" s="165">
        <f t="shared" si="387"/>
        <v>0.32051282051282048</v>
      </c>
      <c r="AE1446" s="237" t="s">
        <v>8985</v>
      </c>
      <c r="AF1446" s="165">
        <v>194</v>
      </c>
      <c r="AG1446" s="165">
        <v>1</v>
      </c>
      <c r="AH1446" s="165">
        <f t="shared" si="394"/>
        <v>193</v>
      </c>
      <c r="AI1446" s="165">
        <f t="shared" si="395"/>
        <v>19300</v>
      </c>
      <c r="AJ1446" s="237" t="s">
        <v>8986</v>
      </c>
      <c r="AK1446" s="165">
        <v>93</v>
      </c>
      <c r="AL1446" s="165">
        <v>92</v>
      </c>
      <c r="AM1446" s="165">
        <f t="shared" si="396"/>
        <v>1</v>
      </c>
      <c r="AN1446" s="165">
        <f t="shared" si="397"/>
        <v>1.0869565217391304</v>
      </c>
      <c r="AO1446" s="237" t="s">
        <v>8987</v>
      </c>
      <c r="AP1446" s="165">
        <v>63</v>
      </c>
      <c r="AQ1446" s="165">
        <v>98</v>
      </c>
      <c r="AR1446" s="165">
        <f t="shared" ref="AR1446:AR1494" si="399">AP1446-AQ1446</f>
        <v>-35</v>
      </c>
      <c r="AS1446" s="369">
        <f t="shared" si="398"/>
        <v>-35.714285714285715</v>
      </c>
      <c r="AT1446" s="11" t="s">
        <v>8973</v>
      </c>
    </row>
    <row r="1447" spans="2:46" ht="50" customHeight="1">
      <c r="B1447" s="37" t="s">
        <v>2855</v>
      </c>
      <c r="C1447" s="35" t="s">
        <v>5309</v>
      </c>
      <c r="D1447" s="39" t="s">
        <v>2856</v>
      </c>
      <c r="E1447" s="240">
        <v>12810.852000000001</v>
      </c>
      <c r="F1447" s="235">
        <v>12012.505999999999</v>
      </c>
      <c r="G1447" s="234">
        <f t="shared" si="388"/>
        <v>798.34600000000137</v>
      </c>
      <c r="H1447" s="105">
        <f t="shared" si="389"/>
        <v>6.6459571383356755</v>
      </c>
      <c r="I1447" s="240">
        <v>9686.8670000000002</v>
      </c>
      <c r="J1447" s="235">
        <v>8776.8670000000002</v>
      </c>
      <c r="K1447" s="234">
        <f t="shared" si="390"/>
        <v>910</v>
      </c>
      <c r="L1447" s="312">
        <f t="shared" si="384"/>
        <v>10.368164403083698</v>
      </c>
      <c r="M1447" s="240">
        <v>53.363999999999997</v>
      </c>
      <c r="N1447" s="235">
        <v>96.26</v>
      </c>
      <c r="O1447" s="234">
        <f t="shared" si="392"/>
        <v>-42.896000000000008</v>
      </c>
      <c r="P1447" s="105">
        <f t="shared" si="393"/>
        <v>-44.562642842302104</v>
      </c>
      <c r="Q1447" s="240">
        <v>3070.6210000000001</v>
      </c>
      <c r="R1447" s="235">
        <v>3139.3789999999999</v>
      </c>
      <c r="S1447" s="234">
        <f t="shared" si="381"/>
        <v>-68.757999999999811</v>
      </c>
      <c r="T1447" s="105">
        <f t="shared" si="382"/>
        <v>-2.1901783760418803</v>
      </c>
      <c r="U1447" s="180" t="s">
        <v>8988</v>
      </c>
      <c r="V1447" s="165">
        <v>1139</v>
      </c>
      <c r="W1447" s="165">
        <v>1200</v>
      </c>
      <c r="X1447" s="165">
        <f t="shared" si="391"/>
        <v>-61</v>
      </c>
      <c r="Y1447" s="255">
        <f t="shared" si="385"/>
        <v>-5.083333333333333</v>
      </c>
      <c r="Z1447" s="237" t="s">
        <v>8989</v>
      </c>
      <c r="AA1447" s="165">
        <v>652</v>
      </c>
      <c r="AB1447" s="165">
        <v>717</v>
      </c>
      <c r="AC1447" s="165">
        <f t="shared" si="386"/>
        <v>-65</v>
      </c>
      <c r="AD1447" s="165">
        <f t="shared" si="387"/>
        <v>-9.0655509065550905</v>
      </c>
      <c r="AE1447" s="237" t="s">
        <v>8990</v>
      </c>
      <c r="AF1447" s="165">
        <v>595</v>
      </c>
      <c r="AG1447" s="165">
        <v>605</v>
      </c>
      <c r="AH1447" s="165">
        <f t="shared" si="394"/>
        <v>-10</v>
      </c>
      <c r="AI1447" s="165">
        <f t="shared" si="395"/>
        <v>-1.6528925619834711</v>
      </c>
      <c r="AJ1447" s="237" t="s">
        <v>8991</v>
      </c>
      <c r="AK1447" s="165">
        <v>251</v>
      </c>
      <c r="AL1447" s="165">
        <v>194</v>
      </c>
      <c r="AM1447" s="165">
        <f t="shared" si="396"/>
        <v>57</v>
      </c>
      <c r="AN1447" s="165">
        <f t="shared" si="397"/>
        <v>29.381443298969074</v>
      </c>
      <c r="AO1447" s="237" t="s">
        <v>8992</v>
      </c>
      <c r="AP1447" s="165">
        <v>237</v>
      </c>
      <c r="AQ1447" s="165">
        <v>239</v>
      </c>
      <c r="AR1447" s="165">
        <f t="shared" si="399"/>
        <v>-2</v>
      </c>
      <c r="AS1447" s="369">
        <f t="shared" si="398"/>
        <v>-0.83682008368200833</v>
      </c>
      <c r="AT1447" s="11" t="s">
        <v>8973</v>
      </c>
    </row>
    <row r="1448" spans="2:46" ht="50" customHeight="1">
      <c r="B1448" s="34" t="s">
        <v>2857</v>
      </c>
      <c r="C1448" s="35" t="s">
        <v>5309</v>
      </c>
      <c r="D1448" s="36" t="s">
        <v>2858</v>
      </c>
      <c r="E1448" s="240">
        <v>17169.830999999998</v>
      </c>
      <c r="F1448" s="235">
        <v>18225.963</v>
      </c>
      <c r="G1448" s="234">
        <f t="shared" si="388"/>
        <v>-1056.1320000000014</v>
      </c>
      <c r="H1448" s="105">
        <f t="shared" si="389"/>
        <v>-5.7946567761604779</v>
      </c>
      <c r="I1448" s="240">
        <v>8299.4009999999998</v>
      </c>
      <c r="J1448" s="235">
        <v>9569.018</v>
      </c>
      <c r="K1448" s="234">
        <f t="shared" si="390"/>
        <v>-1269.6170000000002</v>
      </c>
      <c r="L1448" s="312">
        <f t="shared" si="384"/>
        <v>-13.267996778770822</v>
      </c>
      <c r="M1448" s="240">
        <v>40.073999999999998</v>
      </c>
      <c r="N1448" s="235">
        <v>40.018999999999998</v>
      </c>
      <c r="O1448" s="234">
        <f t="shared" si="392"/>
        <v>5.4999999999999716E-2</v>
      </c>
      <c r="P1448" s="105">
        <f t="shared" si="393"/>
        <v>0.13743471850870767</v>
      </c>
      <c r="Q1448" s="240">
        <v>8830.3559999999998</v>
      </c>
      <c r="R1448" s="235">
        <v>8616.9259999999995</v>
      </c>
      <c r="S1448" s="234">
        <f t="shared" si="381"/>
        <v>213.43000000000029</v>
      </c>
      <c r="T1448" s="105">
        <f t="shared" si="382"/>
        <v>2.4768693615333395</v>
      </c>
      <c r="U1448" s="180" t="s">
        <v>8993</v>
      </c>
      <c r="V1448" s="165">
        <v>3924</v>
      </c>
      <c r="W1448" s="165">
        <v>4117</v>
      </c>
      <c r="X1448" s="165">
        <f t="shared" si="391"/>
        <v>-193</v>
      </c>
      <c r="Y1448" s="165">
        <f t="shared" si="385"/>
        <v>-4.6878795239251883</v>
      </c>
      <c r="Z1448" s="241" t="s">
        <v>8994</v>
      </c>
      <c r="AA1448" s="165">
        <v>2304</v>
      </c>
      <c r="AB1448" s="165">
        <v>1801</v>
      </c>
      <c r="AC1448" s="165">
        <f t="shared" si="386"/>
        <v>503</v>
      </c>
      <c r="AD1448" s="165">
        <f t="shared" si="387"/>
        <v>27.928928373126038</v>
      </c>
      <c r="AE1448" s="241" t="s">
        <v>8995</v>
      </c>
      <c r="AF1448" s="165">
        <v>1003</v>
      </c>
      <c r="AG1448" s="165">
        <v>1004</v>
      </c>
      <c r="AH1448" s="165">
        <f t="shared" si="394"/>
        <v>-1</v>
      </c>
      <c r="AI1448" s="165">
        <f t="shared" si="395"/>
        <v>-9.9601593625498003E-2</v>
      </c>
      <c r="AJ1448" s="241" t="s">
        <v>8996</v>
      </c>
      <c r="AK1448" s="165">
        <v>261</v>
      </c>
      <c r="AL1448" s="165">
        <v>297</v>
      </c>
      <c r="AM1448" s="165">
        <f t="shared" si="396"/>
        <v>-36</v>
      </c>
      <c r="AN1448" s="165">
        <f t="shared" si="397"/>
        <v>-12.121212121212121</v>
      </c>
      <c r="AO1448" s="241" t="s">
        <v>8997</v>
      </c>
      <c r="AP1448" s="165">
        <v>251</v>
      </c>
      <c r="AQ1448" s="165">
        <v>260</v>
      </c>
      <c r="AR1448" s="165">
        <f t="shared" si="399"/>
        <v>-9</v>
      </c>
      <c r="AS1448" s="255">
        <f t="shared" si="398"/>
        <v>-3.4615384615384617</v>
      </c>
      <c r="AT1448" s="9" t="s">
        <v>8973</v>
      </c>
    </row>
    <row r="1449" spans="2:46" ht="50" customHeight="1">
      <c r="B1449" s="34" t="s">
        <v>2859</v>
      </c>
      <c r="C1449" s="35" t="s">
        <v>5309</v>
      </c>
      <c r="D1449" s="36" t="s">
        <v>2860</v>
      </c>
      <c r="E1449" s="240">
        <v>2066.4540000000002</v>
      </c>
      <c r="F1449" s="235">
        <v>1314.1120000000001</v>
      </c>
      <c r="G1449" s="234">
        <f t="shared" si="388"/>
        <v>752.3420000000001</v>
      </c>
      <c r="H1449" s="105">
        <f t="shared" si="389"/>
        <v>57.250980129547557</v>
      </c>
      <c r="I1449" s="240">
        <v>1681.1849999999999</v>
      </c>
      <c r="J1449" s="235">
        <v>1049.42</v>
      </c>
      <c r="K1449" s="234">
        <f t="shared" si="390"/>
        <v>631.76499999999987</v>
      </c>
      <c r="L1449" s="312">
        <f t="shared" si="384"/>
        <v>60.201349316765437</v>
      </c>
      <c r="M1449" s="240">
        <v>11.113</v>
      </c>
      <c r="N1449" s="235">
        <v>11.11</v>
      </c>
      <c r="O1449" s="234">
        <f t="shared" si="392"/>
        <v>3.0000000000001137E-3</v>
      </c>
      <c r="P1449" s="105">
        <f t="shared" si="393"/>
        <v>2.7002700270028025E-2</v>
      </c>
      <c r="Q1449" s="240">
        <v>374.15600000000001</v>
      </c>
      <c r="R1449" s="235">
        <v>253.58199999999999</v>
      </c>
      <c r="S1449" s="234">
        <f t="shared" ref="S1449:S1511" si="400">Q1449-R1449</f>
        <v>120.57400000000001</v>
      </c>
      <c r="T1449" s="105">
        <f t="shared" si="382"/>
        <v>47.548327562681905</v>
      </c>
      <c r="U1449" s="180" t="s">
        <v>8998</v>
      </c>
      <c r="V1449" s="165">
        <v>232</v>
      </c>
      <c r="W1449" s="165">
        <v>112</v>
      </c>
      <c r="X1449" s="165">
        <f t="shared" si="391"/>
        <v>120</v>
      </c>
      <c r="Y1449" s="165">
        <f t="shared" si="385"/>
        <v>107.14285714285714</v>
      </c>
      <c r="Z1449" s="241" t="s">
        <v>8999</v>
      </c>
      <c r="AA1449" s="165">
        <v>77</v>
      </c>
      <c r="AB1449" s="165">
        <v>77</v>
      </c>
      <c r="AC1449" s="165">
        <f t="shared" si="386"/>
        <v>0</v>
      </c>
      <c r="AD1449" s="165">
        <f t="shared" si="387"/>
        <v>0</v>
      </c>
      <c r="AE1449" s="241" t="s">
        <v>9000</v>
      </c>
      <c r="AF1449" s="165">
        <v>24</v>
      </c>
      <c r="AG1449" s="165">
        <v>24</v>
      </c>
      <c r="AH1449" s="165">
        <f t="shared" si="394"/>
        <v>0</v>
      </c>
      <c r="AI1449" s="165">
        <f t="shared" si="395"/>
        <v>0</v>
      </c>
      <c r="AJ1449" s="241" t="s">
        <v>8977</v>
      </c>
      <c r="AK1449" s="165">
        <v>20</v>
      </c>
      <c r="AL1449" s="165">
        <v>22</v>
      </c>
      <c r="AM1449" s="165">
        <f t="shared" si="396"/>
        <v>-2</v>
      </c>
      <c r="AN1449" s="165">
        <f t="shared" si="397"/>
        <v>-9.0909090909090917</v>
      </c>
      <c r="AO1449" s="241" t="s">
        <v>9001</v>
      </c>
      <c r="AP1449" s="165">
        <v>19</v>
      </c>
      <c r="AQ1449" s="165">
        <v>18</v>
      </c>
      <c r="AR1449" s="165">
        <f t="shared" si="399"/>
        <v>1</v>
      </c>
      <c r="AS1449" s="255">
        <f t="shared" si="398"/>
        <v>5.5555555555555554</v>
      </c>
      <c r="AT1449" s="9" t="s">
        <v>8973</v>
      </c>
    </row>
    <row r="1450" spans="2:46" ht="50" customHeight="1">
      <c r="B1450" s="34" t="s">
        <v>2861</v>
      </c>
      <c r="C1450" s="35" t="s">
        <v>5309</v>
      </c>
      <c r="D1450" s="36" t="s">
        <v>2862</v>
      </c>
      <c r="E1450" s="240">
        <v>7134.6760000000004</v>
      </c>
      <c r="F1450" s="235">
        <v>6850.8270000000002</v>
      </c>
      <c r="G1450" s="234">
        <f t="shared" si="388"/>
        <v>283.84900000000016</v>
      </c>
      <c r="H1450" s="105">
        <f t="shared" si="389"/>
        <v>4.1432808039087856</v>
      </c>
      <c r="I1450" s="240">
        <v>5211.09</v>
      </c>
      <c r="J1450" s="235">
        <v>4980.2579999999998</v>
      </c>
      <c r="K1450" s="234">
        <f t="shared" si="390"/>
        <v>230.83200000000033</v>
      </c>
      <c r="L1450" s="312">
        <f t="shared" si="384"/>
        <v>4.6349405994629267</v>
      </c>
      <c r="M1450" s="240">
        <v>6.7450000000000001</v>
      </c>
      <c r="N1450" s="235">
        <v>6.734</v>
      </c>
      <c r="O1450" s="234">
        <f t="shared" si="392"/>
        <v>1.1000000000000121E-2</v>
      </c>
      <c r="P1450" s="105">
        <f t="shared" si="393"/>
        <v>0.16335016335016514</v>
      </c>
      <c r="Q1450" s="240">
        <v>1916.8409999999999</v>
      </c>
      <c r="R1450" s="235">
        <v>1863.835</v>
      </c>
      <c r="S1450" s="234">
        <f t="shared" si="400"/>
        <v>53.005999999999858</v>
      </c>
      <c r="T1450" s="105">
        <f t="shared" si="382"/>
        <v>2.8439212698548886</v>
      </c>
      <c r="U1450" s="180" t="s">
        <v>9002</v>
      </c>
      <c r="V1450" s="165">
        <v>940</v>
      </c>
      <c r="W1450" s="165">
        <v>859</v>
      </c>
      <c r="X1450" s="165">
        <f t="shared" si="391"/>
        <v>81</v>
      </c>
      <c r="Y1450" s="165">
        <f t="shared" si="385"/>
        <v>9.4295692665890574</v>
      </c>
      <c r="Z1450" s="241" t="s">
        <v>9003</v>
      </c>
      <c r="AA1450" s="165">
        <v>341</v>
      </c>
      <c r="AB1450" s="165">
        <v>351</v>
      </c>
      <c r="AC1450" s="165">
        <f t="shared" si="386"/>
        <v>-10</v>
      </c>
      <c r="AD1450" s="165">
        <f t="shared" si="387"/>
        <v>-2.8490028490028489</v>
      </c>
      <c r="AE1450" s="241" t="s">
        <v>8977</v>
      </c>
      <c r="AF1450" s="165">
        <v>176</v>
      </c>
      <c r="AG1450" s="165">
        <v>179</v>
      </c>
      <c r="AH1450" s="165">
        <f t="shared" si="394"/>
        <v>-3</v>
      </c>
      <c r="AI1450" s="165">
        <f t="shared" si="395"/>
        <v>-1.6759776536312849</v>
      </c>
      <c r="AJ1450" s="241" t="s">
        <v>7924</v>
      </c>
      <c r="AK1450" s="165">
        <v>140</v>
      </c>
      <c r="AL1450" s="165">
        <v>139</v>
      </c>
      <c r="AM1450" s="165">
        <f t="shared" si="396"/>
        <v>1</v>
      </c>
      <c r="AN1450" s="165">
        <f t="shared" si="397"/>
        <v>0.71942446043165476</v>
      </c>
      <c r="AO1450" s="241" t="s">
        <v>9001</v>
      </c>
      <c r="AP1450" s="165">
        <v>126</v>
      </c>
      <c r="AQ1450" s="165">
        <v>140</v>
      </c>
      <c r="AR1450" s="165">
        <f t="shared" si="399"/>
        <v>-14</v>
      </c>
      <c r="AS1450" s="255">
        <f t="shared" si="398"/>
        <v>-10</v>
      </c>
      <c r="AT1450" s="9" t="s">
        <v>8973</v>
      </c>
    </row>
    <row r="1451" spans="2:46" ht="50" customHeight="1">
      <c r="B1451" s="34" t="s">
        <v>2863</v>
      </c>
      <c r="C1451" s="35" t="s">
        <v>5309</v>
      </c>
      <c r="D1451" s="36" t="s">
        <v>2864</v>
      </c>
      <c r="E1451" s="240">
        <v>25576.538</v>
      </c>
      <c r="F1451" s="235">
        <v>24104.547999999999</v>
      </c>
      <c r="G1451" s="234">
        <f t="shared" si="388"/>
        <v>1471.9900000000016</v>
      </c>
      <c r="H1451" s="105">
        <f t="shared" si="389"/>
        <v>6.1066899076473105</v>
      </c>
      <c r="I1451" s="240">
        <v>9695.4380000000001</v>
      </c>
      <c r="J1451" s="235">
        <v>8777.0220000000008</v>
      </c>
      <c r="K1451" s="234">
        <f t="shared" si="390"/>
        <v>918.41599999999926</v>
      </c>
      <c r="L1451" s="312">
        <f t="shared" si="384"/>
        <v>10.463868040891308</v>
      </c>
      <c r="M1451" s="69" t="s">
        <v>5412</v>
      </c>
      <c r="N1451" s="115" t="s">
        <v>5412</v>
      </c>
      <c r="O1451" s="115" t="s">
        <v>5412</v>
      </c>
      <c r="P1451" s="115" t="s">
        <v>5412</v>
      </c>
      <c r="Q1451" s="240">
        <v>15881.1</v>
      </c>
      <c r="R1451" s="235">
        <v>15327.526</v>
      </c>
      <c r="S1451" s="234">
        <f t="shared" si="400"/>
        <v>553.57400000000052</v>
      </c>
      <c r="T1451" s="105">
        <f t="shared" si="382"/>
        <v>3.6116330841650544</v>
      </c>
      <c r="U1451" s="180" t="s">
        <v>9004</v>
      </c>
      <c r="V1451" s="165">
        <v>7045</v>
      </c>
      <c r="W1451" s="165">
        <v>6740</v>
      </c>
      <c r="X1451" s="165">
        <f t="shared" si="391"/>
        <v>305</v>
      </c>
      <c r="Y1451" s="255">
        <f t="shared" si="385"/>
        <v>4.5252225519287839</v>
      </c>
      <c r="Z1451" s="237" t="s">
        <v>9005</v>
      </c>
      <c r="AA1451" s="165">
        <v>6346</v>
      </c>
      <c r="AB1451" s="165">
        <v>6132</v>
      </c>
      <c r="AC1451" s="165">
        <f t="shared" si="386"/>
        <v>214</v>
      </c>
      <c r="AD1451" s="165">
        <f t="shared" si="387"/>
        <v>3.4898891063274622</v>
      </c>
      <c r="AE1451" s="241" t="s">
        <v>9006</v>
      </c>
      <c r="AF1451" s="165">
        <v>1660</v>
      </c>
      <c r="AG1451" s="165">
        <v>1623</v>
      </c>
      <c r="AH1451" s="165">
        <f t="shared" si="394"/>
        <v>37</v>
      </c>
      <c r="AI1451" s="165">
        <f t="shared" si="395"/>
        <v>2.2797288971041283</v>
      </c>
      <c r="AJ1451" s="241" t="s">
        <v>9007</v>
      </c>
      <c r="AK1451" s="165">
        <v>318</v>
      </c>
      <c r="AL1451" s="165">
        <v>319</v>
      </c>
      <c r="AM1451" s="165">
        <f t="shared" si="396"/>
        <v>-1</v>
      </c>
      <c r="AN1451" s="165">
        <f t="shared" si="397"/>
        <v>-0.31347962382445138</v>
      </c>
      <c r="AO1451" s="241" t="s">
        <v>9008</v>
      </c>
      <c r="AP1451" s="165">
        <v>273</v>
      </c>
      <c r="AQ1451" s="165">
        <v>273</v>
      </c>
      <c r="AR1451" s="165">
        <f t="shared" si="399"/>
        <v>0</v>
      </c>
      <c r="AS1451" s="255">
        <f t="shared" si="398"/>
        <v>0</v>
      </c>
      <c r="AT1451" s="9" t="s">
        <v>8973</v>
      </c>
    </row>
    <row r="1452" spans="2:46" ht="50" customHeight="1">
      <c r="B1452" s="37" t="s">
        <v>2865</v>
      </c>
      <c r="C1452" s="35" t="s">
        <v>5309</v>
      </c>
      <c r="D1452" s="39" t="s">
        <v>2866</v>
      </c>
      <c r="E1452" s="240">
        <v>84221.377999999997</v>
      </c>
      <c r="F1452" s="235">
        <v>83075.28</v>
      </c>
      <c r="G1452" s="234">
        <f t="shared" si="388"/>
        <v>1146.0979999999981</v>
      </c>
      <c r="H1452" s="105">
        <f t="shared" si="389"/>
        <v>1.3795896926257705</v>
      </c>
      <c r="I1452" s="240">
        <v>37100</v>
      </c>
      <c r="J1452" s="235">
        <v>33100</v>
      </c>
      <c r="K1452" s="234">
        <f t="shared" si="390"/>
        <v>4000</v>
      </c>
      <c r="L1452" s="312">
        <f t="shared" si="384"/>
        <v>12.084592145015106</v>
      </c>
      <c r="M1452" s="240">
        <v>2154.91</v>
      </c>
      <c r="N1452" s="235">
        <v>2152.6439999999998</v>
      </c>
      <c r="O1452" s="234">
        <f t="shared" si="392"/>
        <v>2.2660000000000764</v>
      </c>
      <c r="P1452" s="105">
        <f t="shared" si="393"/>
        <v>0.10526589626524761</v>
      </c>
      <c r="Q1452" s="240">
        <v>44966.468000000001</v>
      </c>
      <c r="R1452" s="235">
        <v>47822.635999999999</v>
      </c>
      <c r="S1452" s="234">
        <f t="shared" si="400"/>
        <v>-2856.1679999999978</v>
      </c>
      <c r="T1452" s="105">
        <f t="shared" si="382"/>
        <v>-5.9724185843707946</v>
      </c>
      <c r="U1452" s="180" t="s">
        <v>9009</v>
      </c>
      <c r="V1452" s="165">
        <v>16800</v>
      </c>
      <c r="W1452" s="165">
        <v>18700</v>
      </c>
      <c r="X1452" s="165">
        <f t="shared" si="391"/>
        <v>-1900</v>
      </c>
      <c r="Y1452" s="165">
        <f t="shared" si="385"/>
        <v>-10.160427807486631</v>
      </c>
      <c r="Z1452" s="241" t="s">
        <v>9010</v>
      </c>
      <c r="AA1452" s="165">
        <v>6744</v>
      </c>
      <c r="AB1452" s="165">
        <v>7093</v>
      </c>
      <c r="AC1452" s="165">
        <f t="shared" si="386"/>
        <v>-349</v>
      </c>
      <c r="AD1452" s="165">
        <f t="shared" si="387"/>
        <v>-4.9203440011278721</v>
      </c>
      <c r="AE1452" s="241" t="s">
        <v>9011</v>
      </c>
      <c r="AF1452" s="165">
        <v>6000</v>
      </c>
      <c r="AG1452" s="165">
        <v>6000</v>
      </c>
      <c r="AH1452" s="165">
        <f t="shared" si="394"/>
        <v>0</v>
      </c>
      <c r="AI1452" s="165">
        <f t="shared" si="395"/>
        <v>0</v>
      </c>
      <c r="AJ1452" s="241" t="s">
        <v>9012</v>
      </c>
      <c r="AK1452" s="165">
        <v>5000</v>
      </c>
      <c r="AL1452" s="165">
        <v>5000</v>
      </c>
      <c r="AM1452" s="165">
        <f t="shared" si="396"/>
        <v>0</v>
      </c>
      <c r="AN1452" s="165">
        <f t="shared" si="397"/>
        <v>0</v>
      </c>
      <c r="AO1452" s="241" t="s">
        <v>9013</v>
      </c>
      <c r="AP1452" s="165">
        <v>3060</v>
      </c>
      <c r="AQ1452" s="165">
        <v>3360</v>
      </c>
      <c r="AR1452" s="165">
        <f t="shared" si="399"/>
        <v>-300</v>
      </c>
      <c r="AS1452" s="255">
        <f t="shared" si="398"/>
        <v>-8.9285714285714288</v>
      </c>
      <c r="AT1452" s="11" t="s">
        <v>8973</v>
      </c>
    </row>
    <row r="1453" spans="2:46" ht="50" customHeight="1">
      <c r="B1453" s="34" t="s">
        <v>2867</v>
      </c>
      <c r="C1453" s="35" t="s">
        <v>5309</v>
      </c>
      <c r="D1453" s="36" t="s">
        <v>2868</v>
      </c>
      <c r="E1453" s="240">
        <v>24318.797999999999</v>
      </c>
      <c r="F1453" s="235">
        <v>24383.012999999999</v>
      </c>
      <c r="G1453" s="234">
        <f t="shared" si="388"/>
        <v>-64.215000000000146</v>
      </c>
      <c r="H1453" s="105">
        <f t="shared" si="389"/>
        <v>-0.2633595774238407</v>
      </c>
      <c r="I1453" s="240">
        <v>5868.3109999999997</v>
      </c>
      <c r="J1453" s="235">
        <v>5731.0709999999999</v>
      </c>
      <c r="K1453" s="234">
        <f t="shared" si="390"/>
        <v>137.23999999999978</v>
      </c>
      <c r="L1453" s="312">
        <f t="shared" si="384"/>
        <v>2.3946658486694683</v>
      </c>
      <c r="M1453" s="69" t="s">
        <v>5412</v>
      </c>
      <c r="N1453" s="115" t="s">
        <v>5412</v>
      </c>
      <c r="O1453" s="115" t="s">
        <v>5412</v>
      </c>
      <c r="P1453" s="115" t="s">
        <v>5412</v>
      </c>
      <c r="Q1453" s="240">
        <v>18450.487000000001</v>
      </c>
      <c r="R1453" s="235">
        <v>18651.941999999999</v>
      </c>
      <c r="S1453" s="234">
        <f t="shared" si="400"/>
        <v>-201.45499999999811</v>
      </c>
      <c r="T1453" s="105">
        <f t="shared" si="382"/>
        <v>-1.080075200748523</v>
      </c>
      <c r="U1453" s="180" t="s">
        <v>9014</v>
      </c>
      <c r="V1453" s="165">
        <v>5949</v>
      </c>
      <c r="W1453" s="165">
        <v>5932</v>
      </c>
      <c r="X1453" s="165">
        <f t="shared" si="391"/>
        <v>17</v>
      </c>
      <c r="Y1453" s="255">
        <f t="shared" si="385"/>
        <v>0.2865812542144302</v>
      </c>
      <c r="Z1453" s="241" t="s">
        <v>9015</v>
      </c>
      <c r="AA1453" s="165">
        <v>3986</v>
      </c>
      <c r="AB1453" s="165">
        <v>3975</v>
      </c>
      <c r="AC1453" s="165">
        <f t="shared" si="386"/>
        <v>11</v>
      </c>
      <c r="AD1453" s="165">
        <f t="shared" si="387"/>
        <v>0.27672955974842767</v>
      </c>
      <c r="AE1453" s="241" t="s">
        <v>9016</v>
      </c>
      <c r="AF1453" s="165">
        <v>2709</v>
      </c>
      <c r="AG1453" s="165">
        <v>2502</v>
      </c>
      <c r="AH1453" s="165">
        <f t="shared" si="394"/>
        <v>207</v>
      </c>
      <c r="AI1453" s="165">
        <f t="shared" si="395"/>
        <v>8.2733812949640289</v>
      </c>
      <c r="AJ1453" s="241" t="s">
        <v>9017</v>
      </c>
      <c r="AK1453" s="165">
        <v>2326</v>
      </c>
      <c r="AL1453" s="165">
        <v>2319</v>
      </c>
      <c r="AM1453" s="165">
        <f t="shared" si="396"/>
        <v>7</v>
      </c>
      <c r="AN1453" s="165">
        <f t="shared" si="397"/>
        <v>0.30185424752048301</v>
      </c>
      <c r="AO1453" s="241" t="s">
        <v>9018</v>
      </c>
      <c r="AP1453" s="165">
        <v>2032</v>
      </c>
      <c r="AQ1453" s="165">
        <v>2027</v>
      </c>
      <c r="AR1453" s="165">
        <f t="shared" si="399"/>
        <v>5</v>
      </c>
      <c r="AS1453" s="255">
        <f t="shared" si="398"/>
        <v>0.24666995559940799</v>
      </c>
      <c r="AT1453" s="9" t="s">
        <v>8973</v>
      </c>
    </row>
    <row r="1454" spans="2:46" ht="50" customHeight="1">
      <c r="B1454" s="34" t="s">
        <v>2869</v>
      </c>
      <c r="C1454" s="35" t="s">
        <v>5309</v>
      </c>
      <c r="D1454" s="36" t="s">
        <v>2870</v>
      </c>
      <c r="E1454" s="240">
        <v>9118.8310000000001</v>
      </c>
      <c r="F1454" s="235">
        <v>8104.4830000000002</v>
      </c>
      <c r="G1454" s="234">
        <f t="shared" si="388"/>
        <v>1014.348</v>
      </c>
      <c r="H1454" s="105">
        <f t="shared" si="389"/>
        <v>12.515887811720994</v>
      </c>
      <c r="I1454" s="240">
        <v>6818.6080000000002</v>
      </c>
      <c r="J1454" s="235">
        <v>6562.0609999999997</v>
      </c>
      <c r="K1454" s="234">
        <f t="shared" si="390"/>
        <v>256.54700000000048</v>
      </c>
      <c r="L1454" s="312">
        <f t="shared" si="384"/>
        <v>3.9095491492688121</v>
      </c>
      <c r="M1454" s="240">
        <v>43.072000000000003</v>
      </c>
      <c r="N1454" s="235">
        <v>43.03</v>
      </c>
      <c r="O1454" s="234">
        <f t="shared" si="392"/>
        <v>4.2000000000001592E-2</v>
      </c>
      <c r="P1454" s="105">
        <f t="shared" si="393"/>
        <v>9.7606321171279556E-2</v>
      </c>
      <c r="Q1454" s="240">
        <v>2257.1509999999998</v>
      </c>
      <c r="R1454" s="235">
        <v>1499.3920000000001</v>
      </c>
      <c r="S1454" s="234">
        <f t="shared" si="400"/>
        <v>757.75899999999979</v>
      </c>
      <c r="T1454" s="105">
        <f t="shared" si="382"/>
        <v>50.537751301861</v>
      </c>
      <c r="U1454" s="180" t="s">
        <v>9019</v>
      </c>
      <c r="V1454" s="165">
        <v>648</v>
      </c>
      <c r="W1454" s="165">
        <v>543</v>
      </c>
      <c r="X1454" s="165">
        <f t="shared" si="391"/>
        <v>105</v>
      </c>
      <c r="Y1454" s="255">
        <f t="shared" si="385"/>
        <v>19.337016574585636</v>
      </c>
      <c r="Z1454" s="237" t="s">
        <v>9020</v>
      </c>
      <c r="AA1454" s="165">
        <v>600</v>
      </c>
      <c r="AB1454" s="165">
        <v>200</v>
      </c>
      <c r="AC1454" s="165">
        <f t="shared" si="386"/>
        <v>400</v>
      </c>
      <c r="AD1454" s="165">
        <f t="shared" si="387"/>
        <v>200</v>
      </c>
      <c r="AE1454" s="241" t="s">
        <v>9021</v>
      </c>
      <c r="AF1454" s="165">
        <v>300</v>
      </c>
      <c r="AG1454" s="165">
        <v>100</v>
      </c>
      <c r="AH1454" s="165">
        <f t="shared" si="394"/>
        <v>200</v>
      </c>
      <c r="AI1454" s="165">
        <f t="shared" si="395"/>
        <v>200</v>
      </c>
      <c r="AJ1454" s="241" t="s">
        <v>9022</v>
      </c>
      <c r="AK1454" s="165">
        <v>220</v>
      </c>
      <c r="AL1454" s="165">
        <v>257</v>
      </c>
      <c r="AM1454" s="165">
        <f t="shared" si="396"/>
        <v>-37</v>
      </c>
      <c r="AN1454" s="165">
        <f t="shared" si="397"/>
        <v>-14.396887159533073</v>
      </c>
      <c r="AO1454" s="241" t="s">
        <v>9023</v>
      </c>
      <c r="AP1454" s="165">
        <v>217</v>
      </c>
      <c r="AQ1454" s="165">
        <v>175</v>
      </c>
      <c r="AR1454" s="165">
        <f t="shared" si="399"/>
        <v>42</v>
      </c>
      <c r="AS1454" s="255">
        <f t="shared" si="398"/>
        <v>24</v>
      </c>
      <c r="AT1454" s="9" t="s">
        <v>8973</v>
      </c>
    </row>
    <row r="1455" spans="2:46" ht="50" customHeight="1">
      <c r="B1455" s="34" t="s">
        <v>2871</v>
      </c>
      <c r="C1455" s="35" t="s">
        <v>5309</v>
      </c>
      <c r="D1455" s="36" t="s">
        <v>2872</v>
      </c>
      <c r="E1455" s="240">
        <v>10128.268</v>
      </c>
      <c r="F1455" s="235">
        <v>7816.1660000000002</v>
      </c>
      <c r="G1455" s="234">
        <f t="shared" si="388"/>
        <v>2312.1019999999999</v>
      </c>
      <c r="H1455" s="105">
        <f t="shared" si="389"/>
        <v>29.581024763291875</v>
      </c>
      <c r="I1455" s="240">
        <v>4026.8</v>
      </c>
      <c r="J1455" s="235">
        <v>3686.3</v>
      </c>
      <c r="K1455" s="234">
        <f t="shared" si="390"/>
        <v>340.5</v>
      </c>
      <c r="L1455" s="312">
        <f t="shared" si="384"/>
        <v>9.2369042128963983</v>
      </c>
      <c r="M1455" s="240">
        <v>274</v>
      </c>
      <c r="N1455" s="235">
        <v>273.5</v>
      </c>
      <c r="O1455" s="234">
        <f t="shared" si="392"/>
        <v>0.5</v>
      </c>
      <c r="P1455" s="105">
        <f t="shared" si="393"/>
        <v>0.18281535648994515</v>
      </c>
      <c r="Q1455" s="240">
        <v>5827.4679999999998</v>
      </c>
      <c r="R1455" s="235">
        <v>3856.366</v>
      </c>
      <c r="S1455" s="234">
        <f t="shared" si="400"/>
        <v>1971.1019999999999</v>
      </c>
      <c r="T1455" s="105">
        <f t="shared" si="382"/>
        <v>51.112938968967157</v>
      </c>
      <c r="U1455" s="180" t="s">
        <v>9024</v>
      </c>
      <c r="V1455" s="165">
        <v>2544</v>
      </c>
      <c r="W1455" s="165">
        <v>2537</v>
      </c>
      <c r="X1455" s="165">
        <f t="shared" si="391"/>
        <v>7</v>
      </c>
      <c r="Y1455" s="255">
        <f t="shared" si="385"/>
        <v>0.27591643673630273</v>
      </c>
      <c r="Z1455" s="241" t="s">
        <v>9025</v>
      </c>
      <c r="AA1455" s="165">
        <v>2000</v>
      </c>
      <c r="AB1455" s="165" t="s">
        <v>5412</v>
      </c>
      <c r="AC1455" s="165" t="s">
        <v>5412</v>
      </c>
      <c r="AD1455" s="165" t="s">
        <v>5412</v>
      </c>
      <c r="AE1455" s="241" t="s">
        <v>9026</v>
      </c>
      <c r="AF1455" s="165">
        <v>430</v>
      </c>
      <c r="AG1455" s="165">
        <v>430</v>
      </c>
      <c r="AH1455" s="165">
        <f t="shared" si="394"/>
        <v>0</v>
      </c>
      <c r="AI1455" s="165">
        <f t="shared" si="395"/>
        <v>0</v>
      </c>
      <c r="AJ1455" s="241" t="s">
        <v>9027</v>
      </c>
      <c r="AK1455" s="165">
        <v>280</v>
      </c>
      <c r="AL1455" s="165">
        <v>313</v>
      </c>
      <c r="AM1455" s="165">
        <f t="shared" si="396"/>
        <v>-33</v>
      </c>
      <c r="AN1455" s="165">
        <f t="shared" si="397"/>
        <v>-10.543130990415335</v>
      </c>
      <c r="AO1455" s="241" t="s">
        <v>9028</v>
      </c>
      <c r="AP1455" s="165">
        <v>257</v>
      </c>
      <c r="AQ1455" s="165">
        <v>258</v>
      </c>
      <c r="AR1455" s="165">
        <f t="shared" si="399"/>
        <v>-1</v>
      </c>
      <c r="AS1455" s="255">
        <f t="shared" si="398"/>
        <v>-0.38759689922480622</v>
      </c>
      <c r="AT1455" s="9" t="s">
        <v>8973</v>
      </c>
    </row>
    <row r="1456" spans="2:46" ht="50" customHeight="1">
      <c r="B1456" s="34" t="s">
        <v>2873</v>
      </c>
      <c r="C1456" s="35" t="s">
        <v>5309</v>
      </c>
      <c r="D1456" s="36" t="s">
        <v>2874</v>
      </c>
      <c r="E1456" s="240">
        <v>4240.2709999999997</v>
      </c>
      <c r="F1456" s="235">
        <v>4139.0969999999998</v>
      </c>
      <c r="G1456" s="234">
        <f t="shared" si="388"/>
        <v>101.17399999999998</v>
      </c>
      <c r="H1456" s="105">
        <f t="shared" si="389"/>
        <v>2.4443495767313492</v>
      </c>
      <c r="I1456" s="240">
        <v>1745.269</v>
      </c>
      <c r="J1456" s="235">
        <v>1842.76</v>
      </c>
      <c r="K1456" s="234">
        <f t="shared" si="390"/>
        <v>-97.490999999999985</v>
      </c>
      <c r="L1456" s="312">
        <f t="shared" si="384"/>
        <v>-5.2904881807723187</v>
      </c>
      <c r="M1456" s="240">
        <v>0.76400000000000001</v>
      </c>
      <c r="N1456" s="235">
        <v>0.76400000000000001</v>
      </c>
      <c r="O1456" s="234">
        <f t="shared" si="392"/>
        <v>0</v>
      </c>
      <c r="P1456" s="105">
        <f t="shared" si="393"/>
        <v>0</v>
      </c>
      <c r="Q1456" s="240">
        <v>2494.2379999999998</v>
      </c>
      <c r="R1456" s="235">
        <v>2295.5729999999999</v>
      </c>
      <c r="S1456" s="234">
        <f t="shared" si="400"/>
        <v>198.66499999999996</v>
      </c>
      <c r="T1456" s="105">
        <f t="shared" si="382"/>
        <v>8.6542662768729191</v>
      </c>
      <c r="U1456" s="180" t="s">
        <v>9029</v>
      </c>
      <c r="V1456" s="165">
        <v>960</v>
      </c>
      <c r="W1456" s="165">
        <v>870</v>
      </c>
      <c r="X1456" s="165">
        <f t="shared" si="391"/>
        <v>90</v>
      </c>
      <c r="Y1456" s="165">
        <f t="shared" si="385"/>
        <v>10.344827586206897</v>
      </c>
      <c r="Z1456" s="241" t="s">
        <v>9030</v>
      </c>
      <c r="AA1456" s="165">
        <v>742</v>
      </c>
      <c r="AB1456" s="165">
        <v>645</v>
      </c>
      <c r="AC1456" s="165">
        <f t="shared" si="386"/>
        <v>97</v>
      </c>
      <c r="AD1456" s="165">
        <f t="shared" si="387"/>
        <v>15.038759689922482</v>
      </c>
      <c r="AE1456" s="241" t="s">
        <v>8424</v>
      </c>
      <c r="AF1456" s="165">
        <v>361</v>
      </c>
      <c r="AG1456" s="165">
        <v>192</v>
      </c>
      <c r="AH1456" s="165">
        <f t="shared" si="394"/>
        <v>169</v>
      </c>
      <c r="AI1456" s="165">
        <f t="shared" si="395"/>
        <v>88.020833333333343</v>
      </c>
      <c r="AJ1456" s="241" t="s">
        <v>9031</v>
      </c>
      <c r="AK1456" s="165">
        <v>179</v>
      </c>
      <c r="AL1456" s="165">
        <v>179</v>
      </c>
      <c r="AM1456" s="165">
        <f t="shared" si="396"/>
        <v>0</v>
      </c>
      <c r="AN1456" s="165">
        <f t="shared" si="397"/>
        <v>0</v>
      </c>
      <c r="AO1456" s="241" t="s">
        <v>9032</v>
      </c>
      <c r="AP1456" s="165">
        <v>105</v>
      </c>
      <c r="AQ1456" s="165">
        <v>237</v>
      </c>
      <c r="AR1456" s="165">
        <f t="shared" si="399"/>
        <v>-132</v>
      </c>
      <c r="AS1456" s="255">
        <f t="shared" si="398"/>
        <v>-55.696202531645568</v>
      </c>
      <c r="AT1456" s="9" t="s">
        <v>8973</v>
      </c>
    </row>
    <row r="1457" spans="2:46" ht="50" customHeight="1">
      <c r="B1457" s="34" t="s">
        <v>2875</v>
      </c>
      <c r="C1457" s="35" t="s">
        <v>5309</v>
      </c>
      <c r="D1457" s="36" t="s">
        <v>2876</v>
      </c>
      <c r="E1457" s="240">
        <v>4822.8789999999999</v>
      </c>
      <c r="F1457" s="235">
        <v>4033.0630000000001</v>
      </c>
      <c r="G1457" s="234">
        <f t="shared" si="388"/>
        <v>789.8159999999998</v>
      </c>
      <c r="H1457" s="105">
        <f t="shared" si="389"/>
        <v>19.583527457914734</v>
      </c>
      <c r="I1457" s="240">
        <v>2070</v>
      </c>
      <c r="J1457" s="235">
        <v>1570</v>
      </c>
      <c r="K1457" s="234">
        <f t="shared" si="390"/>
        <v>500</v>
      </c>
      <c r="L1457" s="312">
        <f t="shared" si="384"/>
        <v>31.847133757961782</v>
      </c>
      <c r="M1457" s="69" t="s">
        <v>5412</v>
      </c>
      <c r="N1457" s="115" t="s">
        <v>5412</v>
      </c>
      <c r="O1457" s="115" t="s">
        <v>5412</v>
      </c>
      <c r="P1457" s="115" t="s">
        <v>5412</v>
      </c>
      <c r="Q1457" s="240">
        <v>2752.8789999999999</v>
      </c>
      <c r="R1457" s="235">
        <v>2463.0630000000001</v>
      </c>
      <c r="S1457" s="234">
        <f t="shared" si="400"/>
        <v>289.8159999999998</v>
      </c>
      <c r="T1457" s="105">
        <f t="shared" si="382"/>
        <v>11.766487499507718</v>
      </c>
      <c r="U1457" s="180" t="s">
        <v>9033</v>
      </c>
      <c r="V1457" s="165">
        <v>1336</v>
      </c>
      <c r="W1457" s="165">
        <v>1400</v>
      </c>
      <c r="X1457" s="165">
        <f t="shared" si="391"/>
        <v>-64</v>
      </c>
      <c r="Y1457" s="165">
        <f t="shared" si="385"/>
        <v>-4.5714285714285712</v>
      </c>
      <c r="Z1457" s="241" t="s">
        <v>6475</v>
      </c>
      <c r="AA1457" s="165">
        <v>500</v>
      </c>
      <c r="AB1457" s="165">
        <v>500</v>
      </c>
      <c r="AC1457" s="165">
        <f t="shared" si="386"/>
        <v>0</v>
      </c>
      <c r="AD1457" s="165">
        <f t="shared" si="387"/>
        <v>0</v>
      </c>
      <c r="AE1457" s="241" t="s">
        <v>9034</v>
      </c>
      <c r="AF1457" s="165">
        <v>370</v>
      </c>
      <c r="AG1457" s="165">
        <v>62</v>
      </c>
      <c r="AH1457" s="165">
        <f t="shared" si="394"/>
        <v>308</v>
      </c>
      <c r="AI1457" s="165">
        <f t="shared" si="395"/>
        <v>496.77419354838707</v>
      </c>
      <c r="AJ1457" s="241" t="s">
        <v>9035</v>
      </c>
      <c r="AK1457" s="165">
        <v>283</v>
      </c>
      <c r="AL1457" s="165">
        <v>264</v>
      </c>
      <c r="AM1457" s="165">
        <f t="shared" si="396"/>
        <v>19</v>
      </c>
      <c r="AN1457" s="165">
        <f t="shared" si="397"/>
        <v>7.1969696969696972</v>
      </c>
      <c r="AO1457" s="241" t="s">
        <v>9036</v>
      </c>
      <c r="AP1457" s="165">
        <v>200</v>
      </c>
      <c r="AQ1457" s="165">
        <v>200</v>
      </c>
      <c r="AR1457" s="165">
        <f t="shared" si="399"/>
        <v>0</v>
      </c>
      <c r="AS1457" s="255">
        <f t="shared" si="398"/>
        <v>0</v>
      </c>
      <c r="AT1457" s="9" t="s">
        <v>8973</v>
      </c>
    </row>
    <row r="1458" spans="2:46" ht="50" customHeight="1">
      <c r="B1458" s="34" t="s">
        <v>2877</v>
      </c>
      <c r="C1458" s="35" t="s">
        <v>5309</v>
      </c>
      <c r="D1458" s="36" t="s">
        <v>2878</v>
      </c>
      <c r="E1458" s="240">
        <v>2706.17</v>
      </c>
      <c r="F1458" s="235">
        <v>2487.54</v>
      </c>
      <c r="G1458" s="234">
        <f t="shared" si="388"/>
        <v>218.63000000000011</v>
      </c>
      <c r="H1458" s="105">
        <f t="shared" si="389"/>
        <v>8.7890043979192338</v>
      </c>
      <c r="I1458" s="240">
        <v>1039.7719999999999</v>
      </c>
      <c r="J1458" s="235">
        <v>1078.5450000000001</v>
      </c>
      <c r="K1458" s="234">
        <f t="shared" si="390"/>
        <v>-38.773000000000138</v>
      </c>
      <c r="L1458" s="312">
        <f t="shared" si="384"/>
        <v>-3.5949357699493421</v>
      </c>
      <c r="M1458" s="69" t="s">
        <v>5412</v>
      </c>
      <c r="N1458" s="115" t="s">
        <v>5412</v>
      </c>
      <c r="O1458" s="115" t="s">
        <v>5412</v>
      </c>
      <c r="P1458" s="115" t="s">
        <v>5412</v>
      </c>
      <c r="Q1458" s="240">
        <v>1666.3979999999999</v>
      </c>
      <c r="R1458" s="235">
        <v>1408.9949999999999</v>
      </c>
      <c r="S1458" s="234">
        <f t="shared" si="400"/>
        <v>257.40300000000002</v>
      </c>
      <c r="T1458" s="105">
        <f t="shared" si="382"/>
        <v>18.268553117647688</v>
      </c>
      <c r="U1458" s="180" t="s">
        <v>9037</v>
      </c>
      <c r="V1458" s="165">
        <v>736</v>
      </c>
      <c r="W1458" s="165">
        <v>735</v>
      </c>
      <c r="X1458" s="165">
        <f t="shared" si="391"/>
        <v>1</v>
      </c>
      <c r="Y1458" s="255">
        <f t="shared" si="385"/>
        <v>0.13605442176870747</v>
      </c>
      <c r="Z1458" s="241" t="s">
        <v>9038</v>
      </c>
      <c r="AA1458" s="165">
        <v>451</v>
      </c>
      <c r="AB1458" s="165">
        <v>400</v>
      </c>
      <c r="AC1458" s="165">
        <f t="shared" si="386"/>
        <v>51</v>
      </c>
      <c r="AD1458" s="165">
        <f t="shared" si="387"/>
        <v>12.75</v>
      </c>
      <c r="AE1458" s="241" t="s">
        <v>9039</v>
      </c>
      <c r="AF1458" s="165">
        <v>400</v>
      </c>
      <c r="AG1458" s="165">
        <v>200</v>
      </c>
      <c r="AH1458" s="165">
        <f t="shared" si="394"/>
        <v>200</v>
      </c>
      <c r="AI1458" s="165">
        <f t="shared" si="395"/>
        <v>100</v>
      </c>
      <c r="AJ1458" s="241" t="s">
        <v>9040</v>
      </c>
      <c r="AK1458" s="165">
        <v>48</v>
      </c>
      <c r="AL1458" s="165">
        <v>49</v>
      </c>
      <c r="AM1458" s="165">
        <f t="shared" si="396"/>
        <v>-1</v>
      </c>
      <c r="AN1458" s="165">
        <f t="shared" si="397"/>
        <v>-2.0408163265306123</v>
      </c>
      <c r="AO1458" s="241" t="s">
        <v>9041</v>
      </c>
      <c r="AP1458" s="165">
        <v>15</v>
      </c>
      <c r="AQ1458" s="165">
        <v>8</v>
      </c>
      <c r="AR1458" s="165">
        <f t="shared" si="399"/>
        <v>7</v>
      </c>
      <c r="AS1458" s="255">
        <f t="shared" si="398"/>
        <v>87.5</v>
      </c>
      <c r="AT1458" s="9" t="s">
        <v>8973</v>
      </c>
    </row>
    <row r="1459" spans="2:46" ht="50" customHeight="1">
      <c r="B1459" s="34" t="s">
        <v>2879</v>
      </c>
      <c r="C1459" s="35" t="s">
        <v>5309</v>
      </c>
      <c r="D1459" s="36" t="s">
        <v>2880</v>
      </c>
      <c r="E1459" s="240">
        <v>23515.968000000001</v>
      </c>
      <c r="F1459" s="235">
        <v>21010.583999999999</v>
      </c>
      <c r="G1459" s="234">
        <f t="shared" si="388"/>
        <v>2505.3840000000018</v>
      </c>
      <c r="H1459" s="105">
        <f t="shared" si="389"/>
        <v>11.924390107385886</v>
      </c>
      <c r="I1459" s="240">
        <v>7160.7629999999999</v>
      </c>
      <c r="J1459" s="235">
        <v>7155.6440000000002</v>
      </c>
      <c r="K1459" s="234">
        <f t="shared" si="390"/>
        <v>5.1189999999996871</v>
      </c>
      <c r="L1459" s="312">
        <f t="shared" si="384"/>
        <v>7.1537935649114009E-2</v>
      </c>
      <c r="M1459" s="69" t="s">
        <v>5412</v>
      </c>
      <c r="N1459" s="115" t="s">
        <v>5412</v>
      </c>
      <c r="O1459" s="115" t="s">
        <v>5412</v>
      </c>
      <c r="P1459" s="115" t="s">
        <v>5412</v>
      </c>
      <c r="Q1459" s="240">
        <v>16355.205</v>
      </c>
      <c r="R1459" s="235">
        <v>13854.94</v>
      </c>
      <c r="S1459" s="234">
        <f t="shared" si="400"/>
        <v>2500.2649999999994</v>
      </c>
      <c r="T1459" s="105">
        <f t="shared" si="382"/>
        <v>18.046018243312488</v>
      </c>
      <c r="U1459" s="180" t="s">
        <v>9042</v>
      </c>
      <c r="V1459" s="165">
        <v>5584</v>
      </c>
      <c r="W1459" s="165">
        <v>4082</v>
      </c>
      <c r="X1459" s="165">
        <f t="shared" si="391"/>
        <v>1502</v>
      </c>
      <c r="Y1459" s="255">
        <f t="shared" si="385"/>
        <v>36.795688388045079</v>
      </c>
      <c r="Z1459" s="241" t="s">
        <v>9043</v>
      </c>
      <c r="AA1459" s="165">
        <v>4487</v>
      </c>
      <c r="AB1459" s="165">
        <v>2853</v>
      </c>
      <c r="AC1459" s="165">
        <f t="shared" si="386"/>
        <v>1634</v>
      </c>
      <c r="AD1459" s="165">
        <f t="shared" si="387"/>
        <v>57.273045916579036</v>
      </c>
      <c r="AE1459" s="241" t="s">
        <v>8770</v>
      </c>
      <c r="AF1459" s="165">
        <v>2332</v>
      </c>
      <c r="AG1459" s="165">
        <v>2168</v>
      </c>
      <c r="AH1459" s="165">
        <f t="shared" si="394"/>
        <v>164</v>
      </c>
      <c r="AI1459" s="165">
        <f t="shared" si="395"/>
        <v>7.5645756457564577</v>
      </c>
      <c r="AJ1459" s="241" t="s">
        <v>9044</v>
      </c>
      <c r="AK1459" s="165">
        <v>1727</v>
      </c>
      <c r="AL1459" s="165">
        <v>1741</v>
      </c>
      <c r="AM1459" s="165">
        <f t="shared" si="396"/>
        <v>-14</v>
      </c>
      <c r="AN1459" s="165">
        <f t="shared" si="397"/>
        <v>-0.80413555427914996</v>
      </c>
      <c r="AO1459" s="241" t="s">
        <v>9045</v>
      </c>
      <c r="AP1459" s="165">
        <v>772</v>
      </c>
      <c r="AQ1459" s="165">
        <v>634</v>
      </c>
      <c r="AR1459" s="165">
        <f t="shared" si="399"/>
        <v>138</v>
      </c>
      <c r="AS1459" s="255">
        <f t="shared" si="398"/>
        <v>21.766561514195583</v>
      </c>
      <c r="AT1459" s="9" t="s">
        <v>8973</v>
      </c>
    </row>
    <row r="1460" spans="2:46" ht="50" customHeight="1">
      <c r="B1460" s="37" t="s">
        <v>2881</v>
      </c>
      <c r="C1460" s="35" t="s">
        <v>5309</v>
      </c>
      <c r="D1460" s="39" t="s">
        <v>2882</v>
      </c>
      <c r="E1460" s="240">
        <v>12906.978999999999</v>
      </c>
      <c r="F1460" s="235">
        <v>12505.689</v>
      </c>
      <c r="G1460" s="234">
        <f t="shared" si="388"/>
        <v>401.28999999999905</v>
      </c>
      <c r="H1460" s="105">
        <f t="shared" si="389"/>
        <v>3.2088595838262011</v>
      </c>
      <c r="I1460" s="240">
        <v>4230.433</v>
      </c>
      <c r="J1460" s="235">
        <v>3428.77</v>
      </c>
      <c r="K1460" s="234">
        <f t="shared" si="390"/>
        <v>801.66300000000001</v>
      </c>
      <c r="L1460" s="312">
        <f t="shared" si="384"/>
        <v>23.380483380337555</v>
      </c>
      <c r="M1460" s="240">
        <v>615.029</v>
      </c>
      <c r="N1460" s="235">
        <v>614.73</v>
      </c>
      <c r="O1460" s="234">
        <f t="shared" si="392"/>
        <v>0.29899999999997817</v>
      </c>
      <c r="P1460" s="105">
        <f t="shared" si="393"/>
        <v>4.863923999153745E-2</v>
      </c>
      <c r="Q1460" s="240">
        <v>8061.5169999999998</v>
      </c>
      <c r="R1460" s="235">
        <v>8462.1890000000003</v>
      </c>
      <c r="S1460" s="234">
        <f t="shared" si="400"/>
        <v>-400.67200000000048</v>
      </c>
      <c r="T1460" s="105">
        <f t="shared" si="382"/>
        <v>-4.734850521537636</v>
      </c>
      <c r="U1460" s="180" t="s">
        <v>9046</v>
      </c>
      <c r="V1460" s="165">
        <v>3436</v>
      </c>
      <c r="W1460" s="165">
        <v>3425</v>
      </c>
      <c r="X1460" s="165">
        <f t="shared" si="391"/>
        <v>11</v>
      </c>
      <c r="Y1460" s="255">
        <f t="shared" si="385"/>
        <v>0.32116788321167883</v>
      </c>
      <c r="Z1460" s="241" t="s">
        <v>9047</v>
      </c>
      <c r="AA1460" s="165">
        <v>1325</v>
      </c>
      <c r="AB1460" s="165">
        <v>1324</v>
      </c>
      <c r="AC1460" s="165">
        <f t="shared" si="386"/>
        <v>1</v>
      </c>
      <c r="AD1460" s="165">
        <f t="shared" si="387"/>
        <v>7.5528700906344406E-2</v>
      </c>
      <c r="AE1460" s="241" t="s">
        <v>9001</v>
      </c>
      <c r="AF1460" s="165">
        <v>794</v>
      </c>
      <c r="AG1460" s="165">
        <v>781</v>
      </c>
      <c r="AH1460" s="165">
        <f t="shared" si="394"/>
        <v>13</v>
      </c>
      <c r="AI1460" s="165">
        <f t="shared" si="395"/>
        <v>1.6645326504481435</v>
      </c>
      <c r="AJ1460" s="241" t="s">
        <v>9048</v>
      </c>
      <c r="AK1460" s="165">
        <v>666</v>
      </c>
      <c r="AL1460" s="165">
        <v>799</v>
      </c>
      <c r="AM1460" s="165">
        <f t="shared" si="396"/>
        <v>-133</v>
      </c>
      <c r="AN1460" s="165">
        <f t="shared" si="397"/>
        <v>-16.645807259073841</v>
      </c>
      <c r="AO1460" s="241" t="s">
        <v>9049</v>
      </c>
      <c r="AP1460" s="165">
        <v>568</v>
      </c>
      <c r="AQ1460" s="165">
        <v>668</v>
      </c>
      <c r="AR1460" s="165">
        <f t="shared" si="399"/>
        <v>-100</v>
      </c>
      <c r="AS1460" s="255">
        <f t="shared" si="398"/>
        <v>-14.97005988023952</v>
      </c>
      <c r="AT1460" s="11" t="s">
        <v>8973</v>
      </c>
    </row>
    <row r="1461" spans="2:46" ht="50" customHeight="1">
      <c r="B1461" s="37" t="s">
        <v>2883</v>
      </c>
      <c r="C1461" s="35" t="s">
        <v>5309</v>
      </c>
      <c r="D1461" s="39" t="s">
        <v>2884</v>
      </c>
      <c r="E1461" s="240">
        <v>5557.3860000000004</v>
      </c>
      <c r="F1461" s="235">
        <v>6312.3710000000001</v>
      </c>
      <c r="G1461" s="234">
        <f t="shared" si="388"/>
        <v>-754.98499999999967</v>
      </c>
      <c r="H1461" s="105">
        <f t="shared" si="389"/>
        <v>-11.960402834370788</v>
      </c>
      <c r="I1461" s="240">
        <v>2117.5940000000001</v>
      </c>
      <c r="J1461" s="235">
        <v>2644.62</v>
      </c>
      <c r="K1461" s="234">
        <f t="shared" si="390"/>
        <v>-527.02599999999984</v>
      </c>
      <c r="L1461" s="312">
        <f t="shared" si="384"/>
        <v>-19.928231655209437</v>
      </c>
      <c r="M1461" s="240">
        <v>729.97699999999998</v>
      </c>
      <c r="N1461" s="235">
        <v>729.65200000000004</v>
      </c>
      <c r="O1461" s="234">
        <f t="shared" si="392"/>
        <v>0.32499999999993179</v>
      </c>
      <c r="P1461" s="105">
        <f t="shared" si="393"/>
        <v>4.4541781561611801E-2</v>
      </c>
      <c r="Q1461" s="240">
        <v>2709.8150000000001</v>
      </c>
      <c r="R1461" s="235">
        <v>2938.0990000000002</v>
      </c>
      <c r="S1461" s="234">
        <f t="shared" si="400"/>
        <v>-228.28400000000011</v>
      </c>
      <c r="T1461" s="105">
        <f t="shared" si="382"/>
        <v>-7.7697858377134361</v>
      </c>
      <c r="U1461" s="180" t="s">
        <v>9050</v>
      </c>
      <c r="V1461" s="165">
        <v>1441</v>
      </c>
      <c r="W1461" s="165">
        <v>1507</v>
      </c>
      <c r="X1461" s="165">
        <f t="shared" si="391"/>
        <v>-66</v>
      </c>
      <c r="Y1461" s="255">
        <f t="shared" si="385"/>
        <v>-4.3795620437956204</v>
      </c>
      <c r="Z1461" s="241" t="s">
        <v>9051</v>
      </c>
      <c r="AA1461" s="165">
        <v>716</v>
      </c>
      <c r="AB1461" s="165">
        <v>899</v>
      </c>
      <c r="AC1461" s="165">
        <f t="shared" si="386"/>
        <v>-183</v>
      </c>
      <c r="AD1461" s="165">
        <f t="shared" si="387"/>
        <v>-20.355951056729698</v>
      </c>
      <c r="AE1461" s="241" t="s">
        <v>9052</v>
      </c>
      <c r="AF1461" s="165">
        <v>200</v>
      </c>
      <c r="AG1461" s="165">
        <v>200</v>
      </c>
      <c r="AH1461" s="165">
        <f t="shared" si="394"/>
        <v>0</v>
      </c>
      <c r="AI1461" s="165">
        <f t="shared" si="395"/>
        <v>0</v>
      </c>
      <c r="AJ1461" s="241" t="s">
        <v>9053</v>
      </c>
      <c r="AK1461" s="165">
        <v>187</v>
      </c>
      <c r="AL1461" s="165">
        <v>201</v>
      </c>
      <c r="AM1461" s="165">
        <f t="shared" si="396"/>
        <v>-14</v>
      </c>
      <c r="AN1461" s="165">
        <f t="shared" si="397"/>
        <v>-6.9651741293532341</v>
      </c>
      <c r="AO1461" s="241" t="s">
        <v>9054</v>
      </c>
      <c r="AP1461" s="165">
        <v>39</v>
      </c>
      <c r="AQ1461" s="165" t="s">
        <v>5412</v>
      </c>
      <c r="AR1461" s="165" t="s">
        <v>5412</v>
      </c>
      <c r="AS1461" s="165" t="s">
        <v>5412</v>
      </c>
      <c r="AT1461" s="11" t="s">
        <v>8973</v>
      </c>
    </row>
    <row r="1462" spans="2:46" ht="50" customHeight="1">
      <c r="B1462" s="34" t="s">
        <v>2885</v>
      </c>
      <c r="C1462" s="35" t="s">
        <v>5309</v>
      </c>
      <c r="D1462" s="36" t="s">
        <v>2886</v>
      </c>
      <c r="E1462" s="240">
        <v>11837.736999999999</v>
      </c>
      <c r="F1462" s="235">
        <v>10122.406999999999</v>
      </c>
      <c r="G1462" s="234">
        <f t="shared" si="388"/>
        <v>1715.33</v>
      </c>
      <c r="H1462" s="105">
        <f t="shared" si="389"/>
        <v>16.945870680758045</v>
      </c>
      <c r="I1462" s="240">
        <v>6080.41</v>
      </c>
      <c r="J1462" s="235">
        <v>5389.1989999999996</v>
      </c>
      <c r="K1462" s="234">
        <f t="shared" si="390"/>
        <v>691.21100000000024</v>
      </c>
      <c r="L1462" s="312">
        <f t="shared" si="384"/>
        <v>12.825857794451462</v>
      </c>
      <c r="M1462" s="69" t="s">
        <v>5412</v>
      </c>
      <c r="N1462" s="115" t="s">
        <v>5412</v>
      </c>
      <c r="O1462" s="115" t="s">
        <v>5412</v>
      </c>
      <c r="P1462" s="115" t="s">
        <v>5412</v>
      </c>
      <c r="Q1462" s="240">
        <v>5757.3270000000002</v>
      </c>
      <c r="R1462" s="235">
        <v>4733.2079999999996</v>
      </c>
      <c r="S1462" s="234">
        <f t="shared" si="400"/>
        <v>1024.1190000000006</v>
      </c>
      <c r="T1462" s="105">
        <f t="shared" ref="T1462:T1525" si="401">S1462/R1462*100</f>
        <v>21.636889821871357</v>
      </c>
      <c r="U1462" s="180" t="s">
        <v>9055</v>
      </c>
      <c r="V1462" s="165">
        <v>2258</v>
      </c>
      <c r="W1462" s="165">
        <v>1995</v>
      </c>
      <c r="X1462" s="165">
        <f t="shared" si="391"/>
        <v>263</v>
      </c>
      <c r="Y1462" s="255">
        <f t="shared" si="385"/>
        <v>13.18295739348371</v>
      </c>
      <c r="Z1462" s="241" t="s">
        <v>9056</v>
      </c>
      <c r="AA1462" s="165">
        <v>2053</v>
      </c>
      <c r="AB1462" s="165">
        <v>1311</v>
      </c>
      <c r="AC1462" s="165">
        <f t="shared" si="386"/>
        <v>742</v>
      </c>
      <c r="AD1462" s="165">
        <f t="shared" si="387"/>
        <v>56.598016781083139</v>
      </c>
      <c r="AE1462" s="241" t="s">
        <v>6992</v>
      </c>
      <c r="AF1462" s="165">
        <v>1004</v>
      </c>
      <c r="AG1462" s="165">
        <v>1003</v>
      </c>
      <c r="AH1462" s="165">
        <f t="shared" si="394"/>
        <v>1</v>
      </c>
      <c r="AI1462" s="165">
        <f t="shared" si="395"/>
        <v>9.970089730807577E-2</v>
      </c>
      <c r="AJ1462" s="241" t="s">
        <v>9057</v>
      </c>
      <c r="AK1462" s="165">
        <v>289</v>
      </c>
      <c r="AL1462" s="165">
        <v>263</v>
      </c>
      <c r="AM1462" s="165">
        <f t="shared" si="396"/>
        <v>26</v>
      </c>
      <c r="AN1462" s="165">
        <f t="shared" si="397"/>
        <v>9.8859315589353614</v>
      </c>
      <c r="AO1462" s="241" t="s">
        <v>9058</v>
      </c>
      <c r="AP1462" s="165">
        <v>80</v>
      </c>
      <c r="AQ1462" s="165">
        <v>80</v>
      </c>
      <c r="AR1462" s="165">
        <f t="shared" si="399"/>
        <v>0</v>
      </c>
      <c r="AS1462" s="255">
        <f t="shared" si="398"/>
        <v>0</v>
      </c>
      <c r="AT1462" s="9" t="s">
        <v>8973</v>
      </c>
    </row>
    <row r="1463" spans="2:46" ht="50" customHeight="1">
      <c r="B1463" s="34" t="s">
        <v>2887</v>
      </c>
      <c r="C1463" s="35" t="s">
        <v>5309</v>
      </c>
      <c r="D1463" s="36" t="s">
        <v>2888</v>
      </c>
      <c r="E1463" s="240">
        <v>8576.2129999999997</v>
      </c>
      <c r="F1463" s="235">
        <v>8426.6730000000007</v>
      </c>
      <c r="G1463" s="234">
        <f t="shared" si="388"/>
        <v>149.53999999999905</v>
      </c>
      <c r="H1463" s="105">
        <f t="shared" si="389"/>
        <v>1.7746030966194968</v>
      </c>
      <c r="I1463" s="240">
        <v>5376.8360000000002</v>
      </c>
      <c r="J1463" s="235">
        <v>4998.1620000000003</v>
      </c>
      <c r="K1463" s="234">
        <f t="shared" si="390"/>
        <v>378.67399999999998</v>
      </c>
      <c r="L1463" s="312">
        <f t="shared" si="384"/>
        <v>7.576265035026875</v>
      </c>
      <c r="M1463" s="240">
        <v>134.125</v>
      </c>
      <c r="N1463" s="235">
        <v>134.11199999999999</v>
      </c>
      <c r="O1463" s="234">
        <f t="shared" si="392"/>
        <v>1.300000000000523E-2</v>
      </c>
      <c r="P1463" s="105">
        <f t="shared" si="393"/>
        <v>9.6933905989063096E-3</v>
      </c>
      <c r="Q1463" s="240">
        <v>3065.252</v>
      </c>
      <c r="R1463" s="235">
        <v>3294.3989999999999</v>
      </c>
      <c r="S1463" s="234">
        <f t="shared" si="400"/>
        <v>-229.14699999999993</v>
      </c>
      <c r="T1463" s="105">
        <f t="shared" si="401"/>
        <v>-6.95565412689841</v>
      </c>
      <c r="U1463" s="180" t="s">
        <v>8979</v>
      </c>
      <c r="V1463" s="165">
        <v>1537</v>
      </c>
      <c r="W1463" s="165">
        <v>1531</v>
      </c>
      <c r="X1463" s="165">
        <f t="shared" si="391"/>
        <v>6</v>
      </c>
      <c r="Y1463" s="255">
        <f t="shared" si="385"/>
        <v>0.39190071848465058</v>
      </c>
      <c r="Z1463" s="241" t="s">
        <v>9059</v>
      </c>
      <c r="AA1463" s="165">
        <v>749</v>
      </c>
      <c r="AB1463" s="165">
        <v>758</v>
      </c>
      <c r="AC1463" s="165">
        <f t="shared" si="386"/>
        <v>-9</v>
      </c>
      <c r="AD1463" s="165">
        <f t="shared" si="387"/>
        <v>-1.1873350923482848</v>
      </c>
      <c r="AE1463" s="241" t="s">
        <v>9060</v>
      </c>
      <c r="AF1463" s="165">
        <v>240</v>
      </c>
      <c r="AG1463" s="165">
        <v>409</v>
      </c>
      <c r="AH1463" s="165">
        <f t="shared" si="394"/>
        <v>-169</v>
      </c>
      <c r="AI1463" s="165">
        <f t="shared" si="395"/>
        <v>-41.320293398533011</v>
      </c>
      <c r="AJ1463" s="241" t="s">
        <v>8982</v>
      </c>
      <c r="AK1463" s="165">
        <v>172</v>
      </c>
      <c r="AL1463" s="165">
        <v>175</v>
      </c>
      <c r="AM1463" s="165">
        <f t="shared" si="396"/>
        <v>-3</v>
      </c>
      <c r="AN1463" s="165">
        <f t="shared" si="397"/>
        <v>-1.7142857142857144</v>
      </c>
      <c r="AO1463" s="241" t="s">
        <v>9061</v>
      </c>
      <c r="AP1463" s="165">
        <v>111</v>
      </c>
      <c r="AQ1463" s="165">
        <v>153</v>
      </c>
      <c r="AR1463" s="165">
        <f t="shared" si="399"/>
        <v>-42</v>
      </c>
      <c r="AS1463" s="255">
        <f t="shared" si="398"/>
        <v>-27.450980392156865</v>
      </c>
      <c r="AT1463" s="9" t="s">
        <v>8973</v>
      </c>
    </row>
    <row r="1464" spans="2:46" ht="50" customHeight="1">
      <c r="B1464" s="34" t="s">
        <v>2889</v>
      </c>
      <c r="C1464" s="35" t="s">
        <v>5309</v>
      </c>
      <c r="D1464" s="36" t="s">
        <v>2890</v>
      </c>
      <c r="E1464" s="240">
        <v>5471.2030000000004</v>
      </c>
      <c r="F1464" s="235">
        <v>5723.2179999999998</v>
      </c>
      <c r="G1464" s="234">
        <f t="shared" si="388"/>
        <v>-252.01499999999942</v>
      </c>
      <c r="H1464" s="105">
        <f t="shared" si="389"/>
        <v>-4.403379357557224</v>
      </c>
      <c r="I1464" s="240">
        <v>2080.9209999999998</v>
      </c>
      <c r="J1464" s="235">
        <v>2310.5819999999999</v>
      </c>
      <c r="K1464" s="234">
        <f t="shared" si="390"/>
        <v>-229.66100000000006</v>
      </c>
      <c r="L1464" s="312">
        <f t="shared" si="384"/>
        <v>-9.9395303867164237</v>
      </c>
      <c r="M1464" s="69" t="s">
        <v>5412</v>
      </c>
      <c r="N1464" s="115" t="s">
        <v>5412</v>
      </c>
      <c r="O1464" s="115" t="s">
        <v>5412</v>
      </c>
      <c r="P1464" s="115" t="s">
        <v>5412</v>
      </c>
      <c r="Q1464" s="240">
        <v>3390.2820000000002</v>
      </c>
      <c r="R1464" s="235">
        <v>3412.636</v>
      </c>
      <c r="S1464" s="234">
        <f t="shared" si="400"/>
        <v>-22.353999999999814</v>
      </c>
      <c r="T1464" s="105">
        <f t="shared" si="401"/>
        <v>-0.65503616559163691</v>
      </c>
      <c r="U1464" s="180" t="s">
        <v>8979</v>
      </c>
      <c r="V1464" s="165">
        <v>1762</v>
      </c>
      <c r="W1464" s="165">
        <v>1683</v>
      </c>
      <c r="X1464" s="165">
        <f t="shared" si="391"/>
        <v>79</v>
      </c>
      <c r="Y1464" s="255">
        <f t="shared" si="385"/>
        <v>4.6939988116458702</v>
      </c>
      <c r="Z1464" s="241" t="s">
        <v>9062</v>
      </c>
      <c r="AA1464" s="165">
        <v>1008</v>
      </c>
      <c r="AB1464" s="165">
        <v>907</v>
      </c>
      <c r="AC1464" s="165">
        <f t="shared" si="386"/>
        <v>101</v>
      </c>
      <c r="AD1464" s="165">
        <f t="shared" si="387"/>
        <v>11.135611907386989</v>
      </c>
      <c r="AE1464" s="241" t="s">
        <v>8194</v>
      </c>
      <c r="AF1464" s="165">
        <v>255</v>
      </c>
      <c r="AG1464" s="165">
        <v>444</v>
      </c>
      <c r="AH1464" s="165">
        <f t="shared" si="394"/>
        <v>-189</v>
      </c>
      <c r="AI1464" s="165">
        <f t="shared" si="395"/>
        <v>-42.567567567567565</v>
      </c>
      <c r="AJ1464" s="241" t="s">
        <v>8770</v>
      </c>
      <c r="AK1464" s="165">
        <v>167</v>
      </c>
      <c r="AL1464" s="165">
        <v>175</v>
      </c>
      <c r="AM1464" s="165">
        <f t="shared" si="396"/>
        <v>-8</v>
      </c>
      <c r="AN1464" s="165">
        <f t="shared" si="397"/>
        <v>-4.5714285714285712</v>
      </c>
      <c r="AO1464" s="241" t="s">
        <v>8982</v>
      </c>
      <c r="AP1464" s="165">
        <v>107</v>
      </c>
      <c r="AQ1464" s="165">
        <v>109</v>
      </c>
      <c r="AR1464" s="165">
        <f t="shared" si="399"/>
        <v>-2</v>
      </c>
      <c r="AS1464" s="255">
        <f t="shared" si="398"/>
        <v>-1.834862385321101</v>
      </c>
      <c r="AT1464" s="9" t="s">
        <v>8973</v>
      </c>
    </row>
    <row r="1465" spans="2:46" ht="50" customHeight="1">
      <c r="B1465" s="34" t="s">
        <v>2891</v>
      </c>
      <c r="C1465" s="35" t="s">
        <v>5309</v>
      </c>
      <c r="D1465" s="36" t="s">
        <v>2892</v>
      </c>
      <c r="E1465" s="240">
        <v>3406.8440000000001</v>
      </c>
      <c r="F1465" s="235">
        <v>3518.085</v>
      </c>
      <c r="G1465" s="234">
        <f t="shared" si="388"/>
        <v>-111.24099999999999</v>
      </c>
      <c r="H1465" s="105">
        <f t="shared" si="389"/>
        <v>-3.1619759045048648</v>
      </c>
      <c r="I1465" s="240">
        <v>1350.8810000000001</v>
      </c>
      <c r="J1465" s="235">
        <v>1486.116</v>
      </c>
      <c r="K1465" s="234">
        <f t="shared" si="390"/>
        <v>-135.2349999999999</v>
      </c>
      <c r="L1465" s="312">
        <f t="shared" si="384"/>
        <v>-9.0998952975406979</v>
      </c>
      <c r="M1465" s="240">
        <v>202</v>
      </c>
      <c r="N1465" s="235">
        <v>201.67099999999999</v>
      </c>
      <c r="O1465" s="234">
        <f t="shared" si="392"/>
        <v>0.32900000000000773</v>
      </c>
      <c r="P1465" s="105">
        <f t="shared" si="393"/>
        <v>0.16313699044483726</v>
      </c>
      <c r="Q1465" s="240">
        <v>1853.963</v>
      </c>
      <c r="R1465" s="235">
        <v>1830.298</v>
      </c>
      <c r="S1465" s="234">
        <f t="shared" si="400"/>
        <v>23.664999999999964</v>
      </c>
      <c r="T1465" s="105">
        <f t="shared" si="401"/>
        <v>1.2929588515094244</v>
      </c>
      <c r="U1465" s="180" t="s">
        <v>9063</v>
      </c>
      <c r="V1465" s="165">
        <v>847</v>
      </c>
      <c r="W1465" s="165">
        <v>751</v>
      </c>
      <c r="X1465" s="165">
        <f t="shared" si="391"/>
        <v>96</v>
      </c>
      <c r="Y1465" s="165">
        <f t="shared" si="385"/>
        <v>12.78295605858855</v>
      </c>
      <c r="Z1465" s="241" t="s">
        <v>9064</v>
      </c>
      <c r="AA1465" s="165">
        <v>341</v>
      </c>
      <c r="AB1465" s="165">
        <v>341</v>
      </c>
      <c r="AC1465" s="165">
        <f t="shared" si="386"/>
        <v>0</v>
      </c>
      <c r="AD1465" s="165">
        <f t="shared" si="387"/>
        <v>0</v>
      </c>
      <c r="AE1465" s="241" t="s">
        <v>9065</v>
      </c>
      <c r="AF1465" s="165">
        <v>270</v>
      </c>
      <c r="AG1465" s="165">
        <v>353</v>
      </c>
      <c r="AH1465" s="165">
        <f t="shared" si="394"/>
        <v>-83</v>
      </c>
      <c r="AI1465" s="165">
        <f t="shared" si="395"/>
        <v>-23.512747875354105</v>
      </c>
      <c r="AJ1465" s="241" t="s">
        <v>9066</v>
      </c>
      <c r="AK1465" s="165">
        <v>182</v>
      </c>
      <c r="AL1465" s="165">
        <v>181</v>
      </c>
      <c r="AM1465" s="165">
        <f t="shared" si="396"/>
        <v>1</v>
      </c>
      <c r="AN1465" s="165">
        <f t="shared" si="397"/>
        <v>0.55248618784530379</v>
      </c>
      <c r="AO1465" s="241" t="s">
        <v>9067</v>
      </c>
      <c r="AP1465" s="165">
        <v>155</v>
      </c>
      <c r="AQ1465" s="165">
        <v>154</v>
      </c>
      <c r="AR1465" s="165">
        <f t="shared" si="399"/>
        <v>1</v>
      </c>
      <c r="AS1465" s="255">
        <f t="shared" si="398"/>
        <v>0.64935064935064934</v>
      </c>
      <c r="AT1465" s="9" t="s">
        <v>8973</v>
      </c>
    </row>
    <row r="1466" spans="2:46" ht="50" customHeight="1">
      <c r="B1466" s="34" t="s">
        <v>2893</v>
      </c>
      <c r="C1466" s="35" t="s">
        <v>5309</v>
      </c>
      <c r="D1466" s="36" t="s">
        <v>2894</v>
      </c>
      <c r="E1466" s="240">
        <v>3412.5250000000001</v>
      </c>
      <c r="F1466" s="235">
        <v>3849.1019999999999</v>
      </c>
      <c r="G1466" s="234">
        <f t="shared" si="388"/>
        <v>-436.57699999999977</v>
      </c>
      <c r="H1466" s="105">
        <f t="shared" si="389"/>
        <v>-11.342307894152968</v>
      </c>
      <c r="I1466" s="240">
        <v>1861.877</v>
      </c>
      <c r="J1466" s="235">
        <v>2077.5650000000001</v>
      </c>
      <c r="K1466" s="234">
        <f t="shared" si="390"/>
        <v>-215.6880000000001</v>
      </c>
      <c r="L1466" s="312">
        <f t="shared" si="384"/>
        <v>-10.381769042123837</v>
      </c>
      <c r="M1466" s="240">
        <v>11.151999999999999</v>
      </c>
      <c r="N1466" s="235">
        <v>11.151</v>
      </c>
      <c r="O1466" s="234">
        <f t="shared" si="392"/>
        <v>9.9999999999944578E-4</v>
      </c>
      <c r="P1466" s="105">
        <f t="shared" si="393"/>
        <v>8.9678055779700994E-3</v>
      </c>
      <c r="Q1466" s="240">
        <v>1539.4960000000001</v>
      </c>
      <c r="R1466" s="235">
        <v>1760.386</v>
      </c>
      <c r="S1466" s="234">
        <f t="shared" si="400"/>
        <v>-220.88999999999987</v>
      </c>
      <c r="T1466" s="105">
        <f t="shared" si="401"/>
        <v>-12.547816217579546</v>
      </c>
      <c r="U1466" s="180" t="s">
        <v>9068</v>
      </c>
      <c r="V1466" s="165">
        <v>1250</v>
      </c>
      <c r="W1466" s="165">
        <v>1404</v>
      </c>
      <c r="X1466" s="165">
        <f t="shared" si="391"/>
        <v>-154</v>
      </c>
      <c r="Y1466" s="165">
        <f t="shared" si="385"/>
        <v>-10.968660968660968</v>
      </c>
      <c r="Z1466" s="241" t="s">
        <v>9069</v>
      </c>
      <c r="AA1466" s="165">
        <v>122</v>
      </c>
      <c r="AB1466" s="165">
        <v>182</v>
      </c>
      <c r="AC1466" s="165">
        <f t="shared" si="386"/>
        <v>-60</v>
      </c>
      <c r="AD1466" s="165">
        <f t="shared" si="387"/>
        <v>-32.967032967032964</v>
      </c>
      <c r="AE1466" s="241" t="s">
        <v>9070</v>
      </c>
      <c r="AF1466" s="165">
        <v>86</v>
      </c>
      <c r="AG1466" s="165">
        <v>86</v>
      </c>
      <c r="AH1466" s="165">
        <f t="shared" si="394"/>
        <v>0</v>
      </c>
      <c r="AI1466" s="165">
        <f t="shared" si="395"/>
        <v>0</v>
      </c>
      <c r="AJ1466" s="241" t="s">
        <v>9071</v>
      </c>
      <c r="AK1466" s="165">
        <v>59</v>
      </c>
      <c r="AL1466" s="165">
        <v>73</v>
      </c>
      <c r="AM1466" s="165">
        <f t="shared" si="396"/>
        <v>-14</v>
      </c>
      <c r="AN1466" s="165">
        <f t="shared" si="397"/>
        <v>-19.17808219178082</v>
      </c>
      <c r="AO1466" s="241" t="s">
        <v>9072</v>
      </c>
      <c r="AP1466" s="165">
        <v>13</v>
      </c>
      <c r="AQ1466" s="165">
        <v>8</v>
      </c>
      <c r="AR1466" s="165">
        <f t="shared" si="399"/>
        <v>5</v>
      </c>
      <c r="AS1466" s="255">
        <f t="shared" si="398"/>
        <v>62.5</v>
      </c>
      <c r="AT1466" s="9" t="s">
        <v>8973</v>
      </c>
    </row>
    <row r="1467" spans="2:46" ht="50" customHeight="1">
      <c r="B1467" s="34" t="s">
        <v>2895</v>
      </c>
      <c r="C1467" s="35" t="s">
        <v>5309</v>
      </c>
      <c r="D1467" s="36" t="s">
        <v>2896</v>
      </c>
      <c r="E1467" s="240">
        <v>2509.9229999999998</v>
      </c>
      <c r="F1467" s="235">
        <v>2952.837</v>
      </c>
      <c r="G1467" s="234">
        <f t="shared" si="388"/>
        <v>-442.91400000000021</v>
      </c>
      <c r="H1467" s="105">
        <f t="shared" si="389"/>
        <v>-14.999608850742529</v>
      </c>
      <c r="I1467" s="240">
        <v>1664.3720000000001</v>
      </c>
      <c r="J1467" s="235">
        <v>1984.902</v>
      </c>
      <c r="K1467" s="234">
        <f t="shared" si="390"/>
        <v>-320.52999999999997</v>
      </c>
      <c r="L1467" s="312">
        <f t="shared" si="384"/>
        <v>-16.148404304091585</v>
      </c>
      <c r="M1467" s="69" t="s">
        <v>5412</v>
      </c>
      <c r="N1467" s="115" t="s">
        <v>5412</v>
      </c>
      <c r="O1467" s="115" t="s">
        <v>5412</v>
      </c>
      <c r="P1467" s="115" t="s">
        <v>5412</v>
      </c>
      <c r="Q1467" s="240">
        <v>845.55100000000004</v>
      </c>
      <c r="R1467" s="235">
        <v>967.93499999999995</v>
      </c>
      <c r="S1467" s="234">
        <f t="shared" si="400"/>
        <v>-122.3839999999999</v>
      </c>
      <c r="T1467" s="105">
        <f t="shared" si="401"/>
        <v>-12.64382422373402</v>
      </c>
      <c r="U1467" s="180" t="s">
        <v>6475</v>
      </c>
      <c r="V1467" s="165">
        <v>778</v>
      </c>
      <c r="W1467" s="165">
        <v>921</v>
      </c>
      <c r="X1467" s="165">
        <f t="shared" si="391"/>
        <v>-143</v>
      </c>
      <c r="Y1467" s="165">
        <f t="shared" si="385"/>
        <v>-15.526601520086864</v>
      </c>
      <c r="Z1467" s="241" t="s">
        <v>9073</v>
      </c>
      <c r="AA1467" s="165">
        <v>38</v>
      </c>
      <c r="AB1467" s="165">
        <v>26</v>
      </c>
      <c r="AC1467" s="165">
        <f t="shared" si="386"/>
        <v>12</v>
      </c>
      <c r="AD1467" s="165">
        <f t="shared" si="387"/>
        <v>46.153846153846153</v>
      </c>
      <c r="AE1467" s="241" t="s">
        <v>9074</v>
      </c>
      <c r="AF1467" s="165">
        <v>10</v>
      </c>
      <c r="AG1467" s="165">
        <v>10</v>
      </c>
      <c r="AH1467" s="165">
        <f t="shared" si="394"/>
        <v>0</v>
      </c>
      <c r="AI1467" s="165">
        <f t="shared" si="395"/>
        <v>0</v>
      </c>
      <c r="AJ1467" s="241" t="s">
        <v>9075</v>
      </c>
      <c r="AK1467" s="165">
        <v>9</v>
      </c>
      <c r="AL1467" s="165">
        <v>0</v>
      </c>
      <c r="AM1467" s="165">
        <f t="shared" si="396"/>
        <v>9</v>
      </c>
      <c r="AN1467" s="165" t="s">
        <v>12165</v>
      </c>
      <c r="AO1467" s="241" t="s">
        <v>9076</v>
      </c>
      <c r="AP1467" s="165">
        <v>5</v>
      </c>
      <c r="AQ1467" s="165">
        <v>5</v>
      </c>
      <c r="AR1467" s="165">
        <f t="shared" si="399"/>
        <v>0</v>
      </c>
      <c r="AS1467" s="255">
        <f t="shared" si="398"/>
        <v>0</v>
      </c>
      <c r="AT1467" s="9" t="s">
        <v>8973</v>
      </c>
    </row>
    <row r="1468" spans="2:46" ht="50" customHeight="1">
      <c r="B1468" s="34" t="s">
        <v>2897</v>
      </c>
      <c r="C1468" s="35" t="s">
        <v>5309</v>
      </c>
      <c r="D1468" s="36" t="s">
        <v>2898</v>
      </c>
      <c r="E1468" s="240">
        <v>2677.9180000000001</v>
      </c>
      <c r="F1468" s="235">
        <v>2786.3719999999998</v>
      </c>
      <c r="G1468" s="234">
        <f t="shared" si="388"/>
        <v>-108.45399999999972</v>
      </c>
      <c r="H1468" s="105">
        <f t="shared" si="389"/>
        <v>-3.8923015304489037</v>
      </c>
      <c r="I1468" s="240">
        <v>1054.817</v>
      </c>
      <c r="J1468" s="235">
        <v>1232.951</v>
      </c>
      <c r="K1468" s="234">
        <f t="shared" si="390"/>
        <v>-178.13400000000001</v>
      </c>
      <c r="L1468" s="312">
        <f t="shared" si="384"/>
        <v>-14.447776107890745</v>
      </c>
      <c r="M1468" s="240">
        <v>614.83799999999997</v>
      </c>
      <c r="N1468" s="235">
        <v>783.86500000000001</v>
      </c>
      <c r="O1468" s="234">
        <f t="shared" si="392"/>
        <v>-169.02700000000004</v>
      </c>
      <c r="P1468" s="105">
        <f t="shared" si="393"/>
        <v>-21.563279391221705</v>
      </c>
      <c r="Q1468" s="240">
        <v>1008.263</v>
      </c>
      <c r="R1468" s="235">
        <v>769.55600000000004</v>
      </c>
      <c r="S1468" s="234">
        <f t="shared" si="400"/>
        <v>238.70699999999999</v>
      </c>
      <c r="T1468" s="105">
        <f t="shared" si="401"/>
        <v>31.018795253366875</v>
      </c>
      <c r="U1468" s="180" t="s">
        <v>8993</v>
      </c>
      <c r="V1468" s="165">
        <v>751</v>
      </c>
      <c r="W1468" s="165">
        <v>551</v>
      </c>
      <c r="X1468" s="165">
        <f t="shared" si="391"/>
        <v>200</v>
      </c>
      <c r="Y1468" s="165">
        <f t="shared" si="385"/>
        <v>36.297640653357533</v>
      </c>
      <c r="Z1468" s="241" t="s">
        <v>9077</v>
      </c>
      <c r="AA1468" s="165">
        <v>153</v>
      </c>
      <c r="AB1468" s="165">
        <v>107</v>
      </c>
      <c r="AC1468" s="165">
        <f t="shared" si="386"/>
        <v>46</v>
      </c>
      <c r="AD1468" s="165">
        <f t="shared" si="387"/>
        <v>42.990654205607477</v>
      </c>
      <c r="AE1468" s="241" t="s">
        <v>9078</v>
      </c>
      <c r="AF1468" s="165">
        <v>55</v>
      </c>
      <c r="AG1468" s="165">
        <v>55</v>
      </c>
      <c r="AH1468" s="165">
        <f t="shared" si="394"/>
        <v>0</v>
      </c>
      <c r="AI1468" s="165">
        <f t="shared" si="395"/>
        <v>0</v>
      </c>
      <c r="AJ1468" s="241" t="s">
        <v>5386</v>
      </c>
      <c r="AK1468" s="165">
        <v>38</v>
      </c>
      <c r="AL1468" s="165">
        <v>47</v>
      </c>
      <c r="AM1468" s="165">
        <f t="shared" si="396"/>
        <v>-9</v>
      </c>
      <c r="AN1468" s="165">
        <f t="shared" si="397"/>
        <v>-19.148936170212767</v>
      </c>
      <c r="AO1468" s="241" t="s">
        <v>9079</v>
      </c>
      <c r="AP1468" s="165">
        <v>9</v>
      </c>
      <c r="AQ1468" s="165">
        <v>9</v>
      </c>
      <c r="AR1468" s="165">
        <f t="shared" si="399"/>
        <v>0</v>
      </c>
      <c r="AS1468" s="255">
        <f t="shared" si="398"/>
        <v>0</v>
      </c>
      <c r="AT1468" s="9" t="s">
        <v>8973</v>
      </c>
    </row>
    <row r="1469" spans="2:46" ht="50" customHeight="1">
      <c r="B1469" s="34" t="s">
        <v>2899</v>
      </c>
      <c r="C1469" s="35" t="s">
        <v>5309</v>
      </c>
      <c r="D1469" s="36" t="s">
        <v>2900</v>
      </c>
      <c r="E1469" s="240">
        <v>5938.9179999999997</v>
      </c>
      <c r="F1469" s="235">
        <v>5081.0959999999995</v>
      </c>
      <c r="G1469" s="234">
        <f t="shared" si="388"/>
        <v>857.82200000000012</v>
      </c>
      <c r="H1469" s="105">
        <f t="shared" si="389"/>
        <v>16.882617451038126</v>
      </c>
      <c r="I1469" s="240">
        <v>3964.4560000000001</v>
      </c>
      <c r="J1469" s="235">
        <v>3502.1970000000001</v>
      </c>
      <c r="K1469" s="234">
        <f t="shared" si="390"/>
        <v>462.25900000000001</v>
      </c>
      <c r="L1469" s="312">
        <f t="shared" si="384"/>
        <v>13.199114727127</v>
      </c>
      <c r="M1469" s="240">
        <v>5.1999999999999998E-2</v>
      </c>
      <c r="N1469" s="235">
        <v>5.0999999999999997E-2</v>
      </c>
      <c r="O1469" s="234">
        <f t="shared" si="392"/>
        <v>1.0000000000000009E-3</v>
      </c>
      <c r="P1469" s="105">
        <f t="shared" si="393"/>
        <v>1.9607843137254919</v>
      </c>
      <c r="Q1469" s="240">
        <v>1974.41</v>
      </c>
      <c r="R1469" s="235">
        <v>1578.848</v>
      </c>
      <c r="S1469" s="234">
        <f t="shared" si="400"/>
        <v>395.56200000000013</v>
      </c>
      <c r="T1469" s="105">
        <f t="shared" si="401"/>
        <v>25.053836721457678</v>
      </c>
      <c r="U1469" s="180" t="s">
        <v>9080</v>
      </c>
      <c r="V1469" s="165">
        <v>1400</v>
      </c>
      <c r="W1469" s="165">
        <v>1200</v>
      </c>
      <c r="X1469" s="165">
        <f t="shared" si="391"/>
        <v>200</v>
      </c>
      <c r="Y1469" s="255">
        <f t="shared" si="385"/>
        <v>16.666666666666664</v>
      </c>
      <c r="Z1469" s="237" t="s">
        <v>9081</v>
      </c>
      <c r="AA1469" s="165">
        <v>407</v>
      </c>
      <c r="AB1469" s="165">
        <v>207</v>
      </c>
      <c r="AC1469" s="165">
        <f t="shared" si="386"/>
        <v>200</v>
      </c>
      <c r="AD1469" s="165">
        <f t="shared" si="387"/>
        <v>96.618357487922708</v>
      </c>
      <c r="AE1469" s="241" t="s">
        <v>9082</v>
      </c>
      <c r="AF1469" s="165">
        <v>165</v>
      </c>
      <c r="AG1469" s="165">
        <v>170</v>
      </c>
      <c r="AH1469" s="165">
        <f t="shared" si="394"/>
        <v>-5</v>
      </c>
      <c r="AI1469" s="165">
        <f t="shared" si="395"/>
        <v>-2.9411764705882351</v>
      </c>
      <c r="AJ1469" s="241" t="s">
        <v>9083</v>
      </c>
      <c r="AK1469" s="165">
        <v>2</v>
      </c>
      <c r="AL1469" s="165">
        <v>2</v>
      </c>
      <c r="AM1469" s="165">
        <f t="shared" si="396"/>
        <v>0</v>
      </c>
      <c r="AN1469" s="165">
        <f t="shared" si="397"/>
        <v>0</v>
      </c>
      <c r="AO1469" s="241" t="s">
        <v>9084</v>
      </c>
      <c r="AP1469" s="165">
        <v>1</v>
      </c>
      <c r="AQ1469" s="165" t="s">
        <v>5412</v>
      </c>
      <c r="AR1469" s="165" t="s">
        <v>5412</v>
      </c>
      <c r="AS1469" s="165" t="s">
        <v>5412</v>
      </c>
      <c r="AT1469" s="9" t="s">
        <v>8973</v>
      </c>
    </row>
    <row r="1470" spans="2:46" ht="50" customHeight="1">
      <c r="B1470" s="34" t="s">
        <v>2901</v>
      </c>
      <c r="C1470" s="35" t="s">
        <v>5309</v>
      </c>
      <c r="D1470" s="36" t="s">
        <v>2902</v>
      </c>
      <c r="E1470" s="240">
        <v>5498.0259999999998</v>
      </c>
      <c r="F1470" s="235">
        <v>4170.0879999999997</v>
      </c>
      <c r="G1470" s="234">
        <f t="shared" si="388"/>
        <v>1327.9380000000001</v>
      </c>
      <c r="H1470" s="105">
        <f t="shared" si="389"/>
        <v>31.844363955868559</v>
      </c>
      <c r="I1470" s="240">
        <v>2513.5230000000001</v>
      </c>
      <c r="J1470" s="235">
        <v>2002.347</v>
      </c>
      <c r="K1470" s="234">
        <f t="shared" si="390"/>
        <v>511.17600000000016</v>
      </c>
      <c r="L1470" s="312">
        <f t="shared" si="384"/>
        <v>25.528841904025633</v>
      </c>
      <c r="M1470" s="240">
        <v>13.523</v>
      </c>
      <c r="N1470" s="235">
        <v>13.510999999999999</v>
      </c>
      <c r="O1470" s="234">
        <f t="shared" si="392"/>
        <v>1.2000000000000455E-2</v>
      </c>
      <c r="P1470" s="105">
        <f t="shared" si="393"/>
        <v>8.8816519872699687E-2</v>
      </c>
      <c r="Q1470" s="240">
        <v>2970.98</v>
      </c>
      <c r="R1470" s="235">
        <v>2154.23</v>
      </c>
      <c r="S1470" s="234">
        <f t="shared" si="400"/>
        <v>816.75</v>
      </c>
      <c r="T1470" s="105">
        <f t="shared" si="401"/>
        <v>37.913778937253682</v>
      </c>
      <c r="U1470" s="180" t="s">
        <v>8993</v>
      </c>
      <c r="V1470" s="165">
        <v>1879</v>
      </c>
      <c r="W1470" s="165">
        <v>1478</v>
      </c>
      <c r="X1470" s="165">
        <f t="shared" si="391"/>
        <v>401</v>
      </c>
      <c r="Y1470" s="255">
        <f t="shared" si="385"/>
        <v>27.13125845737483</v>
      </c>
      <c r="Z1470" s="241" t="s">
        <v>9085</v>
      </c>
      <c r="AA1470" s="165">
        <v>322</v>
      </c>
      <c r="AB1470" s="165" t="s">
        <v>5412</v>
      </c>
      <c r="AC1470" s="165" t="s">
        <v>5412</v>
      </c>
      <c r="AD1470" s="165" t="s">
        <v>5412</v>
      </c>
      <c r="AE1470" s="241" t="s">
        <v>9023</v>
      </c>
      <c r="AF1470" s="165">
        <v>258</v>
      </c>
      <c r="AG1470" s="165">
        <v>253</v>
      </c>
      <c r="AH1470" s="165">
        <f t="shared" si="394"/>
        <v>5</v>
      </c>
      <c r="AI1470" s="165">
        <f t="shared" si="395"/>
        <v>1.9762845849802373</v>
      </c>
      <c r="AJ1470" s="241" t="s">
        <v>9086</v>
      </c>
      <c r="AK1470" s="165">
        <v>174</v>
      </c>
      <c r="AL1470" s="165">
        <v>192</v>
      </c>
      <c r="AM1470" s="165">
        <f t="shared" si="396"/>
        <v>-18</v>
      </c>
      <c r="AN1470" s="165">
        <f t="shared" si="397"/>
        <v>-9.375</v>
      </c>
      <c r="AO1470" s="241" t="s">
        <v>9087</v>
      </c>
      <c r="AP1470" s="165">
        <v>146</v>
      </c>
      <c r="AQ1470" s="165">
        <v>145</v>
      </c>
      <c r="AR1470" s="165">
        <f t="shared" si="399"/>
        <v>1</v>
      </c>
      <c r="AS1470" s="255">
        <f t="shared" si="398"/>
        <v>0.68965517241379315</v>
      </c>
      <c r="AT1470" s="9" t="s">
        <v>8973</v>
      </c>
    </row>
    <row r="1471" spans="2:46" ht="50" customHeight="1">
      <c r="B1471" s="34" t="s">
        <v>2903</v>
      </c>
      <c r="C1471" s="35" t="s">
        <v>5309</v>
      </c>
      <c r="D1471" s="36" t="s">
        <v>2904</v>
      </c>
      <c r="E1471" s="240">
        <v>14193.39</v>
      </c>
      <c r="F1471" s="235">
        <v>14445.237999999999</v>
      </c>
      <c r="G1471" s="234">
        <f t="shared" si="388"/>
        <v>-251.84799999999996</v>
      </c>
      <c r="H1471" s="105">
        <f t="shared" si="389"/>
        <v>-1.7434672935122284</v>
      </c>
      <c r="I1471" s="240">
        <v>7674.3130000000001</v>
      </c>
      <c r="J1471" s="235">
        <v>7460.7569999999996</v>
      </c>
      <c r="K1471" s="234">
        <f t="shared" si="390"/>
        <v>213.55600000000049</v>
      </c>
      <c r="L1471" s="312">
        <f t="shared" si="384"/>
        <v>2.8623905054138676</v>
      </c>
      <c r="M1471" s="69" t="s">
        <v>5412</v>
      </c>
      <c r="N1471" s="115" t="s">
        <v>5412</v>
      </c>
      <c r="O1471" s="115" t="s">
        <v>5412</v>
      </c>
      <c r="P1471" s="115" t="s">
        <v>5412</v>
      </c>
      <c r="Q1471" s="240">
        <v>6519.0770000000002</v>
      </c>
      <c r="R1471" s="235">
        <v>6984.4809999999998</v>
      </c>
      <c r="S1471" s="234">
        <f t="shared" si="400"/>
        <v>-465.40399999999954</v>
      </c>
      <c r="T1471" s="105">
        <f t="shared" si="401"/>
        <v>-6.6634013321820129</v>
      </c>
      <c r="U1471" s="180" t="s">
        <v>9088</v>
      </c>
      <c r="V1471" s="165">
        <v>2631</v>
      </c>
      <c r="W1471" s="165">
        <v>3300</v>
      </c>
      <c r="X1471" s="165">
        <f t="shared" si="391"/>
        <v>-669</v>
      </c>
      <c r="Y1471" s="255">
        <f t="shared" si="385"/>
        <v>-20.272727272727273</v>
      </c>
      <c r="Z1471" s="237" t="s">
        <v>9089</v>
      </c>
      <c r="AA1471" s="165">
        <v>1007</v>
      </c>
      <c r="AB1471" s="165">
        <v>1010</v>
      </c>
      <c r="AC1471" s="165">
        <f t="shared" si="386"/>
        <v>-3</v>
      </c>
      <c r="AD1471" s="165">
        <f t="shared" si="387"/>
        <v>-0.29702970297029702</v>
      </c>
      <c r="AE1471" s="241" t="s">
        <v>9090</v>
      </c>
      <c r="AF1471" s="165">
        <v>985</v>
      </c>
      <c r="AG1471" s="165">
        <v>1000</v>
      </c>
      <c r="AH1471" s="165">
        <f t="shared" si="394"/>
        <v>-15</v>
      </c>
      <c r="AI1471" s="165">
        <f t="shared" si="395"/>
        <v>-1.5</v>
      </c>
      <c r="AJ1471" s="241" t="s">
        <v>9091</v>
      </c>
      <c r="AK1471" s="165">
        <v>609</v>
      </c>
      <c r="AL1471" s="165">
        <v>641</v>
      </c>
      <c r="AM1471" s="165">
        <f t="shared" si="396"/>
        <v>-32</v>
      </c>
      <c r="AN1471" s="165">
        <f t="shared" si="397"/>
        <v>-4.9921996879875197</v>
      </c>
      <c r="AO1471" s="241" t="s">
        <v>9092</v>
      </c>
      <c r="AP1471" s="165">
        <v>433</v>
      </c>
      <c r="AQ1471" s="165">
        <v>164</v>
      </c>
      <c r="AR1471" s="165">
        <f t="shared" si="399"/>
        <v>269</v>
      </c>
      <c r="AS1471" s="255">
        <f t="shared" si="398"/>
        <v>164.02439024390242</v>
      </c>
      <c r="AT1471" s="9" t="s">
        <v>8973</v>
      </c>
    </row>
    <row r="1472" spans="2:46" ht="50" customHeight="1">
      <c r="B1472" s="34" t="s">
        <v>2905</v>
      </c>
      <c r="C1472" s="35" t="s">
        <v>5309</v>
      </c>
      <c r="D1472" s="36" t="s">
        <v>2906</v>
      </c>
      <c r="E1472" s="240">
        <v>16880.099999999999</v>
      </c>
      <c r="F1472" s="235">
        <v>16941.256000000001</v>
      </c>
      <c r="G1472" s="234">
        <f t="shared" si="388"/>
        <v>-61.156000000002678</v>
      </c>
      <c r="H1472" s="105">
        <f t="shared" si="389"/>
        <v>-0.36098858313694498</v>
      </c>
      <c r="I1472" s="240">
        <v>6320.2370000000001</v>
      </c>
      <c r="J1472" s="235">
        <v>6950.2470000000003</v>
      </c>
      <c r="K1472" s="234">
        <f t="shared" si="390"/>
        <v>-630.01000000000022</v>
      </c>
      <c r="L1472" s="312">
        <f t="shared" si="384"/>
        <v>-9.0645699354281977</v>
      </c>
      <c r="M1472" s="240">
        <v>679.48900000000003</v>
      </c>
      <c r="N1472" s="235">
        <v>675.41899999999998</v>
      </c>
      <c r="O1472" s="234">
        <f t="shared" si="392"/>
        <v>4.07000000000005</v>
      </c>
      <c r="P1472" s="105">
        <f t="shared" si="393"/>
        <v>0.60258891147569882</v>
      </c>
      <c r="Q1472" s="240">
        <v>9880.3739999999998</v>
      </c>
      <c r="R1472" s="235">
        <v>9315.59</v>
      </c>
      <c r="S1472" s="234">
        <f t="shared" si="400"/>
        <v>564.78399999999965</v>
      </c>
      <c r="T1472" s="105">
        <f t="shared" si="401"/>
        <v>6.062782926255875</v>
      </c>
      <c r="U1472" s="180" t="s">
        <v>9093</v>
      </c>
      <c r="V1472" s="165">
        <v>5954</v>
      </c>
      <c r="W1472" s="165">
        <v>5279</v>
      </c>
      <c r="X1472" s="165">
        <f t="shared" si="391"/>
        <v>675</v>
      </c>
      <c r="Y1472" s="165">
        <f t="shared" si="385"/>
        <v>12.78651259708278</v>
      </c>
      <c r="Z1472" s="241" t="s">
        <v>9094</v>
      </c>
      <c r="AA1472" s="165">
        <v>2850</v>
      </c>
      <c r="AB1472" s="165">
        <v>2850</v>
      </c>
      <c r="AC1472" s="165">
        <f t="shared" si="386"/>
        <v>0</v>
      </c>
      <c r="AD1472" s="165">
        <f t="shared" si="387"/>
        <v>0</v>
      </c>
      <c r="AE1472" s="241" t="s">
        <v>9095</v>
      </c>
      <c r="AF1472" s="165">
        <v>772</v>
      </c>
      <c r="AG1472" s="165">
        <v>767</v>
      </c>
      <c r="AH1472" s="165">
        <f t="shared" si="394"/>
        <v>5</v>
      </c>
      <c r="AI1472" s="165">
        <f t="shared" si="395"/>
        <v>0.65189048239895697</v>
      </c>
      <c r="AJ1472" s="241" t="s">
        <v>9096</v>
      </c>
      <c r="AK1472" s="165">
        <v>209</v>
      </c>
      <c r="AL1472" s="165">
        <v>221</v>
      </c>
      <c r="AM1472" s="165">
        <f t="shared" si="396"/>
        <v>-12</v>
      </c>
      <c r="AN1472" s="165">
        <f t="shared" si="397"/>
        <v>-5.4298642533936654</v>
      </c>
      <c r="AO1472" s="241" t="s">
        <v>9097</v>
      </c>
      <c r="AP1472" s="165">
        <v>37</v>
      </c>
      <c r="AQ1472" s="165">
        <v>33</v>
      </c>
      <c r="AR1472" s="165">
        <f t="shared" si="399"/>
        <v>4</v>
      </c>
      <c r="AS1472" s="255">
        <f t="shared" si="398"/>
        <v>12.121212121212121</v>
      </c>
      <c r="AT1472" s="9" t="s">
        <v>8973</v>
      </c>
    </row>
    <row r="1473" spans="2:46" ht="50" customHeight="1">
      <c r="B1473" s="34" t="s">
        <v>2907</v>
      </c>
      <c r="C1473" s="35" t="s">
        <v>5309</v>
      </c>
      <c r="D1473" s="36" t="s">
        <v>2908</v>
      </c>
      <c r="E1473" s="240">
        <v>5240.0569999999998</v>
      </c>
      <c r="F1473" s="235">
        <v>6356.6170000000002</v>
      </c>
      <c r="G1473" s="234">
        <f t="shared" si="388"/>
        <v>-1116.5600000000004</v>
      </c>
      <c r="H1473" s="105">
        <f t="shared" si="389"/>
        <v>-17.565318155868134</v>
      </c>
      <c r="I1473" s="240">
        <v>2145.777</v>
      </c>
      <c r="J1473" s="235">
        <v>2713.306</v>
      </c>
      <c r="K1473" s="234">
        <f t="shared" si="390"/>
        <v>-567.529</v>
      </c>
      <c r="L1473" s="312">
        <f t="shared" si="384"/>
        <v>-20.916512918189099</v>
      </c>
      <c r="M1473" s="240">
        <v>630.20299999999997</v>
      </c>
      <c r="N1473" s="235">
        <v>630.06899999999996</v>
      </c>
      <c r="O1473" s="234">
        <f t="shared" si="392"/>
        <v>0.13400000000001455</v>
      </c>
      <c r="P1473" s="105">
        <f t="shared" si="393"/>
        <v>2.1267511970913432E-2</v>
      </c>
      <c r="Q1473" s="240">
        <v>2464.0770000000002</v>
      </c>
      <c r="R1473" s="235">
        <v>3013.2420000000002</v>
      </c>
      <c r="S1473" s="234">
        <f t="shared" si="400"/>
        <v>-549.16499999999996</v>
      </c>
      <c r="T1473" s="105">
        <f t="shared" si="401"/>
        <v>-18.225054608956064</v>
      </c>
      <c r="U1473" s="180" t="s">
        <v>9098</v>
      </c>
      <c r="V1473" s="165">
        <v>973</v>
      </c>
      <c r="W1473" s="165">
        <v>1023</v>
      </c>
      <c r="X1473" s="165">
        <f t="shared" si="391"/>
        <v>-50</v>
      </c>
      <c r="Y1473" s="255">
        <f t="shared" si="385"/>
        <v>-4.8875855327468232</v>
      </c>
      <c r="Z1473" s="241" t="s">
        <v>9099</v>
      </c>
      <c r="AA1473" s="165">
        <v>654</v>
      </c>
      <c r="AB1473" s="165">
        <v>603</v>
      </c>
      <c r="AC1473" s="165">
        <f t="shared" si="386"/>
        <v>51</v>
      </c>
      <c r="AD1473" s="165">
        <f t="shared" si="387"/>
        <v>8.4577114427860707</v>
      </c>
      <c r="AE1473" s="241" t="s">
        <v>9100</v>
      </c>
      <c r="AF1473" s="165">
        <v>342</v>
      </c>
      <c r="AG1473" s="165">
        <v>994</v>
      </c>
      <c r="AH1473" s="165">
        <f t="shared" si="394"/>
        <v>-652</v>
      </c>
      <c r="AI1473" s="165">
        <f t="shared" si="395"/>
        <v>-65.593561368209251</v>
      </c>
      <c r="AJ1473" s="241" t="s">
        <v>9101</v>
      </c>
      <c r="AK1473" s="165">
        <v>172</v>
      </c>
      <c r="AL1473" s="165">
        <v>122</v>
      </c>
      <c r="AM1473" s="165">
        <f t="shared" si="396"/>
        <v>50</v>
      </c>
      <c r="AN1473" s="165">
        <f t="shared" si="397"/>
        <v>40.983606557377051</v>
      </c>
      <c r="AO1473" s="241" t="s">
        <v>9102</v>
      </c>
      <c r="AP1473" s="165">
        <v>152</v>
      </c>
      <c r="AQ1473" s="165">
        <v>152</v>
      </c>
      <c r="AR1473" s="165">
        <f t="shared" si="399"/>
        <v>0</v>
      </c>
      <c r="AS1473" s="255">
        <f t="shared" si="398"/>
        <v>0</v>
      </c>
      <c r="AT1473" s="9" t="s">
        <v>8973</v>
      </c>
    </row>
    <row r="1474" spans="2:46" ht="50" customHeight="1">
      <c r="B1474" s="34" t="s">
        <v>2909</v>
      </c>
      <c r="C1474" s="35" t="s">
        <v>5309</v>
      </c>
      <c r="D1474" s="36" t="s">
        <v>2910</v>
      </c>
      <c r="E1474" s="240">
        <v>3085.7510000000002</v>
      </c>
      <c r="F1474" s="235">
        <v>3826.3629999999998</v>
      </c>
      <c r="G1474" s="234">
        <f t="shared" si="388"/>
        <v>-740.61199999999963</v>
      </c>
      <c r="H1474" s="105">
        <f t="shared" si="389"/>
        <v>-19.355508089535668</v>
      </c>
      <c r="I1474" s="240">
        <v>1668.519</v>
      </c>
      <c r="J1474" s="235">
        <v>2348.7469999999998</v>
      </c>
      <c r="K1474" s="234">
        <f t="shared" si="390"/>
        <v>-680.22799999999984</v>
      </c>
      <c r="L1474" s="312">
        <f t="shared" si="384"/>
        <v>-28.961314266713266</v>
      </c>
      <c r="M1474" s="69" t="s">
        <v>5412</v>
      </c>
      <c r="N1474" s="115" t="s">
        <v>5412</v>
      </c>
      <c r="O1474" s="115" t="s">
        <v>5412</v>
      </c>
      <c r="P1474" s="115" t="s">
        <v>5412</v>
      </c>
      <c r="Q1474" s="240">
        <v>1417.232</v>
      </c>
      <c r="R1474" s="235">
        <v>1477.616</v>
      </c>
      <c r="S1474" s="234">
        <f t="shared" si="400"/>
        <v>-60.384000000000015</v>
      </c>
      <c r="T1474" s="105">
        <f t="shared" si="401"/>
        <v>-4.0865827116111371</v>
      </c>
      <c r="U1474" s="180" t="s">
        <v>9103</v>
      </c>
      <c r="V1474" s="165">
        <v>884</v>
      </c>
      <c r="W1474" s="165">
        <v>850</v>
      </c>
      <c r="X1474" s="165">
        <f t="shared" si="391"/>
        <v>34</v>
      </c>
      <c r="Y1474" s="255">
        <f t="shared" si="385"/>
        <v>4</v>
      </c>
      <c r="Z1474" s="363" t="s">
        <v>9104</v>
      </c>
      <c r="AA1474" s="165">
        <v>184</v>
      </c>
      <c r="AB1474" s="165">
        <v>303</v>
      </c>
      <c r="AC1474" s="165">
        <f t="shared" si="386"/>
        <v>-119</v>
      </c>
      <c r="AD1474" s="165">
        <f t="shared" si="387"/>
        <v>-39.273927392739274</v>
      </c>
      <c r="AE1474" s="237" t="s">
        <v>9105</v>
      </c>
      <c r="AF1474" s="165">
        <v>105</v>
      </c>
      <c r="AG1474" s="165">
        <v>105</v>
      </c>
      <c r="AH1474" s="165">
        <f t="shared" si="394"/>
        <v>0</v>
      </c>
      <c r="AI1474" s="165">
        <f t="shared" si="395"/>
        <v>0</v>
      </c>
      <c r="AJ1474" s="237" t="s">
        <v>9106</v>
      </c>
      <c r="AK1474" s="165">
        <v>97</v>
      </c>
      <c r="AL1474" s="165">
        <v>97</v>
      </c>
      <c r="AM1474" s="165">
        <f t="shared" si="396"/>
        <v>0</v>
      </c>
      <c r="AN1474" s="165">
        <f t="shared" si="397"/>
        <v>0</v>
      </c>
      <c r="AO1474" s="241" t="s">
        <v>9107</v>
      </c>
      <c r="AP1474" s="165">
        <v>85</v>
      </c>
      <c r="AQ1474" s="165">
        <v>80</v>
      </c>
      <c r="AR1474" s="165">
        <f t="shared" si="399"/>
        <v>5</v>
      </c>
      <c r="AS1474" s="255">
        <f t="shared" si="398"/>
        <v>6.25</v>
      </c>
      <c r="AT1474" s="9" t="s">
        <v>8973</v>
      </c>
    </row>
    <row r="1475" spans="2:46" ht="50" customHeight="1">
      <c r="B1475" s="34" t="s">
        <v>2911</v>
      </c>
      <c r="C1475" s="35" t="s">
        <v>5309</v>
      </c>
      <c r="D1475" s="36" t="s">
        <v>2912</v>
      </c>
      <c r="E1475" s="240">
        <v>1523.077</v>
      </c>
      <c r="F1475" s="235">
        <v>2215.8710000000001</v>
      </c>
      <c r="G1475" s="234">
        <f t="shared" si="388"/>
        <v>-692.7940000000001</v>
      </c>
      <c r="H1475" s="105">
        <f t="shared" si="389"/>
        <v>-31.265087182421723</v>
      </c>
      <c r="I1475" s="240">
        <v>1132.0250000000001</v>
      </c>
      <c r="J1475" s="235">
        <v>1531.6759999999999</v>
      </c>
      <c r="K1475" s="234">
        <f t="shared" si="390"/>
        <v>-399.65099999999984</v>
      </c>
      <c r="L1475" s="312">
        <f t="shared" ref="L1475:L1538" si="402">K1475/J1475*100</f>
        <v>-26.092398131197452</v>
      </c>
      <c r="M1475" s="240">
        <v>173.077</v>
      </c>
      <c r="N1475" s="235">
        <v>173.048</v>
      </c>
      <c r="O1475" s="234">
        <f t="shared" si="392"/>
        <v>2.8999999999996362E-2</v>
      </c>
      <c r="P1475" s="105">
        <f t="shared" si="393"/>
        <v>1.6758356063055549E-2</v>
      </c>
      <c r="Q1475" s="240">
        <v>217.97499999999999</v>
      </c>
      <c r="R1475" s="235">
        <v>511.14699999999999</v>
      </c>
      <c r="S1475" s="234">
        <f t="shared" si="400"/>
        <v>-293.17200000000003</v>
      </c>
      <c r="T1475" s="105">
        <f t="shared" si="401"/>
        <v>-57.355711761978455</v>
      </c>
      <c r="U1475" s="180" t="s">
        <v>8993</v>
      </c>
      <c r="V1475" s="165">
        <v>185</v>
      </c>
      <c r="W1475" s="165">
        <v>464</v>
      </c>
      <c r="X1475" s="165">
        <f t="shared" si="391"/>
        <v>-279</v>
      </c>
      <c r="Y1475" s="165">
        <f t="shared" si="385"/>
        <v>-60.129310344827594</v>
      </c>
      <c r="Z1475" s="241" t="s">
        <v>9108</v>
      </c>
      <c r="AA1475" s="165">
        <v>32</v>
      </c>
      <c r="AB1475" s="165">
        <v>41</v>
      </c>
      <c r="AC1475" s="165">
        <f t="shared" si="386"/>
        <v>-9</v>
      </c>
      <c r="AD1475" s="165">
        <f t="shared" si="387"/>
        <v>-21.951219512195124</v>
      </c>
      <c r="AE1475" s="241" t="s">
        <v>9095</v>
      </c>
      <c r="AF1475" s="165">
        <v>1</v>
      </c>
      <c r="AG1475" s="165">
        <v>6</v>
      </c>
      <c r="AH1475" s="165">
        <f t="shared" si="394"/>
        <v>-5</v>
      </c>
      <c r="AI1475" s="165">
        <f t="shared" si="395"/>
        <v>-83.333333333333343</v>
      </c>
      <c r="AJ1475" s="165" t="s">
        <v>6176</v>
      </c>
      <c r="AK1475" s="165" t="s">
        <v>6176</v>
      </c>
      <c r="AL1475" s="165" t="s">
        <v>6176</v>
      </c>
      <c r="AM1475" s="165" t="s">
        <v>6176</v>
      </c>
      <c r="AN1475" s="165" t="s">
        <v>6176</v>
      </c>
      <c r="AO1475" s="241" t="s">
        <v>12158</v>
      </c>
      <c r="AP1475" s="165" t="s">
        <v>12158</v>
      </c>
      <c r="AQ1475" s="241" t="s">
        <v>12158</v>
      </c>
      <c r="AR1475" s="241" t="s">
        <v>12158</v>
      </c>
      <c r="AS1475" s="241" t="s">
        <v>12158</v>
      </c>
      <c r="AT1475" s="9" t="s">
        <v>8973</v>
      </c>
    </row>
    <row r="1476" spans="2:46" ht="50" customHeight="1">
      <c r="B1476" s="37" t="s">
        <v>2913</v>
      </c>
      <c r="C1476" s="35" t="s">
        <v>5309</v>
      </c>
      <c r="D1476" s="39" t="s">
        <v>2914</v>
      </c>
      <c r="E1476" s="240">
        <v>19914.726999999999</v>
      </c>
      <c r="F1476" s="235">
        <v>18088.91</v>
      </c>
      <c r="G1476" s="234">
        <f t="shared" si="388"/>
        <v>1825.8169999999991</v>
      </c>
      <c r="H1476" s="105">
        <f t="shared" si="389"/>
        <v>10.093571143866596</v>
      </c>
      <c r="I1476" s="240">
        <v>7996.2650000000003</v>
      </c>
      <c r="J1476" s="235">
        <v>7658.6670000000004</v>
      </c>
      <c r="K1476" s="234">
        <f t="shared" si="390"/>
        <v>337.59799999999996</v>
      </c>
      <c r="L1476" s="312">
        <f t="shared" si="402"/>
        <v>4.4080516883682233</v>
      </c>
      <c r="M1476" s="240">
        <v>143.83500000000001</v>
      </c>
      <c r="N1476" s="235">
        <v>143.61500000000001</v>
      </c>
      <c r="O1476" s="234">
        <f t="shared" si="392"/>
        <v>0.21999999999999886</v>
      </c>
      <c r="P1476" s="105">
        <f t="shared" si="393"/>
        <v>0.15318734115517099</v>
      </c>
      <c r="Q1476" s="240">
        <v>11774.627</v>
      </c>
      <c r="R1476" s="235">
        <v>10286.628000000001</v>
      </c>
      <c r="S1476" s="234">
        <f t="shared" si="400"/>
        <v>1487.9989999999998</v>
      </c>
      <c r="T1476" s="105">
        <f t="shared" si="401"/>
        <v>14.46537193723735</v>
      </c>
      <c r="U1476" s="180" t="s">
        <v>9109</v>
      </c>
      <c r="V1476" s="165">
        <v>4810</v>
      </c>
      <c r="W1476" s="165">
        <v>3997</v>
      </c>
      <c r="X1476" s="165">
        <f t="shared" si="391"/>
        <v>813</v>
      </c>
      <c r="Y1476" s="255">
        <f t="shared" si="385"/>
        <v>20.340255191393545</v>
      </c>
      <c r="Z1476" s="241" t="s">
        <v>9110</v>
      </c>
      <c r="AA1476" s="165">
        <v>2000</v>
      </c>
      <c r="AB1476" s="165" t="s">
        <v>6150</v>
      </c>
      <c r="AC1476" s="165" t="s">
        <v>6150</v>
      </c>
      <c r="AD1476" s="165" t="s">
        <v>6150</v>
      </c>
      <c r="AE1476" s="241" t="s">
        <v>9001</v>
      </c>
      <c r="AF1476" s="165">
        <v>756</v>
      </c>
      <c r="AG1476" s="165">
        <v>763</v>
      </c>
      <c r="AH1476" s="165">
        <f t="shared" si="394"/>
        <v>-7</v>
      </c>
      <c r="AI1476" s="165">
        <f t="shared" si="395"/>
        <v>-0.91743119266055051</v>
      </c>
      <c r="AJ1476" s="241" t="s">
        <v>9111</v>
      </c>
      <c r="AK1476" s="165">
        <v>734</v>
      </c>
      <c r="AL1476" s="165">
        <v>684</v>
      </c>
      <c r="AM1476" s="165">
        <f t="shared" si="396"/>
        <v>50</v>
      </c>
      <c r="AN1476" s="165">
        <f t="shared" si="397"/>
        <v>7.3099415204678362</v>
      </c>
      <c r="AO1476" s="241" t="s">
        <v>9112</v>
      </c>
      <c r="AP1476" s="165">
        <v>604</v>
      </c>
      <c r="AQ1476" s="165">
        <v>601</v>
      </c>
      <c r="AR1476" s="165">
        <f t="shared" si="399"/>
        <v>3</v>
      </c>
      <c r="AS1476" s="255">
        <f t="shared" si="398"/>
        <v>0.49916805324459235</v>
      </c>
      <c r="AT1476" s="11" t="s">
        <v>8973</v>
      </c>
    </row>
    <row r="1477" spans="2:46" ht="50" customHeight="1">
      <c r="B1477" s="37" t="s">
        <v>2915</v>
      </c>
      <c r="C1477" s="35" t="s">
        <v>5309</v>
      </c>
      <c r="D1477" s="39" t="s">
        <v>2916</v>
      </c>
      <c r="E1477" s="240">
        <v>5293.3559999999998</v>
      </c>
      <c r="F1477" s="235">
        <v>6400.82</v>
      </c>
      <c r="G1477" s="234">
        <f t="shared" si="388"/>
        <v>-1107.4639999999999</v>
      </c>
      <c r="H1477" s="105">
        <f t="shared" si="389"/>
        <v>-17.301908193012768</v>
      </c>
      <c r="I1477" s="240">
        <v>2892.1610000000001</v>
      </c>
      <c r="J1477" s="235">
        <v>3342.0729999999999</v>
      </c>
      <c r="K1477" s="234">
        <f t="shared" si="390"/>
        <v>-449.91199999999981</v>
      </c>
      <c r="L1477" s="312">
        <f t="shared" si="402"/>
        <v>-13.462063814883752</v>
      </c>
      <c r="M1477" s="240">
        <v>70.826999999999998</v>
      </c>
      <c r="N1477" s="235">
        <v>70.787000000000006</v>
      </c>
      <c r="O1477" s="234">
        <f t="shared" si="392"/>
        <v>3.9999999999992042E-2</v>
      </c>
      <c r="P1477" s="105">
        <f t="shared" si="393"/>
        <v>5.650755082146728E-2</v>
      </c>
      <c r="Q1477" s="240">
        <v>2330.3679999999999</v>
      </c>
      <c r="R1477" s="235">
        <v>2987.96</v>
      </c>
      <c r="S1477" s="234">
        <f t="shared" si="400"/>
        <v>-657.5920000000001</v>
      </c>
      <c r="T1477" s="105">
        <f t="shared" si="401"/>
        <v>-22.008059010160782</v>
      </c>
      <c r="U1477" s="180" t="s">
        <v>9113</v>
      </c>
      <c r="V1477" s="165">
        <v>1011</v>
      </c>
      <c r="W1477" s="165">
        <v>1010</v>
      </c>
      <c r="X1477" s="165">
        <f t="shared" si="391"/>
        <v>1</v>
      </c>
      <c r="Y1477" s="255">
        <f t="shared" ref="Y1477:Y1540" si="403">X1477/W1477*100</f>
        <v>9.9009900990099015E-2</v>
      </c>
      <c r="Z1477" s="237" t="s">
        <v>5669</v>
      </c>
      <c r="AA1477" s="165">
        <v>722</v>
      </c>
      <c r="AB1477" s="165">
        <v>722</v>
      </c>
      <c r="AC1477" s="165">
        <f t="shared" ref="AC1477:AC1540" si="404">AA1477-AB1477</f>
        <v>0</v>
      </c>
      <c r="AD1477" s="165">
        <f t="shared" ref="AD1477:AD1540" si="405">AC1477/AB1477*100</f>
        <v>0</v>
      </c>
      <c r="AE1477" s="241" t="s">
        <v>9114</v>
      </c>
      <c r="AF1477" s="165">
        <v>331</v>
      </c>
      <c r="AG1477" s="165">
        <v>781</v>
      </c>
      <c r="AH1477" s="165">
        <f t="shared" si="394"/>
        <v>-450</v>
      </c>
      <c r="AI1477" s="165">
        <f t="shared" si="395"/>
        <v>-57.618437900128036</v>
      </c>
      <c r="AJ1477" s="241" t="s">
        <v>9115</v>
      </c>
      <c r="AK1477" s="165">
        <v>214</v>
      </c>
      <c r="AL1477" s="165">
        <v>214</v>
      </c>
      <c r="AM1477" s="165">
        <f t="shared" si="396"/>
        <v>0</v>
      </c>
      <c r="AN1477" s="165">
        <f t="shared" si="397"/>
        <v>0</v>
      </c>
      <c r="AO1477" s="241" t="s">
        <v>5404</v>
      </c>
      <c r="AP1477" s="165">
        <v>52</v>
      </c>
      <c r="AQ1477" s="165">
        <v>261</v>
      </c>
      <c r="AR1477" s="165">
        <f t="shared" si="399"/>
        <v>-209</v>
      </c>
      <c r="AS1477" s="255">
        <f t="shared" si="398"/>
        <v>-80.076628352490417</v>
      </c>
      <c r="AT1477" s="11" t="s">
        <v>8973</v>
      </c>
    </row>
    <row r="1478" spans="2:46" ht="50" customHeight="1">
      <c r="B1478" s="34" t="s">
        <v>2917</v>
      </c>
      <c r="C1478" s="35" t="s">
        <v>5309</v>
      </c>
      <c r="D1478" s="36" t="s">
        <v>2918</v>
      </c>
      <c r="E1478" s="240">
        <v>4913.6580000000004</v>
      </c>
      <c r="F1478" s="235">
        <v>4356.3649999999998</v>
      </c>
      <c r="G1478" s="234">
        <f t="shared" si="388"/>
        <v>557.29300000000057</v>
      </c>
      <c r="H1478" s="105">
        <f t="shared" si="389"/>
        <v>12.792614943880979</v>
      </c>
      <c r="I1478" s="240">
        <v>1667.5989999999999</v>
      </c>
      <c r="J1478" s="235">
        <v>1185.299</v>
      </c>
      <c r="K1478" s="234">
        <f t="shared" si="390"/>
        <v>482.29999999999995</v>
      </c>
      <c r="L1478" s="312">
        <f t="shared" si="402"/>
        <v>40.690154973555195</v>
      </c>
      <c r="M1478" s="240">
        <v>4.1929999999999996</v>
      </c>
      <c r="N1478" s="235">
        <v>4.1909999999999998</v>
      </c>
      <c r="O1478" s="234">
        <f t="shared" si="392"/>
        <v>1.9999999999997797E-3</v>
      </c>
      <c r="P1478" s="105">
        <f t="shared" si="393"/>
        <v>4.7721307563821994E-2</v>
      </c>
      <c r="Q1478" s="240">
        <v>3241.866</v>
      </c>
      <c r="R1478" s="235">
        <v>3166.875</v>
      </c>
      <c r="S1478" s="234">
        <f t="shared" si="400"/>
        <v>74.990999999999985</v>
      </c>
      <c r="T1478" s="105">
        <f t="shared" si="401"/>
        <v>2.3679810538780339</v>
      </c>
      <c r="U1478" s="180" t="s">
        <v>5481</v>
      </c>
      <c r="V1478" s="165">
        <v>1475</v>
      </c>
      <c r="W1478" s="165">
        <v>1460</v>
      </c>
      <c r="X1478" s="165">
        <f t="shared" si="391"/>
        <v>15</v>
      </c>
      <c r="Y1478" s="165">
        <f t="shared" si="403"/>
        <v>1.0273972602739725</v>
      </c>
      <c r="Z1478" s="241" t="s">
        <v>9116</v>
      </c>
      <c r="AA1478" s="165">
        <v>956</v>
      </c>
      <c r="AB1478" s="165">
        <v>956</v>
      </c>
      <c r="AC1478" s="165">
        <f t="shared" si="404"/>
        <v>0</v>
      </c>
      <c r="AD1478" s="165">
        <f t="shared" si="405"/>
        <v>0</v>
      </c>
      <c r="AE1478" s="241" t="s">
        <v>8424</v>
      </c>
      <c r="AF1478" s="165">
        <v>373</v>
      </c>
      <c r="AG1478" s="165">
        <v>373</v>
      </c>
      <c r="AH1478" s="165">
        <f t="shared" si="394"/>
        <v>0</v>
      </c>
      <c r="AI1478" s="165">
        <f t="shared" si="395"/>
        <v>0</v>
      </c>
      <c r="AJ1478" s="241" t="s">
        <v>9117</v>
      </c>
      <c r="AK1478" s="165">
        <v>209</v>
      </c>
      <c r="AL1478" s="165">
        <v>209</v>
      </c>
      <c r="AM1478" s="165">
        <f t="shared" si="396"/>
        <v>0</v>
      </c>
      <c r="AN1478" s="165">
        <f t="shared" si="397"/>
        <v>0</v>
      </c>
      <c r="AO1478" s="241" t="s">
        <v>9118</v>
      </c>
      <c r="AP1478" s="165">
        <v>170</v>
      </c>
      <c r="AQ1478" s="165">
        <v>170</v>
      </c>
      <c r="AR1478" s="165">
        <f t="shared" si="399"/>
        <v>0</v>
      </c>
      <c r="AS1478" s="255">
        <f t="shared" si="398"/>
        <v>0</v>
      </c>
      <c r="AT1478" s="9" t="s">
        <v>8973</v>
      </c>
    </row>
    <row r="1479" spans="2:46" ht="50" customHeight="1">
      <c r="B1479" s="34" t="s">
        <v>2919</v>
      </c>
      <c r="C1479" s="35" t="s">
        <v>5309</v>
      </c>
      <c r="D1479" s="36" t="s">
        <v>2920</v>
      </c>
      <c r="E1479" s="240">
        <v>1904.681</v>
      </c>
      <c r="F1479" s="235">
        <v>1853.462</v>
      </c>
      <c r="G1479" s="234">
        <f t="shared" si="388"/>
        <v>51.219000000000051</v>
      </c>
      <c r="H1479" s="105">
        <f t="shared" si="389"/>
        <v>2.7634232587449894</v>
      </c>
      <c r="I1479" s="240">
        <v>1129.059</v>
      </c>
      <c r="J1479" s="235">
        <v>1188.2529999999999</v>
      </c>
      <c r="K1479" s="234">
        <f t="shared" si="390"/>
        <v>-59.19399999999996</v>
      </c>
      <c r="L1479" s="312">
        <f t="shared" si="402"/>
        <v>-4.9815990365688085</v>
      </c>
      <c r="M1479" s="240">
        <v>464.35199999999998</v>
      </c>
      <c r="N1479" s="235">
        <v>310.27199999999999</v>
      </c>
      <c r="O1479" s="234">
        <f t="shared" si="392"/>
        <v>154.07999999999998</v>
      </c>
      <c r="P1479" s="105">
        <f t="shared" si="393"/>
        <v>49.65965346534653</v>
      </c>
      <c r="Q1479" s="240">
        <v>311.27</v>
      </c>
      <c r="R1479" s="235">
        <v>354.93700000000001</v>
      </c>
      <c r="S1479" s="234">
        <f t="shared" si="400"/>
        <v>-43.66700000000003</v>
      </c>
      <c r="T1479" s="105">
        <f t="shared" si="401"/>
        <v>-12.302746684622914</v>
      </c>
      <c r="U1479" s="180" t="s">
        <v>8204</v>
      </c>
      <c r="V1479" s="165">
        <v>306</v>
      </c>
      <c r="W1479" s="165">
        <v>352</v>
      </c>
      <c r="X1479" s="165">
        <f t="shared" si="391"/>
        <v>-46</v>
      </c>
      <c r="Y1479" s="255">
        <f t="shared" si="403"/>
        <v>-13.068181818181818</v>
      </c>
      <c r="Z1479" s="241" t="s">
        <v>9119</v>
      </c>
      <c r="AA1479" s="165">
        <v>3</v>
      </c>
      <c r="AB1479" s="165">
        <v>3</v>
      </c>
      <c r="AC1479" s="165">
        <f t="shared" si="404"/>
        <v>0</v>
      </c>
      <c r="AD1479" s="165">
        <f t="shared" si="405"/>
        <v>0</v>
      </c>
      <c r="AE1479" s="241" t="s">
        <v>9084</v>
      </c>
      <c r="AF1479" s="165">
        <v>2</v>
      </c>
      <c r="AG1479" s="165" t="s">
        <v>5412</v>
      </c>
      <c r="AH1479" s="165" t="s">
        <v>5412</v>
      </c>
      <c r="AI1479" s="165" t="s">
        <v>5412</v>
      </c>
      <c r="AJ1479" s="241" t="s">
        <v>5588</v>
      </c>
      <c r="AK1479" s="165">
        <v>0</v>
      </c>
      <c r="AL1479" s="165">
        <v>0</v>
      </c>
      <c r="AM1479" s="165">
        <f t="shared" si="396"/>
        <v>0</v>
      </c>
      <c r="AN1479" s="165" t="s">
        <v>12165</v>
      </c>
      <c r="AO1479" s="241" t="s">
        <v>12158</v>
      </c>
      <c r="AP1479" s="165" t="s">
        <v>12158</v>
      </c>
      <c r="AQ1479" s="241" t="s">
        <v>12158</v>
      </c>
      <c r="AR1479" s="241" t="s">
        <v>12158</v>
      </c>
      <c r="AS1479" s="241" t="s">
        <v>12158</v>
      </c>
      <c r="AT1479" s="9" t="s">
        <v>8973</v>
      </c>
    </row>
    <row r="1480" spans="2:46" ht="50" customHeight="1">
      <c r="B1480" s="34" t="s">
        <v>2921</v>
      </c>
      <c r="C1480" s="35" t="s">
        <v>5309</v>
      </c>
      <c r="D1480" s="36" t="s">
        <v>2922</v>
      </c>
      <c r="E1480" s="240">
        <v>2339.355</v>
      </c>
      <c r="F1480" s="235">
        <v>2261.973</v>
      </c>
      <c r="G1480" s="234">
        <f t="shared" ref="G1480:G1543" si="406">E1480-F1480</f>
        <v>77.382000000000062</v>
      </c>
      <c r="H1480" s="105">
        <f t="shared" ref="H1480:H1543" si="407">G1480/F1480*100</f>
        <v>3.4209957413284799</v>
      </c>
      <c r="I1480" s="240">
        <v>1683.5340000000001</v>
      </c>
      <c r="J1480" s="235">
        <v>1642.98</v>
      </c>
      <c r="K1480" s="234">
        <f t="shared" ref="K1480:K1543" si="408">I1480-J1480</f>
        <v>40.554000000000087</v>
      </c>
      <c r="L1480" s="312">
        <f t="shared" si="402"/>
        <v>2.4683197604353122</v>
      </c>
      <c r="M1480" s="69" t="s">
        <v>5412</v>
      </c>
      <c r="N1480" s="115" t="s">
        <v>5412</v>
      </c>
      <c r="O1480" s="115" t="s">
        <v>5412</v>
      </c>
      <c r="P1480" s="115" t="s">
        <v>5412</v>
      </c>
      <c r="Q1480" s="240">
        <v>655.82100000000003</v>
      </c>
      <c r="R1480" s="235">
        <v>618.99300000000005</v>
      </c>
      <c r="S1480" s="234">
        <f t="shared" si="400"/>
        <v>36.827999999999975</v>
      </c>
      <c r="T1480" s="105">
        <f t="shared" si="401"/>
        <v>5.9496634049173363</v>
      </c>
      <c r="U1480" s="180" t="s">
        <v>9120</v>
      </c>
      <c r="V1480" s="165">
        <v>417</v>
      </c>
      <c r="W1480" s="165">
        <v>438</v>
      </c>
      <c r="X1480" s="165">
        <f t="shared" si="391"/>
        <v>-21</v>
      </c>
      <c r="Y1480" s="165">
        <f t="shared" si="403"/>
        <v>-4.7945205479452051</v>
      </c>
      <c r="Z1480" s="241" t="s">
        <v>9121</v>
      </c>
      <c r="AA1480" s="165">
        <v>236</v>
      </c>
      <c r="AB1480" s="165">
        <v>164</v>
      </c>
      <c r="AC1480" s="165">
        <f t="shared" si="404"/>
        <v>72</v>
      </c>
      <c r="AD1480" s="165">
        <f t="shared" si="405"/>
        <v>43.902439024390247</v>
      </c>
      <c r="AE1480" s="241" t="s">
        <v>9122</v>
      </c>
      <c r="AF1480" s="165">
        <v>2</v>
      </c>
      <c r="AG1480" s="165">
        <v>2</v>
      </c>
      <c r="AH1480" s="165">
        <f t="shared" ref="AH1480:AH1543" si="409">AF1480-AG1480</f>
        <v>0</v>
      </c>
      <c r="AI1480" s="165">
        <f t="shared" ref="AI1480:AI1543" si="410">AH1480/AG1480*100</f>
        <v>0</v>
      </c>
      <c r="AJ1480" s="241" t="s">
        <v>9123</v>
      </c>
      <c r="AK1480" s="165">
        <v>1</v>
      </c>
      <c r="AL1480" s="165" t="s">
        <v>5412</v>
      </c>
      <c r="AM1480" s="165" t="s">
        <v>5412</v>
      </c>
      <c r="AN1480" s="165" t="s">
        <v>5412</v>
      </c>
      <c r="AO1480" s="241" t="s">
        <v>9124</v>
      </c>
      <c r="AP1480" s="165" t="s">
        <v>5412</v>
      </c>
      <c r="AQ1480" s="165">
        <v>15</v>
      </c>
      <c r="AR1480" s="165" t="s">
        <v>12165</v>
      </c>
      <c r="AS1480" s="255" t="s">
        <v>12165</v>
      </c>
      <c r="AT1480" s="9" t="s">
        <v>8973</v>
      </c>
    </row>
    <row r="1481" spans="2:46" ht="50" customHeight="1">
      <c r="B1481" s="34" t="s">
        <v>2923</v>
      </c>
      <c r="C1481" s="35" t="s">
        <v>5309</v>
      </c>
      <c r="D1481" s="36" t="s">
        <v>2924</v>
      </c>
      <c r="E1481" s="240">
        <v>4408.1319999999996</v>
      </c>
      <c r="F1481" s="235">
        <v>4268.7619999999997</v>
      </c>
      <c r="G1481" s="234">
        <f t="shared" si="406"/>
        <v>139.36999999999989</v>
      </c>
      <c r="H1481" s="105">
        <f t="shared" si="407"/>
        <v>3.2648810123403433</v>
      </c>
      <c r="I1481" s="240">
        <v>2995.337</v>
      </c>
      <c r="J1481" s="235">
        <v>2896.7060000000001</v>
      </c>
      <c r="K1481" s="234">
        <f t="shared" si="408"/>
        <v>98.630999999999858</v>
      </c>
      <c r="L1481" s="312">
        <f t="shared" si="402"/>
        <v>3.4049365037390693</v>
      </c>
      <c r="M1481" s="69" t="s">
        <v>5412</v>
      </c>
      <c r="N1481" s="115" t="s">
        <v>5412</v>
      </c>
      <c r="O1481" s="115" t="s">
        <v>5412</v>
      </c>
      <c r="P1481" s="115" t="s">
        <v>5412</v>
      </c>
      <c r="Q1481" s="240">
        <v>1412.7950000000001</v>
      </c>
      <c r="R1481" s="235">
        <v>1372.056</v>
      </c>
      <c r="S1481" s="234">
        <f t="shared" si="400"/>
        <v>40.739000000000033</v>
      </c>
      <c r="T1481" s="105">
        <f t="shared" si="401"/>
        <v>2.9691936772260048</v>
      </c>
      <c r="U1481" s="180" t="s">
        <v>9125</v>
      </c>
      <c r="V1481" s="165">
        <v>681</v>
      </c>
      <c r="W1481" s="165">
        <v>890</v>
      </c>
      <c r="X1481" s="165">
        <f t="shared" si="391"/>
        <v>-209</v>
      </c>
      <c r="Y1481" s="165">
        <f t="shared" si="403"/>
        <v>-23.483146067415731</v>
      </c>
      <c r="Z1481" s="241" t="s">
        <v>9126</v>
      </c>
      <c r="AA1481" s="165">
        <v>393</v>
      </c>
      <c r="AB1481" s="165">
        <v>170</v>
      </c>
      <c r="AC1481" s="165">
        <f t="shared" si="404"/>
        <v>223</v>
      </c>
      <c r="AD1481" s="165">
        <f t="shared" si="405"/>
        <v>131.1764705882353</v>
      </c>
      <c r="AE1481" s="241" t="s">
        <v>9127</v>
      </c>
      <c r="AF1481" s="165">
        <v>57</v>
      </c>
      <c r="AG1481" s="165">
        <v>57</v>
      </c>
      <c r="AH1481" s="165">
        <f t="shared" si="409"/>
        <v>0</v>
      </c>
      <c r="AI1481" s="165">
        <f t="shared" si="410"/>
        <v>0</v>
      </c>
      <c r="AJ1481" s="241" t="s">
        <v>5588</v>
      </c>
      <c r="AK1481" s="165">
        <v>57</v>
      </c>
      <c r="AL1481" s="165">
        <v>57</v>
      </c>
      <c r="AM1481" s="165">
        <f t="shared" ref="AM1481:AM1543" si="411">AK1481-AL1481</f>
        <v>0</v>
      </c>
      <c r="AN1481" s="165">
        <f t="shared" ref="AN1481:AN1543" si="412">AM1481/AL1481*100</f>
        <v>0</v>
      </c>
      <c r="AO1481" s="241" t="s">
        <v>9128</v>
      </c>
      <c r="AP1481" s="165">
        <v>59</v>
      </c>
      <c r="AQ1481" s="165">
        <v>55</v>
      </c>
      <c r="AR1481" s="165">
        <f t="shared" si="399"/>
        <v>4</v>
      </c>
      <c r="AS1481" s="255">
        <f t="shared" ref="AS1481:AS1542" si="413">AR1481/AQ1481*100</f>
        <v>7.2727272727272725</v>
      </c>
      <c r="AT1481" s="9" t="s">
        <v>8973</v>
      </c>
    </row>
    <row r="1482" spans="2:46" ht="50" customHeight="1">
      <c r="B1482" s="34" t="s">
        <v>2925</v>
      </c>
      <c r="C1482" s="35" t="s">
        <v>5309</v>
      </c>
      <c r="D1482" s="36" t="s">
        <v>2926</v>
      </c>
      <c r="E1482" s="240">
        <v>2639.23</v>
      </c>
      <c r="F1482" s="235">
        <v>2368.2220000000002</v>
      </c>
      <c r="G1482" s="234">
        <f t="shared" si="406"/>
        <v>271.00799999999981</v>
      </c>
      <c r="H1482" s="105">
        <f t="shared" si="407"/>
        <v>11.443521764429171</v>
      </c>
      <c r="I1482" s="240">
        <v>992.57</v>
      </c>
      <c r="J1482" s="235">
        <v>802.73400000000004</v>
      </c>
      <c r="K1482" s="234">
        <f t="shared" si="408"/>
        <v>189.83600000000001</v>
      </c>
      <c r="L1482" s="312">
        <f t="shared" si="402"/>
        <v>23.648680633933534</v>
      </c>
      <c r="M1482" s="240">
        <v>10.997999999999999</v>
      </c>
      <c r="N1482" s="235">
        <v>10.994999999999999</v>
      </c>
      <c r="O1482" s="234">
        <f t="shared" ref="O1482:O1543" si="414">M1482-N1482</f>
        <v>3.0000000000001137E-3</v>
      </c>
      <c r="P1482" s="105">
        <f t="shared" ref="P1482:P1543" si="415">O1482/N1482*100</f>
        <v>2.7285129604366659E-2</v>
      </c>
      <c r="Q1482" s="240">
        <v>1635.662</v>
      </c>
      <c r="R1482" s="235">
        <v>1554.4929999999999</v>
      </c>
      <c r="S1482" s="234">
        <f t="shared" si="400"/>
        <v>81.169000000000096</v>
      </c>
      <c r="T1482" s="105">
        <f t="shared" si="401"/>
        <v>5.2215738507667835</v>
      </c>
      <c r="U1482" s="180" t="s">
        <v>9129</v>
      </c>
      <c r="V1482" s="165">
        <v>561</v>
      </c>
      <c r="W1482" s="165">
        <v>502</v>
      </c>
      <c r="X1482" s="165">
        <f t="shared" si="391"/>
        <v>59</v>
      </c>
      <c r="Y1482" s="165">
        <f t="shared" si="403"/>
        <v>11.752988047808765</v>
      </c>
      <c r="Z1482" s="241" t="s">
        <v>9130</v>
      </c>
      <c r="AA1482" s="165">
        <v>438</v>
      </c>
      <c r="AB1482" s="165">
        <v>443</v>
      </c>
      <c r="AC1482" s="165">
        <f t="shared" si="404"/>
        <v>-5</v>
      </c>
      <c r="AD1482" s="165">
        <f t="shared" si="405"/>
        <v>-1.1286681715575622</v>
      </c>
      <c r="AE1482" s="241" t="s">
        <v>9131</v>
      </c>
      <c r="AF1482" s="165">
        <v>255</v>
      </c>
      <c r="AG1482" s="165">
        <v>255</v>
      </c>
      <c r="AH1482" s="165">
        <f t="shared" si="409"/>
        <v>0</v>
      </c>
      <c r="AI1482" s="165">
        <f t="shared" si="410"/>
        <v>0</v>
      </c>
      <c r="AJ1482" s="241" t="s">
        <v>9132</v>
      </c>
      <c r="AK1482" s="165">
        <v>207</v>
      </c>
      <c r="AL1482" s="165">
        <v>207</v>
      </c>
      <c r="AM1482" s="165">
        <f t="shared" si="411"/>
        <v>0</v>
      </c>
      <c r="AN1482" s="165">
        <f t="shared" si="412"/>
        <v>0</v>
      </c>
      <c r="AO1482" s="241" t="s">
        <v>9133</v>
      </c>
      <c r="AP1482" s="165">
        <v>100</v>
      </c>
      <c r="AQ1482" s="165">
        <v>100</v>
      </c>
      <c r="AR1482" s="165">
        <f t="shared" si="399"/>
        <v>0</v>
      </c>
      <c r="AS1482" s="255">
        <f t="shared" si="413"/>
        <v>0</v>
      </c>
      <c r="AT1482" s="9" t="s">
        <v>8973</v>
      </c>
    </row>
    <row r="1483" spans="2:46" ht="50" customHeight="1">
      <c r="B1483" s="37" t="s">
        <v>2927</v>
      </c>
      <c r="C1483" s="35" t="s">
        <v>5309</v>
      </c>
      <c r="D1483" s="39" t="s">
        <v>2928</v>
      </c>
      <c r="E1483" s="240">
        <v>1644.5360000000001</v>
      </c>
      <c r="F1483" s="235">
        <v>1925.655</v>
      </c>
      <c r="G1483" s="234">
        <f t="shared" si="406"/>
        <v>-281.11899999999991</v>
      </c>
      <c r="H1483" s="105">
        <f t="shared" si="407"/>
        <v>-14.598617093923883</v>
      </c>
      <c r="I1483" s="240">
        <v>1299.1569999999999</v>
      </c>
      <c r="J1483" s="235">
        <v>1580.2929999999999</v>
      </c>
      <c r="K1483" s="234">
        <f t="shared" si="408"/>
        <v>-281.13599999999997</v>
      </c>
      <c r="L1483" s="312">
        <f t="shared" si="402"/>
        <v>-17.790118667867286</v>
      </c>
      <c r="M1483" s="240">
        <v>20.523</v>
      </c>
      <c r="N1483" s="235">
        <v>20.521000000000001</v>
      </c>
      <c r="O1483" s="234">
        <f t="shared" si="414"/>
        <v>1.9999999999988916E-3</v>
      </c>
      <c r="P1483" s="105">
        <f t="shared" si="415"/>
        <v>9.7461137371419107E-3</v>
      </c>
      <c r="Q1483" s="240">
        <v>324.85599999999999</v>
      </c>
      <c r="R1483" s="235">
        <v>324.84100000000001</v>
      </c>
      <c r="S1483" s="234">
        <f t="shared" si="400"/>
        <v>1.4999999999986358E-2</v>
      </c>
      <c r="T1483" s="105">
        <f t="shared" si="401"/>
        <v>4.6176437087640902E-3</v>
      </c>
      <c r="U1483" s="180" t="s">
        <v>5669</v>
      </c>
      <c r="V1483" s="165">
        <v>210</v>
      </c>
      <c r="W1483" s="165">
        <v>210</v>
      </c>
      <c r="X1483" s="165">
        <f t="shared" ref="X1483:X1545" si="416">V1483-W1483</f>
        <v>0</v>
      </c>
      <c r="Y1483" s="255">
        <f t="shared" si="403"/>
        <v>0</v>
      </c>
      <c r="Z1483" s="237" t="s">
        <v>9134</v>
      </c>
      <c r="AA1483" s="165">
        <v>55</v>
      </c>
      <c r="AB1483" s="165">
        <v>55</v>
      </c>
      <c r="AC1483" s="165">
        <f t="shared" si="404"/>
        <v>0</v>
      </c>
      <c r="AD1483" s="165">
        <f t="shared" si="405"/>
        <v>0</v>
      </c>
      <c r="AE1483" s="237" t="s">
        <v>9135</v>
      </c>
      <c r="AF1483" s="165">
        <v>38</v>
      </c>
      <c r="AG1483" s="165">
        <v>38</v>
      </c>
      <c r="AH1483" s="165">
        <f t="shared" si="409"/>
        <v>0</v>
      </c>
      <c r="AI1483" s="165">
        <f t="shared" si="410"/>
        <v>0</v>
      </c>
      <c r="AJ1483" s="237" t="s">
        <v>9136</v>
      </c>
      <c r="AK1483" s="165">
        <v>21</v>
      </c>
      <c r="AL1483" s="165">
        <v>21</v>
      </c>
      <c r="AM1483" s="165">
        <f t="shared" si="411"/>
        <v>0</v>
      </c>
      <c r="AN1483" s="165">
        <f t="shared" si="412"/>
        <v>0</v>
      </c>
      <c r="AO1483" s="241" t="s">
        <v>5412</v>
      </c>
      <c r="AP1483" s="165" t="s">
        <v>5412</v>
      </c>
      <c r="AQ1483" s="165" t="s">
        <v>5412</v>
      </c>
      <c r="AR1483" s="165" t="s">
        <v>5412</v>
      </c>
      <c r="AS1483" s="165" t="s">
        <v>5412</v>
      </c>
      <c r="AT1483" s="11" t="s">
        <v>8973</v>
      </c>
    </row>
    <row r="1484" spans="2:46" ht="50" customHeight="1">
      <c r="B1484" s="34" t="s">
        <v>2929</v>
      </c>
      <c r="C1484" s="35" t="s">
        <v>5309</v>
      </c>
      <c r="D1484" s="36" t="s">
        <v>2930</v>
      </c>
      <c r="E1484" s="240">
        <v>2961.9870000000001</v>
      </c>
      <c r="F1484" s="235">
        <v>3179.78</v>
      </c>
      <c r="G1484" s="234">
        <f t="shared" si="406"/>
        <v>-217.79300000000012</v>
      </c>
      <c r="H1484" s="105">
        <f t="shared" si="407"/>
        <v>-6.8493103296454496</v>
      </c>
      <c r="I1484" s="240">
        <v>857.63400000000001</v>
      </c>
      <c r="J1484" s="235">
        <v>876.84900000000005</v>
      </c>
      <c r="K1484" s="234">
        <f t="shared" si="408"/>
        <v>-19.215000000000032</v>
      </c>
      <c r="L1484" s="312">
        <f t="shared" si="402"/>
        <v>-2.1913693235665468</v>
      </c>
      <c r="M1484" s="240">
        <v>164.09700000000001</v>
      </c>
      <c r="N1484" s="235">
        <v>164.095</v>
      </c>
      <c r="O1484" s="234">
        <f t="shared" si="414"/>
        <v>2.0000000000095497E-3</v>
      </c>
      <c r="P1484" s="105">
        <f t="shared" si="415"/>
        <v>1.2188061793531489E-3</v>
      </c>
      <c r="Q1484" s="240">
        <v>1940.2560000000001</v>
      </c>
      <c r="R1484" s="235">
        <v>2138.8359999999998</v>
      </c>
      <c r="S1484" s="234">
        <f t="shared" si="400"/>
        <v>-198.5799999999997</v>
      </c>
      <c r="T1484" s="105">
        <f t="shared" si="401"/>
        <v>-9.2844893203592846</v>
      </c>
      <c r="U1484" s="180" t="s">
        <v>8993</v>
      </c>
      <c r="V1484" s="165">
        <v>969</v>
      </c>
      <c r="W1484" s="165">
        <v>1049</v>
      </c>
      <c r="X1484" s="165">
        <f t="shared" si="416"/>
        <v>-80</v>
      </c>
      <c r="Y1484" s="255">
        <f t="shared" si="403"/>
        <v>-7.6263107721639658</v>
      </c>
      <c r="Z1484" s="237" t="s">
        <v>9137</v>
      </c>
      <c r="AA1484" s="165">
        <v>807</v>
      </c>
      <c r="AB1484" s="165">
        <v>927</v>
      </c>
      <c r="AC1484" s="165">
        <f t="shared" si="404"/>
        <v>-120</v>
      </c>
      <c r="AD1484" s="165">
        <f t="shared" si="405"/>
        <v>-12.944983818770226</v>
      </c>
      <c r="AE1484" s="237" t="s">
        <v>9138</v>
      </c>
      <c r="AF1484" s="165">
        <v>156</v>
      </c>
      <c r="AG1484" s="165">
        <v>156</v>
      </c>
      <c r="AH1484" s="165">
        <f t="shared" si="409"/>
        <v>0</v>
      </c>
      <c r="AI1484" s="165">
        <f t="shared" si="410"/>
        <v>0</v>
      </c>
      <c r="AJ1484" s="237" t="s">
        <v>9001</v>
      </c>
      <c r="AK1484" s="165">
        <v>7</v>
      </c>
      <c r="AL1484" s="165">
        <v>7</v>
      </c>
      <c r="AM1484" s="165">
        <f t="shared" si="411"/>
        <v>0</v>
      </c>
      <c r="AN1484" s="165">
        <f t="shared" si="412"/>
        <v>0</v>
      </c>
      <c r="AO1484" s="237" t="s">
        <v>9139</v>
      </c>
      <c r="AP1484" s="165">
        <v>1</v>
      </c>
      <c r="AQ1484" s="165" t="s">
        <v>5412</v>
      </c>
      <c r="AR1484" s="165" t="s">
        <v>5412</v>
      </c>
      <c r="AS1484" s="165" t="s">
        <v>5412</v>
      </c>
      <c r="AT1484" s="9" t="s">
        <v>8973</v>
      </c>
    </row>
    <row r="1485" spans="2:46" ht="50" customHeight="1">
      <c r="B1485" s="34" t="s">
        <v>2931</v>
      </c>
      <c r="C1485" s="35" t="s">
        <v>5309</v>
      </c>
      <c r="D1485" s="36" t="s">
        <v>2932</v>
      </c>
      <c r="E1485" s="240">
        <v>7261.7219999999998</v>
      </c>
      <c r="F1485" s="235">
        <v>7717.808</v>
      </c>
      <c r="G1485" s="234">
        <f t="shared" si="406"/>
        <v>-456.08600000000024</v>
      </c>
      <c r="H1485" s="105">
        <f t="shared" si="407"/>
        <v>-5.9095276793618119</v>
      </c>
      <c r="I1485" s="240">
        <v>900</v>
      </c>
      <c r="J1485" s="235">
        <v>900</v>
      </c>
      <c r="K1485" s="234">
        <f t="shared" si="408"/>
        <v>0</v>
      </c>
      <c r="L1485" s="312">
        <f t="shared" si="402"/>
        <v>0</v>
      </c>
      <c r="M1485" s="240">
        <v>28.257000000000001</v>
      </c>
      <c r="N1485" s="235">
        <v>28.181999999999999</v>
      </c>
      <c r="O1485" s="234">
        <f t="shared" si="414"/>
        <v>7.5000000000002842E-2</v>
      </c>
      <c r="P1485" s="105">
        <f t="shared" si="415"/>
        <v>0.26612731530765327</v>
      </c>
      <c r="Q1485" s="240">
        <v>6333.4650000000001</v>
      </c>
      <c r="R1485" s="235">
        <v>6789.6260000000002</v>
      </c>
      <c r="S1485" s="234">
        <f t="shared" si="400"/>
        <v>-456.16100000000006</v>
      </c>
      <c r="T1485" s="105">
        <f t="shared" si="401"/>
        <v>-6.7184996640462975</v>
      </c>
      <c r="U1485" s="180" t="s">
        <v>9140</v>
      </c>
      <c r="V1485" s="165">
        <v>5685</v>
      </c>
      <c r="W1485" s="165">
        <v>6141</v>
      </c>
      <c r="X1485" s="165">
        <f t="shared" si="416"/>
        <v>-456</v>
      </c>
      <c r="Y1485" s="255">
        <f t="shared" si="403"/>
        <v>-7.4255007327796774</v>
      </c>
      <c r="Z1485" s="237" t="s">
        <v>9141</v>
      </c>
      <c r="AA1485" s="165">
        <v>510</v>
      </c>
      <c r="AB1485" s="165">
        <v>510</v>
      </c>
      <c r="AC1485" s="165">
        <f t="shared" si="404"/>
        <v>0</v>
      </c>
      <c r="AD1485" s="165">
        <f t="shared" si="405"/>
        <v>0</v>
      </c>
      <c r="AE1485" s="237" t="s">
        <v>9142</v>
      </c>
      <c r="AF1485" s="165">
        <v>139</v>
      </c>
      <c r="AG1485" s="165">
        <v>138</v>
      </c>
      <c r="AH1485" s="165">
        <f t="shared" si="409"/>
        <v>1</v>
      </c>
      <c r="AI1485" s="165">
        <f t="shared" si="410"/>
        <v>0.72463768115942029</v>
      </c>
      <c r="AJ1485" s="165" t="s">
        <v>6176</v>
      </c>
      <c r="AK1485" s="165" t="s">
        <v>6176</v>
      </c>
      <c r="AL1485" s="165" t="s">
        <v>6176</v>
      </c>
      <c r="AM1485" s="165" t="s">
        <v>6176</v>
      </c>
      <c r="AN1485" s="165" t="s">
        <v>6176</v>
      </c>
      <c r="AO1485" s="241" t="s">
        <v>12158</v>
      </c>
      <c r="AP1485" s="165" t="s">
        <v>12158</v>
      </c>
      <c r="AQ1485" s="241" t="s">
        <v>12158</v>
      </c>
      <c r="AR1485" s="241" t="s">
        <v>12158</v>
      </c>
      <c r="AS1485" s="241" t="s">
        <v>12158</v>
      </c>
      <c r="AT1485" s="9" t="s">
        <v>8973</v>
      </c>
    </row>
    <row r="1486" spans="2:46" ht="50" customHeight="1">
      <c r="B1486" s="34" t="s">
        <v>2933</v>
      </c>
      <c r="C1486" s="35" t="s">
        <v>5309</v>
      </c>
      <c r="D1486" s="36" t="s">
        <v>2934</v>
      </c>
      <c r="E1486" s="240">
        <v>2133.7640000000001</v>
      </c>
      <c r="F1486" s="235">
        <v>2408.2109999999998</v>
      </c>
      <c r="G1486" s="234">
        <f t="shared" si="406"/>
        <v>-274.44699999999966</v>
      </c>
      <c r="H1486" s="105">
        <f t="shared" si="407"/>
        <v>-11.396302068215771</v>
      </c>
      <c r="I1486" s="240">
        <v>1395.5889999999999</v>
      </c>
      <c r="J1486" s="235">
        <v>1596.6759999999999</v>
      </c>
      <c r="K1486" s="234">
        <f t="shared" si="408"/>
        <v>-201.08699999999999</v>
      </c>
      <c r="L1486" s="312">
        <f t="shared" si="402"/>
        <v>-12.594101746378101</v>
      </c>
      <c r="M1486" s="240">
        <v>0.32300000000000001</v>
      </c>
      <c r="N1486" s="235">
        <v>0.32300000000000001</v>
      </c>
      <c r="O1486" s="234">
        <f t="shared" si="414"/>
        <v>0</v>
      </c>
      <c r="P1486" s="105">
        <f t="shared" si="415"/>
        <v>0</v>
      </c>
      <c r="Q1486" s="240">
        <v>737.85199999999998</v>
      </c>
      <c r="R1486" s="235">
        <v>811.21199999999999</v>
      </c>
      <c r="S1486" s="234">
        <f t="shared" si="400"/>
        <v>-73.360000000000014</v>
      </c>
      <c r="T1486" s="105">
        <f t="shared" si="401"/>
        <v>-9.0432587289142674</v>
      </c>
      <c r="U1486" s="180" t="s">
        <v>9143</v>
      </c>
      <c r="V1486" s="165">
        <v>696</v>
      </c>
      <c r="W1486" s="165">
        <v>773</v>
      </c>
      <c r="X1486" s="165">
        <f t="shared" si="416"/>
        <v>-77</v>
      </c>
      <c r="Y1486" s="165">
        <f t="shared" si="403"/>
        <v>-9.9611901681759374</v>
      </c>
      <c r="Z1486" s="241" t="s">
        <v>7923</v>
      </c>
      <c r="AA1486" s="165">
        <v>22</v>
      </c>
      <c r="AB1486" s="165">
        <v>17</v>
      </c>
      <c r="AC1486" s="165">
        <f t="shared" si="404"/>
        <v>5</v>
      </c>
      <c r="AD1486" s="165">
        <f t="shared" si="405"/>
        <v>29.411764705882355</v>
      </c>
      <c r="AE1486" s="241" t="s">
        <v>5401</v>
      </c>
      <c r="AF1486" s="165">
        <v>15</v>
      </c>
      <c r="AG1486" s="165">
        <v>15</v>
      </c>
      <c r="AH1486" s="165">
        <f t="shared" si="409"/>
        <v>0</v>
      </c>
      <c r="AI1486" s="165">
        <f t="shared" si="410"/>
        <v>0</v>
      </c>
      <c r="AJ1486" s="241" t="s">
        <v>9144</v>
      </c>
      <c r="AK1486" s="165">
        <v>5</v>
      </c>
      <c r="AL1486" s="165">
        <v>6</v>
      </c>
      <c r="AM1486" s="165">
        <f t="shared" si="411"/>
        <v>-1</v>
      </c>
      <c r="AN1486" s="165">
        <f t="shared" si="412"/>
        <v>-16.666666666666664</v>
      </c>
      <c r="AO1486" s="241" t="s">
        <v>9001</v>
      </c>
      <c r="AP1486" s="165">
        <v>0</v>
      </c>
      <c r="AQ1486" s="165">
        <v>0</v>
      </c>
      <c r="AR1486" s="165">
        <f t="shared" si="399"/>
        <v>0</v>
      </c>
      <c r="AS1486" s="255" t="s">
        <v>12165</v>
      </c>
      <c r="AT1486" s="9" t="s">
        <v>8973</v>
      </c>
    </row>
    <row r="1487" spans="2:46" ht="50" customHeight="1">
      <c r="B1487" s="34" t="s">
        <v>2935</v>
      </c>
      <c r="C1487" s="35" t="s">
        <v>5309</v>
      </c>
      <c r="D1487" s="36" t="s">
        <v>2936</v>
      </c>
      <c r="E1487" s="240">
        <v>4872.6970000000001</v>
      </c>
      <c r="F1487" s="235">
        <v>4663.5630000000001</v>
      </c>
      <c r="G1487" s="234">
        <f t="shared" si="406"/>
        <v>209.13400000000001</v>
      </c>
      <c r="H1487" s="105">
        <f t="shared" si="407"/>
        <v>4.4844253202969488</v>
      </c>
      <c r="I1487" s="240">
        <v>1772.3209999999999</v>
      </c>
      <c r="J1487" s="235">
        <v>1975.739</v>
      </c>
      <c r="K1487" s="234">
        <f t="shared" si="408"/>
        <v>-203.41800000000012</v>
      </c>
      <c r="L1487" s="312">
        <f t="shared" si="402"/>
        <v>-10.295793118423036</v>
      </c>
      <c r="M1487" s="240">
        <v>2.298</v>
      </c>
      <c r="N1487" s="235">
        <v>2.298</v>
      </c>
      <c r="O1487" s="234">
        <f t="shared" si="414"/>
        <v>0</v>
      </c>
      <c r="P1487" s="105">
        <f t="shared" si="415"/>
        <v>0</v>
      </c>
      <c r="Q1487" s="240">
        <v>3098.078</v>
      </c>
      <c r="R1487" s="235">
        <v>2685.5259999999998</v>
      </c>
      <c r="S1487" s="234">
        <f t="shared" si="400"/>
        <v>412.55200000000013</v>
      </c>
      <c r="T1487" s="105">
        <f t="shared" si="401"/>
        <v>15.362055701564618</v>
      </c>
      <c r="U1487" s="180" t="s">
        <v>9145</v>
      </c>
      <c r="V1487" s="165">
        <v>1214</v>
      </c>
      <c r="W1487" s="165">
        <v>1010</v>
      </c>
      <c r="X1487" s="165">
        <f t="shared" si="416"/>
        <v>204</v>
      </c>
      <c r="Y1487" s="165">
        <f t="shared" si="403"/>
        <v>20.198019801980198</v>
      </c>
      <c r="Z1487" s="241" t="s">
        <v>9146</v>
      </c>
      <c r="AA1487" s="165">
        <v>1007</v>
      </c>
      <c r="AB1487" s="165">
        <v>1000</v>
      </c>
      <c r="AC1487" s="165">
        <f t="shared" si="404"/>
        <v>7</v>
      </c>
      <c r="AD1487" s="165">
        <f t="shared" si="405"/>
        <v>0.70000000000000007</v>
      </c>
      <c r="AE1487" s="241" t="s">
        <v>9077</v>
      </c>
      <c r="AF1487" s="165">
        <v>451</v>
      </c>
      <c r="AG1487" s="165">
        <v>208</v>
      </c>
      <c r="AH1487" s="165">
        <f t="shared" si="409"/>
        <v>243</v>
      </c>
      <c r="AI1487" s="165">
        <f t="shared" si="410"/>
        <v>116.82692307692308</v>
      </c>
      <c r="AJ1487" s="241" t="s">
        <v>9147</v>
      </c>
      <c r="AK1487" s="165">
        <v>206</v>
      </c>
      <c r="AL1487" s="165">
        <v>206</v>
      </c>
      <c r="AM1487" s="165">
        <f t="shared" si="411"/>
        <v>0</v>
      </c>
      <c r="AN1487" s="165">
        <f t="shared" si="412"/>
        <v>0</v>
      </c>
      <c r="AO1487" s="241" t="s">
        <v>9148</v>
      </c>
      <c r="AP1487" s="165">
        <v>153</v>
      </c>
      <c r="AQ1487" s="165">
        <v>195</v>
      </c>
      <c r="AR1487" s="165">
        <f t="shared" si="399"/>
        <v>-42</v>
      </c>
      <c r="AS1487" s="255">
        <f t="shared" si="413"/>
        <v>-21.53846153846154</v>
      </c>
      <c r="AT1487" s="9" t="s">
        <v>8973</v>
      </c>
    </row>
    <row r="1488" spans="2:46" ht="50" customHeight="1">
      <c r="B1488" s="34" t="s">
        <v>2937</v>
      </c>
      <c r="C1488" s="35" t="s">
        <v>5309</v>
      </c>
      <c r="D1488" s="36" t="s">
        <v>2938</v>
      </c>
      <c r="E1488" s="240">
        <v>2088.826</v>
      </c>
      <c r="F1488" s="235">
        <v>2436.4699999999998</v>
      </c>
      <c r="G1488" s="234">
        <f t="shared" si="406"/>
        <v>-347.64399999999978</v>
      </c>
      <c r="H1488" s="105">
        <f t="shared" si="407"/>
        <v>-14.268347240064511</v>
      </c>
      <c r="I1488" s="240">
        <v>939.97400000000005</v>
      </c>
      <c r="J1488" s="235">
        <v>1335.0029999999999</v>
      </c>
      <c r="K1488" s="234">
        <f t="shared" si="408"/>
        <v>-395.02899999999988</v>
      </c>
      <c r="L1488" s="312">
        <f t="shared" si="402"/>
        <v>-29.590120771264179</v>
      </c>
      <c r="M1488" s="240">
        <v>2.3759999999999999</v>
      </c>
      <c r="N1488" s="235">
        <v>2.375</v>
      </c>
      <c r="O1488" s="234">
        <f t="shared" si="414"/>
        <v>9.9999999999988987E-4</v>
      </c>
      <c r="P1488" s="105">
        <f t="shared" si="415"/>
        <v>4.2105263157890101E-2</v>
      </c>
      <c r="Q1488" s="240">
        <v>1146.4760000000001</v>
      </c>
      <c r="R1488" s="235">
        <v>1099.0920000000001</v>
      </c>
      <c r="S1488" s="234">
        <f t="shared" si="400"/>
        <v>47.384000000000015</v>
      </c>
      <c r="T1488" s="105">
        <f t="shared" si="401"/>
        <v>4.3111950591943176</v>
      </c>
      <c r="U1488" s="180" t="s">
        <v>9149</v>
      </c>
      <c r="V1488" s="165">
        <v>911</v>
      </c>
      <c r="W1488" s="165">
        <v>925</v>
      </c>
      <c r="X1488" s="165">
        <f t="shared" si="416"/>
        <v>-14</v>
      </c>
      <c r="Y1488" s="255">
        <f t="shared" si="403"/>
        <v>-1.5135135135135136</v>
      </c>
      <c r="Z1488" s="237" t="s">
        <v>9150</v>
      </c>
      <c r="AA1488" s="165">
        <v>161</v>
      </c>
      <c r="AB1488" s="165">
        <v>100</v>
      </c>
      <c r="AC1488" s="165">
        <f t="shared" si="404"/>
        <v>61</v>
      </c>
      <c r="AD1488" s="165">
        <f t="shared" si="405"/>
        <v>61</v>
      </c>
      <c r="AE1488" s="237" t="s">
        <v>9151</v>
      </c>
      <c r="AF1488" s="165">
        <v>50</v>
      </c>
      <c r="AG1488" s="165">
        <v>50</v>
      </c>
      <c r="AH1488" s="165">
        <f t="shared" si="409"/>
        <v>0</v>
      </c>
      <c r="AI1488" s="165">
        <f t="shared" si="410"/>
        <v>0</v>
      </c>
      <c r="AJ1488" s="241" t="s">
        <v>9152</v>
      </c>
      <c r="AK1488" s="165">
        <v>24</v>
      </c>
      <c r="AL1488" s="165">
        <v>24</v>
      </c>
      <c r="AM1488" s="165">
        <f t="shared" si="411"/>
        <v>0</v>
      </c>
      <c r="AN1488" s="165">
        <f t="shared" si="412"/>
        <v>0</v>
      </c>
      <c r="AO1488" s="241" t="s">
        <v>12158</v>
      </c>
      <c r="AP1488" s="165" t="s">
        <v>12158</v>
      </c>
      <c r="AQ1488" s="241" t="s">
        <v>12158</v>
      </c>
      <c r="AR1488" s="241" t="s">
        <v>12158</v>
      </c>
      <c r="AS1488" s="241" t="s">
        <v>12158</v>
      </c>
      <c r="AT1488" s="9" t="s">
        <v>8973</v>
      </c>
    </row>
    <row r="1489" spans="2:46" ht="50" customHeight="1">
      <c r="B1489" s="34" t="s">
        <v>2939</v>
      </c>
      <c r="C1489" s="35" t="s">
        <v>5309</v>
      </c>
      <c r="D1489" s="36" t="s">
        <v>2233</v>
      </c>
      <c r="E1489" s="240">
        <v>1637.114</v>
      </c>
      <c r="F1489" s="235">
        <v>1810.1120000000001</v>
      </c>
      <c r="G1489" s="234">
        <f t="shared" si="406"/>
        <v>-172.99800000000005</v>
      </c>
      <c r="H1489" s="105">
        <f t="shared" si="407"/>
        <v>-9.5573091609800951</v>
      </c>
      <c r="I1489" s="240">
        <v>579.125</v>
      </c>
      <c r="J1489" s="235">
        <v>801.87900000000002</v>
      </c>
      <c r="K1489" s="234">
        <f t="shared" si="408"/>
        <v>-222.75400000000002</v>
      </c>
      <c r="L1489" s="312">
        <f t="shared" si="402"/>
        <v>-27.779004064204205</v>
      </c>
      <c r="M1489" s="240">
        <v>107.346</v>
      </c>
      <c r="N1489" s="235">
        <v>107.32</v>
      </c>
      <c r="O1489" s="234">
        <f t="shared" si="414"/>
        <v>2.6000000000010459E-2</v>
      </c>
      <c r="P1489" s="105">
        <f t="shared" si="415"/>
        <v>2.4226612001500617E-2</v>
      </c>
      <c r="Q1489" s="240">
        <v>950.64300000000003</v>
      </c>
      <c r="R1489" s="235">
        <v>900.91300000000001</v>
      </c>
      <c r="S1489" s="234">
        <f t="shared" si="400"/>
        <v>49.730000000000018</v>
      </c>
      <c r="T1489" s="105">
        <f t="shared" si="401"/>
        <v>5.5199558669927082</v>
      </c>
      <c r="U1489" s="180" t="s">
        <v>7199</v>
      </c>
      <c r="V1489" s="165">
        <v>528</v>
      </c>
      <c r="W1489" s="165">
        <v>371</v>
      </c>
      <c r="X1489" s="165">
        <f t="shared" si="416"/>
        <v>157</v>
      </c>
      <c r="Y1489" s="165">
        <f t="shared" si="403"/>
        <v>42.318059299191376</v>
      </c>
      <c r="Z1489" s="241" t="s">
        <v>8993</v>
      </c>
      <c r="AA1489" s="165">
        <v>311</v>
      </c>
      <c r="AB1489" s="165">
        <v>359</v>
      </c>
      <c r="AC1489" s="165">
        <f t="shared" si="404"/>
        <v>-48</v>
      </c>
      <c r="AD1489" s="165">
        <f t="shared" si="405"/>
        <v>-13.370473537604457</v>
      </c>
      <c r="AE1489" s="241" t="s">
        <v>9153</v>
      </c>
      <c r="AF1489" s="165">
        <v>55</v>
      </c>
      <c r="AG1489" s="165">
        <v>109</v>
      </c>
      <c r="AH1489" s="165">
        <f t="shared" si="409"/>
        <v>-54</v>
      </c>
      <c r="AI1489" s="165">
        <f t="shared" si="410"/>
        <v>-49.541284403669728</v>
      </c>
      <c r="AJ1489" s="241" t="s">
        <v>9154</v>
      </c>
      <c r="AK1489" s="165">
        <v>53</v>
      </c>
      <c r="AL1489" s="165">
        <v>58</v>
      </c>
      <c r="AM1489" s="165">
        <f t="shared" si="411"/>
        <v>-5</v>
      </c>
      <c r="AN1489" s="165">
        <f t="shared" si="412"/>
        <v>-8.6206896551724146</v>
      </c>
      <c r="AO1489" s="241" t="s">
        <v>7924</v>
      </c>
      <c r="AP1489" s="165">
        <v>3</v>
      </c>
      <c r="AQ1489" s="165">
        <v>3</v>
      </c>
      <c r="AR1489" s="165">
        <f t="shared" si="399"/>
        <v>0</v>
      </c>
      <c r="AS1489" s="255">
        <f t="shared" si="413"/>
        <v>0</v>
      </c>
      <c r="AT1489" s="9" t="s">
        <v>8973</v>
      </c>
    </row>
    <row r="1490" spans="2:46" ht="50" customHeight="1">
      <c r="B1490" s="34" t="s">
        <v>2940</v>
      </c>
      <c r="C1490" s="35" t="s">
        <v>5309</v>
      </c>
      <c r="D1490" s="36" t="s">
        <v>2941</v>
      </c>
      <c r="E1490" s="240">
        <v>2956.3670000000002</v>
      </c>
      <c r="F1490" s="235">
        <v>3446.346</v>
      </c>
      <c r="G1490" s="234">
        <f t="shared" si="406"/>
        <v>-489.97899999999981</v>
      </c>
      <c r="H1490" s="105">
        <f t="shared" si="407"/>
        <v>-14.217347880915026</v>
      </c>
      <c r="I1490" s="240">
        <v>2078.2829999999999</v>
      </c>
      <c r="J1490" s="235">
        <v>2220.8870000000002</v>
      </c>
      <c r="K1490" s="234">
        <f t="shared" si="408"/>
        <v>-142.60400000000027</v>
      </c>
      <c r="L1490" s="312">
        <f t="shared" si="402"/>
        <v>-6.4210380807308187</v>
      </c>
      <c r="M1490" s="69" t="s">
        <v>5412</v>
      </c>
      <c r="N1490" s="115" t="s">
        <v>5412</v>
      </c>
      <c r="O1490" s="115" t="s">
        <v>5412</v>
      </c>
      <c r="P1490" s="115" t="s">
        <v>5412</v>
      </c>
      <c r="Q1490" s="240">
        <v>878.08399999999995</v>
      </c>
      <c r="R1490" s="235">
        <v>1225.4590000000001</v>
      </c>
      <c r="S1490" s="234">
        <f t="shared" si="400"/>
        <v>-347.37500000000011</v>
      </c>
      <c r="T1490" s="105">
        <f t="shared" si="401"/>
        <v>-28.34652158905358</v>
      </c>
      <c r="U1490" s="180" t="s">
        <v>9155</v>
      </c>
      <c r="V1490" s="165">
        <v>699</v>
      </c>
      <c r="W1490" s="165">
        <v>1055</v>
      </c>
      <c r="X1490" s="165">
        <f t="shared" si="416"/>
        <v>-356</v>
      </c>
      <c r="Y1490" s="165">
        <f t="shared" si="403"/>
        <v>-33.744075829383888</v>
      </c>
      <c r="Z1490" s="241" t="s">
        <v>9156</v>
      </c>
      <c r="AA1490" s="165">
        <v>120</v>
      </c>
      <c r="AB1490" s="165">
        <v>110</v>
      </c>
      <c r="AC1490" s="165">
        <f t="shared" si="404"/>
        <v>10</v>
      </c>
      <c r="AD1490" s="165">
        <f t="shared" si="405"/>
        <v>9.0909090909090917</v>
      </c>
      <c r="AE1490" s="241" t="s">
        <v>9157</v>
      </c>
      <c r="AF1490" s="165">
        <v>36</v>
      </c>
      <c r="AG1490" s="165">
        <v>36</v>
      </c>
      <c r="AH1490" s="165">
        <f t="shared" si="409"/>
        <v>0</v>
      </c>
      <c r="AI1490" s="165">
        <f t="shared" si="410"/>
        <v>0</v>
      </c>
      <c r="AJ1490" s="241" t="s">
        <v>9158</v>
      </c>
      <c r="AK1490" s="165">
        <v>18</v>
      </c>
      <c r="AL1490" s="165">
        <v>19</v>
      </c>
      <c r="AM1490" s="165">
        <f t="shared" si="411"/>
        <v>-1</v>
      </c>
      <c r="AN1490" s="165">
        <f t="shared" si="412"/>
        <v>-5.2631578947368416</v>
      </c>
      <c r="AO1490" s="241" t="s">
        <v>7199</v>
      </c>
      <c r="AP1490" s="165">
        <v>5</v>
      </c>
      <c r="AQ1490" s="165">
        <v>5</v>
      </c>
      <c r="AR1490" s="165">
        <f t="shared" si="399"/>
        <v>0</v>
      </c>
      <c r="AS1490" s="255">
        <f t="shared" si="413"/>
        <v>0</v>
      </c>
      <c r="AT1490" s="9" t="s">
        <v>8973</v>
      </c>
    </row>
    <row r="1491" spans="2:46" ht="50" customHeight="1">
      <c r="B1491" s="34" t="s">
        <v>2942</v>
      </c>
      <c r="C1491" s="35" t="s">
        <v>5309</v>
      </c>
      <c r="D1491" s="36" t="s">
        <v>2943</v>
      </c>
      <c r="E1491" s="240">
        <v>4365.42</v>
      </c>
      <c r="F1491" s="235">
        <v>4195.9170000000004</v>
      </c>
      <c r="G1491" s="234">
        <f t="shared" si="406"/>
        <v>169.5029999999997</v>
      </c>
      <c r="H1491" s="105">
        <f t="shared" si="407"/>
        <v>4.0397128923188825</v>
      </c>
      <c r="I1491" s="240">
        <v>3135.4740000000002</v>
      </c>
      <c r="J1491" s="235">
        <v>2667.66</v>
      </c>
      <c r="K1491" s="234">
        <f t="shared" si="408"/>
        <v>467.81400000000031</v>
      </c>
      <c r="L1491" s="312">
        <f t="shared" si="402"/>
        <v>17.536492656485471</v>
      </c>
      <c r="M1491" s="69" t="s">
        <v>5412</v>
      </c>
      <c r="N1491" s="115" t="s">
        <v>5412</v>
      </c>
      <c r="O1491" s="115" t="s">
        <v>5412</v>
      </c>
      <c r="P1491" s="115" t="s">
        <v>5412</v>
      </c>
      <c r="Q1491" s="240">
        <v>1229.9459999999999</v>
      </c>
      <c r="R1491" s="235">
        <v>1528.2570000000001</v>
      </c>
      <c r="S1491" s="234">
        <f t="shared" si="400"/>
        <v>-298.31100000000015</v>
      </c>
      <c r="T1491" s="105">
        <f t="shared" si="401"/>
        <v>-19.519688115284282</v>
      </c>
      <c r="U1491" s="180" t="s">
        <v>9154</v>
      </c>
      <c r="V1491" s="165">
        <v>1162</v>
      </c>
      <c r="W1491" s="165">
        <v>861</v>
      </c>
      <c r="X1491" s="165">
        <f t="shared" si="416"/>
        <v>301</v>
      </c>
      <c r="Y1491" s="255">
        <f t="shared" si="403"/>
        <v>34.959349593495936</v>
      </c>
      <c r="Z1491" s="237" t="s">
        <v>9159</v>
      </c>
      <c r="AA1491" s="165">
        <v>54</v>
      </c>
      <c r="AB1491" s="165">
        <v>54</v>
      </c>
      <c r="AC1491" s="165">
        <f t="shared" si="404"/>
        <v>0</v>
      </c>
      <c r="AD1491" s="165">
        <f t="shared" si="405"/>
        <v>0</v>
      </c>
      <c r="AE1491" s="237" t="s">
        <v>9157</v>
      </c>
      <c r="AF1491" s="165">
        <v>12</v>
      </c>
      <c r="AG1491" s="165">
        <v>12</v>
      </c>
      <c r="AH1491" s="165">
        <f t="shared" si="409"/>
        <v>0</v>
      </c>
      <c r="AI1491" s="165">
        <f t="shared" si="410"/>
        <v>0</v>
      </c>
      <c r="AJ1491" s="241" t="s">
        <v>9160</v>
      </c>
      <c r="AK1491" s="165">
        <v>2</v>
      </c>
      <c r="AL1491" s="165">
        <v>602</v>
      </c>
      <c r="AM1491" s="165">
        <f t="shared" si="411"/>
        <v>-600</v>
      </c>
      <c r="AN1491" s="165">
        <f t="shared" si="412"/>
        <v>-99.667774086378742</v>
      </c>
      <c r="AO1491" s="241" t="s">
        <v>12158</v>
      </c>
      <c r="AP1491" s="165" t="s">
        <v>12158</v>
      </c>
      <c r="AQ1491" s="241" t="s">
        <v>12158</v>
      </c>
      <c r="AR1491" s="241" t="s">
        <v>12158</v>
      </c>
      <c r="AS1491" s="241" t="s">
        <v>12158</v>
      </c>
      <c r="AT1491" s="9" t="s">
        <v>8973</v>
      </c>
    </row>
    <row r="1492" spans="2:46" ht="50" customHeight="1">
      <c r="B1492" s="37" t="s">
        <v>2944</v>
      </c>
      <c r="C1492" s="35" t="s">
        <v>5309</v>
      </c>
      <c r="D1492" s="39" t="s">
        <v>2945</v>
      </c>
      <c r="E1492" s="240">
        <v>3797.4969999999998</v>
      </c>
      <c r="F1492" s="235">
        <v>3859.674</v>
      </c>
      <c r="G1492" s="234">
        <f t="shared" si="406"/>
        <v>-62.177000000000135</v>
      </c>
      <c r="H1492" s="105">
        <f t="shared" si="407"/>
        <v>-1.6109391622194034</v>
      </c>
      <c r="I1492" s="240">
        <v>2542.241</v>
      </c>
      <c r="J1492" s="235">
        <v>2540.3939999999998</v>
      </c>
      <c r="K1492" s="234">
        <f t="shared" si="408"/>
        <v>1.8470000000002074</v>
      </c>
      <c r="L1492" s="312">
        <f t="shared" si="402"/>
        <v>7.2705257530926604E-2</v>
      </c>
      <c r="M1492" s="240">
        <v>518.90200000000004</v>
      </c>
      <c r="N1492" s="235">
        <v>518.54200000000003</v>
      </c>
      <c r="O1492" s="234">
        <f t="shared" si="414"/>
        <v>0.36000000000001364</v>
      </c>
      <c r="P1492" s="105">
        <f t="shared" si="415"/>
        <v>6.9425427448502455E-2</v>
      </c>
      <c r="Q1492" s="240">
        <v>736.35400000000004</v>
      </c>
      <c r="R1492" s="235">
        <v>800.73800000000006</v>
      </c>
      <c r="S1492" s="234">
        <f t="shared" si="400"/>
        <v>-64.384000000000015</v>
      </c>
      <c r="T1492" s="105">
        <f t="shared" si="401"/>
        <v>-8.0405825625860157</v>
      </c>
      <c r="U1492" s="180" t="s">
        <v>9161</v>
      </c>
      <c r="V1492" s="165">
        <v>329</v>
      </c>
      <c r="W1492" s="165">
        <v>329</v>
      </c>
      <c r="X1492" s="165">
        <f t="shared" si="416"/>
        <v>0</v>
      </c>
      <c r="Y1492" s="165">
        <f t="shared" si="403"/>
        <v>0</v>
      </c>
      <c r="Z1492" s="241" t="s">
        <v>9162</v>
      </c>
      <c r="AA1492" s="165">
        <v>137</v>
      </c>
      <c r="AB1492" s="165">
        <v>146</v>
      </c>
      <c r="AC1492" s="165">
        <f t="shared" si="404"/>
        <v>-9</v>
      </c>
      <c r="AD1492" s="165">
        <f t="shared" si="405"/>
        <v>-6.1643835616438354</v>
      </c>
      <c r="AE1492" s="241" t="s">
        <v>8997</v>
      </c>
      <c r="AF1492" s="165">
        <v>105</v>
      </c>
      <c r="AG1492" s="165">
        <v>105</v>
      </c>
      <c r="AH1492" s="165">
        <f t="shared" si="409"/>
        <v>0</v>
      </c>
      <c r="AI1492" s="165">
        <f t="shared" si="410"/>
        <v>0</v>
      </c>
      <c r="AJ1492" s="241" t="s">
        <v>9023</v>
      </c>
      <c r="AK1492" s="165">
        <v>85</v>
      </c>
      <c r="AL1492" s="165">
        <v>85</v>
      </c>
      <c r="AM1492" s="165">
        <f t="shared" si="411"/>
        <v>0</v>
      </c>
      <c r="AN1492" s="165">
        <f t="shared" si="412"/>
        <v>0</v>
      </c>
      <c r="AO1492" s="241" t="s">
        <v>9163</v>
      </c>
      <c r="AP1492" s="165">
        <v>38</v>
      </c>
      <c r="AQ1492" s="165">
        <v>38</v>
      </c>
      <c r="AR1492" s="165">
        <f t="shared" si="399"/>
        <v>0</v>
      </c>
      <c r="AS1492" s="255">
        <f t="shared" si="413"/>
        <v>0</v>
      </c>
      <c r="AT1492" s="11" t="s">
        <v>8973</v>
      </c>
    </row>
    <row r="1493" spans="2:46" ht="50" customHeight="1">
      <c r="B1493" s="37" t="s">
        <v>2946</v>
      </c>
      <c r="C1493" s="35" t="s">
        <v>5309</v>
      </c>
      <c r="D1493" s="39" t="s">
        <v>2947</v>
      </c>
      <c r="E1493" s="240">
        <v>3269.5219999999999</v>
      </c>
      <c r="F1493" s="235">
        <v>2314.3200000000002</v>
      </c>
      <c r="G1493" s="234">
        <f t="shared" si="406"/>
        <v>955.20199999999977</v>
      </c>
      <c r="H1493" s="105">
        <f t="shared" si="407"/>
        <v>41.273549033841462</v>
      </c>
      <c r="I1493" s="240">
        <v>2063.915</v>
      </c>
      <c r="J1493" s="235">
        <v>1090.4559999999999</v>
      </c>
      <c r="K1493" s="234">
        <f t="shared" si="408"/>
        <v>973.45900000000006</v>
      </c>
      <c r="L1493" s="312">
        <f t="shared" si="402"/>
        <v>89.270818813413854</v>
      </c>
      <c r="M1493" s="240">
        <v>344.21899999999999</v>
      </c>
      <c r="N1493" s="235">
        <v>344.08600000000001</v>
      </c>
      <c r="O1493" s="234">
        <f t="shared" si="414"/>
        <v>0.13299999999998136</v>
      </c>
      <c r="P1493" s="105">
        <f t="shared" si="415"/>
        <v>3.8653127415815038E-2</v>
      </c>
      <c r="Q1493" s="240">
        <v>861.38800000000003</v>
      </c>
      <c r="R1493" s="235">
        <v>879.77800000000002</v>
      </c>
      <c r="S1493" s="234">
        <f t="shared" si="400"/>
        <v>-18.389999999999986</v>
      </c>
      <c r="T1493" s="105">
        <f t="shared" si="401"/>
        <v>-2.0903000529679061</v>
      </c>
      <c r="U1493" s="180" t="s">
        <v>9164</v>
      </c>
      <c r="V1493" s="165">
        <v>395</v>
      </c>
      <c r="W1493" s="165">
        <v>395</v>
      </c>
      <c r="X1493" s="165">
        <f t="shared" si="416"/>
        <v>0</v>
      </c>
      <c r="Y1493" s="165">
        <f t="shared" si="403"/>
        <v>0</v>
      </c>
      <c r="Z1493" s="241" t="s">
        <v>9165</v>
      </c>
      <c r="AA1493" s="165">
        <v>301</v>
      </c>
      <c r="AB1493" s="165">
        <v>300</v>
      </c>
      <c r="AC1493" s="165">
        <f t="shared" si="404"/>
        <v>1</v>
      </c>
      <c r="AD1493" s="165">
        <f t="shared" si="405"/>
        <v>0.33333333333333337</v>
      </c>
      <c r="AE1493" s="241" t="s">
        <v>9166</v>
      </c>
      <c r="AF1493" s="165">
        <v>74</v>
      </c>
      <c r="AG1493" s="165">
        <v>74</v>
      </c>
      <c r="AH1493" s="165">
        <f t="shared" si="409"/>
        <v>0</v>
      </c>
      <c r="AI1493" s="165">
        <f t="shared" si="410"/>
        <v>0</v>
      </c>
      <c r="AJ1493" s="241" t="s">
        <v>9167</v>
      </c>
      <c r="AK1493" s="165">
        <v>34</v>
      </c>
      <c r="AL1493" s="165">
        <v>34</v>
      </c>
      <c r="AM1493" s="165">
        <f t="shared" si="411"/>
        <v>0</v>
      </c>
      <c r="AN1493" s="165">
        <f t="shared" si="412"/>
        <v>0</v>
      </c>
      <c r="AO1493" s="241" t="s">
        <v>9168</v>
      </c>
      <c r="AP1493" s="165">
        <v>18</v>
      </c>
      <c r="AQ1493" s="165">
        <v>47</v>
      </c>
      <c r="AR1493" s="165">
        <f t="shared" si="399"/>
        <v>-29</v>
      </c>
      <c r="AS1493" s="255">
        <f t="shared" si="413"/>
        <v>-61.702127659574465</v>
      </c>
      <c r="AT1493" s="11" t="s">
        <v>8973</v>
      </c>
    </row>
    <row r="1494" spans="2:46" ht="50" customHeight="1">
      <c r="B1494" s="34" t="s">
        <v>2948</v>
      </c>
      <c r="C1494" s="35" t="s">
        <v>5309</v>
      </c>
      <c r="D1494" s="36" t="s">
        <v>2949</v>
      </c>
      <c r="E1494" s="240">
        <v>1701.32</v>
      </c>
      <c r="F1494" s="235">
        <v>1758.0229999999999</v>
      </c>
      <c r="G1494" s="234">
        <f t="shared" si="406"/>
        <v>-56.702999999999975</v>
      </c>
      <c r="H1494" s="105">
        <f t="shared" si="407"/>
        <v>-3.2253844232982152</v>
      </c>
      <c r="I1494" s="240">
        <v>1327.4780000000001</v>
      </c>
      <c r="J1494" s="235">
        <v>1389.4960000000001</v>
      </c>
      <c r="K1494" s="234">
        <f t="shared" si="408"/>
        <v>-62.018000000000029</v>
      </c>
      <c r="L1494" s="312">
        <f t="shared" si="402"/>
        <v>-4.46334498264119</v>
      </c>
      <c r="M1494" s="240">
        <v>135.77099999999999</v>
      </c>
      <c r="N1494" s="235">
        <v>135.77000000000001</v>
      </c>
      <c r="O1494" s="234">
        <f t="shared" si="414"/>
        <v>9.9999999997635314E-4</v>
      </c>
      <c r="P1494" s="105">
        <f t="shared" si="415"/>
        <v>7.3653973630135748E-4</v>
      </c>
      <c r="Q1494" s="240">
        <v>238.071</v>
      </c>
      <c r="R1494" s="235">
        <v>232.75700000000001</v>
      </c>
      <c r="S1494" s="234">
        <f t="shared" si="400"/>
        <v>5.313999999999993</v>
      </c>
      <c r="T1494" s="105">
        <f t="shared" si="401"/>
        <v>2.2830677487680253</v>
      </c>
      <c r="U1494" s="180" t="s">
        <v>9087</v>
      </c>
      <c r="V1494" s="165">
        <v>51</v>
      </c>
      <c r="W1494" s="165">
        <v>51</v>
      </c>
      <c r="X1494" s="165">
        <f t="shared" si="416"/>
        <v>0</v>
      </c>
      <c r="Y1494" s="255">
        <f t="shared" si="403"/>
        <v>0</v>
      </c>
      <c r="Z1494" s="237" t="s">
        <v>9169</v>
      </c>
      <c r="AA1494" s="165">
        <v>37</v>
      </c>
      <c r="AB1494" s="165">
        <v>53</v>
      </c>
      <c r="AC1494" s="165">
        <f t="shared" si="404"/>
        <v>-16</v>
      </c>
      <c r="AD1494" s="165">
        <f t="shared" si="405"/>
        <v>-30.188679245283019</v>
      </c>
      <c r="AE1494" s="237" t="s">
        <v>9170</v>
      </c>
      <c r="AF1494" s="165">
        <v>35</v>
      </c>
      <c r="AG1494" s="165">
        <v>35</v>
      </c>
      <c r="AH1494" s="165">
        <f t="shared" si="409"/>
        <v>0</v>
      </c>
      <c r="AI1494" s="165">
        <f t="shared" si="410"/>
        <v>0</v>
      </c>
      <c r="AJ1494" s="241" t="s">
        <v>9171</v>
      </c>
      <c r="AK1494" s="165">
        <v>32</v>
      </c>
      <c r="AL1494" s="165">
        <v>39</v>
      </c>
      <c r="AM1494" s="165">
        <f t="shared" si="411"/>
        <v>-7</v>
      </c>
      <c r="AN1494" s="165">
        <f t="shared" si="412"/>
        <v>-17.948717948717949</v>
      </c>
      <c r="AO1494" s="241" t="s">
        <v>9172</v>
      </c>
      <c r="AP1494" s="165">
        <v>30</v>
      </c>
      <c r="AQ1494" s="165">
        <v>32</v>
      </c>
      <c r="AR1494" s="165">
        <f t="shared" si="399"/>
        <v>-2</v>
      </c>
      <c r="AS1494" s="255">
        <f t="shared" si="413"/>
        <v>-6.25</v>
      </c>
      <c r="AT1494" s="9" t="s">
        <v>8973</v>
      </c>
    </row>
    <row r="1495" spans="2:46" ht="50" customHeight="1">
      <c r="B1495" s="34" t="s">
        <v>2950</v>
      </c>
      <c r="C1495" s="35" t="s">
        <v>5309</v>
      </c>
      <c r="D1495" s="36" t="s">
        <v>2951</v>
      </c>
      <c r="E1495" s="240">
        <v>1805.605</v>
      </c>
      <c r="F1495" s="235">
        <v>1717.498</v>
      </c>
      <c r="G1495" s="234">
        <f t="shared" si="406"/>
        <v>88.106999999999971</v>
      </c>
      <c r="H1495" s="105">
        <f t="shared" si="407"/>
        <v>5.1299623056329597</v>
      </c>
      <c r="I1495" s="69" t="s">
        <v>5412</v>
      </c>
      <c r="J1495" s="115" t="s">
        <v>5412</v>
      </c>
      <c r="K1495" s="115" t="s">
        <v>5412</v>
      </c>
      <c r="L1495" s="320" t="s">
        <v>5412</v>
      </c>
      <c r="M1495" s="69" t="s">
        <v>5412</v>
      </c>
      <c r="N1495" s="115" t="s">
        <v>5412</v>
      </c>
      <c r="O1495" s="115" t="s">
        <v>5412</v>
      </c>
      <c r="P1495" s="115" t="s">
        <v>5412</v>
      </c>
      <c r="Q1495" s="240">
        <v>1805.605</v>
      </c>
      <c r="R1495" s="235">
        <v>1717.498</v>
      </c>
      <c r="S1495" s="234">
        <f t="shared" si="400"/>
        <v>88.106999999999971</v>
      </c>
      <c r="T1495" s="105">
        <f t="shared" si="401"/>
        <v>5.1299623056329597</v>
      </c>
      <c r="U1495" s="180" t="s">
        <v>9173</v>
      </c>
      <c r="V1495" s="165">
        <v>1209</v>
      </c>
      <c r="W1495" s="165">
        <v>1108</v>
      </c>
      <c r="X1495" s="165">
        <f t="shared" si="416"/>
        <v>101</v>
      </c>
      <c r="Y1495" s="165">
        <f t="shared" si="403"/>
        <v>9.115523465703971</v>
      </c>
      <c r="Z1495" s="241" t="s">
        <v>9174</v>
      </c>
      <c r="AA1495" s="165">
        <v>461</v>
      </c>
      <c r="AB1495" s="165">
        <v>427</v>
      </c>
      <c r="AC1495" s="165">
        <f t="shared" si="404"/>
        <v>34</v>
      </c>
      <c r="AD1495" s="165">
        <f t="shared" si="405"/>
        <v>7.9625292740046847</v>
      </c>
      <c r="AE1495" s="241" t="s">
        <v>9175</v>
      </c>
      <c r="AF1495" s="165">
        <v>135</v>
      </c>
      <c r="AG1495" s="165">
        <v>183</v>
      </c>
      <c r="AH1495" s="165">
        <f t="shared" si="409"/>
        <v>-48</v>
      </c>
      <c r="AI1495" s="165">
        <f t="shared" si="410"/>
        <v>-26.229508196721312</v>
      </c>
      <c r="AJ1495" s="165" t="s">
        <v>6176</v>
      </c>
      <c r="AK1495" s="165" t="s">
        <v>6176</v>
      </c>
      <c r="AL1495" s="165" t="s">
        <v>6176</v>
      </c>
      <c r="AM1495" s="165" t="s">
        <v>6176</v>
      </c>
      <c r="AN1495" s="165" t="s">
        <v>6176</v>
      </c>
      <c r="AO1495" s="241" t="s">
        <v>12158</v>
      </c>
      <c r="AP1495" s="165" t="s">
        <v>12158</v>
      </c>
      <c r="AQ1495" s="241" t="s">
        <v>12158</v>
      </c>
      <c r="AR1495" s="241" t="s">
        <v>12158</v>
      </c>
      <c r="AS1495" s="241" t="s">
        <v>12158</v>
      </c>
      <c r="AT1495" s="5"/>
    </row>
    <row r="1496" spans="2:46" ht="50" customHeight="1">
      <c r="B1496" s="34" t="s">
        <v>2952</v>
      </c>
      <c r="C1496" s="35" t="s">
        <v>5309</v>
      </c>
      <c r="D1496" s="36" t="s">
        <v>2953</v>
      </c>
      <c r="E1496" s="240">
        <v>19.670000000000002</v>
      </c>
      <c r="F1496" s="235">
        <v>19.210999999999999</v>
      </c>
      <c r="G1496" s="234">
        <f t="shared" si="406"/>
        <v>0.45900000000000318</v>
      </c>
      <c r="H1496" s="105">
        <f t="shared" si="407"/>
        <v>2.3892561553276934</v>
      </c>
      <c r="I1496" s="240">
        <v>19.670000000000002</v>
      </c>
      <c r="J1496" s="235">
        <v>19.210999999999999</v>
      </c>
      <c r="K1496" s="234">
        <f t="shared" si="408"/>
        <v>0.45900000000000318</v>
      </c>
      <c r="L1496" s="312">
        <f t="shared" si="402"/>
        <v>2.3892561553276934</v>
      </c>
      <c r="M1496" s="69" t="s">
        <v>5412</v>
      </c>
      <c r="N1496" s="115" t="s">
        <v>5412</v>
      </c>
      <c r="O1496" s="115" t="s">
        <v>5412</v>
      </c>
      <c r="P1496" s="115" t="s">
        <v>5412</v>
      </c>
      <c r="Q1496" s="69" t="s">
        <v>5412</v>
      </c>
      <c r="R1496" s="115" t="s">
        <v>5412</v>
      </c>
      <c r="S1496" s="115" t="s">
        <v>5412</v>
      </c>
      <c r="T1496" s="295" t="s">
        <v>5412</v>
      </c>
      <c r="U1496" s="65" t="s">
        <v>6150</v>
      </c>
      <c r="V1496" s="235" t="s">
        <v>6150</v>
      </c>
      <c r="W1496" s="235" t="s">
        <v>6150</v>
      </c>
      <c r="X1496" s="235" t="s">
        <v>6150</v>
      </c>
      <c r="Y1496" s="235" t="s">
        <v>6150</v>
      </c>
      <c r="Z1496" s="235" t="s">
        <v>6150</v>
      </c>
      <c r="AA1496" s="235" t="s">
        <v>6150</v>
      </c>
      <c r="AB1496" s="235" t="s">
        <v>6150</v>
      </c>
      <c r="AC1496" s="235" t="s">
        <v>6150</v>
      </c>
      <c r="AD1496" s="235" t="s">
        <v>6150</v>
      </c>
      <c r="AE1496" s="235" t="s">
        <v>12158</v>
      </c>
      <c r="AF1496" s="235" t="s">
        <v>12158</v>
      </c>
      <c r="AG1496" s="235" t="s">
        <v>12158</v>
      </c>
      <c r="AH1496" s="235" t="s">
        <v>12158</v>
      </c>
      <c r="AI1496" s="235" t="s">
        <v>12158</v>
      </c>
      <c r="AJ1496" s="165" t="s">
        <v>6176</v>
      </c>
      <c r="AK1496" s="165" t="s">
        <v>6176</v>
      </c>
      <c r="AL1496" s="165" t="s">
        <v>6176</v>
      </c>
      <c r="AM1496" s="165" t="s">
        <v>6176</v>
      </c>
      <c r="AN1496" s="165" t="s">
        <v>6176</v>
      </c>
      <c r="AO1496" s="241" t="s">
        <v>12158</v>
      </c>
      <c r="AP1496" s="165" t="s">
        <v>12158</v>
      </c>
      <c r="AQ1496" s="241" t="s">
        <v>12158</v>
      </c>
      <c r="AR1496" s="241" t="s">
        <v>12158</v>
      </c>
      <c r="AS1496" s="241" t="s">
        <v>12158</v>
      </c>
      <c r="AT1496" s="5"/>
    </row>
    <row r="1497" spans="2:46" ht="50" customHeight="1">
      <c r="B1497" s="34" t="s">
        <v>2954</v>
      </c>
      <c r="C1497" s="35" t="s">
        <v>5309</v>
      </c>
      <c r="D1497" s="36" t="s">
        <v>2955</v>
      </c>
      <c r="E1497" s="240">
        <v>5.4710000000000001</v>
      </c>
      <c r="F1497" s="235">
        <v>6.1189999999999998</v>
      </c>
      <c r="G1497" s="234">
        <f t="shared" si="406"/>
        <v>-0.64799999999999969</v>
      </c>
      <c r="H1497" s="105">
        <f t="shared" si="407"/>
        <v>-10.589965680666772</v>
      </c>
      <c r="I1497" s="240">
        <v>5.4710000000000001</v>
      </c>
      <c r="J1497" s="235">
        <v>6.1189999999999998</v>
      </c>
      <c r="K1497" s="234">
        <f t="shared" si="408"/>
        <v>-0.64799999999999969</v>
      </c>
      <c r="L1497" s="312">
        <f t="shared" si="402"/>
        <v>-10.589965680666772</v>
      </c>
      <c r="M1497" s="69" t="s">
        <v>5412</v>
      </c>
      <c r="N1497" s="115" t="s">
        <v>5412</v>
      </c>
      <c r="O1497" s="115" t="s">
        <v>5412</v>
      </c>
      <c r="P1497" s="115" t="s">
        <v>5412</v>
      </c>
      <c r="Q1497" s="69" t="s">
        <v>5412</v>
      </c>
      <c r="R1497" s="115" t="s">
        <v>5412</v>
      </c>
      <c r="S1497" s="115" t="s">
        <v>5412</v>
      </c>
      <c r="T1497" s="295" t="s">
        <v>5412</v>
      </c>
      <c r="U1497" s="65" t="s">
        <v>6150</v>
      </c>
      <c r="V1497" s="235" t="s">
        <v>6150</v>
      </c>
      <c r="W1497" s="235" t="s">
        <v>6150</v>
      </c>
      <c r="X1497" s="235" t="s">
        <v>6150</v>
      </c>
      <c r="Y1497" s="235" t="s">
        <v>6150</v>
      </c>
      <c r="Z1497" s="235" t="s">
        <v>6150</v>
      </c>
      <c r="AA1497" s="235" t="s">
        <v>6150</v>
      </c>
      <c r="AB1497" s="235" t="s">
        <v>6150</v>
      </c>
      <c r="AC1497" s="235" t="s">
        <v>6150</v>
      </c>
      <c r="AD1497" s="235" t="s">
        <v>6150</v>
      </c>
      <c r="AE1497" s="235" t="s">
        <v>12158</v>
      </c>
      <c r="AF1497" s="235" t="s">
        <v>12158</v>
      </c>
      <c r="AG1497" s="235" t="s">
        <v>12158</v>
      </c>
      <c r="AH1497" s="235" t="s">
        <v>12158</v>
      </c>
      <c r="AI1497" s="235" t="s">
        <v>12158</v>
      </c>
      <c r="AJ1497" s="165" t="s">
        <v>6176</v>
      </c>
      <c r="AK1497" s="165" t="s">
        <v>6176</v>
      </c>
      <c r="AL1497" s="165" t="s">
        <v>6176</v>
      </c>
      <c r="AM1497" s="165" t="s">
        <v>6176</v>
      </c>
      <c r="AN1497" s="165" t="s">
        <v>6176</v>
      </c>
      <c r="AO1497" s="241" t="s">
        <v>12158</v>
      </c>
      <c r="AP1497" s="165" t="s">
        <v>12158</v>
      </c>
      <c r="AQ1497" s="241" t="s">
        <v>12158</v>
      </c>
      <c r="AR1497" s="241" t="s">
        <v>12158</v>
      </c>
      <c r="AS1497" s="241" t="s">
        <v>12158</v>
      </c>
      <c r="AT1497" s="5"/>
    </row>
    <row r="1498" spans="2:46" ht="50" customHeight="1">
      <c r="B1498" s="34" t="s">
        <v>2956</v>
      </c>
      <c r="C1498" s="35" t="s">
        <v>5309</v>
      </c>
      <c r="D1498" s="36" t="s">
        <v>2957</v>
      </c>
      <c r="E1498" s="240">
        <v>245.792</v>
      </c>
      <c r="F1498" s="235">
        <v>235.57599999999999</v>
      </c>
      <c r="G1498" s="234">
        <f t="shared" si="406"/>
        <v>10.216000000000008</v>
      </c>
      <c r="H1498" s="105">
        <f t="shared" si="407"/>
        <v>4.3366047475124834</v>
      </c>
      <c r="I1498" s="69" t="s">
        <v>5412</v>
      </c>
      <c r="J1498" s="115" t="s">
        <v>5412</v>
      </c>
      <c r="K1498" s="115" t="s">
        <v>5412</v>
      </c>
      <c r="L1498" s="320" t="s">
        <v>5412</v>
      </c>
      <c r="M1498" s="69" t="s">
        <v>5412</v>
      </c>
      <c r="N1498" s="115" t="s">
        <v>5412</v>
      </c>
      <c r="O1498" s="115" t="s">
        <v>5412</v>
      </c>
      <c r="P1498" s="115" t="s">
        <v>5412</v>
      </c>
      <c r="Q1498" s="240">
        <v>245.792</v>
      </c>
      <c r="R1498" s="235">
        <v>235.57599999999999</v>
      </c>
      <c r="S1498" s="234">
        <f t="shared" si="400"/>
        <v>10.216000000000008</v>
      </c>
      <c r="T1498" s="105">
        <f t="shared" si="401"/>
        <v>4.3366047475124834</v>
      </c>
      <c r="U1498" s="180" t="s">
        <v>6017</v>
      </c>
      <c r="V1498" s="165">
        <v>246</v>
      </c>
      <c r="W1498" s="165">
        <v>236</v>
      </c>
      <c r="X1498" s="165">
        <f t="shared" si="416"/>
        <v>10</v>
      </c>
      <c r="Y1498" s="255">
        <f t="shared" si="403"/>
        <v>4.2372881355932197</v>
      </c>
      <c r="Z1498" s="235" t="s">
        <v>6150</v>
      </c>
      <c r="AA1498" s="235" t="s">
        <v>6150</v>
      </c>
      <c r="AB1498" s="235" t="s">
        <v>6150</v>
      </c>
      <c r="AC1498" s="235" t="s">
        <v>6150</v>
      </c>
      <c r="AD1498" s="235" t="s">
        <v>6150</v>
      </c>
      <c r="AE1498" s="235" t="s">
        <v>12158</v>
      </c>
      <c r="AF1498" s="235" t="s">
        <v>12158</v>
      </c>
      <c r="AG1498" s="235" t="s">
        <v>12158</v>
      </c>
      <c r="AH1498" s="235" t="s">
        <v>12158</v>
      </c>
      <c r="AI1498" s="235" t="s">
        <v>12158</v>
      </c>
      <c r="AJ1498" s="165" t="s">
        <v>6176</v>
      </c>
      <c r="AK1498" s="165" t="s">
        <v>6176</v>
      </c>
      <c r="AL1498" s="165" t="s">
        <v>6176</v>
      </c>
      <c r="AM1498" s="165" t="s">
        <v>6176</v>
      </c>
      <c r="AN1498" s="165" t="s">
        <v>6176</v>
      </c>
      <c r="AO1498" s="241" t="s">
        <v>12158</v>
      </c>
      <c r="AP1498" s="165" t="s">
        <v>12158</v>
      </c>
      <c r="AQ1498" s="241" t="s">
        <v>12158</v>
      </c>
      <c r="AR1498" s="241" t="s">
        <v>12158</v>
      </c>
      <c r="AS1498" s="241" t="s">
        <v>12158</v>
      </c>
      <c r="AT1498" s="5"/>
    </row>
    <row r="1499" spans="2:46" ht="50" customHeight="1">
      <c r="B1499" s="34" t="s">
        <v>2958</v>
      </c>
      <c r="C1499" s="35" t="s">
        <v>5309</v>
      </c>
      <c r="D1499" s="36" t="s">
        <v>2959</v>
      </c>
      <c r="E1499" s="240">
        <v>24240</v>
      </c>
      <c r="F1499" s="235">
        <v>24240</v>
      </c>
      <c r="G1499" s="234">
        <f t="shared" si="406"/>
        <v>0</v>
      </c>
      <c r="H1499" s="105">
        <f t="shared" si="407"/>
        <v>0</v>
      </c>
      <c r="I1499" s="240">
        <v>24240</v>
      </c>
      <c r="J1499" s="235">
        <v>24240</v>
      </c>
      <c r="K1499" s="234">
        <f t="shared" si="408"/>
        <v>0</v>
      </c>
      <c r="L1499" s="312">
        <f t="shared" si="402"/>
        <v>0</v>
      </c>
      <c r="M1499" s="69" t="s">
        <v>5412</v>
      </c>
      <c r="N1499" s="115" t="s">
        <v>5412</v>
      </c>
      <c r="O1499" s="115" t="s">
        <v>5412</v>
      </c>
      <c r="P1499" s="115" t="s">
        <v>5412</v>
      </c>
      <c r="Q1499" s="69" t="s">
        <v>5412</v>
      </c>
      <c r="R1499" s="115" t="s">
        <v>5412</v>
      </c>
      <c r="S1499" s="115" t="s">
        <v>5412</v>
      </c>
      <c r="T1499" s="295" t="s">
        <v>5412</v>
      </c>
      <c r="U1499" s="65" t="s">
        <v>6150</v>
      </c>
      <c r="V1499" s="235" t="s">
        <v>6150</v>
      </c>
      <c r="W1499" s="235" t="s">
        <v>6150</v>
      </c>
      <c r="X1499" s="235" t="s">
        <v>6150</v>
      </c>
      <c r="Y1499" s="235" t="s">
        <v>6150</v>
      </c>
      <c r="Z1499" s="235" t="s">
        <v>6150</v>
      </c>
      <c r="AA1499" s="235" t="s">
        <v>6150</v>
      </c>
      <c r="AB1499" s="235" t="s">
        <v>6150</v>
      </c>
      <c r="AC1499" s="235" t="s">
        <v>6150</v>
      </c>
      <c r="AD1499" s="235" t="s">
        <v>6150</v>
      </c>
      <c r="AE1499" s="235" t="s">
        <v>12158</v>
      </c>
      <c r="AF1499" s="235" t="s">
        <v>12158</v>
      </c>
      <c r="AG1499" s="235" t="s">
        <v>12158</v>
      </c>
      <c r="AH1499" s="235" t="s">
        <v>12158</v>
      </c>
      <c r="AI1499" s="235" t="s">
        <v>12158</v>
      </c>
      <c r="AJ1499" s="165" t="s">
        <v>6176</v>
      </c>
      <c r="AK1499" s="165" t="s">
        <v>6176</v>
      </c>
      <c r="AL1499" s="165" t="s">
        <v>6176</v>
      </c>
      <c r="AM1499" s="165" t="s">
        <v>6176</v>
      </c>
      <c r="AN1499" s="165" t="s">
        <v>6176</v>
      </c>
      <c r="AO1499" s="241" t="s">
        <v>12158</v>
      </c>
      <c r="AP1499" s="165" t="s">
        <v>12158</v>
      </c>
      <c r="AQ1499" s="241" t="s">
        <v>12158</v>
      </c>
      <c r="AR1499" s="241" t="s">
        <v>12158</v>
      </c>
      <c r="AS1499" s="241" t="s">
        <v>12158</v>
      </c>
      <c r="AT1499" s="5"/>
    </row>
    <row r="1500" spans="2:46" ht="50" customHeight="1">
      <c r="B1500" s="34" t="s">
        <v>2960</v>
      </c>
      <c r="C1500" s="35" t="s">
        <v>5309</v>
      </c>
      <c r="D1500" s="36" t="s">
        <v>2961</v>
      </c>
      <c r="E1500" s="240">
        <v>1644.461</v>
      </c>
      <c r="F1500" s="235">
        <v>1304.1780000000001</v>
      </c>
      <c r="G1500" s="234">
        <f t="shared" si="406"/>
        <v>340.2829999999999</v>
      </c>
      <c r="H1500" s="105">
        <f t="shared" si="407"/>
        <v>26.091760480547894</v>
      </c>
      <c r="I1500" s="69" t="s">
        <v>5412</v>
      </c>
      <c r="J1500" s="115" t="s">
        <v>5412</v>
      </c>
      <c r="K1500" s="115" t="s">
        <v>5412</v>
      </c>
      <c r="L1500" s="320" t="s">
        <v>5412</v>
      </c>
      <c r="M1500" s="69" t="s">
        <v>5412</v>
      </c>
      <c r="N1500" s="115" t="s">
        <v>5412</v>
      </c>
      <c r="O1500" s="115" t="s">
        <v>5412</v>
      </c>
      <c r="P1500" s="115" t="s">
        <v>5412</v>
      </c>
      <c r="Q1500" s="240">
        <v>1644.461</v>
      </c>
      <c r="R1500" s="235">
        <v>1304.1780000000001</v>
      </c>
      <c r="S1500" s="234">
        <f t="shared" si="400"/>
        <v>340.2829999999999</v>
      </c>
      <c r="T1500" s="105">
        <f t="shared" si="401"/>
        <v>26.091760480547894</v>
      </c>
      <c r="U1500" s="180" t="s">
        <v>5403</v>
      </c>
      <c r="V1500" s="165">
        <v>1644</v>
      </c>
      <c r="W1500" s="165">
        <v>1304</v>
      </c>
      <c r="X1500" s="165">
        <f t="shared" si="416"/>
        <v>340</v>
      </c>
      <c r="Y1500" s="255">
        <f t="shared" si="403"/>
        <v>26.073619631901838</v>
      </c>
      <c r="Z1500" s="235" t="s">
        <v>6150</v>
      </c>
      <c r="AA1500" s="235" t="s">
        <v>6150</v>
      </c>
      <c r="AB1500" s="235" t="s">
        <v>6150</v>
      </c>
      <c r="AC1500" s="235" t="s">
        <v>6150</v>
      </c>
      <c r="AD1500" s="235" t="s">
        <v>6150</v>
      </c>
      <c r="AE1500" s="235" t="s">
        <v>12158</v>
      </c>
      <c r="AF1500" s="235" t="s">
        <v>12158</v>
      </c>
      <c r="AG1500" s="235" t="s">
        <v>12158</v>
      </c>
      <c r="AH1500" s="235" t="s">
        <v>12158</v>
      </c>
      <c r="AI1500" s="235" t="s">
        <v>12158</v>
      </c>
      <c r="AJ1500" s="165" t="s">
        <v>6176</v>
      </c>
      <c r="AK1500" s="165" t="s">
        <v>6176</v>
      </c>
      <c r="AL1500" s="165" t="s">
        <v>6176</v>
      </c>
      <c r="AM1500" s="165" t="s">
        <v>6176</v>
      </c>
      <c r="AN1500" s="165" t="s">
        <v>6176</v>
      </c>
      <c r="AO1500" s="241" t="s">
        <v>12158</v>
      </c>
      <c r="AP1500" s="165" t="s">
        <v>12158</v>
      </c>
      <c r="AQ1500" s="241" t="s">
        <v>12158</v>
      </c>
      <c r="AR1500" s="241" t="s">
        <v>12158</v>
      </c>
      <c r="AS1500" s="241" t="s">
        <v>12158</v>
      </c>
      <c r="AT1500" s="5"/>
    </row>
    <row r="1501" spans="2:46" ht="50" customHeight="1">
      <c r="B1501" s="34" t="s">
        <v>2962</v>
      </c>
      <c r="C1501" s="35" t="s">
        <v>5309</v>
      </c>
      <c r="D1501" s="36" t="s">
        <v>2963</v>
      </c>
      <c r="E1501" s="240">
        <v>1871.904</v>
      </c>
      <c r="F1501" s="235">
        <v>1631.4680000000001</v>
      </c>
      <c r="G1501" s="234">
        <f t="shared" si="406"/>
        <v>240.43599999999992</v>
      </c>
      <c r="H1501" s="105">
        <f t="shared" si="407"/>
        <v>14.737402143345744</v>
      </c>
      <c r="I1501" s="240">
        <v>1871.904</v>
      </c>
      <c r="J1501" s="235">
        <v>1631.4680000000001</v>
      </c>
      <c r="K1501" s="234">
        <f t="shared" si="408"/>
        <v>240.43599999999992</v>
      </c>
      <c r="L1501" s="312">
        <f t="shared" si="402"/>
        <v>14.737402143345744</v>
      </c>
      <c r="M1501" s="69" t="s">
        <v>5412</v>
      </c>
      <c r="N1501" s="115" t="s">
        <v>5412</v>
      </c>
      <c r="O1501" s="115" t="s">
        <v>5412</v>
      </c>
      <c r="P1501" s="115" t="s">
        <v>5412</v>
      </c>
      <c r="Q1501" s="69" t="s">
        <v>5412</v>
      </c>
      <c r="R1501" s="115" t="s">
        <v>5412</v>
      </c>
      <c r="S1501" s="115" t="s">
        <v>5412</v>
      </c>
      <c r="T1501" s="295" t="s">
        <v>5412</v>
      </c>
      <c r="U1501" s="65" t="s">
        <v>6150</v>
      </c>
      <c r="V1501" s="235" t="s">
        <v>6150</v>
      </c>
      <c r="W1501" s="235" t="s">
        <v>6150</v>
      </c>
      <c r="X1501" s="235" t="s">
        <v>6150</v>
      </c>
      <c r="Y1501" s="235" t="s">
        <v>6150</v>
      </c>
      <c r="Z1501" s="235" t="s">
        <v>6150</v>
      </c>
      <c r="AA1501" s="235" t="s">
        <v>6150</v>
      </c>
      <c r="AB1501" s="235" t="s">
        <v>6150</v>
      </c>
      <c r="AC1501" s="235" t="s">
        <v>6150</v>
      </c>
      <c r="AD1501" s="235" t="s">
        <v>6150</v>
      </c>
      <c r="AE1501" s="235" t="s">
        <v>12158</v>
      </c>
      <c r="AF1501" s="235" t="s">
        <v>12158</v>
      </c>
      <c r="AG1501" s="235" t="s">
        <v>12158</v>
      </c>
      <c r="AH1501" s="235" t="s">
        <v>12158</v>
      </c>
      <c r="AI1501" s="235" t="s">
        <v>12158</v>
      </c>
      <c r="AJ1501" s="165" t="s">
        <v>6176</v>
      </c>
      <c r="AK1501" s="165" t="s">
        <v>6176</v>
      </c>
      <c r="AL1501" s="165" t="s">
        <v>6176</v>
      </c>
      <c r="AM1501" s="165" t="s">
        <v>6176</v>
      </c>
      <c r="AN1501" s="165" t="s">
        <v>6176</v>
      </c>
      <c r="AO1501" s="165" t="s">
        <v>6176</v>
      </c>
      <c r="AP1501" s="165" t="s">
        <v>6176</v>
      </c>
      <c r="AQ1501" s="165" t="s">
        <v>6176</v>
      </c>
      <c r="AR1501" s="165" t="s">
        <v>6176</v>
      </c>
      <c r="AS1501" s="165" t="s">
        <v>6176</v>
      </c>
      <c r="AT1501" s="5"/>
    </row>
    <row r="1502" spans="2:46" ht="50" customHeight="1">
      <c r="B1502" s="34" t="s">
        <v>2964</v>
      </c>
      <c r="C1502" s="35" t="s">
        <v>5309</v>
      </c>
      <c r="D1502" s="36" t="s">
        <v>2965</v>
      </c>
      <c r="E1502" s="240">
        <v>154.36199999999999</v>
      </c>
      <c r="F1502" s="235">
        <v>88.403000000000006</v>
      </c>
      <c r="G1502" s="234">
        <f t="shared" si="406"/>
        <v>65.958999999999989</v>
      </c>
      <c r="H1502" s="105">
        <f t="shared" si="407"/>
        <v>74.61172132167458</v>
      </c>
      <c r="I1502" s="240">
        <v>127.89700000000001</v>
      </c>
      <c r="J1502" s="235">
        <v>61.938000000000002</v>
      </c>
      <c r="K1502" s="234">
        <f t="shared" si="408"/>
        <v>65.959000000000003</v>
      </c>
      <c r="L1502" s="312">
        <f t="shared" si="402"/>
        <v>106.49197584681455</v>
      </c>
      <c r="M1502" s="69" t="s">
        <v>5412</v>
      </c>
      <c r="N1502" s="115" t="s">
        <v>5412</v>
      </c>
      <c r="O1502" s="115" t="s">
        <v>5412</v>
      </c>
      <c r="P1502" s="115" t="s">
        <v>5412</v>
      </c>
      <c r="Q1502" s="240">
        <v>26.465</v>
      </c>
      <c r="R1502" s="235">
        <v>26.465</v>
      </c>
      <c r="S1502" s="234">
        <f t="shared" si="400"/>
        <v>0</v>
      </c>
      <c r="T1502" s="105">
        <f t="shared" si="401"/>
        <v>0</v>
      </c>
      <c r="U1502" s="180" t="s">
        <v>9176</v>
      </c>
      <c r="V1502" s="165">
        <v>26</v>
      </c>
      <c r="W1502" s="165">
        <v>26</v>
      </c>
      <c r="X1502" s="165">
        <f t="shared" si="416"/>
        <v>0</v>
      </c>
      <c r="Y1502" s="255">
        <f t="shared" si="403"/>
        <v>0</v>
      </c>
      <c r="Z1502" s="235" t="s">
        <v>6150</v>
      </c>
      <c r="AA1502" s="235" t="s">
        <v>6150</v>
      </c>
      <c r="AB1502" s="235" t="s">
        <v>6150</v>
      </c>
      <c r="AC1502" s="235" t="s">
        <v>6150</v>
      </c>
      <c r="AD1502" s="235" t="s">
        <v>6150</v>
      </c>
      <c r="AE1502" s="235" t="s">
        <v>12158</v>
      </c>
      <c r="AF1502" s="235" t="s">
        <v>12158</v>
      </c>
      <c r="AG1502" s="235" t="s">
        <v>12158</v>
      </c>
      <c r="AH1502" s="235" t="s">
        <v>12158</v>
      </c>
      <c r="AI1502" s="235" t="s">
        <v>12158</v>
      </c>
      <c r="AJ1502" s="165" t="s">
        <v>6176</v>
      </c>
      <c r="AK1502" s="165" t="s">
        <v>6176</v>
      </c>
      <c r="AL1502" s="165" t="s">
        <v>6176</v>
      </c>
      <c r="AM1502" s="165" t="s">
        <v>6176</v>
      </c>
      <c r="AN1502" s="165" t="s">
        <v>6176</v>
      </c>
      <c r="AO1502" s="165" t="s">
        <v>6176</v>
      </c>
      <c r="AP1502" s="165" t="s">
        <v>6176</v>
      </c>
      <c r="AQ1502" s="165" t="s">
        <v>6176</v>
      </c>
      <c r="AR1502" s="165" t="s">
        <v>6176</v>
      </c>
      <c r="AS1502" s="165" t="s">
        <v>6176</v>
      </c>
      <c r="AT1502" s="5"/>
    </row>
    <row r="1503" spans="2:46" ht="50" customHeight="1">
      <c r="B1503" s="34" t="s">
        <v>2966</v>
      </c>
      <c r="C1503" s="35" t="s">
        <v>5309</v>
      </c>
      <c r="D1503" s="36" t="s">
        <v>2967</v>
      </c>
      <c r="E1503" s="240">
        <v>53.167000000000002</v>
      </c>
      <c r="F1503" s="235">
        <v>79.227000000000004</v>
      </c>
      <c r="G1503" s="234">
        <f t="shared" si="406"/>
        <v>-26.060000000000002</v>
      </c>
      <c r="H1503" s="105">
        <f t="shared" si="407"/>
        <v>-32.892826940310755</v>
      </c>
      <c r="I1503" s="240">
        <v>53.167000000000002</v>
      </c>
      <c r="J1503" s="235">
        <v>79.227000000000004</v>
      </c>
      <c r="K1503" s="234">
        <f t="shared" si="408"/>
        <v>-26.060000000000002</v>
      </c>
      <c r="L1503" s="312">
        <f t="shared" si="402"/>
        <v>-32.892826940310755</v>
      </c>
      <c r="M1503" s="69" t="s">
        <v>5412</v>
      </c>
      <c r="N1503" s="115" t="s">
        <v>5412</v>
      </c>
      <c r="O1503" s="115" t="s">
        <v>5412</v>
      </c>
      <c r="P1503" s="115" t="s">
        <v>5412</v>
      </c>
      <c r="Q1503" s="69" t="s">
        <v>5412</v>
      </c>
      <c r="R1503" s="115" t="s">
        <v>5412</v>
      </c>
      <c r="S1503" s="115" t="s">
        <v>5412</v>
      </c>
      <c r="T1503" s="295" t="s">
        <v>5412</v>
      </c>
      <c r="U1503" s="65" t="s">
        <v>6150</v>
      </c>
      <c r="V1503" s="235" t="s">
        <v>6150</v>
      </c>
      <c r="W1503" s="235" t="s">
        <v>6150</v>
      </c>
      <c r="X1503" s="235" t="s">
        <v>6150</v>
      </c>
      <c r="Y1503" s="235" t="s">
        <v>6150</v>
      </c>
      <c r="Z1503" s="235" t="s">
        <v>6150</v>
      </c>
      <c r="AA1503" s="235" t="s">
        <v>6150</v>
      </c>
      <c r="AB1503" s="235" t="s">
        <v>6150</v>
      </c>
      <c r="AC1503" s="235" t="s">
        <v>6150</v>
      </c>
      <c r="AD1503" s="235" t="s">
        <v>6150</v>
      </c>
      <c r="AE1503" s="235" t="s">
        <v>12158</v>
      </c>
      <c r="AF1503" s="235" t="s">
        <v>12158</v>
      </c>
      <c r="AG1503" s="235" t="s">
        <v>12158</v>
      </c>
      <c r="AH1503" s="235" t="s">
        <v>12158</v>
      </c>
      <c r="AI1503" s="235" t="s">
        <v>12158</v>
      </c>
      <c r="AJ1503" s="165" t="s">
        <v>6176</v>
      </c>
      <c r="AK1503" s="165" t="s">
        <v>6176</v>
      </c>
      <c r="AL1503" s="165" t="s">
        <v>6176</v>
      </c>
      <c r="AM1503" s="165" t="s">
        <v>6176</v>
      </c>
      <c r="AN1503" s="165" t="s">
        <v>6176</v>
      </c>
      <c r="AO1503" s="165" t="s">
        <v>6176</v>
      </c>
      <c r="AP1503" s="165" t="s">
        <v>6176</v>
      </c>
      <c r="AQ1503" s="165" t="s">
        <v>6176</v>
      </c>
      <c r="AR1503" s="165" t="s">
        <v>6176</v>
      </c>
      <c r="AS1503" s="165" t="s">
        <v>6176</v>
      </c>
      <c r="AT1503" s="5"/>
    </row>
    <row r="1504" spans="2:46" ht="50" customHeight="1">
      <c r="B1504" s="34" t="s">
        <v>2968</v>
      </c>
      <c r="C1504" s="35" t="s">
        <v>5309</v>
      </c>
      <c r="D1504" s="36" t="s">
        <v>2969</v>
      </c>
      <c r="E1504" s="240">
        <v>115.568</v>
      </c>
      <c r="F1504" s="235">
        <v>149.20699999999999</v>
      </c>
      <c r="G1504" s="234">
        <f t="shared" si="406"/>
        <v>-33.638999999999996</v>
      </c>
      <c r="H1504" s="105">
        <f t="shared" si="407"/>
        <v>-22.545188898644163</v>
      </c>
      <c r="I1504" s="240">
        <v>115.568</v>
      </c>
      <c r="J1504" s="235">
        <v>149.20699999999999</v>
      </c>
      <c r="K1504" s="234">
        <f t="shared" si="408"/>
        <v>-33.638999999999996</v>
      </c>
      <c r="L1504" s="312">
        <f t="shared" si="402"/>
        <v>-22.545188898644163</v>
      </c>
      <c r="M1504" s="69" t="s">
        <v>5412</v>
      </c>
      <c r="N1504" s="115" t="s">
        <v>5412</v>
      </c>
      <c r="O1504" s="115" t="s">
        <v>5412</v>
      </c>
      <c r="P1504" s="115" t="s">
        <v>5412</v>
      </c>
      <c r="Q1504" s="69" t="s">
        <v>5412</v>
      </c>
      <c r="R1504" s="115" t="s">
        <v>5412</v>
      </c>
      <c r="S1504" s="115" t="s">
        <v>5412</v>
      </c>
      <c r="T1504" s="295" t="s">
        <v>5412</v>
      </c>
      <c r="U1504" s="65" t="s">
        <v>6150</v>
      </c>
      <c r="V1504" s="235" t="s">
        <v>6150</v>
      </c>
      <c r="W1504" s="235" t="s">
        <v>6150</v>
      </c>
      <c r="X1504" s="235" t="s">
        <v>6150</v>
      </c>
      <c r="Y1504" s="235" t="s">
        <v>6150</v>
      </c>
      <c r="Z1504" s="235" t="s">
        <v>6150</v>
      </c>
      <c r="AA1504" s="235" t="s">
        <v>6150</v>
      </c>
      <c r="AB1504" s="235" t="s">
        <v>6150</v>
      </c>
      <c r="AC1504" s="235" t="s">
        <v>6150</v>
      </c>
      <c r="AD1504" s="235" t="s">
        <v>6150</v>
      </c>
      <c r="AE1504" s="235" t="s">
        <v>12158</v>
      </c>
      <c r="AF1504" s="235" t="s">
        <v>12158</v>
      </c>
      <c r="AG1504" s="235" t="s">
        <v>12158</v>
      </c>
      <c r="AH1504" s="235" t="s">
        <v>12158</v>
      </c>
      <c r="AI1504" s="235" t="s">
        <v>12158</v>
      </c>
      <c r="AJ1504" s="165" t="s">
        <v>6176</v>
      </c>
      <c r="AK1504" s="165" t="s">
        <v>6176</v>
      </c>
      <c r="AL1504" s="165" t="s">
        <v>6176</v>
      </c>
      <c r="AM1504" s="165" t="s">
        <v>6176</v>
      </c>
      <c r="AN1504" s="165" t="s">
        <v>6176</v>
      </c>
      <c r="AO1504" s="165" t="s">
        <v>6176</v>
      </c>
      <c r="AP1504" s="165" t="s">
        <v>6176</v>
      </c>
      <c r="AQ1504" s="165" t="s">
        <v>6176</v>
      </c>
      <c r="AR1504" s="165" t="s">
        <v>6176</v>
      </c>
      <c r="AS1504" s="165" t="s">
        <v>6176</v>
      </c>
      <c r="AT1504" s="5"/>
    </row>
    <row r="1505" spans="2:46" ht="50" customHeight="1">
      <c r="B1505" s="34" t="s">
        <v>2970</v>
      </c>
      <c r="C1505" s="35" t="s">
        <v>5309</v>
      </c>
      <c r="D1505" s="36" t="s">
        <v>2971</v>
      </c>
      <c r="E1505" s="240">
        <v>232.87</v>
      </c>
      <c r="F1505" s="235">
        <v>299.02600000000001</v>
      </c>
      <c r="G1505" s="234">
        <f t="shared" si="406"/>
        <v>-66.156000000000006</v>
      </c>
      <c r="H1505" s="105">
        <f t="shared" si="407"/>
        <v>-22.123828697170147</v>
      </c>
      <c r="I1505" s="240">
        <v>232.87</v>
      </c>
      <c r="J1505" s="235">
        <v>299.02600000000001</v>
      </c>
      <c r="K1505" s="234">
        <f t="shared" si="408"/>
        <v>-66.156000000000006</v>
      </c>
      <c r="L1505" s="312">
        <f t="shared" si="402"/>
        <v>-22.123828697170147</v>
      </c>
      <c r="M1505" s="69" t="s">
        <v>5412</v>
      </c>
      <c r="N1505" s="115" t="s">
        <v>5412</v>
      </c>
      <c r="O1505" s="115" t="s">
        <v>5412</v>
      </c>
      <c r="P1505" s="115" t="s">
        <v>5412</v>
      </c>
      <c r="Q1505" s="69" t="s">
        <v>5412</v>
      </c>
      <c r="R1505" s="115" t="s">
        <v>5412</v>
      </c>
      <c r="S1505" s="115" t="s">
        <v>5412</v>
      </c>
      <c r="T1505" s="295" t="s">
        <v>5412</v>
      </c>
      <c r="U1505" s="65" t="s">
        <v>6150</v>
      </c>
      <c r="V1505" s="235" t="s">
        <v>6150</v>
      </c>
      <c r="W1505" s="235" t="s">
        <v>6150</v>
      </c>
      <c r="X1505" s="235" t="s">
        <v>6150</v>
      </c>
      <c r="Y1505" s="235" t="s">
        <v>6150</v>
      </c>
      <c r="Z1505" s="235" t="s">
        <v>6150</v>
      </c>
      <c r="AA1505" s="235" t="s">
        <v>6150</v>
      </c>
      <c r="AB1505" s="235" t="s">
        <v>6150</v>
      </c>
      <c r="AC1505" s="235" t="s">
        <v>6150</v>
      </c>
      <c r="AD1505" s="235" t="s">
        <v>6150</v>
      </c>
      <c r="AE1505" s="235" t="s">
        <v>12158</v>
      </c>
      <c r="AF1505" s="235" t="s">
        <v>12158</v>
      </c>
      <c r="AG1505" s="235" t="s">
        <v>12158</v>
      </c>
      <c r="AH1505" s="235" t="s">
        <v>12158</v>
      </c>
      <c r="AI1505" s="235" t="s">
        <v>12158</v>
      </c>
      <c r="AJ1505" s="165" t="s">
        <v>6176</v>
      </c>
      <c r="AK1505" s="165" t="s">
        <v>6176</v>
      </c>
      <c r="AL1505" s="165" t="s">
        <v>6176</v>
      </c>
      <c r="AM1505" s="165" t="s">
        <v>6176</v>
      </c>
      <c r="AN1505" s="165" t="s">
        <v>6176</v>
      </c>
      <c r="AO1505" s="241" t="s">
        <v>12158</v>
      </c>
      <c r="AP1505" s="165" t="s">
        <v>12158</v>
      </c>
      <c r="AQ1505" s="241" t="s">
        <v>12158</v>
      </c>
      <c r="AR1505" s="241" t="s">
        <v>12158</v>
      </c>
      <c r="AS1505" s="241" t="s">
        <v>12158</v>
      </c>
      <c r="AT1505" s="5"/>
    </row>
    <row r="1506" spans="2:46" ht="50" customHeight="1">
      <c r="B1506" s="34" t="s">
        <v>2972</v>
      </c>
      <c r="C1506" s="35" t="s">
        <v>5309</v>
      </c>
      <c r="D1506" s="36" t="s">
        <v>2973</v>
      </c>
      <c r="E1506" s="240">
        <v>329.35300000000001</v>
      </c>
      <c r="F1506" s="235">
        <v>265.178</v>
      </c>
      <c r="G1506" s="234">
        <f t="shared" si="406"/>
        <v>64.175000000000011</v>
      </c>
      <c r="H1506" s="105">
        <f t="shared" si="407"/>
        <v>24.20072555038503</v>
      </c>
      <c r="I1506" s="240">
        <v>329.35300000000001</v>
      </c>
      <c r="J1506" s="235">
        <v>265.178</v>
      </c>
      <c r="K1506" s="234">
        <f t="shared" si="408"/>
        <v>64.175000000000011</v>
      </c>
      <c r="L1506" s="312">
        <f t="shared" si="402"/>
        <v>24.20072555038503</v>
      </c>
      <c r="M1506" s="69" t="s">
        <v>5412</v>
      </c>
      <c r="N1506" s="115" t="s">
        <v>5412</v>
      </c>
      <c r="O1506" s="115" t="s">
        <v>5412</v>
      </c>
      <c r="P1506" s="115" t="s">
        <v>5412</v>
      </c>
      <c r="Q1506" s="69" t="s">
        <v>5412</v>
      </c>
      <c r="R1506" s="115" t="s">
        <v>5412</v>
      </c>
      <c r="S1506" s="115" t="s">
        <v>5412</v>
      </c>
      <c r="T1506" s="295" t="s">
        <v>5412</v>
      </c>
      <c r="U1506" s="65" t="s">
        <v>6150</v>
      </c>
      <c r="V1506" s="235" t="s">
        <v>6150</v>
      </c>
      <c r="W1506" s="235" t="s">
        <v>6150</v>
      </c>
      <c r="X1506" s="235" t="s">
        <v>6150</v>
      </c>
      <c r="Y1506" s="235" t="s">
        <v>6150</v>
      </c>
      <c r="Z1506" s="235" t="s">
        <v>6150</v>
      </c>
      <c r="AA1506" s="235" t="s">
        <v>6150</v>
      </c>
      <c r="AB1506" s="235" t="s">
        <v>6150</v>
      </c>
      <c r="AC1506" s="235" t="s">
        <v>6150</v>
      </c>
      <c r="AD1506" s="235" t="s">
        <v>6150</v>
      </c>
      <c r="AE1506" s="235" t="s">
        <v>12158</v>
      </c>
      <c r="AF1506" s="235" t="s">
        <v>12158</v>
      </c>
      <c r="AG1506" s="235" t="s">
        <v>12158</v>
      </c>
      <c r="AH1506" s="235" t="s">
        <v>12158</v>
      </c>
      <c r="AI1506" s="235" t="s">
        <v>12158</v>
      </c>
      <c r="AJ1506" s="165" t="s">
        <v>6176</v>
      </c>
      <c r="AK1506" s="165" t="s">
        <v>6176</v>
      </c>
      <c r="AL1506" s="165" t="s">
        <v>6176</v>
      </c>
      <c r="AM1506" s="165" t="s">
        <v>6176</v>
      </c>
      <c r="AN1506" s="165" t="s">
        <v>6176</v>
      </c>
      <c r="AO1506" s="241" t="s">
        <v>12158</v>
      </c>
      <c r="AP1506" s="165" t="s">
        <v>12158</v>
      </c>
      <c r="AQ1506" s="241" t="s">
        <v>12158</v>
      </c>
      <c r="AR1506" s="241" t="s">
        <v>12158</v>
      </c>
      <c r="AS1506" s="241" t="s">
        <v>12158</v>
      </c>
      <c r="AT1506" s="5"/>
    </row>
    <row r="1507" spans="2:46" ht="50" customHeight="1">
      <c r="B1507" s="34" t="s">
        <v>2974</v>
      </c>
      <c r="C1507" s="35" t="s">
        <v>5309</v>
      </c>
      <c r="D1507" s="36" t="s">
        <v>2975</v>
      </c>
      <c r="E1507" s="240">
        <v>3.8239999999999998</v>
      </c>
      <c r="F1507" s="235">
        <v>3.3239999999999998</v>
      </c>
      <c r="G1507" s="234">
        <f t="shared" si="406"/>
        <v>0.5</v>
      </c>
      <c r="H1507" s="105">
        <f t="shared" si="407"/>
        <v>15.042117930204574</v>
      </c>
      <c r="I1507" s="240">
        <v>3.8239999999999998</v>
      </c>
      <c r="J1507" s="235">
        <v>3.3239999999999998</v>
      </c>
      <c r="K1507" s="234">
        <f t="shared" si="408"/>
        <v>0.5</v>
      </c>
      <c r="L1507" s="312">
        <f t="shared" si="402"/>
        <v>15.042117930204574</v>
      </c>
      <c r="M1507" s="69" t="s">
        <v>5412</v>
      </c>
      <c r="N1507" s="115" t="s">
        <v>5412</v>
      </c>
      <c r="O1507" s="115" t="s">
        <v>5412</v>
      </c>
      <c r="P1507" s="115" t="s">
        <v>5412</v>
      </c>
      <c r="Q1507" s="69" t="s">
        <v>5412</v>
      </c>
      <c r="R1507" s="115" t="s">
        <v>5412</v>
      </c>
      <c r="S1507" s="115" t="s">
        <v>5412</v>
      </c>
      <c r="T1507" s="295" t="s">
        <v>5412</v>
      </c>
      <c r="U1507" s="65" t="s">
        <v>6150</v>
      </c>
      <c r="V1507" s="235" t="s">
        <v>6150</v>
      </c>
      <c r="W1507" s="235" t="s">
        <v>6150</v>
      </c>
      <c r="X1507" s="235" t="s">
        <v>6150</v>
      </c>
      <c r="Y1507" s="235" t="s">
        <v>6150</v>
      </c>
      <c r="Z1507" s="235" t="s">
        <v>6150</v>
      </c>
      <c r="AA1507" s="235" t="s">
        <v>6150</v>
      </c>
      <c r="AB1507" s="235" t="s">
        <v>6150</v>
      </c>
      <c r="AC1507" s="235" t="s">
        <v>6150</v>
      </c>
      <c r="AD1507" s="235" t="s">
        <v>6150</v>
      </c>
      <c r="AE1507" s="235" t="s">
        <v>12158</v>
      </c>
      <c r="AF1507" s="235" t="s">
        <v>12158</v>
      </c>
      <c r="AG1507" s="235" t="s">
        <v>12158</v>
      </c>
      <c r="AH1507" s="235" t="s">
        <v>12158</v>
      </c>
      <c r="AI1507" s="235" t="s">
        <v>12158</v>
      </c>
      <c r="AJ1507" s="165" t="s">
        <v>6176</v>
      </c>
      <c r="AK1507" s="165" t="s">
        <v>6176</v>
      </c>
      <c r="AL1507" s="165" t="s">
        <v>6176</v>
      </c>
      <c r="AM1507" s="165" t="s">
        <v>6176</v>
      </c>
      <c r="AN1507" s="165" t="s">
        <v>6176</v>
      </c>
      <c r="AO1507" s="165" t="s">
        <v>6176</v>
      </c>
      <c r="AP1507" s="165" t="s">
        <v>6176</v>
      </c>
      <c r="AQ1507" s="165" t="s">
        <v>6176</v>
      </c>
      <c r="AR1507" s="165" t="s">
        <v>6176</v>
      </c>
      <c r="AS1507" s="165" t="s">
        <v>6176</v>
      </c>
      <c r="AT1507" s="5"/>
    </row>
    <row r="1508" spans="2:46" ht="50" customHeight="1">
      <c r="B1508" s="37" t="s">
        <v>2976</v>
      </c>
      <c r="C1508" s="35" t="s">
        <v>5309</v>
      </c>
      <c r="D1508" s="39" t="s">
        <v>2977</v>
      </c>
      <c r="E1508" s="240">
        <v>420.25900000000001</v>
      </c>
      <c r="F1508" s="235">
        <v>399.69</v>
      </c>
      <c r="G1508" s="234">
        <f t="shared" si="406"/>
        <v>20.569000000000017</v>
      </c>
      <c r="H1508" s="105">
        <f t="shared" si="407"/>
        <v>5.1462383347094045</v>
      </c>
      <c r="I1508" s="240">
        <v>317.74</v>
      </c>
      <c r="J1508" s="235">
        <v>238.94900000000001</v>
      </c>
      <c r="K1508" s="234">
        <f t="shared" si="408"/>
        <v>78.790999999999997</v>
      </c>
      <c r="L1508" s="312">
        <f t="shared" si="402"/>
        <v>32.973981895718332</v>
      </c>
      <c r="M1508" s="69" t="s">
        <v>5412</v>
      </c>
      <c r="N1508" s="115" t="s">
        <v>5412</v>
      </c>
      <c r="O1508" s="115" t="s">
        <v>5412</v>
      </c>
      <c r="P1508" s="115" t="s">
        <v>5412</v>
      </c>
      <c r="Q1508" s="240">
        <v>102.51900000000001</v>
      </c>
      <c r="R1508" s="235">
        <v>160.74100000000001</v>
      </c>
      <c r="S1508" s="234">
        <f t="shared" si="400"/>
        <v>-58.222000000000008</v>
      </c>
      <c r="T1508" s="105">
        <f t="shared" si="401"/>
        <v>-36.221001486863962</v>
      </c>
      <c r="U1508" s="180" t="s">
        <v>9177</v>
      </c>
      <c r="V1508" s="165">
        <v>103</v>
      </c>
      <c r="W1508" s="165">
        <v>102</v>
      </c>
      <c r="X1508" s="165">
        <f t="shared" si="416"/>
        <v>1</v>
      </c>
      <c r="Y1508" s="165">
        <f t="shared" si="403"/>
        <v>0.98039215686274506</v>
      </c>
      <c r="Z1508" s="241" t="s">
        <v>9178</v>
      </c>
      <c r="AA1508" s="165" t="s">
        <v>6176</v>
      </c>
      <c r="AB1508" s="165">
        <v>58</v>
      </c>
      <c r="AC1508" s="235" t="s">
        <v>6150</v>
      </c>
      <c r="AD1508" s="235" t="s">
        <v>6150</v>
      </c>
      <c r="AE1508" s="235" t="s">
        <v>12158</v>
      </c>
      <c r="AF1508" s="235" t="s">
        <v>12158</v>
      </c>
      <c r="AG1508" s="235" t="s">
        <v>12158</v>
      </c>
      <c r="AH1508" s="235" t="s">
        <v>12158</v>
      </c>
      <c r="AI1508" s="235" t="s">
        <v>12158</v>
      </c>
      <c r="AJ1508" s="165" t="s">
        <v>6176</v>
      </c>
      <c r="AK1508" s="165" t="s">
        <v>6176</v>
      </c>
      <c r="AL1508" s="165" t="s">
        <v>6176</v>
      </c>
      <c r="AM1508" s="165" t="s">
        <v>6176</v>
      </c>
      <c r="AN1508" s="165" t="s">
        <v>6176</v>
      </c>
      <c r="AO1508" s="165" t="s">
        <v>6176</v>
      </c>
      <c r="AP1508" s="165" t="s">
        <v>6176</v>
      </c>
      <c r="AQ1508" s="165" t="s">
        <v>6176</v>
      </c>
      <c r="AR1508" s="165" t="s">
        <v>6176</v>
      </c>
      <c r="AS1508" s="165" t="s">
        <v>6176</v>
      </c>
      <c r="AT1508" s="10"/>
    </row>
    <row r="1509" spans="2:46" ht="50" customHeight="1">
      <c r="B1509" s="37" t="s">
        <v>2978</v>
      </c>
      <c r="C1509" s="35" t="s">
        <v>5309</v>
      </c>
      <c r="D1509" s="39" t="s">
        <v>2979</v>
      </c>
      <c r="E1509" s="240">
        <v>15.204000000000001</v>
      </c>
      <c r="F1509" s="235">
        <v>10.375</v>
      </c>
      <c r="G1509" s="234">
        <f t="shared" si="406"/>
        <v>4.8290000000000006</v>
      </c>
      <c r="H1509" s="105">
        <f t="shared" si="407"/>
        <v>46.544578313253012</v>
      </c>
      <c r="I1509" s="240">
        <v>15.204000000000001</v>
      </c>
      <c r="J1509" s="235">
        <v>10.375</v>
      </c>
      <c r="K1509" s="234">
        <f t="shared" si="408"/>
        <v>4.8290000000000006</v>
      </c>
      <c r="L1509" s="312">
        <f t="shared" si="402"/>
        <v>46.544578313253012</v>
      </c>
      <c r="M1509" s="69" t="s">
        <v>5412</v>
      </c>
      <c r="N1509" s="115" t="s">
        <v>5412</v>
      </c>
      <c r="O1509" s="115" t="s">
        <v>5412</v>
      </c>
      <c r="P1509" s="115" t="s">
        <v>5412</v>
      </c>
      <c r="Q1509" s="69" t="s">
        <v>5412</v>
      </c>
      <c r="R1509" s="115" t="s">
        <v>5412</v>
      </c>
      <c r="S1509" s="115" t="s">
        <v>5412</v>
      </c>
      <c r="T1509" s="295" t="s">
        <v>5412</v>
      </c>
      <c r="U1509" s="65" t="s">
        <v>6150</v>
      </c>
      <c r="V1509" s="235" t="s">
        <v>6150</v>
      </c>
      <c r="W1509" s="235" t="s">
        <v>6150</v>
      </c>
      <c r="X1509" s="235" t="s">
        <v>6150</v>
      </c>
      <c r="Y1509" s="235" t="s">
        <v>6150</v>
      </c>
      <c r="Z1509" s="235" t="s">
        <v>6150</v>
      </c>
      <c r="AA1509" s="235" t="s">
        <v>6150</v>
      </c>
      <c r="AB1509" s="235" t="s">
        <v>6150</v>
      </c>
      <c r="AC1509" s="235" t="s">
        <v>6150</v>
      </c>
      <c r="AD1509" s="235" t="s">
        <v>6150</v>
      </c>
      <c r="AE1509" s="235" t="s">
        <v>12158</v>
      </c>
      <c r="AF1509" s="235" t="s">
        <v>12158</v>
      </c>
      <c r="AG1509" s="235" t="s">
        <v>12158</v>
      </c>
      <c r="AH1509" s="235" t="s">
        <v>12158</v>
      </c>
      <c r="AI1509" s="235" t="s">
        <v>12158</v>
      </c>
      <c r="AJ1509" s="165" t="s">
        <v>6176</v>
      </c>
      <c r="AK1509" s="165" t="s">
        <v>6176</v>
      </c>
      <c r="AL1509" s="165" t="s">
        <v>6176</v>
      </c>
      <c r="AM1509" s="165" t="s">
        <v>6176</v>
      </c>
      <c r="AN1509" s="165" t="s">
        <v>6176</v>
      </c>
      <c r="AO1509" s="165" t="s">
        <v>6176</v>
      </c>
      <c r="AP1509" s="165" t="s">
        <v>6176</v>
      </c>
      <c r="AQ1509" s="165" t="s">
        <v>6176</v>
      </c>
      <c r="AR1509" s="165" t="s">
        <v>6176</v>
      </c>
      <c r="AS1509" s="165" t="s">
        <v>6176</v>
      </c>
      <c r="AT1509" s="5"/>
    </row>
    <row r="1510" spans="2:46" ht="50" customHeight="1">
      <c r="B1510" s="34" t="s">
        <v>2980</v>
      </c>
      <c r="C1510" s="35" t="s">
        <v>5309</v>
      </c>
      <c r="D1510" s="36" t="s">
        <v>2981</v>
      </c>
      <c r="E1510" s="240">
        <v>1537.54</v>
      </c>
      <c r="F1510" s="235">
        <v>1424.49</v>
      </c>
      <c r="G1510" s="234">
        <f t="shared" si="406"/>
        <v>113.04999999999995</v>
      </c>
      <c r="H1510" s="105">
        <f t="shared" si="407"/>
        <v>7.9361736481126544</v>
      </c>
      <c r="I1510" s="69" t="s">
        <v>5412</v>
      </c>
      <c r="J1510" s="115" t="s">
        <v>5412</v>
      </c>
      <c r="K1510" s="115" t="s">
        <v>5412</v>
      </c>
      <c r="L1510" s="320" t="s">
        <v>5412</v>
      </c>
      <c r="M1510" s="69" t="s">
        <v>5412</v>
      </c>
      <c r="N1510" s="115" t="s">
        <v>5412</v>
      </c>
      <c r="O1510" s="115" t="s">
        <v>5412</v>
      </c>
      <c r="P1510" s="115" t="s">
        <v>5412</v>
      </c>
      <c r="Q1510" s="240">
        <v>1537.54</v>
      </c>
      <c r="R1510" s="235">
        <v>1424.49</v>
      </c>
      <c r="S1510" s="234">
        <f t="shared" si="400"/>
        <v>113.04999999999995</v>
      </c>
      <c r="T1510" s="105">
        <f t="shared" si="401"/>
        <v>7.9361736481126544</v>
      </c>
      <c r="U1510" s="180" t="s">
        <v>9179</v>
      </c>
      <c r="V1510" s="165">
        <v>936</v>
      </c>
      <c r="W1510" s="165">
        <v>924</v>
      </c>
      <c r="X1510" s="165">
        <f t="shared" si="416"/>
        <v>12</v>
      </c>
      <c r="Y1510" s="255">
        <f t="shared" si="403"/>
        <v>1.2987012987012987</v>
      </c>
      <c r="Z1510" s="237" t="s">
        <v>9180</v>
      </c>
      <c r="AA1510" s="165">
        <v>601</v>
      </c>
      <c r="AB1510" s="165">
        <v>501</v>
      </c>
      <c r="AC1510" s="165">
        <f t="shared" si="404"/>
        <v>100</v>
      </c>
      <c r="AD1510" s="165">
        <f t="shared" si="405"/>
        <v>19.960079840319363</v>
      </c>
      <c r="AE1510" s="235" t="s">
        <v>12158</v>
      </c>
      <c r="AF1510" s="235" t="s">
        <v>12158</v>
      </c>
      <c r="AG1510" s="235" t="s">
        <v>12158</v>
      </c>
      <c r="AH1510" s="235" t="s">
        <v>12158</v>
      </c>
      <c r="AI1510" s="235" t="s">
        <v>12158</v>
      </c>
      <c r="AJ1510" s="165" t="s">
        <v>6176</v>
      </c>
      <c r="AK1510" s="165" t="s">
        <v>6176</v>
      </c>
      <c r="AL1510" s="165" t="s">
        <v>6176</v>
      </c>
      <c r="AM1510" s="165" t="s">
        <v>6176</v>
      </c>
      <c r="AN1510" s="165" t="s">
        <v>6176</v>
      </c>
      <c r="AO1510" s="165" t="s">
        <v>6176</v>
      </c>
      <c r="AP1510" s="165" t="s">
        <v>6176</v>
      </c>
      <c r="AQ1510" s="165" t="s">
        <v>6176</v>
      </c>
      <c r="AR1510" s="165" t="s">
        <v>6176</v>
      </c>
      <c r="AS1510" s="165" t="s">
        <v>6176</v>
      </c>
      <c r="AT1510" s="16"/>
    </row>
    <row r="1511" spans="2:46" ht="50" customHeight="1">
      <c r="B1511" s="34" t="s">
        <v>2982</v>
      </c>
      <c r="C1511" s="35" t="s">
        <v>5309</v>
      </c>
      <c r="D1511" s="36" t="s">
        <v>2983</v>
      </c>
      <c r="E1511" s="240">
        <v>531.32500000000005</v>
      </c>
      <c r="F1511" s="235">
        <v>402.791</v>
      </c>
      <c r="G1511" s="234">
        <f t="shared" si="406"/>
        <v>128.53400000000005</v>
      </c>
      <c r="H1511" s="105">
        <f t="shared" si="407"/>
        <v>31.910842099252477</v>
      </c>
      <c r="I1511" s="240">
        <v>57.328000000000003</v>
      </c>
      <c r="J1511" s="235">
        <v>57.177</v>
      </c>
      <c r="K1511" s="234">
        <f t="shared" si="408"/>
        <v>0.15100000000000335</v>
      </c>
      <c r="L1511" s="312">
        <f t="shared" si="402"/>
        <v>0.26409220490757362</v>
      </c>
      <c r="M1511" s="69" t="s">
        <v>5412</v>
      </c>
      <c r="N1511" s="115" t="s">
        <v>5412</v>
      </c>
      <c r="O1511" s="115" t="s">
        <v>5412</v>
      </c>
      <c r="P1511" s="115" t="s">
        <v>5412</v>
      </c>
      <c r="Q1511" s="240">
        <v>473.99700000000001</v>
      </c>
      <c r="R1511" s="235">
        <v>345.61399999999998</v>
      </c>
      <c r="S1511" s="234">
        <f t="shared" si="400"/>
        <v>128.38300000000004</v>
      </c>
      <c r="T1511" s="105">
        <f t="shared" si="401"/>
        <v>37.146354025010574</v>
      </c>
      <c r="U1511" s="180" t="s">
        <v>9181</v>
      </c>
      <c r="V1511" s="165">
        <v>342</v>
      </c>
      <c r="W1511" s="165">
        <v>231</v>
      </c>
      <c r="X1511" s="165">
        <f t="shared" si="416"/>
        <v>111</v>
      </c>
      <c r="Y1511" s="255">
        <f t="shared" si="403"/>
        <v>48.051948051948052</v>
      </c>
      <c r="Z1511" s="237" t="s">
        <v>7479</v>
      </c>
      <c r="AA1511" s="165">
        <v>132</v>
      </c>
      <c r="AB1511" s="165">
        <v>114</v>
      </c>
      <c r="AC1511" s="165">
        <f t="shared" si="404"/>
        <v>18</v>
      </c>
      <c r="AD1511" s="165">
        <f t="shared" si="405"/>
        <v>15.789473684210526</v>
      </c>
      <c r="AE1511" s="235" t="s">
        <v>12158</v>
      </c>
      <c r="AF1511" s="235" t="s">
        <v>12158</v>
      </c>
      <c r="AG1511" s="235" t="s">
        <v>12158</v>
      </c>
      <c r="AH1511" s="235" t="s">
        <v>12158</v>
      </c>
      <c r="AI1511" s="235" t="s">
        <v>12158</v>
      </c>
      <c r="AJ1511" s="165" t="s">
        <v>6176</v>
      </c>
      <c r="AK1511" s="165" t="s">
        <v>6176</v>
      </c>
      <c r="AL1511" s="165" t="s">
        <v>6176</v>
      </c>
      <c r="AM1511" s="165" t="s">
        <v>6176</v>
      </c>
      <c r="AN1511" s="165" t="s">
        <v>6176</v>
      </c>
      <c r="AO1511" s="165" t="s">
        <v>6176</v>
      </c>
      <c r="AP1511" s="165" t="s">
        <v>6176</v>
      </c>
      <c r="AQ1511" s="165" t="s">
        <v>6176</v>
      </c>
      <c r="AR1511" s="165" t="s">
        <v>6176</v>
      </c>
      <c r="AS1511" s="165" t="s">
        <v>6176</v>
      </c>
      <c r="AT1511" s="16"/>
    </row>
    <row r="1512" spans="2:46" ht="50" customHeight="1">
      <c r="B1512" s="34" t="s">
        <v>2984</v>
      </c>
      <c r="C1512" s="35" t="s">
        <v>5309</v>
      </c>
      <c r="D1512" s="36" t="s">
        <v>2985</v>
      </c>
      <c r="E1512" s="240">
        <v>22.596</v>
      </c>
      <c r="F1512" s="235">
        <v>22.594999999999999</v>
      </c>
      <c r="G1512" s="234">
        <f t="shared" si="406"/>
        <v>1.0000000000012221E-3</v>
      </c>
      <c r="H1512" s="105">
        <f t="shared" si="407"/>
        <v>4.4257579110476746E-3</v>
      </c>
      <c r="I1512" s="240">
        <v>22.596</v>
      </c>
      <c r="J1512" s="235">
        <v>22.594999999999999</v>
      </c>
      <c r="K1512" s="234">
        <f t="shared" si="408"/>
        <v>1.0000000000012221E-3</v>
      </c>
      <c r="L1512" s="312">
        <f t="shared" si="402"/>
        <v>4.4257579110476746E-3</v>
      </c>
      <c r="M1512" s="69" t="s">
        <v>5412</v>
      </c>
      <c r="N1512" s="115" t="s">
        <v>5412</v>
      </c>
      <c r="O1512" s="115" t="s">
        <v>5412</v>
      </c>
      <c r="P1512" s="115" t="s">
        <v>5412</v>
      </c>
      <c r="Q1512" s="69" t="s">
        <v>5412</v>
      </c>
      <c r="R1512" s="115" t="s">
        <v>5412</v>
      </c>
      <c r="S1512" s="115" t="s">
        <v>5412</v>
      </c>
      <c r="T1512" s="295" t="s">
        <v>5412</v>
      </c>
      <c r="U1512" s="65" t="s">
        <v>6150</v>
      </c>
      <c r="V1512" s="235" t="s">
        <v>6150</v>
      </c>
      <c r="W1512" s="235" t="s">
        <v>6150</v>
      </c>
      <c r="X1512" s="235" t="s">
        <v>6150</v>
      </c>
      <c r="Y1512" s="235" t="s">
        <v>6150</v>
      </c>
      <c r="Z1512" s="235" t="s">
        <v>6150</v>
      </c>
      <c r="AA1512" s="235" t="s">
        <v>6150</v>
      </c>
      <c r="AB1512" s="235" t="s">
        <v>6150</v>
      </c>
      <c r="AC1512" s="235" t="s">
        <v>6150</v>
      </c>
      <c r="AD1512" s="235" t="s">
        <v>6150</v>
      </c>
      <c r="AE1512" s="235" t="s">
        <v>12158</v>
      </c>
      <c r="AF1512" s="235" t="s">
        <v>12158</v>
      </c>
      <c r="AG1512" s="235" t="s">
        <v>12158</v>
      </c>
      <c r="AH1512" s="235" t="s">
        <v>12158</v>
      </c>
      <c r="AI1512" s="235" t="s">
        <v>12158</v>
      </c>
      <c r="AJ1512" s="165" t="s">
        <v>6176</v>
      </c>
      <c r="AK1512" s="165" t="s">
        <v>6176</v>
      </c>
      <c r="AL1512" s="165" t="s">
        <v>6176</v>
      </c>
      <c r="AM1512" s="165" t="s">
        <v>6176</v>
      </c>
      <c r="AN1512" s="165" t="s">
        <v>6176</v>
      </c>
      <c r="AO1512" s="165" t="s">
        <v>6176</v>
      </c>
      <c r="AP1512" s="165" t="s">
        <v>6176</v>
      </c>
      <c r="AQ1512" s="165" t="s">
        <v>6176</v>
      </c>
      <c r="AR1512" s="165" t="s">
        <v>6176</v>
      </c>
      <c r="AS1512" s="165" t="s">
        <v>6176</v>
      </c>
      <c r="AT1512" s="16"/>
    </row>
    <row r="1513" spans="2:46" ht="50" customHeight="1">
      <c r="B1513" s="34" t="s">
        <v>2986</v>
      </c>
      <c r="C1513" s="35" t="s">
        <v>5309</v>
      </c>
      <c r="D1513" s="36" t="s">
        <v>2987</v>
      </c>
      <c r="E1513" s="240">
        <v>37.606000000000002</v>
      </c>
      <c r="F1513" s="235">
        <v>27.603999999999999</v>
      </c>
      <c r="G1513" s="234">
        <f t="shared" si="406"/>
        <v>10.002000000000002</v>
      </c>
      <c r="H1513" s="105">
        <f t="shared" si="407"/>
        <v>36.23387914794958</v>
      </c>
      <c r="I1513" s="69" t="s">
        <v>5412</v>
      </c>
      <c r="J1513" s="115" t="s">
        <v>5412</v>
      </c>
      <c r="K1513" s="115" t="s">
        <v>5412</v>
      </c>
      <c r="L1513" s="320" t="s">
        <v>5412</v>
      </c>
      <c r="M1513" s="69" t="s">
        <v>5412</v>
      </c>
      <c r="N1513" s="115" t="s">
        <v>5412</v>
      </c>
      <c r="O1513" s="115" t="s">
        <v>5412</v>
      </c>
      <c r="P1513" s="115" t="s">
        <v>5412</v>
      </c>
      <c r="Q1513" s="240">
        <v>37.606000000000002</v>
      </c>
      <c r="R1513" s="235">
        <v>27.603999999999999</v>
      </c>
      <c r="S1513" s="234">
        <f t="shared" ref="S1513:S1561" si="417">Q1513-R1513</f>
        <v>10.002000000000002</v>
      </c>
      <c r="T1513" s="105">
        <f t="shared" si="401"/>
        <v>36.23387914794958</v>
      </c>
      <c r="U1513" s="180" t="s">
        <v>9182</v>
      </c>
      <c r="V1513" s="165">
        <v>38</v>
      </c>
      <c r="W1513" s="165">
        <v>28</v>
      </c>
      <c r="X1513" s="165">
        <f t="shared" si="416"/>
        <v>10</v>
      </c>
      <c r="Y1513" s="255">
        <f t="shared" si="403"/>
        <v>35.714285714285715</v>
      </c>
      <c r="Z1513" s="235" t="s">
        <v>6150</v>
      </c>
      <c r="AA1513" s="235" t="s">
        <v>6150</v>
      </c>
      <c r="AB1513" s="235" t="s">
        <v>6150</v>
      </c>
      <c r="AC1513" s="235" t="s">
        <v>6150</v>
      </c>
      <c r="AD1513" s="235" t="s">
        <v>6150</v>
      </c>
      <c r="AE1513" s="235" t="s">
        <v>12158</v>
      </c>
      <c r="AF1513" s="235" t="s">
        <v>12158</v>
      </c>
      <c r="AG1513" s="235" t="s">
        <v>12158</v>
      </c>
      <c r="AH1513" s="235" t="s">
        <v>12158</v>
      </c>
      <c r="AI1513" s="235" t="s">
        <v>12158</v>
      </c>
      <c r="AJ1513" s="165" t="s">
        <v>6176</v>
      </c>
      <c r="AK1513" s="165" t="s">
        <v>6176</v>
      </c>
      <c r="AL1513" s="165" t="s">
        <v>6176</v>
      </c>
      <c r="AM1513" s="165" t="s">
        <v>6176</v>
      </c>
      <c r="AN1513" s="165" t="s">
        <v>6176</v>
      </c>
      <c r="AO1513" s="165" t="s">
        <v>6176</v>
      </c>
      <c r="AP1513" s="165" t="s">
        <v>6176</v>
      </c>
      <c r="AQ1513" s="165" t="s">
        <v>6176</v>
      </c>
      <c r="AR1513" s="165" t="s">
        <v>6176</v>
      </c>
      <c r="AS1513" s="165" t="s">
        <v>6176</v>
      </c>
      <c r="AT1513" s="16"/>
    </row>
    <row r="1514" spans="2:46" ht="50" customHeight="1">
      <c r="B1514" s="34" t="s">
        <v>2988</v>
      </c>
      <c r="C1514" s="35" t="s">
        <v>5309</v>
      </c>
      <c r="D1514" s="36" t="s">
        <v>2989</v>
      </c>
      <c r="E1514" s="240">
        <v>157.22999999999999</v>
      </c>
      <c r="F1514" s="235">
        <v>55.453000000000003</v>
      </c>
      <c r="G1514" s="234">
        <f t="shared" si="406"/>
        <v>101.77699999999999</v>
      </c>
      <c r="H1514" s="105">
        <f t="shared" si="407"/>
        <v>183.53741005896882</v>
      </c>
      <c r="I1514" s="240">
        <v>157.22999999999999</v>
      </c>
      <c r="J1514" s="235">
        <v>55.453000000000003</v>
      </c>
      <c r="K1514" s="234">
        <f t="shared" si="408"/>
        <v>101.77699999999999</v>
      </c>
      <c r="L1514" s="312">
        <f t="shared" si="402"/>
        <v>183.53741005896882</v>
      </c>
      <c r="M1514" s="69" t="s">
        <v>5412</v>
      </c>
      <c r="N1514" s="115" t="s">
        <v>5412</v>
      </c>
      <c r="O1514" s="115" t="s">
        <v>5412</v>
      </c>
      <c r="P1514" s="115" t="s">
        <v>5412</v>
      </c>
      <c r="Q1514" s="69" t="s">
        <v>5412</v>
      </c>
      <c r="R1514" s="115" t="s">
        <v>5412</v>
      </c>
      <c r="S1514" s="115" t="s">
        <v>5412</v>
      </c>
      <c r="T1514" s="295" t="s">
        <v>5412</v>
      </c>
      <c r="U1514" s="65" t="s">
        <v>6150</v>
      </c>
      <c r="V1514" s="235" t="s">
        <v>6150</v>
      </c>
      <c r="W1514" s="235" t="s">
        <v>6150</v>
      </c>
      <c r="X1514" s="235" t="s">
        <v>6150</v>
      </c>
      <c r="Y1514" s="235" t="s">
        <v>6150</v>
      </c>
      <c r="Z1514" s="235" t="s">
        <v>6150</v>
      </c>
      <c r="AA1514" s="235" t="s">
        <v>6150</v>
      </c>
      <c r="AB1514" s="235" t="s">
        <v>6150</v>
      </c>
      <c r="AC1514" s="235" t="s">
        <v>6150</v>
      </c>
      <c r="AD1514" s="235" t="s">
        <v>6150</v>
      </c>
      <c r="AE1514" s="235" t="s">
        <v>12158</v>
      </c>
      <c r="AF1514" s="235" t="s">
        <v>12158</v>
      </c>
      <c r="AG1514" s="235" t="s">
        <v>12158</v>
      </c>
      <c r="AH1514" s="235" t="s">
        <v>12158</v>
      </c>
      <c r="AI1514" s="235" t="s">
        <v>12158</v>
      </c>
      <c r="AJ1514" s="165" t="s">
        <v>6176</v>
      </c>
      <c r="AK1514" s="165" t="s">
        <v>6176</v>
      </c>
      <c r="AL1514" s="165" t="s">
        <v>6176</v>
      </c>
      <c r="AM1514" s="165" t="s">
        <v>6176</v>
      </c>
      <c r="AN1514" s="165" t="s">
        <v>6176</v>
      </c>
      <c r="AO1514" s="165" t="s">
        <v>6176</v>
      </c>
      <c r="AP1514" s="165" t="s">
        <v>6176</v>
      </c>
      <c r="AQ1514" s="165" t="s">
        <v>6176</v>
      </c>
      <c r="AR1514" s="165" t="s">
        <v>6176</v>
      </c>
      <c r="AS1514" s="165" t="s">
        <v>6176</v>
      </c>
      <c r="AT1514" s="16"/>
    </row>
    <row r="1515" spans="2:46" ht="50" customHeight="1">
      <c r="B1515" s="34" t="s">
        <v>2990</v>
      </c>
      <c r="C1515" s="35" t="s">
        <v>5309</v>
      </c>
      <c r="D1515" s="36" t="s">
        <v>2991</v>
      </c>
      <c r="E1515" s="240">
        <v>189.48500000000001</v>
      </c>
      <c r="F1515" s="235">
        <v>168.42099999999999</v>
      </c>
      <c r="G1515" s="234">
        <f t="shared" si="406"/>
        <v>21.064000000000021</v>
      </c>
      <c r="H1515" s="105">
        <f t="shared" si="407"/>
        <v>12.50675390836061</v>
      </c>
      <c r="I1515" s="240">
        <v>30.707000000000001</v>
      </c>
      <c r="J1515" s="235">
        <v>30.707000000000001</v>
      </c>
      <c r="K1515" s="234">
        <f t="shared" si="408"/>
        <v>0</v>
      </c>
      <c r="L1515" s="312">
        <f t="shared" si="402"/>
        <v>0</v>
      </c>
      <c r="M1515" s="69" t="s">
        <v>5412</v>
      </c>
      <c r="N1515" s="115" t="s">
        <v>5412</v>
      </c>
      <c r="O1515" s="115" t="s">
        <v>5412</v>
      </c>
      <c r="P1515" s="115" t="s">
        <v>5412</v>
      </c>
      <c r="Q1515" s="240">
        <v>158.77799999999999</v>
      </c>
      <c r="R1515" s="235">
        <v>137.714</v>
      </c>
      <c r="S1515" s="234">
        <f t="shared" si="417"/>
        <v>21.063999999999993</v>
      </c>
      <c r="T1515" s="105">
        <f t="shared" si="401"/>
        <v>15.29546741798219</v>
      </c>
      <c r="U1515" s="180" t="s">
        <v>6097</v>
      </c>
      <c r="V1515" s="165">
        <v>159</v>
      </c>
      <c r="W1515" s="165">
        <v>138</v>
      </c>
      <c r="X1515" s="165">
        <f t="shared" si="416"/>
        <v>21</v>
      </c>
      <c r="Y1515" s="255">
        <f t="shared" si="403"/>
        <v>15.217391304347828</v>
      </c>
      <c r="Z1515" s="235" t="s">
        <v>6150</v>
      </c>
      <c r="AA1515" s="235" t="s">
        <v>6150</v>
      </c>
      <c r="AB1515" s="235" t="s">
        <v>6150</v>
      </c>
      <c r="AC1515" s="235" t="s">
        <v>6150</v>
      </c>
      <c r="AD1515" s="235" t="s">
        <v>6150</v>
      </c>
      <c r="AE1515" s="235" t="s">
        <v>12158</v>
      </c>
      <c r="AF1515" s="235" t="s">
        <v>12158</v>
      </c>
      <c r="AG1515" s="235" t="s">
        <v>12158</v>
      </c>
      <c r="AH1515" s="235" t="s">
        <v>12158</v>
      </c>
      <c r="AI1515" s="235" t="s">
        <v>12158</v>
      </c>
      <c r="AJ1515" s="165" t="s">
        <v>6176</v>
      </c>
      <c r="AK1515" s="165" t="s">
        <v>6176</v>
      </c>
      <c r="AL1515" s="165" t="s">
        <v>6176</v>
      </c>
      <c r="AM1515" s="165" t="s">
        <v>6176</v>
      </c>
      <c r="AN1515" s="165" t="s">
        <v>6176</v>
      </c>
      <c r="AO1515" s="165" t="s">
        <v>6176</v>
      </c>
      <c r="AP1515" s="165" t="s">
        <v>6176</v>
      </c>
      <c r="AQ1515" s="165" t="s">
        <v>6176</v>
      </c>
      <c r="AR1515" s="165" t="s">
        <v>6176</v>
      </c>
      <c r="AS1515" s="165" t="s">
        <v>6176</v>
      </c>
      <c r="AT1515" s="16"/>
    </row>
    <row r="1516" spans="2:46" ht="50" customHeight="1">
      <c r="B1516" s="34" t="s">
        <v>2992</v>
      </c>
      <c r="C1516" s="35" t="s">
        <v>5310</v>
      </c>
      <c r="D1516" s="36" t="s">
        <v>2993</v>
      </c>
      <c r="E1516" s="240">
        <v>14234.496999999999</v>
      </c>
      <c r="F1516" s="235">
        <v>17399.207999999999</v>
      </c>
      <c r="G1516" s="234">
        <f t="shared" si="406"/>
        <v>-3164.7109999999993</v>
      </c>
      <c r="H1516" s="105">
        <f t="shared" si="407"/>
        <v>-18.188822157882125</v>
      </c>
      <c r="I1516" s="240">
        <v>8658.2270000000008</v>
      </c>
      <c r="J1516" s="235">
        <v>10934.598</v>
      </c>
      <c r="K1516" s="234">
        <f t="shared" si="408"/>
        <v>-2276.3709999999992</v>
      </c>
      <c r="L1516" s="312">
        <f t="shared" si="402"/>
        <v>-20.818058423364068</v>
      </c>
      <c r="M1516" s="240">
        <v>1507.3389999999999</v>
      </c>
      <c r="N1516" s="235">
        <v>1766.9169999999999</v>
      </c>
      <c r="O1516" s="234">
        <f t="shared" si="414"/>
        <v>-259.57799999999997</v>
      </c>
      <c r="P1516" s="105">
        <f t="shared" si="415"/>
        <v>-14.691012650848908</v>
      </c>
      <c r="Q1516" s="240">
        <v>4068.931</v>
      </c>
      <c r="R1516" s="235">
        <v>4697.6930000000002</v>
      </c>
      <c r="S1516" s="234">
        <f t="shared" si="417"/>
        <v>-628.76200000000017</v>
      </c>
      <c r="T1516" s="105">
        <f t="shared" si="401"/>
        <v>-13.384484682162077</v>
      </c>
      <c r="U1516" s="185" t="s">
        <v>5564</v>
      </c>
      <c r="V1516" s="165">
        <v>2202.0386960000001</v>
      </c>
      <c r="W1516" s="165">
        <v>2833.201106</v>
      </c>
      <c r="X1516" s="165">
        <f t="shared" si="416"/>
        <v>-631.16240999999991</v>
      </c>
      <c r="Y1516" s="255">
        <f t="shared" si="403"/>
        <v>-22.277360003261268</v>
      </c>
      <c r="Z1516" s="194" t="s">
        <v>5395</v>
      </c>
      <c r="AA1516" s="165">
        <v>905.83741299999997</v>
      </c>
      <c r="AB1516" s="165">
        <v>903.50805100000002</v>
      </c>
      <c r="AC1516" s="165">
        <f t="shared" si="404"/>
        <v>2.3293619999999464</v>
      </c>
      <c r="AD1516" s="165">
        <f t="shared" si="405"/>
        <v>0.25781308726821145</v>
      </c>
      <c r="AE1516" s="237" t="s">
        <v>9183</v>
      </c>
      <c r="AF1516" s="165">
        <v>288.602553</v>
      </c>
      <c r="AG1516" s="165">
        <v>297.31257799999997</v>
      </c>
      <c r="AH1516" s="165">
        <f t="shared" si="409"/>
        <v>-8.7100249999999733</v>
      </c>
      <c r="AI1516" s="165">
        <f t="shared" si="410"/>
        <v>-2.9295851048723454</v>
      </c>
      <c r="AJ1516" s="194" t="s">
        <v>9184</v>
      </c>
      <c r="AK1516" s="165">
        <v>217.60436300000001</v>
      </c>
      <c r="AL1516" s="165">
        <v>217.596699</v>
      </c>
      <c r="AM1516" s="165">
        <f t="shared" si="411"/>
        <v>7.6640000000054442E-3</v>
      </c>
      <c r="AN1516" s="165">
        <f t="shared" si="412"/>
        <v>3.5221122541042979E-3</v>
      </c>
      <c r="AO1516" s="194" t="s">
        <v>6287</v>
      </c>
      <c r="AP1516" s="165">
        <v>211.31801899999999</v>
      </c>
      <c r="AQ1516" s="165">
        <v>212.51999900000001</v>
      </c>
      <c r="AR1516" s="165">
        <f t="shared" ref="AR1516:AR1544" si="418">AP1516-AQ1516</f>
        <v>-1.2019800000000203</v>
      </c>
      <c r="AS1516" s="255">
        <f t="shared" si="413"/>
        <v>-0.56558441824574834</v>
      </c>
      <c r="AT1516" s="166" t="s">
        <v>11804</v>
      </c>
    </row>
    <row r="1517" spans="2:46" ht="50" customHeight="1">
      <c r="B1517" s="37" t="s">
        <v>2994</v>
      </c>
      <c r="C1517" s="35" t="s">
        <v>5310</v>
      </c>
      <c r="D1517" s="39" t="s">
        <v>2995</v>
      </c>
      <c r="E1517" s="240">
        <v>41160.997000000003</v>
      </c>
      <c r="F1517" s="235">
        <v>38543.985000000001</v>
      </c>
      <c r="G1517" s="234">
        <f t="shared" si="406"/>
        <v>2617.0120000000024</v>
      </c>
      <c r="H1517" s="105">
        <f t="shared" si="407"/>
        <v>6.789676780955582</v>
      </c>
      <c r="I1517" s="240">
        <v>13210.434999999999</v>
      </c>
      <c r="J1517" s="235">
        <v>12497.833000000001</v>
      </c>
      <c r="K1517" s="234">
        <f t="shared" si="408"/>
        <v>712.60199999999895</v>
      </c>
      <c r="L1517" s="312">
        <f t="shared" si="402"/>
        <v>5.701804464822013</v>
      </c>
      <c r="M1517" s="240">
        <v>313.63200000000001</v>
      </c>
      <c r="N1517" s="235">
        <v>313.47000000000003</v>
      </c>
      <c r="O1517" s="234">
        <f t="shared" si="414"/>
        <v>0.16199999999997772</v>
      </c>
      <c r="P1517" s="105">
        <f t="shared" si="415"/>
        <v>5.1679586563300378E-2</v>
      </c>
      <c r="Q1517" s="240">
        <v>27636.93</v>
      </c>
      <c r="R1517" s="235">
        <v>25732.682000000001</v>
      </c>
      <c r="S1517" s="234">
        <f t="shared" si="417"/>
        <v>1904.2479999999996</v>
      </c>
      <c r="T1517" s="105">
        <f t="shared" si="401"/>
        <v>7.4001147645628222</v>
      </c>
      <c r="U1517" s="180" t="s">
        <v>9185</v>
      </c>
      <c r="V1517" s="165">
        <v>8820</v>
      </c>
      <c r="W1517" s="165">
        <v>6978</v>
      </c>
      <c r="X1517" s="165">
        <f t="shared" si="416"/>
        <v>1842</v>
      </c>
      <c r="Y1517" s="255">
        <f t="shared" si="403"/>
        <v>26.397248495270851</v>
      </c>
      <c r="Z1517" s="237" t="s">
        <v>9186</v>
      </c>
      <c r="AA1517" s="165">
        <v>8283</v>
      </c>
      <c r="AB1517" s="165">
        <v>7280</v>
      </c>
      <c r="AC1517" s="165">
        <f t="shared" si="404"/>
        <v>1003</v>
      </c>
      <c r="AD1517" s="165">
        <f t="shared" si="405"/>
        <v>13.777472527472529</v>
      </c>
      <c r="AE1517" s="237" t="s">
        <v>9187</v>
      </c>
      <c r="AF1517" s="165">
        <v>3691</v>
      </c>
      <c r="AG1517" s="165">
        <v>3689</v>
      </c>
      <c r="AH1517" s="165">
        <f t="shared" si="409"/>
        <v>2</v>
      </c>
      <c r="AI1517" s="165">
        <f t="shared" si="410"/>
        <v>5.4215234480889121E-2</v>
      </c>
      <c r="AJ1517" s="237" t="s">
        <v>9188</v>
      </c>
      <c r="AK1517" s="165">
        <v>2409</v>
      </c>
      <c r="AL1517" s="165">
        <v>2532</v>
      </c>
      <c r="AM1517" s="165">
        <f t="shared" si="411"/>
        <v>-123</v>
      </c>
      <c r="AN1517" s="165">
        <f t="shared" si="412"/>
        <v>-4.8578199052132707</v>
      </c>
      <c r="AO1517" s="237" t="s">
        <v>7770</v>
      </c>
      <c r="AP1517" s="165">
        <v>1160</v>
      </c>
      <c r="AQ1517" s="165">
        <v>1789</v>
      </c>
      <c r="AR1517" s="165">
        <f t="shared" si="418"/>
        <v>-629</v>
      </c>
      <c r="AS1517" s="255">
        <f t="shared" si="413"/>
        <v>-35.159306875349358</v>
      </c>
      <c r="AT1517" s="166" t="s">
        <v>11804</v>
      </c>
    </row>
    <row r="1518" spans="2:46" ht="50" customHeight="1">
      <c r="B1518" s="34" t="s">
        <v>2996</v>
      </c>
      <c r="C1518" s="35" t="s">
        <v>5310</v>
      </c>
      <c r="D1518" s="36" t="s">
        <v>2997</v>
      </c>
      <c r="E1518" s="240">
        <v>19326.847000000002</v>
      </c>
      <c r="F1518" s="235">
        <v>20723.526000000002</v>
      </c>
      <c r="G1518" s="234">
        <f t="shared" si="406"/>
        <v>-1396.6790000000001</v>
      </c>
      <c r="H1518" s="105">
        <f t="shared" si="407"/>
        <v>-6.7395818645919618</v>
      </c>
      <c r="I1518" s="240">
        <v>11805.473</v>
      </c>
      <c r="J1518" s="235">
        <v>12873.75</v>
      </c>
      <c r="K1518" s="234">
        <f t="shared" si="408"/>
        <v>-1068.277</v>
      </c>
      <c r="L1518" s="312">
        <f t="shared" si="402"/>
        <v>-8.2981027284202362</v>
      </c>
      <c r="M1518" s="240">
        <v>1171.6569999999999</v>
      </c>
      <c r="N1518" s="235">
        <v>1164.385</v>
      </c>
      <c r="O1518" s="234">
        <f t="shared" si="414"/>
        <v>7.2719999999999345</v>
      </c>
      <c r="P1518" s="105">
        <f t="shared" si="415"/>
        <v>0.62453569910295426</v>
      </c>
      <c r="Q1518" s="240">
        <v>6349.7169999999996</v>
      </c>
      <c r="R1518" s="235">
        <v>6685.3909999999996</v>
      </c>
      <c r="S1518" s="234">
        <f t="shared" si="417"/>
        <v>-335.67399999999998</v>
      </c>
      <c r="T1518" s="105">
        <f t="shared" si="401"/>
        <v>-5.0210077465925336</v>
      </c>
      <c r="U1518" s="180" t="s">
        <v>5338</v>
      </c>
      <c r="V1518" s="165">
        <v>2915</v>
      </c>
      <c r="W1518" s="165">
        <v>3215</v>
      </c>
      <c r="X1518" s="165">
        <f t="shared" si="416"/>
        <v>-300</v>
      </c>
      <c r="Y1518" s="255">
        <f t="shared" si="403"/>
        <v>-9.3312597200622083</v>
      </c>
      <c r="Z1518" s="237" t="s">
        <v>5445</v>
      </c>
      <c r="AA1518" s="165">
        <v>1486</v>
      </c>
      <c r="AB1518" s="165">
        <v>1535</v>
      </c>
      <c r="AC1518" s="165">
        <f t="shared" si="404"/>
        <v>-49</v>
      </c>
      <c r="AD1518" s="165">
        <f t="shared" si="405"/>
        <v>-3.1921824104234524</v>
      </c>
      <c r="AE1518" s="237" t="s">
        <v>5467</v>
      </c>
      <c r="AF1518" s="165">
        <v>446</v>
      </c>
      <c r="AG1518" s="165">
        <v>443</v>
      </c>
      <c r="AH1518" s="165">
        <f t="shared" si="409"/>
        <v>3</v>
      </c>
      <c r="AI1518" s="165">
        <f t="shared" si="410"/>
        <v>0.67720090293453727</v>
      </c>
      <c r="AJ1518" s="237" t="s">
        <v>9189</v>
      </c>
      <c r="AK1518" s="165">
        <v>437</v>
      </c>
      <c r="AL1518" s="165">
        <v>436</v>
      </c>
      <c r="AM1518" s="165">
        <f t="shared" si="411"/>
        <v>1</v>
      </c>
      <c r="AN1518" s="165">
        <f t="shared" si="412"/>
        <v>0.22935779816513763</v>
      </c>
      <c r="AO1518" s="237" t="s">
        <v>5373</v>
      </c>
      <c r="AP1518" s="165">
        <v>359</v>
      </c>
      <c r="AQ1518" s="165">
        <v>386</v>
      </c>
      <c r="AR1518" s="165">
        <f t="shared" si="418"/>
        <v>-27</v>
      </c>
      <c r="AS1518" s="255">
        <f t="shared" si="413"/>
        <v>-6.9948186528497409</v>
      </c>
      <c r="AT1518" s="166" t="s">
        <v>11804</v>
      </c>
    </row>
    <row r="1519" spans="2:46" ht="50" customHeight="1">
      <c r="B1519" s="34" t="s">
        <v>2998</v>
      </c>
      <c r="C1519" s="35" t="s">
        <v>5310</v>
      </c>
      <c r="D1519" s="36" t="s">
        <v>2999</v>
      </c>
      <c r="E1519" s="240">
        <v>12556.356</v>
      </c>
      <c r="F1519" s="235">
        <v>13912.437</v>
      </c>
      <c r="G1519" s="234">
        <f t="shared" si="406"/>
        <v>-1356.0810000000001</v>
      </c>
      <c r="H1519" s="105">
        <f t="shared" si="407"/>
        <v>-9.7472570765280029</v>
      </c>
      <c r="I1519" s="240">
        <v>8383.07</v>
      </c>
      <c r="J1519" s="235">
        <v>9858.9529999999995</v>
      </c>
      <c r="K1519" s="234">
        <f t="shared" si="408"/>
        <v>-1475.8829999999998</v>
      </c>
      <c r="L1519" s="312">
        <f t="shared" si="402"/>
        <v>-14.969977035086787</v>
      </c>
      <c r="M1519" s="240">
        <v>172.404</v>
      </c>
      <c r="N1519" s="235">
        <v>170.054</v>
      </c>
      <c r="O1519" s="234">
        <f t="shared" si="414"/>
        <v>2.3499999999999943</v>
      </c>
      <c r="P1519" s="105">
        <f t="shared" si="415"/>
        <v>1.381913980265089</v>
      </c>
      <c r="Q1519" s="240">
        <v>4000.8820000000001</v>
      </c>
      <c r="R1519" s="235">
        <v>3883.43</v>
      </c>
      <c r="S1519" s="234">
        <f t="shared" si="417"/>
        <v>117.45200000000023</v>
      </c>
      <c r="T1519" s="105">
        <f t="shared" si="401"/>
        <v>3.0244397349765602</v>
      </c>
      <c r="U1519" s="180" t="s">
        <v>9190</v>
      </c>
      <c r="V1519" s="165">
        <f>ROUND(2201996190/1000000,0)-1</f>
        <v>2201</v>
      </c>
      <c r="W1519" s="165">
        <f>ROUND(2336043738/1000000,0)</f>
        <v>2336</v>
      </c>
      <c r="X1519" s="165">
        <f t="shared" si="416"/>
        <v>-135</v>
      </c>
      <c r="Y1519" s="255">
        <f t="shared" si="403"/>
        <v>-5.779109589041096</v>
      </c>
      <c r="Z1519" s="237" t="s">
        <v>8768</v>
      </c>
      <c r="AA1519" s="165">
        <f>ROUND(834644145/1000000,0)</f>
        <v>835</v>
      </c>
      <c r="AB1519" s="165">
        <f>ROUND(479827400/1000000,0)</f>
        <v>480</v>
      </c>
      <c r="AC1519" s="165">
        <f t="shared" si="404"/>
        <v>355</v>
      </c>
      <c r="AD1519" s="165">
        <f t="shared" si="405"/>
        <v>73.958333333333343</v>
      </c>
      <c r="AE1519" s="237" t="s">
        <v>5649</v>
      </c>
      <c r="AF1519" s="165">
        <f>ROUND(206108626/1000000,0)</f>
        <v>206</v>
      </c>
      <c r="AG1519" s="165">
        <f>ROUND(277412258/1000000,0)</f>
        <v>277</v>
      </c>
      <c r="AH1519" s="165">
        <f t="shared" si="409"/>
        <v>-71</v>
      </c>
      <c r="AI1519" s="165">
        <f t="shared" si="410"/>
        <v>-25.63176895306859</v>
      </c>
      <c r="AJ1519" s="237" t="s">
        <v>9191</v>
      </c>
      <c r="AK1519" s="165">
        <f>ROUND(184897305/1000000,0)</f>
        <v>185</v>
      </c>
      <c r="AL1519" s="165">
        <f>ROUND(175084834/1000000,0)</f>
        <v>175</v>
      </c>
      <c r="AM1519" s="165">
        <f t="shared" si="411"/>
        <v>10</v>
      </c>
      <c r="AN1519" s="165">
        <f t="shared" si="412"/>
        <v>5.7142857142857144</v>
      </c>
      <c r="AO1519" s="237" t="s">
        <v>5688</v>
      </c>
      <c r="AP1519" s="165">
        <f>ROUND(121248897/1000000,0)</f>
        <v>121</v>
      </c>
      <c r="AQ1519" s="165">
        <f>ROUND(127706810/1000000,0)</f>
        <v>128</v>
      </c>
      <c r="AR1519" s="165">
        <f t="shared" si="418"/>
        <v>-7</v>
      </c>
      <c r="AS1519" s="255">
        <f t="shared" si="413"/>
        <v>-5.46875</v>
      </c>
      <c r="AT1519" s="166" t="s">
        <v>11804</v>
      </c>
    </row>
    <row r="1520" spans="2:46" ht="50" customHeight="1">
      <c r="B1520" s="34" t="s">
        <v>3000</v>
      </c>
      <c r="C1520" s="35" t="s">
        <v>5310</v>
      </c>
      <c r="D1520" s="36" t="s">
        <v>3001</v>
      </c>
      <c r="E1520" s="240">
        <v>10619.383</v>
      </c>
      <c r="F1520" s="235">
        <v>10394.909</v>
      </c>
      <c r="G1520" s="234">
        <f t="shared" si="406"/>
        <v>224.47400000000016</v>
      </c>
      <c r="H1520" s="105">
        <f t="shared" si="407"/>
        <v>2.1594609438139396</v>
      </c>
      <c r="I1520" s="240">
        <v>4589.8850000000002</v>
      </c>
      <c r="J1520" s="235">
        <v>4216.1779999999999</v>
      </c>
      <c r="K1520" s="234">
        <f t="shared" si="408"/>
        <v>373.70700000000033</v>
      </c>
      <c r="L1520" s="312">
        <f t="shared" si="402"/>
        <v>8.8636438025149875</v>
      </c>
      <c r="M1520" s="240">
        <v>453.44900000000001</v>
      </c>
      <c r="N1520" s="235">
        <v>580.62199999999996</v>
      </c>
      <c r="O1520" s="234">
        <f t="shared" si="414"/>
        <v>-127.17299999999994</v>
      </c>
      <c r="P1520" s="105">
        <f t="shared" si="415"/>
        <v>-21.902890348626119</v>
      </c>
      <c r="Q1520" s="240">
        <v>5576.049</v>
      </c>
      <c r="R1520" s="235">
        <v>5598.1090000000004</v>
      </c>
      <c r="S1520" s="234">
        <f t="shared" si="417"/>
        <v>-22.0600000000004</v>
      </c>
      <c r="T1520" s="105">
        <f t="shared" si="401"/>
        <v>-0.39406163759941792</v>
      </c>
      <c r="U1520" s="180" t="s">
        <v>9192</v>
      </c>
      <c r="V1520" s="165">
        <v>1512</v>
      </c>
      <c r="W1520" s="165">
        <v>1517</v>
      </c>
      <c r="X1520" s="165">
        <f t="shared" si="416"/>
        <v>-5</v>
      </c>
      <c r="Y1520" s="255">
        <f t="shared" si="403"/>
        <v>-0.32959789057350031</v>
      </c>
      <c r="Z1520" s="237" t="s">
        <v>5338</v>
      </c>
      <c r="AA1520" s="165">
        <v>1279</v>
      </c>
      <c r="AB1520" s="165">
        <v>1695</v>
      </c>
      <c r="AC1520" s="165">
        <f t="shared" si="404"/>
        <v>-416</v>
      </c>
      <c r="AD1520" s="165">
        <f t="shared" si="405"/>
        <v>-24.54277286135693</v>
      </c>
      <c r="AE1520" s="237" t="s">
        <v>5460</v>
      </c>
      <c r="AF1520" s="165">
        <v>1253</v>
      </c>
      <c r="AG1520" s="165">
        <v>1062</v>
      </c>
      <c r="AH1520" s="165">
        <f t="shared" si="409"/>
        <v>191</v>
      </c>
      <c r="AI1520" s="165">
        <f t="shared" si="410"/>
        <v>17.984934086629</v>
      </c>
      <c r="AJ1520" s="237" t="s">
        <v>5395</v>
      </c>
      <c r="AK1520" s="165">
        <v>314</v>
      </c>
      <c r="AL1520" s="165">
        <v>226</v>
      </c>
      <c r="AM1520" s="165">
        <f t="shared" si="411"/>
        <v>88</v>
      </c>
      <c r="AN1520" s="165">
        <f t="shared" si="412"/>
        <v>38.938053097345133</v>
      </c>
      <c r="AO1520" s="237" t="s">
        <v>9193</v>
      </c>
      <c r="AP1520" s="165">
        <v>263</v>
      </c>
      <c r="AQ1520" s="165">
        <v>253</v>
      </c>
      <c r="AR1520" s="165">
        <f t="shared" si="418"/>
        <v>10</v>
      </c>
      <c r="AS1520" s="255">
        <f t="shared" si="413"/>
        <v>3.9525691699604746</v>
      </c>
      <c r="AT1520" s="166" t="s">
        <v>11804</v>
      </c>
    </row>
    <row r="1521" spans="2:46" ht="50" customHeight="1">
      <c r="B1521" s="34" t="s">
        <v>3002</v>
      </c>
      <c r="C1521" s="35" t="s">
        <v>5310</v>
      </c>
      <c r="D1521" s="36" t="s">
        <v>3003</v>
      </c>
      <c r="E1521" s="240">
        <v>11617.583000000001</v>
      </c>
      <c r="F1521" s="235">
        <v>11810.566000000001</v>
      </c>
      <c r="G1521" s="234">
        <f t="shared" si="406"/>
        <v>-192.98300000000017</v>
      </c>
      <c r="H1521" s="105">
        <f t="shared" si="407"/>
        <v>-1.6339860426672199</v>
      </c>
      <c r="I1521" s="240">
        <v>7657.8919999999998</v>
      </c>
      <c r="J1521" s="235">
        <v>7352.02</v>
      </c>
      <c r="K1521" s="234">
        <f t="shared" si="408"/>
        <v>305.87199999999939</v>
      </c>
      <c r="L1521" s="312">
        <f t="shared" si="402"/>
        <v>4.1603804124580641</v>
      </c>
      <c r="M1521" s="240">
        <v>2308.297</v>
      </c>
      <c r="N1521" s="235">
        <v>2707.4870000000001</v>
      </c>
      <c r="O1521" s="234">
        <f t="shared" si="414"/>
        <v>-399.19000000000005</v>
      </c>
      <c r="P1521" s="105">
        <f t="shared" si="415"/>
        <v>-14.743930441771283</v>
      </c>
      <c r="Q1521" s="240">
        <v>1651.394</v>
      </c>
      <c r="R1521" s="235">
        <v>1751.059</v>
      </c>
      <c r="S1521" s="234">
        <f t="shared" si="417"/>
        <v>-99.664999999999964</v>
      </c>
      <c r="T1521" s="105">
        <f t="shared" si="401"/>
        <v>-5.6916985664103814</v>
      </c>
      <c r="U1521" s="180" t="s">
        <v>5395</v>
      </c>
      <c r="V1521" s="165">
        <v>1354</v>
      </c>
      <c r="W1521" s="165">
        <v>1353</v>
      </c>
      <c r="X1521" s="165">
        <f t="shared" si="416"/>
        <v>1</v>
      </c>
      <c r="Y1521" s="255">
        <f t="shared" si="403"/>
        <v>7.3909830007390986E-2</v>
      </c>
      <c r="Z1521" s="237" t="s">
        <v>9194</v>
      </c>
      <c r="AA1521" s="165">
        <v>217</v>
      </c>
      <c r="AB1521" s="165">
        <v>187</v>
      </c>
      <c r="AC1521" s="165">
        <f t="shared" si="404"/>
        <v>30</v>
      </c>
      <c r="AD1521" s="165">
        <f t="shared" si="405"/>
        <v>16.042780748663102</v>
      </c>
      <c r="AE1521" s="237" t="s">
        <v>7558</v>
      </c>
      <c r="AF1521" s="165">
        <v>42</v>
      </c>
      <c r="AG1521" s="165">
        <v>45</v>
      </c>
      <c r="AH1521" s="165">
        <f t="shared" si="409"/>
        <v>-3</v>
      </c>
      <c r="AI1521" s="165">
        <f t="shared" si="410"/>
        <v>-6.666666666666667</v>
      </c>
      <c r="AJ1521" s="237" t="s">
        <v>6286</v>
      </c>
      <c r="AK1521" s="165">
        <v>11</v>
      </c>
      <c r="AL1521" s="165">
        <v>11</v>
      </c>
      <c r="AM1521" s="165">
        <f t="shared" si="411"/>
        <v>0</v>
      </c>
      <c r="AN1521" s="165">
        <f t="shared" si="412"/>
        <v>0</v>
      </c>
      <c r="AO1521" s="237" t="s">
        <v>6298</v>
      </c>
      <c r="AP1521" s="165">
        <v>7</v>
      </c>
      <c r="AQ1521" s="165" t="s">
        <v>6150</v>
      </c>
      <c r="AR1521" s="165" t="s">
        <v>6150</v>
      </c>
      <c r="AS1521" s="165" t="s">
        <v>6150</v>
      </c>
      <c r="AT1521" s="166" t="s">
        <v>11804</v>
      </c>
    </row>
    <row r="1522" spans="2:46" ht="50" customHeight="1">
      <c r="B1522" s="34" t="s">
        <v>3004</v>
      </c>
      <c r="C1522" s="35" t="s">
        <v>5310</v>
      </c>
      <c r="D1522" s="36" t="s">
        <v>3005</v>
      </c>
      <c r="E1522" s="240">
        <v>1438.8340000000001</v>
      </c>
      <c r="F1522" s="235">
        <v>1693.6279999999999</v>
      </c>
      <c r="G1522" s="234">
        <f t="shared" si="406"/>
        <v>-254.79399999999987</v>
      </c>
      <c r="H1522" s="105">
        <f t="shared" si="407"/>
        <v>-15.044271823564554</v>
      </c>
      <c r="I1522" s="240">
        <v>123.881</v>
      </c>
      <c r="J1522" s="235">
        <v>109.88</v>
      </c>
      <c r="K1522" s="234">
        <f t="shared" si="408"/>
        <v>14.001000000000005</v>
      </c>
      <c r="L1522" s="312">
        <f t="shared" si="402"/>
        <v>12.742082271568989</v>
      </c>
      <c r="M1522" s="240">
        <v>0.76600000000000001</v>
      </c>
      <c r="N1522" s="235">
        <v>0.76600000000000001</v>
      </c>
      <c r="O1522" s="234">
        <f t="shared" si="414"/>
        <v>0</v>
      </c>
      <c r="P1522" s="105">
        <f t="shared" si="415"/>
        <v>0</v>
      </c>
      <c r="Q1522" s="240">
        <v>1314.1869999999999</v>
      </c>
      <c r="R1522" s="235">
        <v>1582.982</v>
      </c>
      <c r="S1522" s="234">
        <f t="shared" si="417"/>
        <v>-268.79500000000007</v>
      </c>
      <c r="T1522" s="105">
        <f t="shared" si="401"/>
        <v>-16.980294153692213</v>
      </c>
      <c r="U1522" s="180" t="s">
        <v>9195</v>
      </c>
      <c r="V1522" s="165">
        <v>689</v>
      </c>
      <c r="W1522" s="165">
        <v>602</v>
      </c>
      <c r="X1522" s="165">
        <f t="shared" si="416"/>
        <v>87</v>
      </c>
      <c r="Y1522" s="255">
        <f t="shared" si="403"/>
        <v>14.451827242524917</v>
      </c>
      <c r="Z1522" s="237" t="s">
        <v>9196</v>
      </c>
      <c r="AA1522" s="165">
        <v>328</v>
      </c>
      <c r="AB1522" s="165">
        <v>369</v>
      </c>
      <c r="AC1522" s="165">
        <f t="shared" si="404"/>
        <v>-41</v>
      </c>
      <c r="AD1522" s="165">
        <f t="shared" si="405"/>
        <v>-11.111111111111111</v>
      </c>
      <c r="AE1522" s="237" t="s">
        <v>9197</v>
      </c>
      <c r="AF1522" s="165">
        <v>144</v>
      </c>
      <c r="AG1522" s="165">
        <v>147</v>
      </c>
      <c r="AH1522" s="165">
        <f t="shared" si="409"/>
        <v>-3</v>
      </c>
      <c r="AI1522" s="165">
        <f t="shared" si="410"/>
        <v>-2.0408163265306123</v>
      </c>
      <c r="AJ1522" s="237" t="s">
        <v>5372</v>
      </c>
      <c r="AK1522" s="165">
        <v>26</v>
      </c>
      <c r="AL1522" s="165">
        <v>26</v>
      </c>
      <c r="AM1522" s="165">
        <f t="shared" si="411"/>
        <v>0</v>
      </c>
      <c r="AN1522" s="165">
        <f t="shared" si="412"/>
        <v>0</v>
      </c>
      <c r="AO1522" s="235" t="s">
        <v>5946</v>
      </c>
      <c r="AP1522" s="165">
        <v>15</v>
      </c>
      <c r="AQ1522" s="165">
        <v>15</v>
      </c>
      <c r="AR1522" s="165">
        <f t="shared" si="418"/>
        <v>0</v>
      </c>
      <c r="AS1522" s="255">
        <f t="shared" si="413"/>
        <v>0</v>
      </c>
      <c r="AT1522" s="166" t="s">
        <v>11804</v>
      </c>
    </row>
    <row r="1523" spans="2:46" ht="50" customHeight="1">
      <c r="B1523" s="34" t="s">
        <v>3006</v>
      </c>
      <c r="C1523" s="35" t="s">
        <v>5310</v>
      </c>
      <c r="D1523" s="36" t="s">
        <v>3007</v>
      </c>
      <c r="E1523" s="240">
        <v>1986.472</v>
      </c>
      <c r="F1523" s="235">
        <v>2025.866</v>
      </c>
      <c r="G1523" s="234">
        <f t="shared" si="406"/>
        <v>-39.394000000000005</v>
      </c>
      <c r="H1523" s="105">
        <f t="shared" si="407"/>
        <v>-1.9445511203603796</v>
      </c>
      <c r="I1523" s="240">
        <v>888.69500000000005</v>
      </c>
      <c r="J1523" s="235">
        <v>726.05399999999997</v>
      </c>
      <c r="K1523" s="234">
        <f t="shared" si="408"/>
        <v>162.64100000000008</v>
      </c>
      <c r="L1523" s="312">
        <f t="shared" si="402"/>
        <v>22.400675431854943</v>
      </c>
      <c r="M1523" s="240">
        <v>285.81799999999998</v>
      </c>
      <c r="N1523" s="235">
        <v>420.76100000000002</v>
      </c>
      <c r="O1523" s="234">
        <f t="shared" si="414"/>
        <v>-134.94300000000004</v>
      </c>
      <c r="P1523" s="105">
        <f t="shared" si="415"/>
        <v>-32.07117579813719</v>
      </c>
      <c r="Q1523" s="240">
        <v>811.95899999999995</v>
      </c>
      <c r="R1523" s="235">
        <v>879.05100000000004</v>
      </c>
      <c r="S1523" s="234">
        <f t="shared" si="417"/>
        <v>-67.092000000000098</v>
      </c>
      <c r="T1523" s="105">
        <f t="shared" si="401"/>
        <v>-7.632321674169086</v>
      </c>
      <c r="U1523" s="180" t="s">
        <v>7288</v>
      </c>
      <c r="V1523" s="165">
        <v>233</v>
      </c>
      <c r="W1523" s="165">
        <v>346</v>
      </c>
      <c r="X1523" s="165">
        <f t="shared" si="416"/>
        <v>-113</v>
      </c>
      <c r="Y1523" s="255">
        <f t="shared" si="403"/>
        <v>-32.658959537572251</v>
      </c>
      <c r="Z1523" s="237" t="s">
        <v>5460</v>
      </c>
      <c r="AA1523" s="165">
        <v>140</v>
      </c>
      <c r="AB1523" s="165">
        <v>105</v>
      </c>
      <c r="AC1523" s="165">
        <f t="shared" si="404"/>
        <v>35</v>
      </c>
      <c r="AD1523" s="165">
        <f t="shared" si="405"/>
        <v>33.333333333333329</v>
      </c>
      <c r="AE1523" s="237" t="s">
        <v>9198</v>
      </c>
      <c r="AF1523" s="165">
        <v>119</v>
      </c>
      <c r="AG1523" s="165">
        <v>119</v>
      </c>
      <c r="AH1523" s="165">
        <f t="shared" si="409"/>
        <v>0</v>
      </c>
      <c r="AI1523" s="165">
        <f t="shared" si="410"/>
        <v>0</v>
      </c>
      <c r="AJ1523" s="237" t="s">
        <v>9199</v>
      </c>
      <c r="AK1523" s="165">
        <v>108</v>
      </c>
      <c r="AL1523" s="165">
        <v>108</v>
      </c>
      <c r="AM1523" s="165">
        <f t="shared" si="411"/>
        <v>0</v>
      </c>
      <c r="AN1523" s="165">
        <f t="shared" si="412"/>
        <v>0</v>
      </c>
      <c r="AO1523" s="235" t="s">
        <v>5373</v>
      </c>
      <c r="AP1523" s="165">
        <v>72</v>
      </c>
      <c r="AQ1523" s="165">
        <v>72</v>
      </c>
      <c r="AR1523" s="165">
        <f t="shared" si="418"/>
        <v>0</v>
      </c>
      <c r="AS1523" s="255">
        <f t="shared" si="413"/>
        <v>0</v>
      </c>
      <c r="AT1523" s="166" t="s">
        <v>11804</v>
      </c>
    </row>
    <row r="1524" spans="2:46" ht="50" customHeight="1">
      <c r="B1524" s="34" t="s">
        <v>3008</v>
      </c>
      <c r="C1524" s="35" t="s">
        <v>5310</v>
      </c>
      <c r="D1524" s="36" t="s">
        <v>3009</v>
      </c>
      <c r="E1524" s="240">
        <v>7415.0379999999996</v>
      </c>
      <c r="F1524" s="235">
        <v>7510.634</v>
      </c>
      <c r="G1524" s="234">
        <f t="shared" si="406"/>
        <v>-95.596000000000458</v>
      </c>
      <c r="H1524" s="105">
        <f t="shared" si="407"/>
        <v>-1.2728086603607693</v>
      </c>
      <c r="I1524" s="240">
        <v>2809.277</v>
      </c>
      <c r="J1524" s="235">
        <v>2974.6979999999999</v>
      </c>
      <c r="K1524" s="234">
        <f t="shared" si="408"/>
        <v>-165.42099999999982</v>
      </c>
      <c r="L1524" s="312">
        <f t="shared" si="402"/>
        <v>-5.5609342528216255</v>
      </c>
      <c r="M1524" s="240">
        <v>328.39499999999998</v>
      </c>
      <c r="N1524" s="235">
        <v>328.03100000000001</v>
      </c>
      <c r="O1524" s="234">
        <f t="shared" si="414"/>
        <v>0.3639999999999759</v>
      </c>
      <c r="P1524" s="105">
        <f t="shared" si="415"/>
        <v>0.11096512219880923</v>
      </c>
      <c r="Q1524" s="240">
        <v>4277.366</v>
      </c>
      <c r="R1524" s="235">
        <v>4207.9049999999997</v>
      </c>
      <c r="S1524" s="234">
        <f t="shared" si="417"/>
        <v>69.46100000000024</v>
      </c>
      <c r="T1524" s="105">
        <f t="shared" si="401"/>
        <v>1.6507264303733151</v>
      </c>
      <c r="U1524" s="180" t="s">
        <v>9200</v>
      </c>
      <c r="V1524" s="165">
        <v>1752</v>
      </c>
      <c r="W1524" s="165">
        <v>1702</v>
      </c>
      <c r="X1524" s="165">
        <f t="shared" si="416"/>
        <v>50</v>
      </c>
      <c r="Y1524" s="255">
        <f t="shared" si="403"/>
        <v>2.9377203290246769</v>
      </c>
      <c r="Z1524" s="237" t="s">
        <v>5534</v>
      </c>
      <c r="AA1524" s="165">
        <v>1200</v>
      </c>
      <c r="AB1524" s="165">
        <v>1150</v>
      </c>
      <c r="AC1524" s="165">
        <f t="shared" si="404"/>
        <v>50</v>
      </c>
      <c r="AD1524" s="165">
        <f t="shared" si="405"/>
        <v>4.3478260869565215</v>
      </c>
      <c r="AE1524" s="237" t="s">
        <v>9201</v>
      </c>
      <c r="AF1524" s="165">
        <v>887</v>
      </c>
      <c r="AG1524" s="165">
        <v>920</v>
      </c>
      <c r="AH1524" s="165">
        <f t="shared" si="409"/>
        <v>-33</v>
      </c>
      <c r="AI1524" s="165">
        <f t="shared" si="410"/>
        <v>-3.5869565217391304</v>
      </c>
      <c r="AJ1524" s="237" t="s">
        <v>9202</v>
      </c>
      <c r="AK1524" s="165">
        <v>369</v>
      </c>
      <c r="AL1524" s="165">
        <v>369</v>
      </c>
      <c r="AM1524" s="165">
        <f t="shared" si="411"/>
        <v>0</v>
      </c>
      <c r="AN1524" s="165">
        <f t="shared" si="412"/>
        <v>0</v>
      </c>
      <c r="AO1524" s="237" t="s">
        <v>5373</v>
      </c>
      <c r="AP1524" s="165">
        <v>33</v>
      </c>
      <c r="AQ1524" s="165">
        <v>32</v>
      </c>
      <c r="AR1524" s="165">
        <f t="shared" si="418"/>
        <v>1</v>
      </c>
      <c r="AS1524" s="255">
        <f t="shared" si="413"/>
        <v>3.125</v>
      </c>
      <c r="AT1524" s="166" t="s">
        <v>11804</v>
      </c>
    </row>
    <row r="1525" spans="2:46" ht="50" customHeight="1">
      <c r="B1525" s="34" t="s">
        <v>3010</v>
      </c>
      <c r="C1525" s="35" t="s">
        <v>5310</v>
      </c>
      <c r="D1525" s="36" t="s">
        <v>3011</v>
      </c>
      <c r="E1525" s="240">
        <v>1982.4169999999999</v>
      </c>
      <c r="F1525" s="235">
        <v>1870.3630000000001</v>
      </c>
      <c r="G1525" s="234">
        <f t="shared" si="406"/>
        <v>112.05399999999986</v>
      </c>
      <c r="H1525" s="105">
        <f t="shared" si="407"/>
        <v>5.991029548809502</v>
      </c>
      <c r="I1525" s="240">
        <v>554.54899999999998</v>
      </c>
      <c r="J1525" s="235">
        <v>577.56799999999998</v>
      </c>
      <c r="K1525" s="234">
        <f t="shared" si="408"/>
        <v>-23.019000000000005</v>
      </c>
      <c r="L1525" s="312">
        <f t="shared" si="402"/>
        <v>-3.9855047371045496</v>
      </c>
      <c r="M1525" s="240">
        <v>59.084000000000003</v>
      </c>
      <c r="N1525" s="235">
        <v>109.05200000000001</v>
      </c>
      <c r="O1525" s="234">
        <f t="shared" si="414"/>
        <v>-49.968000000000004</v>
      </c>
      <c r="P1525" s="105">
        <f t="shared" si="415"/>
        <v>-45.820342588856697</v>
      </c>
      <c r="Q1525" s="240">
        <v>1368.7840000000001</v>
      </c>
      <c r="R1525" s="235">
        <v>1183.7429999999999</v>
      </c>
      <c r="S1525" s="234">
        <f t="shared" si="417"/>
        <v>185.04100000000017</v>
      </c>
      <c r="T1525" s="105">
        <f t="shared" si="401"/>
        <v>15.631855901154236</v>
      </c>
      <c r="U1525" s="180" t="s">
        <v>9203</v>
      </c>
      <c r="V1525" s="165">
        <v>374.80900000000003</v>
      </c>
      <c r="W1525" s="165">
        <v>374.65800000000002</v>
      </c>
      <c r="X1525" s="165">
        <f t="shared" si="416"/>
        <v>0.15100000000001046</v>
      </c>
      <c r="Y1525" s="255">
        <f t="shared" si="403"/>
        <v>4.0303423388800039E-2</v>
      </c>
      <c r="Z1525" s="237" t="s">
        <v>5445</v>
      </c>
      <c r="AA1525" s="165">
        <v>358.96899999999999</v>
      </c>
      <c r="AB1525" s="165">
        <v>250.56299999999999</v>
      </c>
      <c r="AC1525" s="165">
        <f t="shared" si="404"/>
        <v>108.40600000000001</v>
      </c>
      <c r="AD1525" s="165">
        <f t="shared" si="405"/>
        <v>43.264967293654692</v>
      </c>
      <c r="AE1525" s="237" t="s">
        <v>7288</v>
      </c>
      <c r="AF1525" s="165">
        <v>182.708</v>
      </c>
      <c r="AG1525" s="165">
        <v>92.742000000000004</v>
      </c>
      <c r="AH1525" s="165">
        <f t="shared" si="409"/>
        <v>89.965999999999994</v>
      </c>
      <c r="AI1525" s="165">
        <f t="shared" si="410"/>
        <v>97.006749908347871</v>
      </c>
      <c r="AJ1525" s="237" t="s">
        <v>9204</v>
      </c>
      <c r="AK1525" s="165">
        <v>168.239</v>
      </c>
      <c r="AL1525" s="165">
        <v>171.29900000000001</v>
      </c>
      <c r="AM1525" s="165">
        <f t="shared" si="411"/>
        <v>-3.0600000000000023</v>
      </c>
      <c r="AN1525" s="165">
        <f t="shared" si="412"/>
        <v>-1.7863501830133288</v>
      </c>
      <c r="AO1525" s="237" t="s">
        <v>5340</v>
      </c>
      <c r="AP1525" s="165">
        <v>168.125</v>
      </c>
      <c r="AQ1525" s="165">
        <v>177.941</v>
      </c>
      <c r="AR1525" s="165">
        <f t="shared" si="418"/>
        <v>-9.8160000000000025</v>
      </c>
      <c r="AS1525" s="255">
        <f t="shared" si="413"/>
        <v>-5.5164352229109666</v>
      </c>
      <c r="AT1525" s="166" t="s">
        <v>11804</v>
      </c>
    </row>
    <row r="1526" spans="2:46" ht="50" customHeight="1">
      <c r="B1526" s="37" t="s">
        <v>3012</v>
      </c>
      <c r="C1526" s="38" t="s">
        <v>5310</v>
      </c>
      <c r="D1526" s="39" t="s">
        <v>3013</v>
      </c>
      <c r="E1526" s="240">
        <v>6627.1890000000003</v>
      </c>
      <c r="F1526" s="235">
        <v>6449.3230000000003</v>
      </c>
      <c r="G1526" s="234">
        <f t="shared" si="406"/>
        <v>177.86599999999999</v>
      </c>
      <c r="H1526" s="105">
        <f t="shared" si="407"/>
        <v>2.7579018759023231</v>
      </c>
      <c r="I1526" s="240">
        <v>3262.3069999999998</v>
      </c>
      <c r="J1526" s="235">
        <v>3269.049</v>
      </c>
      <c r="K1526" s="234">
        <f t="shared" si="408"/>
        <v>-6.7420000000001892</v>
      </c>
      <c r="L1526" s="312">
        <f t="shared" si="402"/>
        <v>-0.20623734914955971</v>
      </c>
      <c r="M1526" s="240">
        <v>1350.2159999999999</v>
      </c>
      <c r="N1526" s="235">
        <v>1249.3440000000001</v>
      </c>
      <c r="O1526" s="234">
        <f t="shared" si="414"/>
        <v>100.87199999999984</v>
      </c>
      <c r="P1526" s="105">
        <f t="shared" si="415"/>
        <v>8.0739972337482584</v>
      </c>
      <c r="Q1526" s="240">
        <v>2014.6659999999999</v>
      </c>
      <c r="R1526" s="235">
        <v>1930.93</v>
      </c>
      <c r="S1526" s="234">
        <f t="shared" si="417"/>
        <v>83.735999999999876</v>
      </c>
      <c r="T1526" s="105">
        <f t="shared" ref="T1526:T1561" si="419">S1526/R1526*100</f>
        <v>4.3365632104737033</v>
      </c>
      <c r="U1526" s="180" t="s">
        <v>5338</v>
      </c>
      <c r="V1526" s="165">
        <v>1083</v>
      </c>
      <c r="W1526" s="165">
        <v>1082</v>
      </c>
      <c r="X1526" s="165">
        <f t="shared" si="416"/>
        <v>1</v>
      </c>
      <c r="Y1526" s="255">
        <f t="shared" si="403"/>
        <v>9.2421441774491686E-2</v>
      </c>
      <c r="Z1526" s="237" t="s">
        <v>5801</v>
      </c>
      <c r="AA1526" s="165">
        <v>359</v>
      </c>
      <c r="AB1526" s="165">
        <v>234</v>
      </c>
      <c r="AC1526" s="165">
        <f t="shared" si="404"/>
        <v>125</v>
      </c>
      <c r="AD1526" s="165">
        <f t="shared" si="405"/>
        <v>53.418803418803421</v>
      </c>
      <c r="AE1526" s="237" t="s">
        <v>9205</v>
      </c>
      <c r="AF1526" s="165">
        <v>223</v>
      </c>
      <c r="AG1526" s="165">
        <v>227</v>
      </c>
      <c r="AH1526" s="165">
        <f t="shared" si="409"/>
        <v>-4</v>
      </c>
      <c r="AI1526" s="165">
        <f t="shared" si="410"/>
        <v>-1.7621145374449341</v>
      </c>
      <c r="AJ1526" s="237" t="s">
        <v>9206</v>
      </c>
      <c r="AK1526" s="165">
        <v>170</v>
      </c>
      <c r="AL1526" s="165">
        <v>170</v>
      </c>
      <c r="AM1526" s="165">
        <f t="shared" si="411"/>
        <v>0</v>
      </c>
      <c r="AN1526" s="165">
        <f t="shared" si="412"/>
        <v>0</v>
      </c>
      <c r="AO1526" s="237" t="s">
        <v>9207</v>
      </c>
      <c r="AP1526" s="165">
        <v>135</v>
      </c>
      <c r="AQ1526" s="165">
        <v>217</v>
      </c>
      <c r="AR1526" s="165">
        <f t="shared" si="418"/>
        <v>-82</v>
      </c>
      <c r="AS1526" s="255">
        <f t="shared" si="413"/>
        <v>-37.788018433179722</v>
      </c>
      <c r="AT1526" s="166" t="s">
        <v>11804</v>
      </c>
    </row>
    <row r="1527" spans="2:46" ht="50" customHeight="1">
      <c r="B1527" s="37" t="s">
        <v>3014</v>
      </c>
      <c r="C1527" s="38" t="s">
        <v>5310</v>
      </c>
      <c r="D1527" s="39" t="s">
        <v>3015</v>
      </c>
      <c r="E1527" s="240">
        <v>11159.95</v>
      </c>
      <c r="F1527" s="235">
        <v>13003.02</v>
      </c>
      <c r="G1527" s="234">
        <f t="shared" si="406"/>
        <v>-1843.0699999999997</v>
      </c>
      <c r="H1527" s="105">
        <f t="shared" si="407"/>
        <v>-14.174168770024192</v>
      </c>
      <c r="I1527" s="240">
        <v>4771.7669999999998</v>
      </c>
      <c r="J1527" s="235">
        <v>5073.2309999999998</v>
      </c>
      <c r="K1527" s="234">
        <f t="shared" si="408"/>
        <v>-301.46399999999994</v>
      </c>
      <c r="L1527" s="312">
        <f t="shared" si="402"/>
        <v>-5.9422486379981505</v>
      </c>
      <c r="M1527" s="240">
        <v>1639.4690000000001</v>
      </c>
      <c r="N1527" s="235">
        <v>2321.6750000000002</v>
      </c>
      <c r="O1527" s="234">
        <f t="shared" si="414"/>
        <v>-682.20600000000013</v>
      </c>
      <c r="P1527" s="105">
        <f t="shared" si="415"/>
        <v>-29.384216137056224</v>
      </c>
      <c r="Q1527" s="240">
        <v>4748.7139999999999</v>
      </c>
      <c r="R1527" s="235">
        <v>5608.1139999999996</v>
      </c>
      <c r="S1527" s="234">
        <f t="shared" si="417"/>
        <v>-859.39999999999964</v>
      </c>
      <c r="T1527" s="105">
        <f t="shared" si="419"/>
        <v>-15.324224864187849</v>
      </c>
      <c r="U1527" s="180" t="s">
        <v>5338</v>
      </c>
      <c r="V1527" s="165">
        <v>2658</v>
      </c>
      <c r="W1527" s="165">
        <v>2658</v>
      </c>
      <c r="X1527" s="165">
        <f t="shared" si="416"/>
        <v>0</v>
      </c>
      <c r="Y1527" s="255">
        <f t="shared" si="403"/>
        <v>0</v>
      </c>
      <c r="Z1527" s="194" t="s">
        <v>5534</v>
      </c>
      <c r="AA1527" s="165">
        <v>1408</v>
      </c>
      <c r="AB1527" s="165">
        <v>1669</v>
      </c>
      <c r="AC1527" s="165">
        <f t="shared" si="404"/>
        <v>-261</v>
      </c>
      <c r="AD1527" s="165">
        <f t="shared" si="405"/>
        <v>-15.638106650689036</v>
      </c>
      <c r="AE1527" s="237" t="s">
        <v>5373</v>
      </c>
      <c r="AF1527" s="165">
        <v>343</v>
      </c>
      <c r="AG1527" s="165">
        <v>376</v>
      </c>
      <c r="AH1527" s="165">
        <f t="shared" si="409"/>
        <v>-33</v>
      </c>
      <c r="AI1527" s="165">
        <f t="shared" si="410"/>
        <v>-8.7765957446808507</v>
      </c>
      <c r="AJ1527" s="237" t="s">
        <v>9208</v>
      </c>
      <c r="AK1527" s="165">
        <v>101</v>
      </c>
      <c r="AL1527" s="165">
        <v>101</v>
      </c>
      <c r="AM1527" s="165">
        <f t="shared" si="411"/>
        <v>0</v>
      </c>
      <c r="AN1527" s="165">
        <f t="shared" si="412"/>
        <v>0</v>
      </c>
      <c r="AO1527" s="237" t="s">
        <v>6754</v>
      </c>
      <c r="AP1527" s="165">
        <v>100</v>
      </c>
      <c r="AQ1527" s="165">
        <v>100</v>
      </c>
      <c r="AR1527" s="165">
        <f t="shared" si="418"/>
        <v>0</v>
      </c>
      <c r="AS1527" s="255">
        <f t="shared" si="413"/>
        <v>0</v>
      </c>
      <c r="AT1527" s="166" t="s">
        <v>11804</v>
      </c>
    </row>
    <row r="1528" spans="2:46" ht="50" customHeight="1">
      <c r="B1528" s="34" t="s">
        <v>3016</v>
      </c>
      <c r="C1528" s="35" t="s">
        <v>5310</v>
      </c>
      <c r="D1528" s="36" t="s">
        <v>3017</v>
      </c>
      <c r="E1528" s="240">
        <v>8521.4619999999995</v>
      </c>
      <c r="F1528" s="235">
        <v>9413.0460000000003</v>
      </c>
      <c r="G1528" s="234">
        <f t="shared" si="406"/>
        <v>-891.58400000000074</v>
      </c>
      <c r="H1528" s="105">
        <f t="shared" si="407"/>
        <v>-9.4717905341161686</v>
      </c>
      <c r="I1528" s="240">
        <v>3781.663</v>
      </c>
      <c r="J1528" s="235">
        <v>4355.134</v>
      </c>
      <c r="K1528" s="234">
        <f t="shared" si="408"/>
        <v>-573.471</v>
      </c>
      <c r="L1528" s="312">
        <f t="shared" si="402"/>
        <v>-13.167700465703236</v>
      </c>
      <c r="M1528" s="240">
        <v>259.23700000000002</v>
      </c>
      <c r="N1528" s="235">
        <v>411.54399999999998</v>
      </c>
      <c r="O1528" s="234">
        <f t="shared" si="414"/>
        <v>-152.30699999999996</v>
      </c>
      <c r="P1528" s="105">
        <f t="shared" si="415"/>
        <v>-37.008679509359865</v>
      </c>
      <c r="Q1528" s="240">
        <v>4480.5619999999999</v>
      </c>
      <c r="R1528" s="235">
        <v>4646.3680000000004</v>
      </c>
      <c r="S1528" s="234">
        <f t="shared" si="417"/>
        <v>-165.80600000000049</v>
      </c>
      <c r="T1528" s="105">
        <f t="shared" si="419"/>
        <v>-3.568507703221107</v>
      </c>
      <c r="U1528" s="180" t="s">
        <v>5338</v>
      </c>
      <c r="V1528" s="165">
        <v>2490</v>
      </c>
      <c r="W1528" s="165">
        <v>2642</v>
      </c>
      <c r="X1528" s="165">
        <f t="shared" si="416"/>
        <v>-152</v>
      </c>
      <c r="Y1528" s="255">
        <f t="shared" si="403"/>
        <v>-5.7532172596517794</v>
      </c>
      <c r="Z1528" s="237" t="s">
        <v>5460</v>
      </c>
      <c r="AA1528" s="165">
        <v>1283</v>
      </c>
      <c r="AB1528" s="165">
        <v>1271</v>
      </c>
      <c r="AC1528" s="165">
        <f t="shared" si="404"/>
        <v>12</v>
      </c>
      <c r="AD1528" s="165">
        <f t="shared" si="405"/>
        <v>0.9441384736428009</v>
      </c>
      <c r="AE1528" s="237" t="s">
        <v>9209</v>
      </c>
      <c r="AF1528" s="165">
        <v>255</v>
      </c>
      <c r="AG1528" s="165">
        <v>259</v>
      </c>
      <c r="AH1528" s="165">
        <f t="shared" si="409"/>
        <v>-4</v>
      </c>
      <c r="AI1528" s="165">
        <f t="shared" si="410"/>
        <v>-1.5444015444015444</v>
      </c>
      <c r="AJ1528" s="237" t="s">
        <v>9210</v>
      </c>
      <c r="AK1528" s="165">
        <v>148</v>
      </c>
      <c r="AL1528" s="165">
        <v>148</v>
      </c>
      <c r="AM1528" s="165">
        <f t="shared" si="411"/>
        <v>0</v>
      </c>
      <c r="AN1528" s="165">
        <f t="shared" si="412"/>
        <v>0</v>
      </c>
      <c r="AO1528" s="237" t="s">
        <v>9211</v>
      </c>
      <c r="AP1528" s="165">
        <v>144</v>
      </c>
      <c r="AQ1528" s="165">
        <v>155</v>
      </c>
      <c r="AR1528" s="165">
        <f t="shared" si="418"/>
        <v>-11</v>
      </c>
      <c r="AS1528" s="255">
        <f t="shared" si="413"/>
        <v>-7.096774193548387</v>
      </c>
      <c r="AT1528" s="166" t="s">
        <v>11804</v>
      </c>
    </row>
    <row r="1529" spans="2:46" ht="50" customHeight="1">
      <c r="B1529" s="34" t="s">
        <v>3018</v>
      </c>
      <c r="C1529" s="35" t="s">
        <v>5310</v>
      </c>
      <c r="D1529" s="36" t="s">
        <v>3019</v>
      </c>
      <c r="E1529" s="240">
        <v>15111.718000000001</v>
      </c>
      <c r="F1529" s="235">
        <v>15433.691999999999</v>
      </c>
      <c r="G1529" s="234">
        <f t="shared" si="406"/>
        <v>-321.97399999999834</v>
      </c>
      <c r="H1529" s="105">
        <f t="shared" si="407"/>
        <v>-2.086176139837431</v>
      </c>
      <c r="I1529" s="240">
        <v>6322.0739999999996</v>
      </c>
      <c r="J1529" s="235">
        <v>6710.4350000000004</v>
      </c>
      <c r="K1529" s="234">
        <f t="shared" si="408"/>
        <v>-388.36100000000079</v>
      </c>
      <c r="L1529" s="312">
        <f t="shared" si="402"/>
        <v>-5.7874191464487881</v>
      </c>
      <c r="M1529" s="240">
        <v>385.61099999999999</v>
      </c>
      <c r="N1529" s="235">
        <v>381.06200000000001</v>
      </c>
      <c r="O1529" s="234">
        <f t="shared" si="414"/>
        <v>4.5489999999999782</v>
      </c>
      <c r="P1529" s="105">
        <f t="shared" si="415"/>
        <v>1.1937689929722666</v>
      </c>
      <c r="Q1529" s="240">
        <v>8404.0329999999994</v>
      </c>
      <c r="R1529" s="235">
        <v>8342.1949999999997</v>
      </c>
      <c r="S1529" s="234">
        <f t="shared" si="417"/>
        <v>61.837999999999738</v>
      </c>
      <c r="T1529" s="105">
        <f t="shared" si="419"/>
        <v>0.74126773588965178</v>
      </c>
      <c r="U1529" s="180" t="s">
        <v>9212</v>
      </c>
      <c r="V1529" s="165">
        <v>3192</v>
      </c>
      <c r="W1529" s="165">
        <v>3225</v>
      </c>
      <c r="X1529" s="165">
        <f t="shared" si="416"/>
        <v>-33</v>
      </c>
      <c r="Y1529" s="255">
        <f t="shared" si="403"/>
        <v>-1.0232558139534882</v>
      </c>
      <c r="Z1529" s="237" t="s">
        <v>9213</v>
      </c>
      <c r="AA1529" s="165">
        <v>736</v>
      </c>
      <c r="AB1529" s="165">
        <v>729</v>
      </c>
      <c r="AC1529" s="165">
        <f t="shared" si="404"/>
        <v>7</v>
      </c>
      <c r="AD1529" s="165">
        <f t="shared" si="405"/>
        <v>0.96021947873799729</v>
      </c>
      <c r="AE1529" s="237" t="s">
        <v>9214</v>
      </c>
      <c r="AF1529" s="165">
        <v>547</v>
      </c>
      <c r="AG1529" s="165">
        <v>615</v>
      </c>
      <c r="AH1529" s="165">
        <f t="shared" si="409"/>
        <v>-68</v>
      </c>
      <c r="AI1529" s="165">
        <f t="shared" si="410"/>
        <v>-11.056910569105691</v>
      </c>
      <c r="AJ1529" s="237" t="s">
        <v>9215</v>
      </c>
      <c r="AK1529" s="165">
        <v>618</v>
      </c>
      <c r="AL1529" s="165">
        <v>553</v>
      </c>
      <c r="AM1529" s="165">
        <f t="shared" si="411"/>
        <v>65</v>
      </c>
      <c r="AN1529" s="165">
        <f t="shared" si="412"/>
        <v>11.754068716094032</v>
      </c>
      <c r="AO1529" s="237" t="s">
        <v>9216</v>
      </c>
      <c r="AP1529" s="165">
        <v>372</v>
      </c>
      <c r="AQ1529" s="165">
        <v>397</v>
      </c>
      <c r="AR1529" s="165">
        <f t="shared" si="418"/>
        <v>-25</v>
      </c>
      <c r="AS1529" s="255">
        <f t="shared" si="413"/>
        <v>-6.2972292191435768</v>
      </c>
      <c r="AT1529" s="166" t="s">
        <v>11804</v>
      </c>
    </row>
    <row r="1530" spans="2:46" ht="50" customHeight="1">
      <c r="B1530" s="34" t="s">
        <v>3020</v>
      </c>
      <c r="C1530" s="35" t="s">
        <v>5310</v>
      </c>
      <c r="D1530" s="36" t="s">
        <v>3021</v>
      </c>
      <c r="E1530" s="240">
        <v>3815.7440000000001</v>
      </c>
      <c r="F1530" s="235">
        <v>3342.62</v>
      </c>
      <c r="G1530" s="234">
        <f t="shared" si="406"/>
        <v>473.12400000000025</v>
      </c>
      <c r="H1530" s="105">
        <f t="shared" si="407"/>
        <v>14.154286158761698</v>
      </c>
      <c r="I1530" s="240">
        <v>2609.2220000000002</v>
      </c>
      <c r="J1530" s="235">
        <v>2367.75</v>
      </c>
      <c r="K1530" s="234">
        <f t="shared" si="408"/>
        <v>241.47200000000021</v>
      </c>
      <c r="L1530" s="312">
        <f t="shared" si="402"/>
        <v>10.198373983739845</v>
      </c>
      <c r="M1530" s="240">
        <v>538.74300000000005</v>
      </c>
      <c r="N1530" s="235">
        <v>488.31599999999997</v>
      </c>
      <c r="O1530" s="234">
        <f t="shared" si="414"/>
        <v>50.427000000000078</v>
      </c>
      <c r="P1530" s="105">
        <f t="shared" si="415"/>
        <v>10.326714668370499</v>
      </c>
      <c r="Q1530" s="240">
        <v>667.779</v>
      </c>
      <c r="R1530" s="235">
        <v>486.55399999999997</v>
      </c>
      <c r="S1530" s="234">
        <f t="shared" si="417"/>
        <v>181.22500000000002</v>
      </c>
      <c r="T1530" s="105">
        <f t="shared" si="419"/>
        <v>37.246636550105443</v>
      </c>
      <c r="U1530" s="180" t="s">
        <v>9217</v>
      </c>
      <c r="V1530" s="165">
        <v>312</v>
      </c>
      <c r="W1530" s="165">
        <v>311</v>
      </c>
      <c r="X1530" s="165">
        <f t="shared" si="416"/>
        <v>1</v>
      </c>
      <c r="Y1530" s="255">
        <f t="shared" si="403"/>
        <v>0.32154340836012862</v>
      </c>
      <c r="Z1530" s="237" t="s">
        <v>9218</v>
      </c>
      <c r="AA1530" s="165">
        <v>237</v>
      </c>
      <c r="AB1530" s="165">
        <v>62</v>
      </c>
      <c r="AC1530" s="165">
        <f t="shared" si="404"/>
        <v>175</v>
      </c>
      <c r="AD1530" s="165">
        <f t="shared" si="405"/>
        <v>282.25806451612902</v>
      </c>
      <c r="AE1530" s="237" t="s">
        <v>5946</v>
      </c>
      <c r="AF1530" s="165">
        <v>66</v>
      </c>
      <c r="AG1530" s="165">
        <v>65</v>
      </c>
      <c r="AH1530" s="165">
        <f t="shared" si="409"/>
        <v>1</v>
      </c>
      <c r="AI1530" s="165">
        <f t="shared" si="410"/>
        <v>1.5384615384615385</v>
      </c>
      <c r="AJ1530" s="237" t="s">
        <v>9219</v>
      </c>
      <c r="AK1530" s="165">
        <v>32</v>
      </c>
      <c r="AL1530" s="165">
        <v>32</v>
      </c>
      <c r="AM1530" s="165">
        <f t="shared" si="411"/>
        <v>0</v>
      </c>
      <c r="AN1530" s="165">
        <f t="shared" si="412"/>
        <v>0</v>
      </c>
      <c r="AO1530" s="237" t="s">
        <v>9220</v>
      </c>
      <c r="AP1530" s="165">
        <v>7</v>
      </c>
      <c r="AQ1530" s="165">
        <v>7</v>
      </c>
      <c r="AR1530" s="165">
        <f t="shared" si="418"/>
        <v>0</v>
      </c>
      <c r="AS1530" s="165">
        <f t="shared" si="413"/>
        <v>0</v>
      </c>
      <c r="AT1530" s="166" t="s">
        <v>11804</v>
      </c>
    </row>
    <row r="1531" spans="2:46" ht="50" customHeight="1">
      <c r="B1531" s="34" t="s">
        <v>3022</v>
      </c>
      <c r="C1531" s="35" t="s">
        <v>5310</v>
      </c>
      <c r="D1531" s="36" t="s">
        <v>3023</v>
      </c>
      <c r="E1531" s="240">
        <v>4074.0210000000002</v>
      </c>
      <c r="F1531" s="235">
        <v>4096.9679999999998</v>
      </c>
      <c r="G1531" s="234">
        <f t="shared" si="406"/>
        <v>-22.946999999999662</v>
      </c>
      <c r="H1531" s="105">
        <f t="shared" si="407"/>
        <v>-0.56009712548400814</v>
      </c>
      <c r="I1531" s="240">
        <v>1900.3720000000001</v>
      </c>
      <c r="J1531" s="235">
        <v>1899.5070000000001</v>
      </c>
      <c r="K1531" s="234">
        <f t="shared" si="408"/>
        <v>0.86500000000000909</v>
      </c>
      <c r="L1531" s="312">
        <f t="shared" si="402"/>
        <v>4.5538131736287839E-2</v>
      </c>
      <c r="M1531" s="240">
        <v>147.72</v>
      </c>
      <c r="N1531" s="235">
        <v>147.72</v>
      </c>
      <c r="O1531" s="234">
        <f t="shared" si="414"/>
        <v>0</v>
      </c>
      <c r="P1531" s="105">
        <f t="shared" si="415"/>
        <v>0</v>
      </c>
      <c r="Q1531" s="240">
        <v>2025.9290000000001</v>
      </c>
      <c r="R1531" s="235">
        <v>2049.741</v>
      </c>
      <c r="S1531" s="234">
        <f t="shared" si="417"/>
        <v>-23.811999999999898</v>
      </c>
      <c r="T1531" s="105">
        <f t="shared" si="419"/>
        <v>-1.1617077474666262</v>
      </c>
      <c r="U1531" s="180" t="s">
        <v>5536</v>
      </c>
      <c r="V1531" s="165">
        <v>792</v>
      </c>
      <c r="W1531" s="165">
        <v>809</v>
      </c>
      <c r="X1531" s="165">
        <f t="shared" si="416"/>
        <v>-17</v>
      </c>
      <c r="Y1531" s="255">
        <f t="shared" si="403"/>
        <v>-2.1013597033374536</v>
      </c>
      <c r="Z1531" s="237" t="s">
        <v>5395</v>
      </c>
      <c r="AA1531" s="165">
        <v>584</v>
      </c>
      <c r="AB1531" s="165">
        <v>596</v>
      </c>
      <c r="AC1531" s="165">
        <f t="shared" si="404"/>
        <v>-12</v>
      </c>
      <c r="AD1531" s="165">
        <f>AC1531/AB1531*100</f>
        <v>-2.0134228187919461</v>
      </c>
      <c r="AE1531" s="237" t="s">
        <v>5925</v>
      </c>
      <c r="AF1531" s="165">
        <v>258</v>
      </c>
      <c r="AG1531" s="165">
        <v>258</v>
      </c>
      <c r="AH1531" s="165">
        <f t="shared" si="409"/>
        <v>0</v>
      </c>
      <c r="AI1531" s="165">
        <f t="shared" si="410"/>
        <v>0</v>
      </c>
      <c r="AJ1531" s="237" t="s">
        <v>9221</v>
      </c>
      <c r="AK1531" s="165">
        <v>141</v>
      </c>
      <c r="AL1531" s="165">
        <v>141</v>
      </c>
      <c r="AM1531" s="165">
        <f t="shared" si="411"/>
        <v>0</v>
      </c>
      <c r="AN1531" s="165">
        <f t="shared" si="412"/>
        <v>0</v>
      </c>
      <c r="AO1531" s="237" t="s">
        <v>9222</v>
      </c>
      <c r="AP1531" s="165">
        <v>81</v>
      </c>
      <c r="AQ1531" s="165">
        <v>81</v>
      </c>
      <c r="AR1531" s="165">
        <f t="shared" si="418"/>
        <v>0</v>
      </c>
      <c r="AS1531" s="255">
        <f t="shared" si="413"/>
        <v>0</v>
      </c>
      <c r="AT1531" s="166" t="s">
        <v>11804</v>
      </c>
    </row>
    <row r="1532" spans="2:46" ht="50" customHeight="1">
      <c r="B1532" s="34" t="s">
        <v>3024</v>
      </c>
      <c r="C1532" s="35" t="s">
        <v>5310</v>
      </c>
      <c r="D1532" s="36" t="s">
        <v>3025</v>
      </c>
      <c r="E1532" s="240">
        <v>5261.8819999999996</v>
      </c>
      <c r="F1532" s="235">
        <v>5445.9380000000001</v>
      </c>
      <c r="G1532" s="234">
        <f t="shared" si="406"/>
        <v>-184.05600000000049</v>
      </c>
      <c r="H1532" s="105">
        <f t="shared" si="407"/>
        <v>-3.3796932686343562</v>
      </c>
      <c r="I1532" s="240">
        <v>2873.1750000000002</v>
      </c>
      <c r="J1532" s="235">
        <v>3031.15</v>
      </c>
      <c r="K1532" s="234">
        <f t="shared" si="408"/>
        <v>-157.97499999999991</v>
      </c>
      <c r="L1532" s="312">
        <f t="shared" si="402"/>
        <v>-5.2117183247282348</v>
      </c>
      <c r="M1532" s="240">
        <v>464.404</v>
      </c>
      <c r="N1532" s="235">
        <v>464.14699999999999</v>
      </c>
      <c r="O1532" s="234">
        <f t="shared" si="414"/>
        <v>0.257000000000005</v>
      </c>
      <c r="P1532" s="105">
        <f t="shared" si="415"/>
        <v>5.5370389122412725E-2</v>
      </c>
      <c r="Q1532" s="240">
        <v>1924.3030000000001</v>
      </c>
      <c r="R1532" s="235">
        <v>1950.6410000000001</v>
      </c>
      <c r="S1532" s="234">
        <f t="shared" si="417"/>
        <v>-26.337999999999965</v>
      </c>
      <c r="T1532" s="105">
        <f t="shared" si="419"/>
        <v>-1.3502228241895851</v>
      </c>
      <c r="U1532" s="180" t="s">
        <v>6266</v>
      </c>
      <c r="V1532" s="165">
        <v>852</v>
      </c>
      <c r="W1532" s="165">
        <v>851</v>
      </c>
      <c r="X1532" s="165">
        <f t="shared" si="416"/>
        <v>1</v>
      </c>
      <c r="Y1532" s="255">
        <f t="shared" si="403"/>
        <v>0.11750881316098707</v>
      </c>
      <c r="Z1532" s="237" t="s">
        <v>9223</v>
      </c>
      <c r="AA1532" s="165">
        <v>364</v>
      </c>
      <c r="AB1532" s="165">
        <v>364</v>
      </c>
      <c r="AC1532" s="165">
        <f t="shared" si="404"/>
        <v>0</v>
      </c>
      <c r="AD1532" s="165">
        <f t="shared" ref="AD1532:AD1534" si="420">AC1532/AB1532*100</f>
        <v>0</v>
      </c>
      <c r="AE1532" s="237" t="s">
        <v>9224</v>
      </c>
      <c r="AF1532" s="165">
        <v>290</v>
      </c>
      <c r="AG1532" s="165">
        <v>335</v>
      </c>
      <c r="AH1532" s="165">
        <f t="shared" si="409"/>
        <v>-45</v>
      </c>
      <c r="AI1532" s="165">
        <f t="shared" si="410"/>
        <v>-13.432835820895523</v>
      </c>
      <c r="AJ1532" s="237" t="s">
        <v>7866</v>
      </c>
      <c r="AK1532" s="165">
        <v>355</v>
      </c>
      <c r="AL1532" s="165">
        <v>348</v>
      </c>
      <c r="AM1532" s="165">
        <f t="shared" si="411"/>
        <v>7</v>
      </c>
      <c r="AN1532" s="165">
        <f t="shared" si="412"/>
        <v>2.0114942528735633</v>
      </c>
      <c r="AO1532" s="237" t="s">
        <v>5336</v>
      </c>
      <c r="AP1532" s="165">
        <v>20</v>
      </c>
      <c r="AQ1532" s="165">
        <v>15</v>
      </c>
      <c r="AR1532" s="165">
        <f t="shared" si="418"/>
        <v>5</v>
      </c>
      <c r="AS1532" s="255">
        <f t="shared" si="413"/>
        <v>33.333333333333329</v>
      </c>
      <c r="AT1532" s="166" t="s">
        <v>11804</v>
      </c>
    </row>
    <row r="1533" spans="2:46" ht="50" customHeight="1">
      <c r="B1533" s="34" t="s">
        <v>3026</v>
      </c>
      <c r="C1533" s="35" t="s">
        <v>5310</v>
      </c>
      <c r="D1533" s="36" t="s">
        <v>891</v>
      </c>
      <c r="E1533" s="240">
        <v>1808.806</v>
      </c>
      <c r="F1533" s="235">
        <v>2107.5650000000001</v>
      </c>
      <c r="G1533" s="234">
        <f t="shared" si="406"/>
        <v>-298.75900000000001</v>
      </c>
      <c r="H1533" s="105">
        <f t="shared" si="407"/>
        <v>-14.175553304405797</v>
      </c>
      <c r="I1533" s="240">
        <v>806.33199999999999</v>
      </c>
      <c r="J1533" s="235">
        <v>1099.144</v>
      </c>
      <c r="K1533" s="234">
        <f t="shared" si="408"/>
        <v>-292.81200000000001</v>
      </c>
      <c r="L1533" s="312">
        <f t="shared" si="402"/>
        <v>-26.640003493627766</v>
      </c>
      <c r="M1533" s="240">
        <v>24.277999999999999</v>
      </c>
      <c r="N1533" s="235">
        <v>24.262</v>
      </c>
      <c r="O1533" s="234">
        <f t="shared" si="414"/>
        <v>1.5999999999998238E-2</v>
      </c>
      <c r="P1533" s="105">
        <f t="shared" si="415"/>
        <v>6.5946748000981936E-2</v>
      </c>
      <c r="Q1533" s="240">
        <v>978.19600000000003</v>
      </c>
      <c r="R1533" s="235">
        <v>984.15899999999999</v>
      </c>
      <c r="S1533" s="234">
        <f t="shared" si="417"/>
        <v>-5.9629999999999654</v>
      </c>
      <c r="T1533" s="105">
        <f t="shared" si="419"/>
        <v>-0.60589803070438475</v>
      </c>
      <c r="U1533" s="180" t="s">
        <v>5534</v>
      </c>
      <c r="V1533" s="165">
        <v>650.94500000000005</v>
      </c>
      <c r="W1533" s="165">
        <v>650.01099999999997</v>
      </c>
      <c r="X1533" s="165">
        <f t="shared" si="416"/>
        <v>0.93400000000008276</v>
      </c>
      <c r="Y1533" s="255">
        <f t="shared" si="403"/>
        <v>0.14368987601749553</v>
      </c>
      <c r="Z1533" s="237" t="s">
        <v>9225</v>
      </c>
      <c r="AA1533" s="165">
        <v>143.649</v>
      </c>
      <c r="AB1533" s="165">
        <v>146.149</v>
      </c>
      <c r="AC1533" s="165">
        <f t="shared" si="404"/>
        <v>-2.5</v>
      </c>
      <c r="AD1533" s="165">
        <f t="shared" si="420"/>
        <v>-1.7105830351216909</v>
      </c>
      <c r="AE1533" s="237" t="s">
        <v>9226</v>
      </c>
      <c r="AF1533" s="165">
        <v>59.329000000000001</v>
      </c>
      <c r="AG1533" s="165">
        <v>58.551000000000002</v>
      </c>
      <c r="AH1533" s="165">
        <f t="shared" si="409"/>
        <v>0.77799999999999869</v>
      </c>
      <c r="AI1533" s="165">
        <f t="shared" si="410"/>
        <v>1.3287561271370234</v>
      </c>
      <c r="AJ1533" s="237" t="s">
        <v>9227</v>
      </c>
      <c r="AK1533" s="165">
        <v>41.262</v>
      </c>
      <c r="AL1533" s="165">
        <v>41.234000000000002</v>
      </c>
      <c r="AM1533" s="165">
        <f t="shared" si="411"/>
        <v>2.7999999999998693E-2</v>
      </c>
      <c r="AN1533" s="165">
        <f t="shared" si="412"/>
        <v>6.7905126837073018E-2</v>
      </c>
      <c r="AO1533" s="237" t="s">
        <v>9228</v>
      </c>
      <c r="AP1533" s="165">
        <v>35.795999999999999</v>
      </c>
      <c r="AQ1533" s="165">
        <v>35.895000000000003</v>
      </c>
      <c r="AR1533" s="165">
        <f t="shared" si="418"/>
        <v>-9.9000000000003752E-2</v>
      </c>
      <c r="AS1533" s="255">
        <f t="shared" si="413"/>
        <v>-0.2758044295863038</v>
      </c>
      <c r="AT1533" s="166" t="s">
        <v>11804</v>
      </c>
    </row>
    <row r="1534" spans="2:46" ht="50" customHeight="1">
      <c r="B1534" s="34" t="s">
        <v>3027</v>
      </c>
      <c r="C1534" s="35" t="s">
        <v>5310</v>
      </c>
      <c r="D1534" s="36" t="s">
        <v>3028</v>
      </c>
      <c r="E1534" s="240">
        <v>25695.188999999998</v>
      </c>
      <c r="F1534" s="235">
        <v>25291.133999999998</v>
      </c>
      <c r="G1534" s="234">
        <f t="shared" si="406"/>
        <v>404.05500000000029</v>
      </c>
      <c r="H1534" s="105">
        <f t="shared" si="407"/>
        <v>1.5976151959022491</v>
      </c>
      <c r="I1534" s="240">
        <v>9516.6859999999997</v>
      </c>
      <c r="J1534" s="235">
        <v>9789.4179999999997</v>
      </c>
      <c r="K1534" s="234">
        <f t="shared" si="408"/>
        <v>-272.73199999999997</v>
      </c>
      <c r="L1534" s="312">
        <f t="shared" si="402"/>
        <v>-2.7859878901891815</v>
      </c>
      <c r="M1534" s="240">
        <v>3196.587</v>
      </c>
      <c r="N1534" s="235">
        <v>3228.509</v>
      </c>
      <c r="O1534" s="234">
        <f t="shared" si="414"/>
        <v>-31.922000000000025</v>
      </c>
      <c r="P1534" s="105">
        <f t="shared" si="415"/>
        <v>-0.98875363209456824</v>
      </c>
      <c r="Q1534" s="240">
        <v>12981.915999999999</v>
      </c>
      <c r="R1534" s="235">
        <v>12273.207</v>
      </c>
      <c r="S1534" s="234">
        <f t="shared" si="417"/>
        <v>708.70899999999892</v>
      </c>
      <c r="T1534" s="105">
        <f t="shared" si="419"/>
        <v>5.7744402094741734</v>
      </c>
      <c r="U1534" s="180" t="s">
        <v>9229</v>
      </c>
      <c r="V1534" s="165">
        <v>4759.0209999999997</v>
      </c>
      <c r="W1534" s="165">
        <v>4428.2759999999998</v>
      </c>
      <c r="X1534" s="165">
        <f t="shared" si="416"/>
        <v>330.74499999999989</v>
      </c>
      <c r="Y1534" s="255">
        <f t="shared" si="403"/>
        <v>7.4689337340310287</v>
      </c>
      <c r="Z1534" s="237" t="s">
        <v>9230</v>
      </c>
      <c r="AA1534" s="165">
        <v>4596.241</v>
      </c>
      <c r="AB1534" s="165">
        <v>4165.7809999999999</v>
      </c>
      <c r="AC1534" s="165">
        <f t="shared" si="404"/>
        <v>430.46000000000004</v>
      </c>
      <c r="AD1534" s="165">
        <f t="shared" si="420"/>
        <v>10.333236432736143</v>
      </c>
      <c r="AE1534" s="237" t="s">
        <v>9231</v>
      </c>
      <c r="AF1534" s="165">
        <v>1170.307</v>
      </c>
      <c r="AG1534" s="165">
        <v>1182.182</v>
      </c>
      <c r="AH1534" s="165">
        <f t="shared" si="409"/>
        <v>-11.875</v>
      </c>
      <c r="AI1534" s="165">
        <f t="shared" si="410"/>
        <v>-1.0044984613198307</v>
      </c>
      <c r="AJ1534" s="237" t="s">
        <v>9232</v>
      </c>
      <c r="AK1534" s="165">
        <v>1091.5640000000001</v>
      </c>
      <c r="AL1534" s="165">
        <v>1087.3330000000001</v>
      </c>
      <c r="AM1534" s="165">
        <f t="shared" si="411"/>
        <v>4.2309999999999945</v>
      </c>
      <c r="AN1534" s="165">
        <f t="shared" si="412"/>
        <v>0.3891172253578245</v>
      </c>
      <c r="AO1534" s="237" t="s">
        <v>9233</v>
      </c>
      <c r="AP1534" s="165">
        <v>1012.15</v>
      </c>
      <c r="AQ1534" s="165">
        <v>1012.15</v>
      </c>
      <c r="AR1534" s="165">
        <f t="shared" si="418"/>
        <v>0</v>
      </c>
      <c r="AS1534" s="255">
        <f t="shared" si="413"/>
        <v>0</v>
      </c>
      <c r="AT1534" s="166" t="s">
        <v>11804</v>
      </c>
    </row>
    <row r="1535" spans="2:46" ht="50" customHeight="1">
      <c r="B1535" s="34" t="s">
        <v>3029</v>
      </c>
      <c r="C1535" s="35" t="s">
        <v>5310</v>
      </c>
      <c r="D1535" s="36" t="s">
        <v>3030</v>
      </c>
      <c r="E1535" s="240">
        <v>4438.3209999999999</v>
      </c>
      <c r="F1535" s="235">
        <v>3903.45</v>
      </c>
      <c r="G1535" s="234">
        <f t="shared" si="406"/>
        <v>534.87100000000009</v>
      </c>
      <c r="H1535" s="105">
        <f t="shared" si="407"/>
        <v>13.702519566024929</v>
      </c>
      <c r="I1535" s="240">
        <v>2424.018</v>
      </c>
      <c r="J1535" s="235">
        <v>1958.299</v>
      </c>
      <c r="K1535" s="234">
        <f t="shared" si="408"/>
        <v>465.71900000000005</v>
      </c>
      <c r="L1535" s="312">
        <f t="shared" si="402"/>
        <v>23.781812685396869</v>
      </c>
      <c r="M1535" s="240">
        <v>477.23899999999998</v>
      </c>
      <c r="N1535" s="235">
        <v>477.18599999999998</v>
      </c>
      <c r="O1535" s="234">
        <f t="shared" si="414"/>
        <v>5.2999999999997272E-2</v>
      </c>
      <c r="P1535" s="105">
        <f t="shared" si="415"/>
        <v>1.1106780165385672E-2</v>
      </c>
      <c r="Q1535" s="240">
        <v>1537.0640000000001</v>
      </c>
      <c r="R1535" s="235">
        <v>1467.9649999999999</v>
      </c>
      <c r="S1535" s="234">
        <f t="shared" si="417"/>
        <v>69.09900000000016</v>
      </c>
      <c r="T1535" s="105">
        <f t="shared" si="419"/>
        <v>4.7071285759537975</v>
      </c>
      <c r="U1535" s="185" t="s">
        <v>9234</v>
      </c>
      <c r="V1535" s="165">
        <v>862</v>
      </c>
      <c r="W1535" s="165">
        <v>788</v>
      </c>
      <c r="X1535" s="165">
        <f t="shared" si="416"/>
        <v>74</v>
      </c>
      <c r="Y1535" s="255">
        <f t="shared" si="403"/>
        <v>9.3908629441624374</v>
      </c>
      <c r="Z1535" s="237" t="s">
        <v>5372</v>
      </c>
      <c r="AA1535" s="165">
        <v>250</v>
      </c>
      <c r="AB1535" s="165">
        <v>259</v>
      </c>
      <c r="AC1535" s="165">
        <f t="shared" si="404"/>
        <v>-9</v>
      </c>
      <c r="AD1535" s="165">
        <f t="shared" si="405"/>
        <v>-3.4749034749034751</v>
      </c>
      <c r="AE1535" s="237" t="s">
        <v>5362</v>
      </c>
      <c r="AF1535" s="165">
        <v>183</v>
      </c>
      <c r="AG1535" s="165">
        <v>183</v>
      </c>
      <c r="AH1535" s="165">
        <f t="shared" si="409"/>
        <v>0</v>
      </c>
      <c r="AI1535" s="165">
        <f t="shared" si="410"/>
        <v>0</v>
      </c>
      <c r="AJ1535" s="194" t="s">
        <v>9235</v>
      </c>
      <c r="AK1535" s="165">
        <v>123</v>
      </c>
      <c r="AL1535" s="165">
        <v>129</v>
      </c>
      <c r="AM1535" s="165">
        <f t="shared" si="411"/>
        <v>-6</v>
      </c>
      <c r="AN1535" s="165">
        <f t="shared" si="412"/>
        <v>-4.6511627906976747</v>
      </c>
      <c r="AO1535" s="194" t="s">
        <v>9236</v>
      </c>
      <c r="AP1535" s="165">
        <v>45</v>
      </c>
      <c r="AQ1535" s="165">
        <v>35</v>
      </c>
      <c r="AR1535" s="165">
        <f t="shared" si="418"/>
        <v>10</v>
      </c>
      <c r="AS1535" s="255">
        <f t="shared" si="413"/>
        <v>28.571428571428569</v>
      </c>
      <c r="AT1535" s="166" t="s">
        <v>11804</v>
      </c>
    </row>
    <row r="1536" spans="2:46" ht="50" customHeight="1">
      <c r="B1536" s="34" t="s">
        <v>3031</v>
      </c>
      <c r="C1536" s="35" t="s">
        <v>5310</v>
      </c>
      <c r="D1536" s="36" t="s">
        <v>1362</v>
      </c>
      <c r="E1536" s="240">
        <v>1874.3119999999999</v>
      </c>
      <c r="F1536" s="235">
        <v>1360.7670000000001</v>
      </c>
      <c r="G1536" s="234">
        <f t="shared" si="406"/>
        <v>513.54499999999985</v>
      </c>
      <c r="H1536" s="105">
        <f t="shared" si="407"/>
        <v>37.739377865571392</v>
      </c>
      <c r="I1536" s="240">
        <v>500</v>
      </c>
      <c r="J1536" s="235">
        <v>400</v>
      </c>
      <c r="K1536" s="234">
        <f t="shared" si="408"/>
        <v>100</v>
      </c>
      <c r="L1536" s="312">
        <f t="shared" si="402"/>
        <v>25</v>
      </c>
      <c r="M1536" s="240">
        <v>237.387</v>
      </c>
      <c r="N1536" s="235">
        <v>237.66300000000001</v>
      </c>
      <c r="O1536" s="234">
        <f t="shared" si="414"/>
        <v>-0.27600000000001046</v>
      </c>
      <c r="P1536" s="105">
        <f t="shared" si="415"/>
        <v>-0.11613082389770829</v>
      </c>
      <c r="Q1536" s="240">
        <v>1136.925</v>
      </c>
      <c r="R1536" s="235">
        <v>723.10400000000004</v>
      </c>
      <c r="S1536" s="234">
        <f t="shared" si="417"/>
        <v>413.82099999999991</v>
      </c>
      <c r="T1536" s="105">
        <f t="shared" si="419"/>
        <v>57.228420808071853</v>
      </c>
      <c r="U1536" s="180" t="s">
        <v>5389</v>
      </c>
      <c r="V1536" s="165">
        <v>921</v>
      </c>
      <c r="W1536" s="165">
        <v>411</v>
      </c>
      <c r="X1536" s="165">
        <f t="shared" si="416"/>
        <v>510</v>
      </c>
      <c r="Y1536" s="255">
        <f t="shared" si="403"/>
        <v>124.08759124087592</v>
      </c>
      <c r="Z1536" s="237" t="s">
        <v>9237</v>
      </c>
      <c r="AA1536" s="165">
        <v>58</v>
      </c>
      <c r="AB1536" s="165">
        <v>58</v>
      </c>
      <c r="AC1536" s="165">
        <f t="shared" si="404"/>
        <v>0</v>
      </c>
      <c r="AD1536" s="165">
        <f t="shared" si="405"/>
        <v>0</v>
      </c>
      <c r="AE1536" s="237" t="s">
        <v>6109</v>
      </c>
      <c r="AF1536" s="165">
        <v>52</v>
      </c>
      <c r="AG1536" s="165">
        <v>41</v>
      </c>
      <c r="AH1536" s="165">
        <f t="shared" si="409"/>
        <v>11</v>
      </c>
      <c r="AI1536" s="165">
        <f t="shared" si="410"/>
        <v>26.829268292682929</v>
      </c>
      <c r="AJ1536" s="237" t="s">
        <v>9238</v>
      </c>
      <c r="AK1536" s="165">
        <v>49</v>
      </c>
      <c r="AL1536" s="165">
        <v>58</v>
      </c>
      <c r="AM1536" s="165">
        <f t="shared" si="411"/>
        <v>-9</v>
      </c>
      <c r="AN1536" s="165">
        <f t="shared" si="412"/>
        <v>-15.517241379310345</v>
      </c>
      <c r="AO1536" s="237" t="s">
        <v>9239</v>
      </c>
      <c r="AP1536" s="165">
        <v>30</v>
      </c>
      <c r="AQ1536" s="165">
        <v>122</v>
      </c>
      <c r="AR1536" s="165">
        <f t="shared" si="418"/>
        <v>-92</v>
      </c>
      <c r="AS1536" s="255">
        <f t="shared" si="413"/>
        <v>-75.409836065573771</v>
      </c>
      <c r="AT1536" s="166" t="s">
        <v>11804</v>
      </c>
    </row>
    <row r="1537" spans="2:46" ht="50" customHeight="1">
      <c r="B1537" s="34" t="s">
        <v>3032</v>
      </c>
      <c r="C1537" s="35" t="s">
        <v>5310</v>
      </c>
      <c r="D1537" s="36" t="s">
        <v>3033</v>
      </c>
      <c r="E1537" s="240">
        <v>3966.4830000000002</v>
      </c>
      <c r="F1537" s="235">
        <v>3894.3249999999998</v>
      </c>
      <c r="G1537" s="234">
        <f t="shared" si="406"/>
        <v>72.158000000000357</v>
      </c>
      <c r="H1537" s="105">
        <f t="shared" si="407"/>
        <v>1.8529013372022201</v>
      </c>
      <c r="I1537" s="240">
        <v>2234.8020000000001</v>
      </c>
      <c r="J1537" s="235">
        <v>2278.5549999999998</v>
      </c>
      <c r="K1537" s="234">
        <f t="shared" si="408"/>
        <v>-43.752999999999702</v>
      </c>
      <c r="L1537" s="312">
        <f t="shared" si="402"/>
        <v>-1.9202082021280904</v>
      </c>
      <c r="M1537" s="240">
        <v>71.534000000000006</v>
      </c>
      <c r="N1537" s="235">
        <v>71.483999999999995</v>
      </c>
      <c r="O1537" s="234">
        <f t="shared" si="414"/>
        <v>5.0000000000011369E-2</v>
      </c>
      <c r="P1537" s="105">
        <f t="shared" si="415"/>
        <v>6.9945722119651083E-2</v>
      </c>
      <c r="Q1537" s="240">
        <v>1660.1469999999999</v>
      </c>
      <c r="R1537" s="235">
        <v>1544.2860000000001</v>
      </c>
      <c r="S1537" s="234">
        <f t="shared" si="417"/>
        <v>115.86099999999988</v>
      </c>
      <c r="T1537" s="105">
        <f t="shared" si="419"/>
        <v>7.5025610541052545</v>
      </c>
      <c r="U1537" s="180" t="s">
        <v>6444</v>
      </c>
      <c r="V1537" s="165">
        <v>834</v>
      </c>
      <c r="W1537" s="165">
        <v>845</v>
      </c>
      <c r="X1537" s="165">
        <f t="shared" si="416"/>
        <v>-11</v>
      </c>
      <c r="Y1537" s="255">
        <f t="shared" si="403"/>
        <v>-1.3017751479289941</v>
      </c>
      <c r="Z1537" s="237" t="s">
        <v>9240</v>
      </c>
      <c r="AA1537" s="165">
        <v>461</v>
      </c>
      <c r="AB1537" s="165">
        <v>381</v>
      </c>
      <c r="AC1537" s="165">
        <f t="shared" si="404"/>
        <v>80</v>
      </c>
      <c r="AD1537" s="165">
        <f t="shared" si="405"/>
        <v>20.99737532808399</v>
      </c>
      <c r="AE1537" s="237" t="s">
        <v>9241</v>
      </c>
      <c r="AF1537" s="165">
        <v>117</v>
      </c>
      <c r="AG1537" s="165">
        <v>108</v>
      </c>
      <c r="AH1537" s="165">
        <f t="shared" si="409"/>
        <v>9</v>
      </c>
      <c r="AI1537" s="165">
        <f t="shared" si="410"/>
        <v>8.3333333333333321</v>
      </c>
      <c r="AJ1537" s="237" t="s">
        <v>9242</v>
      </c>
      <c r="AK1537" s="165">
        <v>82</v>
      </c>
      <c r="AL1537" s="165">
        <v>80</v>
      </c>
      <c r="AM1537" s="165">
        <f t="shared" si="411"/>
        <v>2</v>
      </c>
      <c r="AN1537" s="165">
        <f t="shared" si="412"/>
        <v>2.5</v>
      </c>
      <c r="AO1537" s="237" t="s">
        <v>6340</v>
      </c>
      <c r="AP1537" s="165">
        <v>44</v>
      </c>
      <c r="AQ1537" s="165">
        <v>44</v>
      </c>
      <c r="AR1537" s="165">
        <f t="shared" si="418"/>
        <v>0</v>
      </c>
      <c r="AS1537" s="255">
        <f t="shared" si="413"/>
        <v>0</v>
      </c>
      <c r="AT1537" s="166" t="s">
        <v>11804</v>
      </c>
    </row>
    <row r="1538" spans="2:46" ht="50" customHeight="1">
      <c r="B1538" s="34" t="s">
        <v>3034</v>
      </c>
      <c r="C1538" s="35" t="s">
        <v>5310</v>
      </c>
      <c r="D1538" s="36" t="s">
        <v>3035</v>
      </c>
      <c r="E1538" s="240">
        <v>2355.7890000000002</v>
      </c>
      <c r="F1538" s="235">
        <v>2319.152</v>
      </c>
      <c r="G1538" s="234">
        <f t="shared" si="406"/>
        <v>36.637000000000171</v>
      </c>
      <c r="H1538" s="105">
        <f t="shared" si="407"/>
        <v>1.5797584634383675</v>
      </c>
      <c r="I1538" s="240">
        <v>1612.8979999999999</v>
      </c>
      <c r="J1538" s="235">
        <v>1655.7550000000001</v>
      </c>
      <c r="K1538" s="234">
        <f t="shared" si="408"/>
        <v>-42.857000000000198</v>
      </c>
      <c r="L1538" s="312">
        <f t="shared" si="402"/>
        <v>-2.5883660324142279</v>
      </c>
      <c r="M1538" s="240">
        <v>239.76599999999999</v>
      </c>
      <c r="N1538" s="235">
        <v>239.62299999999999</v>
      </c>
      <c r="O1538" s="234">
        <f t="shared" si="414"/>
        <v>0.14300000000000068</v>
      </c>
      <c r="P1538" s="105">
        <f t="shared" si="415"/>
        <v>5.9677076073665999E-2</v>
      </c>
      <c r="Q1538" s="240">
        <v>503.125</v>
      </c>
      <c r="R1538" s="235">
        <v>423.774</v>
      </c>
      <c r="S1538" s="234">
        <f t="shared" si="417"/>
        <v>79.350999999999999</v>
      </c>
      <c r="T1538" s="105">
        <f t="shared" si="419"/>
        <v>18.724839183149509</v>
      </c>
      <c r="U1538" s="180" t="s">
        <v>6382</v>
      </c>
      <c r="V1538" s="165">
        <v>216</v>
      </c>
      <c r="W1538" s="165">
        <v>216</v>
      </c>
      <c r="X1538" s="165">
        <f t="shared" si="416"/>
        <v>0</v>
      </c>
      <c r="Y1538" s="255">
        <f t="shared" si="403"/>
        <v>0</v>
      </c>
      <c r="Z1538" s="237" t="s">
        <v>9243</v>
      </c>
      <c r="AA1538" s="165">
        <v>135</v>
      </c>
      <c r="AB1538" s="165">
        <v>74</v>
      </c>
      <c r="AC1538" s="165">
        <f t="shared" si="404"/>
        <v>61</v>
      </c>
      <c r="AD1538" s="165">
        <f t="shared" si="405"/>
        <v>82.432432432432435</v>
      </c>
      <c r="AE1538" s="237" t="s">
        <v>6385</v>
      </c>
      <c r="AF1538" s="165">
        <v>112</v>
      </c>
      <c r="AG1538" s="165">
        <v>101</v>
      </c>
      <c r="AH1538" s="165">
        <f t="shared" si="409"/>
        <v>11</v>
      </c>
      <c r="AI1538" s="165">
        <f t="shared" si="410"/>
        <v>10.891089108910892</v>
      </c>
      <c r="AJ1538" s="237" t="s">
        <v>7866</v>
      </c>
      <c r="AK1538" s="165">
        <v>16</v>
      </c>
      <c r="AL1538" s="165">
        <v>16</v>
      </c>
      <c r="AM1538" s="165">
        <f t="shared" si="411"/>
        <v>0</v>
      </c>
      <c r="AN1538" s="165">
        <f t="shared" si="412"/>
        <v>0</v>
      </c>
      <c r="AO1538" s="235" t="s">
        <v>9244</v>
      </c>
      <c r="AP1538" s="165">
        <v>11</v>
      </c>
      <c r="AQ1538" s="165">
        <v>11</v>
      </c>
      <c r="AR1538" s="165">
        <f t="shared" si="418"/>
        <v>0</v>
      </c>
      <c r="AS1538" s="255">
        <f t="shared" si="413"/>
        <v>0</v>
      </c>
      <c r="AT1538" s="166" t="s">
        <v>11804</v>
      </c>
    </row>
    <row r="1539" spans="2:46" ht="50" customHeight="1">
      <c r="B1539" s="34" t="s">
        <v>3036</v>
      </c>
      <c r="C1539" s="35" t="s">
        <v>5310</v>
      </c>
      <c r="D1539" s="36" t="s">
        <v>3037</v>
      </c>
      <c r="E1539" s="240">
        <v>2812.64</v>
      </c>
      <c r="F1539" s="235">
        <v>2773.308</v>
      </c>
      <c r="G1539" s="234">
        <f t="shared" si="406"/>
        <v>39.33199999999988</v>
      </c>
      <c r="H1539" s="105">
        <f t="shared" si="407"/>
        <v>1.4182341088692594</v>
      </c>
      <c r="I1539" s="240">
        <v>1304.4639999999999</v>
      </c>
      <c r="J1539" s="235">
        <v>1327.585</v>
      </c>
      <c r="K1539" s="234">
        <f t="shared" si="408"/>
        <v>-23.121000000000095</v>
      </c>
      <c r="L1539" s="312">
        <f t="shared" ref="L1539:L1544" si="421">K1539/J1539*100</f>
        <v>-1.7415834014394629</v>
      </c>
      <c r="M1539" s="240">
        <v>387.84699999999998</v>
      </c>
      <c r="N1539" s="235">
        <v>382.839</v>
      </c>
      <c r="O1539" s="234">
        <f t="shared" si="414"/>
        <v>5.0079999999999814</v>
      </c>
      <c r="P1539" s="105">
        <f t="shared" si="415"/>
        <v>1.3081216908413149</v>
      </c>
      <c r="Q1539" s="240">
        <v>1120.329</v>
      </c>
      <c r="R1539" s="235">
        <v>1062.884</v>
      </c>
      <c r="S1539" s="234">
        <f t="shared" si="417"/>
        <v>57.444999999999936</v>
      </c>
      <c r="T1539" s="105">
        <f t="shared" si="419"/>
        <v>5.4046349366440678</v>
      </c>
      <c r="U1539" s="180" t="s">
        <v>9245</v>
      </c>
      <c r="V1539" s="165">
        <v>486</v>
      </c>
      <c r="W1539" s="165">
        <v>466</v>
      </c>
      <c r="X1539" s="165">
        <f t="shared" si="416"/>
        <v>20</v>
      </c>
      <c r="Y1539" s="255">
        <f t="shared" si="403"/>
        <v>4.2918454935622314</v>
      </c>
      <c r="Z1539" s="237" t="s">
        <v>7588</v>
      </c>
      <c r="AA1539" s="165">
        <v>299</v>
      </c>
      <c r="AB1539" s="165">
        <v>276</v>
      </c>
      <c r="AC1539" s="165">
        <f t="shared" si="404"/>
        <v>23</v>
      </c>
      <c r="AD1539" s="165">
        <f t="shared" si="405"/>
        <v>8.3333333333333321</v>
      </c>
      <c r="AE1539" s="237" t="s">
        <v>9246</v>
      </c>
      <c r="AF1539" s="165">
        <v>267</v>
      </c>
      <c r="AG1539" s="165">
        <v>267</v>
      </c>
      <c r="AH1539" s="165">
        <f t="shared" si="409"/>
        <v>0</v>
      </c>
      <c r="AI1539" s="165">
        <f t="shared" si="410"/>
        <v>0</v>
      </c>
      <c r="AJ1539" s="237" t="s">
        <v>5373</v>
      </c>
      <c r="AK1539" s="165">
        <v>33</v>
      </c>
      <c r="AL1539" s="165">
        <v>33</v>
      </c>
      <c r="AM1539" s="165">
        <f t="shared" si="411"/>
        <v>0</v>
      </c>
      <c r="AN1539" s="165">
        <f t="shared" si="412"/>
        <v>0</v>
      </c>
      <c r="AO1539" s="237" t="s">
        <v>6646</v>
      </c>
      <c r="AP1539" s="165">
        <v>12</v>
      </c>
      <c r="AQ1539" s="165" t="s">
        <v>6150</v>
      </c>
      <c r="AR1539" s="165" t="s">
        <v>6150</v>
      </c>
      <c r="AS1539" s="165" t="s">
        <v>6150</v>
      </c>
      <c r="AT1539" s="166" t="s">
        <v>11804</v>
      </c>
    </row>
    <row r="1540" spans="2:46" ht="50" customHeight="1">
      <c r="B1540" s="34" t="s">
        <v>3038</v>
      </c>
      <c r="C1540" s="35" t="s">
        <v>5310</v>
      </c>
      <c r="D1540" s="36" t="s">
        <v>3039</v>
      </c>
      <c r="E1540" s="240">
        <v>4973.7430000000004</v>
      </c>
      <c r="F1540" s="235">
        <v>5093.3370000000004</v>
      </c>
      <c r="G1540" s="234">
        <f t="shared" si="406"/>
        <v>-119.59400000000005</v>
      </c>
      <c r="H1540" s="105">
        <f t="shared" si="407"/>
        <v>-2.3480480478711705</v>
      </c>
      <c r="I1540" s="240">
        <v>1867.35</v>
      </c>
      <c r="J1540" s="235">
        <v>1866.307</v>
      </c>
      <c r="K1540" s="234">
        <f t="shared" si="408"/>
        <v>1.0429999999998927</v>
      </c>
      <c r="L1540" s="312">
        <f t="shared" si="421"/>
        <v>5.5885767989933742E-2</v>
      </c>
      <c r="M1540" s="240">
        <v>109.642</v>
      </c>
      <c r="N1540" s="235">
        <v>109.572</v>
      </c>
      <c r="O1540" s="234">
        <f t="shared" si="414"/>
        <v>6.9999999999993179E-2</v>
      </c>
      <c r="P1540" s="105">
        <f t="shared" si="415"/>
        <v>6.3884934107247451E-2</v>
      </c>
      <c r="Q1540" s="240">
        <v>2996.7510000000002</v>
      </c>
      <c r="R1540" s="235">
        <v>3117.4580000000001</v>
      </c>
      <c r="S1540" s="234">
        <f t="shared" si="417"/>
        <v>-120.70699999999988</v>
      </c>
      <c r="T1540" s="105">
        <f t="shared" si="419"/>
        <v>-3.8719687642944951</v>
      </c>
      <c r="U1540" s="180" t="s">
        <v>9247</v>
      </c>
      <c r="V1540" s="165">
        <v>1201.0619999999999</v>
      </c>
      <c r="W1540" s="165">
        <v>1100.93</v>
      </c>
      <c r="X1540" s="165">
        <f t="shared" si="416"/>
        <v>100.13199999999983</v>
      </c>
      <c r="Y1540" s="255">
        <f t="shared" si="403"/>
        <v>9.09521949624407</v>
      </c>
      <c r="Z1540" s="237" t="s">
        <v>5338</v>
      </c>
      <c r="AA1540" s="165">
        <v>1131.954</v>
      </c>
      <c r="AB1540" s="165">
        <v>1406.5650000000001</v>
      </c>
      <c r="AC1540" s="165">
        <f t="shared" si="404"/>
        <v>-274.6110000000001</v>
      </c>
      <c r="AD1540" s="165">
        <f t="shared" si="405"/>
        <v>-19.523520064838817</v>
      </c>
      <c r="AE1540" s="237" t="s">
        <v>9248</v>
      </c>
      <c r="AF1540" s="165">
        <v>342.91399999999999</v>
      </c>
      <c r="AG1540" s="165">
        <v>312.84899999999999</v>
      </c>
      <c r="AH1540" s="165">
        <f t="shared" si="409"/>
        <v>30.064999999999998</v>
      </c>
      <c r="AI1540" s="165">
        <f t="shared" si="410"/>
        <v>9.6100674766420848</v>
      </c>
      <c r="AJ1540" s="237" t="s">
        <v>6272</v>
      </c>
      <c r="AK1540" s="165">
        <v>238.09200000000001</v>
      </c>
      <c r="AL1540" s="165">
        <v>238.03100000000001</v>
      </c>
      <c r="AM1540" s="165">
        <f t="shared" si="411"/>
        <v>6.1000000000007049E-2</v>
      </c>
      <c r="AN1540" s="165">
        <f t="shared" si="412"/>
        <v>2.562691414143832E-2</v>
      </c>
      <c r="AO1540" s="237" t="s">
        <v>5373</v>
      </c>
      <c r="AP1540" s="165">
        <v>46.140999999999998</v>
      </c>
      <c r="AQ1540" s="165">
        <v>46.136000000000003</v>
      </c>
      <c r="AR1540" s="165">
        <f t="shared" si="418"/>
        <v>4.9999999999954525E-3</v>
      </c>
      <c r="AS1540" s="255">
        <f t="shared" si="413"/>
        <v>1.0837523842542596E-2</v>
      </c>
      <c r="AT1540" s="166" t="s">
        <v>11804</v>
      </c>
    </row>
    <row r="1541" spans="2:46" ht="50" customHeight="1">
      <c r="B1541" s="34" t="s">
        <v>3040</v>
      </c>
      <c r="C1541" s="35" t="s">
        <v>5310</v>
      </c>
      <c r="D1541" s="36" t="s">
        <v>3041</v>
      </c>
      <c r="E1541" s="240">
        <v>5516.7269999999999</v>
      </c>
      <c r="F1541" s="235">
        <v>5751.3459999999995</v>
      </c>
      <c r="G1541" s="234">
        <f t="shared" si="406"/>
        <v>-234.61899999999969</v>
      </c>
      <c r="H1541" s="105">
        <f t="shared" si="407"/>
        <v>-4.0793755061858512</v>
      </c>
      <c r="I1541" s="240">
        <v>1694.886</v>
      </c>
      <c r="J1541" s="235">
        <v>1729.421</v>
      </c>
      <c r="K1541" s="234">
        <f t="shared" si="408"/>
        <v>-34.535000000000082</v>
      </c>
      <c r="L1541" s="312">
        <f t="shared" si="421"/>
        <v>-1.9969111049304988</v>
      </c>
      <c r="M1541" s="240">
        <v>1971.05</v>
      </c>
      <c r="N1541" s="235">
        <v>1984.037</v>
      </c>
      <c r="O1541" s="234">
        <f t="shared" si="414"/>
        <v>-12.98700000000008</v>
      </c>
      <c r="P1541" s="105">
        <f t="shared" si="415"/>
        <v>-0.65457448626210502</v>
      </c>
      <c r="Q1541" s="240">
        <v>1850.7909999999999</v>
      </c>
      <c r="R1541" s="235">
        <v>2037.8879999999999</v>
      </c>
      <c r="S1541" s="234">
        <f t="shared" si="417"/>
        <v>-187.09699999999998</v>
      </c>
      <c r="T1541" s="105">
        <f t="shared" si="419"/>
        <v>-9.1809265278562897</v>
      </c>
      <c r="U1541" s="180" t="s">
        <v>5338</v>
      </c>
      <c r="V1541" s="165">
        <v>1028</v>
      </c>
      <c r="W1541" s="165">
        <v>1146</v>
      </c>
      <c r="X1541" s="165">
        <f t="shared" si="416"/>
        <v>-118</v>
      </c>
      <c r="Y1541" s="255">
        <f t="shared" ref="Y1541:Y1545" si="422">X1541/W1541*100</f>
        <v>-10.296684118673648</v>
      </c>
      <c r="Z1541" s="237" t="s">
        <v>9249</v>
      </c>
      <c r="AA1541" s="165">
        <v>256</v>
      </c>
      <c r="AB1541" s="165">
        <v>316</v>
      </c>
      <c r="AC1541" s="165">
        <f t="shared" ref="AC1541:AC1544" si="423">AA1541-AB1541</f>
        <v>-60</v>
      </c>
      <c r="AD1541" s="165">
        <f t="shared" ref="AD1541:AD1544" si="424">AC1541/AB1541*100</f>
        <v>-18.9873417721519</v>
      </c>
      <c r="AE1541" s="237" t="s">
        <v>9250</v>
      </c>
      <c r="AF1541" s="165">
        <v>191</v>
      </c>
      <c r="AG1541" s="165">
        <v>191</v>
      </c>
      <c r="AH1541" s="165">
        <f t="shared" si="409"/>
        <v>0</v>
      </c>
      <c r="AI1541" s="165">
        <f t="shared" si="410"/>
        <v>0</v>
      </c>
      <c r="AJ1541" s="237" t="s">
        <v>9251</v>
      </c>
      <c r="AK1541" s="165">
        <v>91</v>
      </c>
      <c r="AL1541" s="165">
        <v>91</v>
      </c>
      <c r="AM1541" s="165">
        <f t="shared" si="411"/>
        <v>0</v>
      </c>
      <c r="AN1541" s="165">
        <f t="shared" si="412"/>
        <v>0</v>
      </c>
      <c r="AO1541" s="237" t="s">
        <v>9252</v>
      </c>
      <c r="AP1541" s="165">
        <v>67</v>
      </c>
      <c r="AQ1541" s="165">
        <v>71</v>
      </c>
      <c r="AR1541" s="165">
        <f t="shared" si="418"/>
        <v>-4</v>
      </c>
      <c r="AS1541" s="255">
        <f t="shared" si="413"/>
        <v>-5.6338028169014089</v>
      </c>
      <c r="AT1541" s="166" t="s">
        <v>11804</v>
      </c>
    </row>
    <row r="1542" spans="2:46" ht="50" customHeight="1">
      <c r="B1542" s="34" t="s">
        <v>3042</v>
      </c>
      <c r="C1542" s="35" t="s">
        <v>5310</v>
      </c>
      <c r="D1542" s="36" t="s">
        <v>3043</v>
      </c>
      <c r="E1542" s="240">
        <v>5430.9369999999999</v>
      </c>
      <c r="F1542" s="235">
        <v>5835.7219999999998</v>
      </c>
      <c r="G1542" s="234">
        <f t="shared" si="406"/>
        <v>-404.78499999999985</v>
      </c>
      <c r="H1542" s="105">
        <f t="shared" si="407"/>
        <v>-6.9363311000763899</v>
      </c>
      <c r="I1542" s="240">
        <v>1498.288</v>
      </c>
      <c r="J1542" s="235">
        <v>1892.921</v>
      </c>
      <c r="K1542" s="234">
        <f t="shared" si="408"/>
        <v>-394.63300000000004</v>
      </c>
      <c r="L1542" s="312">
        <f t="shared" si="421"/>
        <v>-20.847832529725224</v>
      </c>
      <c r="M1542" s="240">
        <v>1432.394</v>
      </c>
      <c r="N1542" s="235">
        <v>1431.8389999999999</v>
      </c>
      <c r="O1542" s="234">
        <f t="shared" si="414"/>
        <v>0.55500000000006366</v>
      </c>
      <c r="P1542" s="105">
        <f t="shared" si="415"/>
        <v>3.8761341184313583E-2</v>
      </c>
      <c r="Q1542" s="240">
        <v>2500.2550000000001</v>
      </c>
      <c r="R1542" s="235">
        <v>2510.962</v>
      </c>
      <c r="S1542" s="234">
        <f t="shared" si="417"/>
        <v>-10.70699999999988</v>
      </c>
      <c r="T1542" s="105">
        <f t="shared" si="419"/>
        <v>-0.42641027622082217</v>
      </c>
      <c r="U1542" s="180" t="s">
        <v>9253</v>
      </c>
      <c r="V1542" s="165">
        <v>1270</v>
      </c>
      <c r="W1542" s="165">
        <v>1262</v>
      </c>
      <c r="X1542" s="165">
        <f t="shared" si="416"/>
        <v>8</v>
      </c>
      <c r="Y1542" s="255">
        <f t="shared" si="422"/>
        <v>0.6339144215530903</v>
      </c>
      <c r="Z1542" s="237" t="s">
        <v>9254</v>
      </c>
      <c r="AA1542" s="165">
        <v>457</v>
      </c>
      <c r="AB1542" s="165">
        <v>472</v>
      </c>
      <c r="AC1542" s="165">
        <f t="shared" si="423"/>
        <v>-15</v>
      </c>
      <c r="AD1542" s="165">
        <f t="shared" si="424"/>
        <v>-3.1779661016949152</v>
      </c>
      <c r="AE1542" s="237" t="s">
        <v>9255</v>
      </c>
      <c r="AF1542" s="165">
        <v>405</v>
      </c>
      <c r="AG1542" s="165">
        <v>460</v>
      </c>
      <c r="AH1542" s="165">
        <f t="shared" si="409"/>
        <v>-55</v>
      </c>
      <c r="AI1542" s="165">
        <f t="shared" si="410"/>
        <v>-11.956521739130435</v>
      </c>
      <c r="AJ1542" s="237" t="s">
        <v>9256</v>
      </c>
      <c r="AK1542" s="165">
        <v>238</v>
      </c>
      <c r="AL1542" s="165">
        <v>200</v>
      </c>
      <c r="AM1542" s="165">
        <f t="shared" si="411"/>
        <v>38</v>
      </c>
      <c r="AN1542" s="165">
        <f t="shared" si="412"/>
        <v>19</v>
      </c>
      <c r="AO1542" s="237" t="s">
        <v>9257</v>
      </c>
      <c r="AP1542" s="165">
        <v>30</v>
      </c>
      <c r="AQ1542" s="165">
        <v>30</v>
      </c>
      <c r="AR1542" s="165">
        <f t="shared" si="418"/>
        <v>0</v>
      </c>
      <c r="AS1542" s="255">
        <f t="shared" si="413"/>
        <v>0</v>
      </c>
      <c r="AT1542" s="166" t="s">
        <v>11804</v>
      </c>
    </row>
    <row r="1543" spans="2:46" ht="50" customHeight="1">
      <c r="B1543" s="37" t="s">
        <v>3044</v>
      </c>
      <c r="C1543" s="38" t="s">
        <v>5310</v>
      </c>
      <c r="D1543" s="39" t="s">
        <v>3045</v>
      </c>
      <c r="E1543" s="240">
        <v>1938.5609999999999</v>
      </c>
      <c r="F1543" s="235">
        <v>2045.25</v>
      </c>
      <c r="G1543" s="234">
        <f t="shared" si="406"/>
        <v>-106.68900000000008</v>
      </c>
      <c r="H1543" s="105">
        <f t="shared" si="407"/>
        <v>-5.21642830949762</v>
      </c>
      <c r="I1543" s="240">
        <v>1102.6780000000001</v>
      </c>
      <c r="J1543" s="235">
        <v>1111.5350000000001</v>
      </c>
      <c r="K1543" s="234">
        <f t="shared" si="408"/>
        <v>-8.8569999999999709</v>
      </c>
      <c r="L1543" s="312">
        <f t="shared" si="421"/>
        <v>-0.79682601087684779</v>
      </c>
      <c r="M1543" s="240">
        <v>253.24100000000001</v>
      </c>
      <c r="N1543" s="235">
        <v>352.96899999999999</v>
      </c>
      <c r="O1543" s="234">
        <f t="shared" si="414"/>
        <v>-99.72799999999998</v>
      </c>
      <c r="P1543" s="105">
        <f t="shared" si="415"/>
        <v>-28.254039306567996</v>
      </c>
      <c r="Q1543" s="240">
        <v>582.64200000000005</v>
      </c>
      <c r="R1543" s="235">
        <v>580.74599999999998</v>
      </c>
      <c r="S1543" s="234">
        <f t="shared" si="417"/>
        <v>1.8960000000000719</v>
      </c>
      <c r="T1543" s="105">
        <f t="shared" si="419"/>
        <v>0.32647663522436177</v>
      </c>
      <c r="U1543" s="180" t="s">
        <v>6266</v>
      </c>
      <c r="V1543" s="165">
        <v>328</v>
      </c>
      <c r="W1543" s="165">
        <v>327</v>
      </c>
      <c r="X1543" s="165">
        <f t="shared" si="416"/>
        <v>1</v>
      </c>
      <c r="Y1543" s="255">
        <f t="shared" si="422"/>
        <v>0.3058103975535168</v>
      </c>
      <c r="Z1543" s="237" t="s">
        <v>6379</v>
      </c>
      <c r="AA1543" s="165">
        <v>215</v>
      </c>
      <c r="AB1543" s="165">
        <v>215</v>
      </c>
      <c r="AC1543" s="165">
        <f t="shared" si="423"/>
        <v>0</v>
      </c>
      <c r="AD1543" s="165">
        <f t="shared" si="424"/>
        <v>0</v>
      </c>
      <c r="AE1543" s="237" t="s">
        <v>9258</v>
      </c>
      <c r="AF1543" s="165">
        <v>15</v>
      </c>
      <c r="AG1543" s="165">
        <v>20</v>
      </c>
      <c r="AH1543" s="165">
        <f t="shared" si="409"/>
        <v>-5</v>
      </c>
      <c r="AI1543" s="165">
        <f t="shared" si="410"/>
        <v>-25</v>
      </c>
      <c r="AJ1543" s="237" t="s">
        <v>9259</v>
      </c>
      <c r="AK1543" s="165">
        <v>7</v>
      </c>
      <c r="AL1543" s="165">
        <v>7</v>
      </c>
      <c r="AM1543" s="165">
        <f t="shared" si="411"/>
        <v>0</v>
      </c>
      <c r="AN1543" s="165">
        <f t="shared" si="412"/>
        <v>0</v>
      </c>
      <c r="AO1543" s="235" t="s">
        <v>7397</v>
      </c>
      <c r="AP1543" s="165">
        <v>5</v>
      </c>
      <c r="AQ1543" s="165" t="s">
        <v>6150</v>
      </c>
      <c r="AR1543" s="165" t="s">
        <v>6150</v>
      </c>
      <c r="AS1543" s="165" t="s">
        <v>6150</v>
      </c>
      <c r="AT1543" s="166" t="s">
        <v>11804</v>
      </c>
    </row>
    <row r="1544" spans="2:46" ht="50" customHeight="1">
      <c r="B1544" s="37" t="s">
        <v>3046</v>
      </c>
      <c r="C1544" s="38" t="s">
        <v>5310</v>
      </c>
      <c r="D1544" s="39" t="s">
        <v>3047</v>
      </c>
      <c r="E1544" s="240">
        <v>3443.8589999999999</v>
      </c>
      <c r="F1544" s="235">
        <v>3520.4780000000001</v>
      </c>
      <c r="G1544" s="234">
        <f t="shared" ref="G1544:G1598" si="425">E1544-F1544</f>
        <v>-76.619000000000142</v>
      </c>
      <c r="H1544" s="105">
        <f t="shared" ref="H1544:H1598" si="426">G1544/F1544*100</f>
        <v>-2.1763805937716452</v>
      </c>
      <c r="I1544" s="240">
        <v>2010.568</v>
      </c>
      <c r="J1544" s="235">
        <v>2080.3490000000002</v>
      </c>
      <c r="K1544" s="234">
        <f t="shared" ref="K1544" si="427">I1544-J1544</f>
        <v>-69.781000000000176</v>
      </c>
      <c r="L1544" s="312">
        <f t="shared" si="421"/>
        <v>-3.3542929575758764</v>
      </c>
      <c r="M1544" s="240">
        <v>4.5599999999999996</v>
      </c>
      <c r="N1544" s="235">
        <v>4.5599999999999996</v>
      </c>
      <c r="O1544" s="234">
        <f t="shared" ref="O1544" si="428">M1544-N1544</f>
        <v>0</v>
      </c>
      <c r="P1544" s="105">
        <f t="shared" ref="P1544" si="429">O1544/N1544*100</f>
        <v>0</v>
      </c>
      <c r="Q1544" s="240">
        <v>1428.731</v>
      </c>
      <c r="R1544" s="235">
        <v>1435.569</v>
      </c>
      <c r="S1544" s="234">
        <f t="shared" si="417"/>
        <v>-6.8379999999999654</v>
      </c>
      <c r="T1544" s="105">
        <f t="shared" si="419"/>
        <v>-0.47632680839443914</v>
      </c>
      <c r="U1544" s="180" t="s">
        <v>5338</v>
      </c>
      <c r="V1544" s="165">
        <v>1139</v>
      </c>
      <c r="W1544" s="165">
        <v>1140</v>
      </c>
      <c r="X1544" s="165">
        <f t="shared" si="416"/>
        <v>-1</v>
      </c>
      <c r="Y1544" s="255">
        <f t="shared" si="422"/>
        <v>-8.771929824561403E-2</v>
      </c>
      <c r="Z1544" s="237" t="s">
        <v>9260</v>
      </c>
      <c r="AA1544" s="165">
        <v>84</v>
      </c>
      <c r="AB1544" s="165">
        <v>84</v>
      </c>
      <c r="AC1544" s="165">
        <f t="shared" si="423"/>
        <v>0</v>
      </c>
      <c r="AD1544" s="165">
        <f t="shared" si="424"/>
        <v>0</v>
      </c>
      <c r="AE1544" s="237" t="s">
        <v>8677</v>
      </c>
      <c r="AF1544" s="165">
        <v>59</v>
      </c>
      <c r="AG1544" s="165">
        <v>64</v>
      </c>
      <c r="AH1544" s="165">
        <f t="shared" ref="AH1544" si="430">AF1544-AG1544</f>
        <v>-5</v>
      </c>
      <c r="AI1544" s="165">
        <f t="shared" ref="AI1544" si="431">AH1544/AG1544*100</f>
        <v>-7.8125</v>
      </c>
      <c r="AJ1544" s="237" t="s">
        <v>6754</v>
      </c>
      <c r="AK1544" s="165">
        <v>51</v>
      </c>
      <c r="AL1544" s="165">
        <v>51</v>
      </c>
      <c r="AM1544" s="165">
        <f t="shared" ref="AM1544" si="432">AK1544-AL1544</f>
        <v>0</v>
      </c>
      <c r="AN1544" s="165">
        <f t="shared" ref="AN1544" si="433">AM1544/AL1544*100</f>
        <v>0</v>
      </c>
      <c r="AO1544" s="237" t="s">
        <v>9261</v>
      </c>
      <c r="AP1544" s="165">
        <v>33</v>
      </c>
      <c r="AQ1544" s="165">
        <v>36</v>
      </c>
      <c r="AR1544" s="165">
        <f t="shared" si="418"/>
        <v>-3</v>
      </c>
      <c r="AS1544" s="255">
        <f t="shared" ref="AS1544" si="434">AR1544/AQ1544*100</f>
        <v>-8.3333333333333321</v>
      </c>
      <c r="AT1544" s="166" t="s">
        <v>11804</v>
      </c>
    </row>
    <row r="1545" spans="2:46" ht="50" customHeight="1">
      <c r="B1545" s="34" t="s">
        <v>3048</v>
      </c>
      <c r="C1545" s="35" t="s">
        <v>5310</v>
      </c>
      <c r="D1545" s="36" t="s">
        <v>3049</v>
      </c>
      <c r="E1545" s="240">
        <v>0.89700000000000002</v>
      </c>
      <c r="F1545" s="235">
        <v>0.89700000000000002</v>
      </c>
      <c r="G1545" s="234">
        <f t="shared" si="425"/>
        <v>0</v>
      </c>
      <c r="H1545" s="105">
        <f t="shared" si="426"/>
        <v>0</v>
      </c>
      <c r="I1545" s="240" t="s">
        <v>6150</v>
      </c>
      <c r="J1545" s="235" t="s">
        <v>6150</v>
      </c>
      <c r="K1545" s="234" t="s">
        <v>6150</v>
      </c>
      <c r="L1545" s="312" t="s">
        <v>6150</v>
      </c>
      <c r="M1545" s="240" t="s">
        <v>6150</v>
      </c>
      <c r="N1545" s="235" t="s">
        <v>6150</v>
      </c>
      <c r="O1545" s="234" t="s">
        <v>6150</v>
      </c>
      <c r="P1545" s="105" t="s">
        <v>6150</v>
      </c>
      <c r="Q1545" s="240">
        <v>0.89700000000000002</v>
      </c>
      <c r="R1545" s="235">
        <v>0.89700000000000002</v>
      </c>
      <c r="S1545" s="234">
        <f t="shared" si="417"/>
        <v>0</v>
      </c>
      <c r="T1545" s="105">
        <f t="shared" si="419"/>
        <v>0</v>
      </c>
      <c r="U1545" s="180" t="s">
        <v>7280</v>
      </c>
      <c r="V1545" s="165">
        <v>1</v>
      </c>
      <c r="W1545" s="165">
        <v>1</v>
      </c>
      <c r="X1545" s="165">
        <f t="shared" si="416"/>
        <v>0</v>
      </c>
      <c r="Y1545" s="255">
        <f t="shared" si="422"/>
        <v>0</v>
      </c>
      <c r="Z1545" s="237" t="s">
        <v>6150</v>
      </c>
      <c r="AA1545" s="165" t="s">
        <v>6150</v>
      </c>
      <c r="AB1545" s="165" t="s">
        <v>6150</v>
      </c>
      <c r="AC1545" s="165" t="s">
        <v>6150</v>
      </c>
      <c r="AD1545" s="165" t="s">
        <v>6150</v>
      </c>
      <c r="AE1545" s="237" t="s">
        <v>6150</v>
      </c>
      <c r="AF1545" s="165" t="s">
        <v>6150</v>
      </c>
      <c r="AG1545" s="165" t="s">
        <v>6150</v>
      </c>
      <c r="AH1545" s="165" t="s">
        <v>6150</v>
      </c>
      <c r="AI1545" s="165" t="s">
        <v>6150</v>
      </c>
      <c r="AJ1545" s="237" t="s">
        <v>6150</v>
      </c>
      <c r="AK1545" s="165" t="s">
        <v>6150</v>
      </c>
      <c r="AL1545" s="165" t="s">
        <v>6150</v>
      </c>
      <c r="AM1545" s="165" t="s">
        <v>6150</v>
      </c>
      <c r="AN1545" s="165" t="s">
        <v>6150</v>
      </c>
      <c r="AO1545" s="237" t="s">
        <v>6150</v>
      </c>
      <c r="AP1545" s="165" t="s">
        <v>6150</v>
      </c>
      <c r="AQ1545" s="165" t="s">
        <v>6150</v>
      </c>
      <c r="AR1545" s="165" t="s">
        <v>6150</v>
      </c>
      <c r="AS1545" s="255" t="s">
        <v>6150</v>
      </c>
      <c r="AT1545" s="16"/>
    </row>
    <row r="1546" spans="2:46" ht="50" customHeight="1">
      <c r="B1546" s="34" t="s">
        <v>3050</v>
      </c>
      <c r="C1546" s="35" t="s">
        <v>5310</v>
      </c>
      <c r="D1546" s="36" t="s">
        <v>3051</v>
      </c>
      <c r="E1546" s="240">
        <v>34.954000000000001</v>
      </c>
      <c r="F1546" s="235">
        <v>55.944000000000003</v>
      </c>
      <c r="G1546" s="234">
        <f t="shared" si="425"/>
        <v>-20.990000000000002</v>
      </c>
      <c r="H1546" s="105">
        <f t="shared" si="426"/>
        <v>-37.519662519662525</v>
      </c>
      <c r="I1546" s="240">
        <v>34.954000000000001</v>
      </c>
      <c r="J1546" s="235">
        <v>55.944000000000003</v>
      </c>
      <c r="K1546" s="234">
        <f t="shared" ref="K1546:K1598" si="435">I1546-J1546</f>
        <v>-20.990000000000002</v>
      </c>
      <c r="L1546" s="312">
        <f t="shared" ref="L1546:L1598" si="436">K1546/J1546*100</f>
        <v>-37.519662519662525</v>
      </c>
      <c r="M1546" s="240" t="s">
        <v>6150</v>
      </c>
      <c r="N1546" s="235" t="s">
        <v>6150</v>
      </c>
      <c r="O1546" s="234" t="s">
        <v>6150</v>
      </c>
      <c r="P1546" s="105" t="s">
        <v>6150</v>
      </c>
      <c r="Q1546" s="240" t="s">
        <v>6150</v>
      </c>
      <c r="R1546" s="235" t="s">
        <v>6150</v>
      </c>
      <c r="S1546" s="234" t="s">
        <v>6150</v>
      </c>
      <c r="T1546" s="105" t="s">
        <v>6150</v>
      </c>
      <c r="U1546" s="180" t="s">
        <v>6150</v>
      </c>
      <c r="V1546" s="165" t="s">
        <v>6150</v>
      </c>
      <c r="W1546" s="165" t="s">
        <v>6150</v>
      </c>
      <c r="X1546" s="165" t="s">
        <v>6150</v>
      </c>
      <c r="Y1546" s="255" t="s">
        <v>6150</v>
      </c>
      <c r="Z1546" s="237" t="s">
        <v>6150</v>
      </c>
      <c r="AA1546" s="165" t="s">
        <v>6150</v>
      </c>
      <c r="AB1546" s="165" t="s">
        <v>6150</v>
      </c>
      <c r="AC1546" s="165" t="s">
        <v>6150</v>
      </c>
      <c r="AD1546" s="165" t="s">
        <v>6150</v>
      </c>
      <c r="AE1546" s="237" t="s">
        <v>6150</v>
      </c>
      <c r="AF1546" s="165" t="s">
        <v>6150</v>
      </c>
      <c r="AG1546" s="165" t="s">
        <v>6150</v>
      </c>
      <c r="AH1546" s="165" t="s">
        <v>6150</v>
      </c>
      <c r="AI1546" s="165" t="s">
        <v>6150</v>
      </c>
      <c r="AJ1546" s="237" t="s">
        <v>6150</v>
      </c>
      <c r="AK1546" s="165" t="s">
        <v>6150</v>
      </c>
      <c r="AL1546" s="165" t="s">
        <v>6150</v>
      </c>
      <c r="AM1546" s="165" t="s">
        <v>6150</v>
      </c>
      <c r="AN1546" s="165" t="s">
        <v>6150</v>
      </c>
      <c r="AO1546" s="237" t="s">
        <v>6150</v>
      </c>
      <c r="AP1546" s="165" t="s">
        <v>6150</v>
      </c>
      <c r="AQ1546" s="165" t="s">
        <v>6150</v>
      </c>
      <c r="AR1546" s="165" t="s">
        <v>6150</v>
      </c>
      <c r="AS1546" s="255" t="s">
        <v>6150</v>
      </c>
      <c r="AT1546" s="16"/>
    </row>
    <row r="1547" spans="2:46" ht="50" customHeight="1">
      <c r="B1547" s="34" t="s">
        <v>3052</v>
      </c>
      <c r="C1547" s="35" t="s">
        <v>5310</v>
      </c>
      <c r="D1547" s="36" t="s">
        <v>3053</v>
      </c>
      <c r="E1547" s="240">
        <v>45.878</v>
      </c>
      <c r="F1547" s="235">
        <v>58.072000000000003</v>
      </c>
      <c r="G1547" s="234">
        <f t="shared" si="425"/>
        <v>-12.194000000000003</v>
      </c>
      <c r="H1547" s="105">
        <f t="shared" si="426"/>
        <v>-20.998071359691419</v>
      </c>
      <c r="I1547" s="240">
        <v>45.878</v>
      </c>
      <c r="J1547" s="235">
        <v>58.072000000000003</v>
      </c>
      <c r="K1547" s="234">
        <f t="shared" si="435"/>
        <v>-12.194000000000003</v>
      </c>
      <c r="L1547" s="312">
        <f t="shared" si="436"/>
        <v>-20.998071359691419</v>
      </c>
      <c r="M1547" s="240" t="s">
        <v>6150</v>
      </c>
      <c r="N1547" s="235" t="s">
        <v>6150</v>
      </c>
      <c r="O1547" s="234" t="s">
        <v>6150</v>
      </c>
      <c r="P1547" s="105" t="s">
        <v>6150</v>
      </c>
      <c r="Q1547" s="240" t="s">
        <v>6150</v>
      </c>
      <c r="R1547" s="235" t="s">
        <v>6150</v>
      </c>
      <c r="S1547" s="234" t="s">
        <v>6150</v>
      </c>
      <c r="T1547" s="105" t="s">
        <v>6150</v>
      </c>
      <c r="U1547" s="180" t="s">
        <v>6150</v>
      </c>
      <c r="V1547" s="165" t="s">
        <v>6150</v>
      </c>
      <c r="W1547" s="165" t="s">
        <v>6150</v>
      </c>
      <c r="X1547" s="165" t="s">
        <v>6150</v>
      </c>
      <c r="Y1547" s="255" t="s">
        <v>6150</v>
      </c>
      <c r="Z1547" s="237" t="s">
        <v>6150</v>
      </c>
      <c r="AA1547" s="165" t="s">
        <v>6150</v>
      </c>
      <c r="AB1547" s="165" t="s">
        <v>6150</v>
      </c>
      <c r="AC1547" s="165" t="s">
        <v>6150</v>
      </c>
      <c r="AD1547" s="165" t="s">
        <v>6150</v>
      </c>
      <c r="AE1547" s="237" t="s">
        <v>6150</v>
      </c>
      <c r="AF1547" s="165" t="s">
        <v>6150</v>
      </c>
      <c r="AG1547" s="165" t="s">
        <v>6150</v>
      </c>
      <c r="AH1547" s="165" t="s">
        <v>6150</v>
      </c>
      <c r="AI1547" s="165" t="s">
        <v>6150</v>
      </c>
      <c r="AJ1547" s="237" t="s">
        <v>6150</v>
      </c>
      <c r="AK1547" s="165" t="s">
        <v>6150</v>
      </c>
      <c r="AL1547" s="165" t="s">
        <v>6150</v>
      </c>
      <c r="AM1547" s="165" t="s">
        <v>6150</v>
      </c>
      <c r="AN1547" s="165" t="s">
        <v>6150</v>
      </c>
      <c r="AO1547" s="237" t="s">
        <v>6150</v>
      </c>
      <c r="AP1547" s="165" t="s">
        <v>6150</v>
      </c>
      <c r="AQ1547" s="165" t="s">
        <v>6150</v>
      </c>
      <c r="AR1547" s="165" t="s">
        <v>6150</v>
      </c>
      <c r="AS1547" s="255" t="s">
        <v>6150</v>
      </c>
      <c r="AT1547" s="16"/>
    </row>
    <row r="1548" spans="2:46" ht="50" customHeight="1">
      <c r="B1548" s="34" t="s">
        <v>3054</v>
      </c>
      <c r="C1548" s="35" t="s">
        <v>5310</v>
      </c>
      <c r="D1548" s="36" t="s">
        <v>3055</v>
      </c>
      <c r="E1548" s="240">
        <v>35.362000000000002</v>
      </c>
      <c r="F1548" s="235">
        <v>63.24</v>
      </c>
      <c r="G1548" s="234">
        <f t="shared" si="425"/>
        <v>-27.878</v>
      </c>
      <c r="H1548" s="105">
        <f t="shared" si="426"/>
        <v>-44.082858950031621</v>
      </c>
      <c r="I1548" s="240">
        <v>35.362000000000002</v>
      </c>
      <c r="J1548" s="235">
        <v>63.24</v>
      </c>
      <c r="K1548" s="234">
        <f t="shared" si="435"/>
        <v>-27.878</v>
      </c>
      <c r="L1548" s="312">
        <f t="shared" si="436"/>
        <v>-44.082858950031621</v>
      </c>
      <c r="M1548" s="240" t="s">
        <v>6150</v>
      </c>
      <c r="N1548" s="235" t="s">
        <v>6150</v>
      </c>
      <c r="O1548" s="234" t="s">
        <v>6150</v>
      </c>
      <c r="P1548" s="105" t="s">
        <v>6150</v>
      </c>
      <c r="Q1548" s="240" t="s">
        <v>6150</v>
      </c>
      <c r="R1548" s="235" t="s">
        <v>6150</v>
      </c>
      <c r="S1548" s="234" t="s">
        <v>6150</v>
      </c>
      <c r="T1548" s="105" t="s">
        <v>6150</v>
      </c>
      <c r="U1548" s="180" t="s">
        <v>6150</v>
      </c>
      <c r="V1548" s="165" t="s">
        <v>6150</v>
      </c>
      <c r="W1548" s="165" t="s">
        <v>6150</v>
      </c>
      <c r="X1548" s="165" t="s">
        <v>6150</v>
      </c>
      <c r="Y1548" s="255" t="s">
        <v>6150</v>
      </c>
      <c r="Z1548" s="237" t="s">
        <v>6150</v>
      </c>
      <c r="AA1548" s="165" t="s">
        <v>6150</v>
      </c>
      <c r="AB1548" s="165" t="s">
        <v>6150</v>
      </c>
      <c r="AC1548" s="165" t="s">
        <v>6150</v>
      </c>
      <c r="AD1548" s="165" t="s">
        <v>6150</v>
      </c>
      <c r="AE1548" s="237" t="s">
        <v>6150</v>
      </c>
      <c r="AF1548" s="165" t="s">
        <v>6150</v>
      </c>
      <c r="AG1548" s="165" t="s">
        <v>6150</v>
      </c>
      <c r="AH1548" s="165" t="s">
        <v>6150</v>
      </c>
      <c r="AI1548" s="165" t="s">
        <v>6150</v>
      </c>
      <c r="AJ1548" s="237" t="s">
        <v>6150</v>
      </c>
      <c r="AK1548" s="165" t="s">
        <v>6150</v>
      </c>
      <c r="AL1548" s="165" t="s">
        <v>6150</v>
      </c>
      <c r="AM1548" s="165" t="s">
        <v>6150</v>
      </c>
      <c r="AN1548" s="165" t="s">
        <v>6150</v>
      </c>
      <c r="AO1548" s="237" t="s">
        <v>6150</v>
      </c>
      <c r="AP1548" s="165" t="s">
        <v>6150</v>
      </c>
      <c r="AQ1548" s="165" t="s">
        <v>6150</v>
      </c>
      <c r="AR1548" s="165" t="s">
        <v>6150</v>
      </c>
      <c r="AS1548" s="255" t="s">
        <v>6150</v>
      </c>
      <c r="AT1548" s="16"/>
    </row>
    <row r="1549" spans="2:46" ht="50" customHeight="1">
      <c r="B1549" s="34" t="s">
        <v>3056</v>
      </c>
      <c r="C1549" s="35" t="s">
        <v>5310</v>
      </c>
      <c r="D1549" s="36" t="s">
        <v>3057</v>
      </c>
      <c r="E1549" s="240">
        <v>68.38</v>
      </c>
      <c r="F1549" s="235">
        <v>75.769000000000005</v>
      </c>
      <c r="G1549" s="234">
        <f t="shared" si="425"/>
        <v>-7.38900000000001</v>
      </c>
      <c r="H1549" s="105">
        <f t="shared" si="426"/>
        <v>-9.7520093969829471</v>
      </c>
      <c r="I1549" s="240" t="s">
        <v>6150</v>
      </c>
      <c r="J1549" s="235" t="s">
        <v>6150</v>
      </c>
      <c r="K1549" s="234" t="s">
        <v>6150</v>
      </c>
      <c r="L1549" s="312" t="s">
        <v>6150</v>
      </c>
      <c r="M1549" s="240" t="s">
        <v>6150</v>
      </c>
      <c r="N1549" s="235" t="s">
        <v>6150</v>
      </c>
      <c r="O1549" s="234" t="s">
        <v>6150</v>
      </c>
      <c r="P1549" s="105" t="s">
        <v>6150</v>
      </c>
      <c r="Q1549" s="240">
        <v>68.38</v>
      </c>
      <c r="R1549" s="235">
        <v>75.769000000000005</v>
      </c>
      <c r="S1549" s="234">
        <f t="shared" si="417"/>
        <v>-7.38900000000001</v>
      </c>
      <c r="T1549" s="105">
        <f t="shared" si="419"/>
        <v>-9.7520093969829471</v>
      </c>
      <c r="U1549" s="180" t="s">
        <v>6074</v>
      </c>
      <c r="V1549" s="165">
        <v>68.38</v>
      </c>
      <c r="W1549" s="165">
        <v>75.769000000000005</v>
      </c>
      <c r="X1549" s="165">
        <f t="shared" ref="X1549" si="437">V1549-W1549</f>
        <v>-7.38900000000001</v>
      </c>
      <c r="Y1549" s="255">
        <f t="shared" ref="Y1549" si="438">X1549/W1549*100</f>
        <v>-9.7520093969829471</v>
      </c>
      <c r="Z1549" s="237" t="s">
        <v>6150</v>
      </c>
      <c r="AA1549" s="165" t="s">
        <v>6150</v>
      </c>
      <c r="AB1549" s="165" t="s">
        <v>6150</v>
      </c>
      <c r="AC1549" s="165" t="s">
        <v>6150</v>
      </c>
      <c r="AD1549" s="165" t="s">
        <v>6150</v>
      </c>
      <c r="AE1549" s="237" t="s">
        <v>6150</v>
      </c>
      <c r="AF1549" s="165" t="s">
        <v>6150</v>
      </c>
      <c r="AG1549" s="165" t="s">
        <v>6150</v>
      </c>
      <c r="AH1549" s="165" t="s">
        <v>6150</v>
      </c>
      <c r="AI1549" s="165" t="s">
        <v>6150</v>
      </c>
      <c r="AJ1549" s="237" t="s">
        <v>6150</v>
      </c>
      <c r="AK1549" s="165" t="s">
        <v>6150</v>
      </c>
      <c r="AL1549" s="165" t="s">
        <v>6150</v>
      </c>
      <c r="AM1549" s="165" t="s">
        <v>6150</v>
      </c>
      <c r="AN1549" s="165" t="s">
        <v>6150</v>
      </c>
      <c r="AO1549" s="237" t="s">
        <v>6150</v>
      </c>
      <c r="AP1549" s="165" t="s">
        <v>6150</v>
      </c>
      <c r="AQ1549" s="165" t="s">
        <v>6150</v>
      </c>
      <c r="AR1549" s="165" t="s">
        <v>6150</v>
      </c>
      <c r="AS1549" s="255" t="s">
        <v>6150</v>
      </c>
      <c r="AT1549" s="16"/>
    </row>
    <row r="1550" spans="2:46" ht="50" customHeight="1">
      <c r="B1550" s="34" t="s">
        <v>3058</v>
      </c>
      <c r="C1550" s="35" t="s">
        <v>5310</v>
      </c>
      <c r="D1550" s="36" t="s">
        <v>3059</v>
      </c>
      <c r="E1550" s="240">
        <v>119.663</v>
      </c>
      <c r="F1550" s="235">
        <v>137.108</v>
      </c>
      <c r="G1550" s="234">
        <f t="shared" si="425"/>
        <v>-17.445000000000007</v>
      </c>
      <c r="H1550" s="105">
        <f t="shared" si="426"/>
        <v>-12.723546401377023</v>
      </c>
      <c r="I1550" s="240">
        <v>119.663</v>
      </c>
      <c r="J1550" s="235">
        <v>137.108</v>
      </c>
      <c r="K1550" s="234">
        <f t="shared" si="435"/>
        <v>-17.445000000000007</v>
      </c>
      <c r="L1550" s="312">
        <f t="shared" si="436"/>
        <v>-12.723546401377023</v>
      </c>
      <c r="M1550" s="240" t="s">
        <v>6150</v>
      </c>
      <c r="N1550" s="235" t="s">
        <v>6150</v>
      </c>
      <c r="O1550" s="234" t="s">
        <v>6150</v>
      </c>
      <c r="P1550" s="105" t="s">
        <v>6150</v>
      </c>
      <c r="Q1550" s="240" t="s">
        <v>6150</v>
      </c>
      <c r="R1550" s="235" t="s">
        <v>6150</v>
      </c>
      <c r="S1550" s="234" t="s">
        <v>6150</v>
      </c>
      <c r="T1550" s="105" t="s">
        <v>6150</v>
      </c>
      <c r="U1550" s="180" t="s">
        <v>6150</v>
      </c>
      <c r="V1550" s="165" t="s">
        <v>6150</v>
      </c>
      <c r="W1550" s="165" t="s">
        <v>6150</v>
      </c>
      <c r="X1550" s="165" t="s">
        <v>6150</v>
      </c>
      <c r="Y1550" s="255" t="s">
        <v>6150</v>
      </c>
      <c r="Z1550" s="237" t="s">
        <v>6150</v>
      </c>
      <c r="AA1550" s="165" t="s">
        <v>6150</v>
      </c>
      <c r="AB1550" s="165" t="s">
        <v>6150</v>
      </c>
      <c r="AC1550" s="165" t="s">
        <v>6150</v>
      </c>
      <c r="AD1550" s="165" t="s">
        <v>6150</v>
      </c>
      <c r="AE1550" s="237" t="s">
        <v>6150</v>
      </c>
      <c r="AF1550" s="165" t="s">
        <v>6150</v>
      </c>
      <c r="AG1550" s="165" t="s">
        <v>6150</v>
      </c>
      <c r="AH1550" s="165" t="s">
        <v>6150</v>
      </c>
      <c r="AI1550" s="165" t="s">
        <v>6150</v>
      </c>
      <c r="AJ1550" s="237" t="s">
        <v>6150</v>
      </c>
      <c r="AK1550" s="165" t="s">
        <v>6150</v>
      </c>
      <c r="AL1550" s="165" t="s">
        <v>6150</v>
      </c>
      <c r="AM1550" s="165" t="s">
        <v>6150</v>
      </c>
      <c r="AN1550" s="165" t="s">
        <v>6150</v>
      </c>
      <c r="AO1550" s="237" t="s">
        <v>6150</v>
      </c>
      <c r="AP1550" s="165" t="s">
        <v>6150</v>
      </c>
      <c r="AQ1550" s="165" t="s">
        <v>6150</v>
      </c>
      <c r="AR1550" s="165" t="s">
        <v>6150</v>
      </c>
      <c r="AS1550" s="255" t="s">
        <v>6150</v>
      </c>
      <c r="AT1550" s="16"/>
    </row>
    <row r="1551" spans="2:46" ht="50" customHeight="1">
      <c r="B1551" s="34" t="s">
        <v>3060</v>
      </c>
      <c r="C1551" s="35" t="s">
        <v>5310</v>
      </c>
      <c r="D1551" s="36" t="s">
        <v>3061</v>
      </c>
      <c r="E1551" s="240">
        <v>31.431000000000001</v>
      </c>
      <c r="F1551" s="235">
        <v>31.417999999999999</v>
      </c>
      <c r="G1551" s="234">
        <f t="shared" si="425"/>
        <v>1.3000000000001677E-2</v>
      </c>
      <c r="H1551" s="105">
        <f t="shared" si="426"/>
        <v>4.137755426825921E-2</v>
      </c>
      <c r="I1551" s="240" t="s">
        <v>6150</v>
      </c>
      <c r="J1551" s="235" t="s">
        <v>6150</v>
      </c>
      <c r="K1551" s="234" t="s">
        <v>6150</v>
      </c>
      <c r="L1551" s="312" t="s">
        <v>6150</v>
      </c>
      <c r="M1551" s="240" t="s">
        <v>6150</v>
      </c>
      <c r="N1551" s="235" t="s">
        <v>6150</v>
      </c>
      <c r="O1551" s="234" t="s">
        <v>6150</v>
      </c>
      <c r="P1551" s="105" t="s">
        <v>6150</v>
      </c>
      <c r="Q1551" s="240">
        <v>31.431000000000001</v>
      </c>
      <c r="R1551" s="235">
        <v>31.417999999999999</v>
      </c>
      <c r="S1551" s="234">
        <f t="shared" si="417"/>
        <v>1.3000000000001677E-2</v>
      </c>
      <c r="T1551" s="105">
        <f t="shared" si="419"/>
        <v>4.137755426825921E-2</v>
      </c>
      <c r="U1551" s="180" t="s">
        <v>9262</v>
      </c>
      <c r="V1551" s="165">
        <v>31.417999999999999</v>
      </c>
      <c r="W1551" s="165">
        <v>31.399000000000001</v>
      </c>
      <c r="X1551" s="165">
        <f t="shared" ref="X1551:X1552" si="439">V1551-W1551</f>
        <v>1.8999999999998352E-2</v>
      </c>
      <c r="Y1551" s="165">
        <f t="shared" ref="Y1551" si="440">X1551/W1551*100</f>
        <v>6.0511481257359633E-2</v>
      </c>
      <c r="Z1551" s="237" t="s">
        <v>6150</v>
      </c>
      <c r="AA1551" s="165" t="s">
        <v>6150</v>
      </c>
      <c r="AB1551" s="165" t="s">
        <v>6150</v>
      </c>
      <c r="AC1551" s="165" t="s">
        <v>6150</v>
      </c>
      <c r="AD1551" s="165" t="s">
        <v>6150</v>
      </c>
      <c r="AE1551" s="237" t="s">
        <v>6150</v>
      </c>
      <c r="AF1551" s="165" t="s">
        <v>6150</v>
      </c>
      <c r="AG1551" s="165" t="s">
        <v>6150</v>
      </c>
      <c r="AH1551" s="165" t="s">
        <v>6150</v>
      </c>
      <c r="AI1551" s="165" t="s">
        <v>6150</v>
      </c>
      <c r="AJ1551" s="237" t="s">
        <v>6150</v>
      </c>
      <c r="AK1551" s="165" t="s">
        <v>6150</v>
      </c>
      <c r="AL1551" s="165" t="s">
        <v>6150</v>
      </c>
      <c r="AM1551" s="165" t="s">
        <v>6150</v>
      </c>
      <c r="AN1551" s="165" t="s">
        <v>6150</v>
      </c>
      <c r="AO1551" s="237" t="s">
        <v>6150</v>
      </c>
      <c r="AP1551" s="165" t="s">
        <v>6150</v>
      </c>
      <c r="AQ1551" s="165" t="s">
        <v>6150</v>
      </c>
      <c r="AR1551" s="165" t="s">
        <v>6150</v>
      </c>
      <c r="AS1551" s="255" t="s">
        <v>6150</v>
      </c>
      <c r="AT1551" s="16"/>
    </row>
    <row r="1552" spans="2:46" ht="50" customHeight="1">
      <c r="B1552" s="37" t="s">
        <v>3062</v>
      </c>
      <c r="C1552" s="38" t="s">
        <v>5310</v>
      </c>
      <c r="D1552" s="39" t="s">
        <v>3063</v>
      </c>
      <c r="E1552" s="240">
        <v>1040.8689999999999</v>
      </c>
      <c r="F1552" s="235">
        <v>597.65599999999995</v>
      </c>
      <c r="G1552" s="234">
        <f t="shared" si="425"/>
        <v>443.21299999999997</v>
      </c>
      <c r="H1552" s="105">
        <f t="shared" si="426"/>
        <v>74.158546053248017</v>
      </c>
      <c r="I1552" s="240">
        <v>449.80200000000002</v>
      </c>
      <c r="J1552" s="235">
        <v>0</v>
      </c>
      <c r="K1552" s="234">
        <f t="shared" si="435"/>
        <v>449.80200000000002</v>
      </c>
      <c r="L1552" s="312" t="s">
        <v>12164</v>
      </c>
      <c r="M1552" s="240">
        <v>10.916</v>
      </c>
      <c r="N1552" s="235">
        <v>179.696</v>
      </c>
      <c r="O1552" s="234">
        <f t="shared" ref="O1552:O1560" si="441">M1552-N1552</f>
        <v>-168.78</v>
      </c>
      <c r="P1552" s="105">
        <f t="shared" ref="P1552:P1560" si="442">O1552/N1552*100</f>
        <v>-93.925296055560509</v>
      </c>
      <c r="Q1552" s="240">
        <v>580.15099999999995</v>
      </c>
      <c r="R1552" s="235">
        <v>417.96</v>
      </c>
      <c r="S1552" s="234">
        <f t="shared" si="417"/>
        <v>162.19099999999997</v>
      </c>
      <c r="T1552" s="105">
        <f t="shared" si="419"/>
        <v>38.805388075413909</v>
      </c>
      <c r="U1552" s="85" t="s">
        <v>9263</v>
      </c>
      <c r="V1552" s="165">
        <v>536</v>
      </c>
      <c r="W1552" s="165">
        <v>374</v>
      </c>
      <c r="X1552" s="165">
        <f t="shared" si="439"/>
        <v>162</v>
      </c>
      <c r="Y1552" s="165">
        <f>X1552/W1552*100</f>
        <v>43.315508021390379</v>
      </c>
      <c r="Z1552" s="293" t="s">
        <v>6920</v>
      </c>
      <c r="AA1552" s="165">
        <v>44</v>
      </c>
      <c r="AB1552" s="165">
        <v>44</v>
      </c>
      <c r="AC1552" s="165">
        <f t="shared" ref="AC1552" si="443">AA1552-AB1552</f>
        <v>0</v>
      </c>
      <c r="AD1552" s="165">
        <f t="shared" ref="AD1552" si="444">AC1552/AB1552*100</f>
        <v>0</v>
      </c>
      <c r="AE1552" s="86" t="s">
        <v>6150</v>
      </c>
      <c r="AF1552" s="258" t="s">
        <v>5412</v>
      </c>
      <c r="AG1552" s="258" t="s">
        <v>5412</v>
      </c>
      <c r="AH1552" s="258" t="s">
        <v>5412</v>
      </c>
      <c r="AI1552" s="258" t="s">
        <v>5412</v>
      </c>
      <c r="AJ1552" s="86" t="s">
        <v>5412</v>
      </c>
      <c r="AK1552" s="258" t="s">
        <v>5412</v>
      </c>
      <c r="AL1552" s="258" t="s">
        <v>5412</v>
      </c>
      <c r="AM1552" s="258" t="s">
        <v>5412</v>
      </c>
      <c r="AN1552" s="258" t="s">
        <v>5412</v>
      </c>
      <c r="AO1552" s="86" t="s">
        <v>5412</v>
      </c>
      <c r="AP1552" s="258" t="s">
        <v>5412</v>
      </c>
      <c r="AQ1552" s="258" t="s">
        <v>5412</v>
      </c>
      <c r="AR1552" s="258" t="s">
        <v>5412</v>
      </c>
      <c r="AS1552" s="371" t="s">
        <v>5412</v>
      </c>
      <c r="AT1552" s="10"/>
    </row>
    <row r="1553" spans="2:46" ht="50" customHeight="1">
      <c r="B1553" s="34" t="s">
        <v>3064</v>
      </c>
      <c r="C1553" s="35" t="s">
        <v>5310</v>
      </c>
      <c r="D1553" s="36" t="s">
        <v>3065</v>
      </c>
      <c r="E1553" s="240">
        <v>18.298999999999999</v>
      </c>
      <c r="F1553" s="235">
        <v>15.359</v>
      </c>
      <c r="G1553" s="234">
        <f t="shared" si="425"/>
        <v>2.9399999999999995</v>
      </c>
      <c r="H1553" s="105">
        <f t="shared" si="426"/>
        <v>19.141871215573929</v>
      </c>
      <c r="I1553" s="240">
        <v>18.298999999999999</v>
      </c>
      <c r="J1553" s="235">
        <v>15.359</v>
      </c>
      <c r="K1553" s="234">
        <f t="shared" si="435"/>
        <v>2.9399999999999995</v>
      </c>
      <c r="L1553" s="312">
        <f t="shared" si="436"/>
        <v>19.141871215573929</v>
      </c>
      <c r="M1553" s="240" t="s">
        <v>6150</v>
      </c>
      <c r="N1553" s="235" t="s">
        <v>6150</v>
      </c>
      <c r="O1553" s="234" t="s">
        <v>6150</v>
      </c>
      <c r="P1553" s="105" t="s">
        <v>6150</v>
      </c>
      <c r="Q1553" s="240" t="s">
        <v>6150</v>
      </c>
      <c r="R1553" s="235" t="s">
        <v>6150</v>
      </c>
      <c r="S1553" s="234" t="s">
        <v>6150</v>
      </c>
      <c r="T1553" s="105" t="s">
        <v>6150</v>
      </c>
      <c r="U1553" s="180" t="s">
        <v>6150</v>
      </c>
      <c r="V1553" s="165" t="s">
        <v>6150</v>
      </c>
      <c r="W1553" s="165" t="s">
        <v>6150</v>
      </c>
      <c r="X1553" s="165" t="s">
        <v>6150</v>
      </c>
      <c r="Y1553" s="255" t="s">
        <v>6150</v>
      </c>
      <c r="Z1553" s="237" t="s">
        <v>6150</v>
      </c>
      <c r="AA1553" s="165" t="s">
        <v>6150</v>
      </c>
      <c r="AB1553" s="165" t="s">
        <v>6150</v>
      </c>
      <c r="AC1553" s="165" t="s">
        <v>6150</v>
      </c>
      <c r="AD1553" s="165" t="s">
        <v>6150</v>
      </c>
      <c r="AE1553" s="237" t="s">
        <v>6150</v>
      </c>
      <c r="AF1553" s="165" t="s">
        <v>6150</v>
      </c>
      <c r="AG1553" s="165" t="s">
        <v>6150</v>
      </c>
      <c r="AH1553" s="165" t="s">
        <v>6150</v>
      </c>
      <c r="AI1553" s="165" t="s">
        <v>6150</v>
      </c>
      <c r="AJ1553" s="237" t="s">
        <v>6150</v>
      </c>
      <c r="AK1553" s="165" t="s">
        <v>6150</v>
      </c>
      <c r="AL1553" s="165" t="s">
        <v>6150</v>
      </c>
      <c r="AM1553" s="165" t="s">
        <v>6150</v>
      </c>
      <c r="AN1553" s="165" t="s">
        <v>6150</v>
      </c>
      <c r="AO1553" s="237" t="s">
        <v>6150</v>
      </c>
      <c r="AP1553" s="165" t="s">
        <v>6150</v>
      </c>
      <c r="AQ1553" s="165" t="s">
        <v>6150</v>
      </c>
      <c r="AR1553" s="165" t="s">
        <v>6150</v>
      </c>
      <c r="AS1553" s="255" t="s">
        <v>6150</v>
      </c>
      <c r="AT1553" s="5"/>
    </row>
    <row r="1554" spans="2:46" ht="50" customHeight="1">
      <c r="B1554" s="34" t="s">
        <v>3066</v>
      </c>
      <c r="C1554" s="35" t="s">
        <v>5310</v>
      </c>
      <c r="D1554" s="36" t="s">
        <v>3067</v>
      </c>
      <c r="E1554" s="240">
        <v>7063.1229999999996</v>
      </c>
      <c r="F1554" s="235">
        <v>6453.1229999999996</v>
      </c>
      <c r="G1554" s="234">
        <f t="shared" si="425"/>
        <v>610</v>
      </c>
      <c r="H1554" s="105">
        <f t="shared" si="426"/>
        <v>9.4527874333094228</v>
      </c>
      <c r="I1554" s="240">
        <v>6930.4350000000004</v>
      </c>
      <c r="J1554" s="235">
        <v>6320.4350000000004</v>
      </c>
      <c r="K1554" s="234">
        <f t="shared" si="435"/>
        <v>610</v>
      </c>
      <c r="L1554" s="312">
        <f t="shared" si="436"/>
        <v>9.6512344482618673</v>
      </c>
      <c r="M1554" s="240" t="s">
        <v>6150</v>
      </c>
      <c r="N1554" s="235" t="s">
        <v>6150</v>
      </c>
      <c r="O1554" s="234" t="s">
        <v>6150</v>
      </c>
      <c r="P1554" s="105" t="s">
        <v>6150</v>
      </c>
      <c r="Q1554" s="240">
        <v>132.68799999999999</v>
      </c>
      <c r="R1554" s="235">
        <v>132.68799999999999</v>
      </c>
      <c r="S1554" s="234">
        <f t="shared" si="417"/>
        <v>0</v>
      </c>
      <c r="T1554" s="105">
        <f t="shared" si="419"/>
        <v>0</v>
      </c>
      <c r="U1554" s="180" t="s">
        <v>9264</v>
      </c>
      <c r="V1554" s="165">
        <v>133</v>
      </c>
      <c r="W1554" s="165">
        <v>133</v>
      </c>
      <c r="X1554" s="165">
        <f t="shared" ref="X1554" si="445">V1554-W1554</f>
        <v>0</v>
      </c>
      <c r="Y1554" s="165">
        <f t="shared" ref="Y1554" si="446">X1554/W1554*100</f>
        <v>0</v>
      </c>
      <c r="Z1554" s="237" t="s">
        <v>6150</v>
      </c>
      <c r="AA1554" s="165" t="s">
        <v>6150</v>
      </c>
      <c r="AB1554" s="165" t="s">
        <v>6150</v>
      </c>
      <c r="AC1554" s="165" t="s">
        <v>6150</v>
      </c>
      <c r="AD1554" s="165" t="s">
        <v>6150</v>
      </c>
      <c r="AE1554" s="237" t="s">
        <v>6150</v>
      </c>
      <c r="AF1554" s="165" t="s">
        <v>6150</v>
      </c>
      <c r="AG1554" s="165" t="s">
        <v>6150</v>
      </c>
      <c r="AH1554" s="165" t="s">
        <v>6150</v>
      </c>
      <c r="AI1554" s="165" t="s">
        <v>6150</v>
      </c>
      <c r="AJ1554" s="237" t="s">
        <v>6150</v>
      </c>
      <c r="AK1554" s="165" t="s">
        <v>6150</v>
      </c>
      <c r="AL1554" s="165" t="s">
        <v>6150</v>
      </c>
      <c r="AM1554" s="165" t="s">
        <v>6150</v>
      </c>
      <c r="AN1554" s="165" t="s">
        <v>6150</v>
      </c>
      <c r="AO1554" s="237" t="s">
        <v>6150</v>
      </c>
      <c r="AP1554" s="165" t="s">
        <v>6150</v>
      </c>
      <c r="AQ1554" s="165" t="s">
        <v>6150</v>
      </c>
      <c r="AR1554" s="165" t="s">
        <v>6150</v>
      </c>
      <c r="AS1554" s="255" t="s">
        <v>6150</v>
      </c>
      <c r="AT1554" s="5"/>
    </row>
    <row r="1555" spans="2:46" ht="50" customHeight="1">
      <c r="B1555" s="34" t="s">
        <v>3068</v>
      </c>
      <c r="C1555" s="35" t="s">
        <v>5310</v>
      </c>
      <c r="D1555" s="36" t="s">
        <v>3069</v>
      </c>
      <c r="E1555" s="240">
        <v>143.04599999999999</v>
      </c>
      <c r="F1555" s="235">
        <v>171.23400000000001</v>
      </c>
      <c r="G1555" s="234">
        <f t="shared" si="425"/>
        <v>-28.188000000000017</v>
      </c>
      <c r="H1555" s="105">
        <f t="shared" si="426"/>
        <v>-16.461684011352894</v>
      </c>
      <c r="I1555" s="240">
        <v>143.04599999999999</v>
      </c>
      <c r="J1555" s="235">
        <v>171.23400000000001</v>
      </c>
      <c r="K1555" s="234">
        <f t="shared" si="435"/>
        <v>-28.188000000000017</v>
      </c>
      <c r="L1555" s="312">
        <f t="shared" si="436"/>
        <v>-16.461684011352894</v>
      </c>
      <c r="M1555" s="240" t="s">
        <v>6150</v>
      </c>
      <c r="N1555" s="235" t="s">
        <v>6150</v>
      </c>
      <c r="O1555" s="234" t="s">
        <v>6150</v>
      </c>
      <c r="P1555" s="105" t="s">
        <v>6150</v>
      </c>
      <c r="Q1555" s="240" t="s">
        <v>6150</v>
      </c>
      <c r="R1555" s="235" t="s">
        <v>6150</v>
      </c>
      <c r="S1555" s="234" t="s">
        <v>6150</v>
      </c>
      <c r="T1555" s="105" t="s">
        <v>6150</v>
      </c>
      <c r="U1555" s="180" t="s">
        <v>6150</v>
      </c>
      <c r="V1555" s="165" t="s">
        <v>6150</v>
      </c>
      <c r="W1555" s="165" t="s">
        <v>6150</v>
      </c>
      <c r="X1555" s="165" t="s">
        <v>6150</v>
      </c>
      <c r="Y1555" s="255" t="s">
        <v>6150</v>
      </c>
      <c r="Z1555" s="237" t="s">
        <v>6150</v>
      </c>
      <c r="AA1555" s="165" t="s">
        <v>6150</v>
      </c>
      <c r="AB1555" s="165" t="s">
        <v>6150</v>
      </c>
      <c r="AC1555" s="165" t="s">
        <v>6150</v>
      </c>
      <c r="AD1555" s="165" t="s">
        <v>6150</v>
      </c>
      <c r="AE1555" s="237" t="s">
        <v>6150</v>
      </c>
      <c r="AF1555" s="165" t="s">
        <v>6150</v>
      </c>
      <c r="AG1555" s="165" t="s">
        <v>6150</v>
      </c>
      <c r="AH1555" s="165" t="s">
        <v>6150</v>
      </c>
      <c r="AI1555" s="165" t="s">
        <v>6150</v>
      </c>
      <c r="AJ1555" s="237" t="s">
        <v>6150</v>
      </c>
      <c r="AK1555" s="165" t="s">
        <v>6150</v>
      </c>
      <c r="AL1555" s="165" t="s">
        <v>6150</v>
      </c>
      <c r="AM1555" s="165" t="s">
        <v>6150</v>
      </c>
      <c r="AN1555" s="165" t="s">
        <v>6150</v>
      </c>
      <c r="AO1555" s="237" t="s">
        <v>6150</v>
      </c>
      <c r="AP1555" s="165" t="s">
        <v>6150</v>
      </c>
      <c r="AQ1555" s="165" t="s">
        <v>6150</v>
      </c>
      <c r="AR1555" s="165" t="s">
        <v>6150</v>
      </c>
      <c r="AS1555" s="255" t="s">
        <v>6150</v>
      </c>
      <c r="AT1555" s="5"/>
    </row>
    <row r="1556" spans="2:46" ht="50" customHeight="1">
      <c r="B1556" s="34" t="s">
        <v>3070</v>
      </c>
      <c r="C1556" s="35" t="s">
        <v>5310</v>
      </c>
      <c r="D1556" s="36" t="s">
        <v>3071</v>
      </c>
      <c r="E1556" s="240">
        <v>403.08800000000002</v>
      </c>
      <c r="F1556" s="235">
        <v>429.73</v>
      </c>
      <c r="G1556" s="234">
        <f t="shared" si="425"/>
        <v>-26.641999999999996</v>
      </c>
      <c r="H1556" s="105">
        <f t="shared" si="426"/>
        <v>-6.1997067926372367</v>
      </c>
      <c r="I1556" s="240" t="s">
        <v>6150</v>
      </c>
      <c r="J1556" s="235" t="s">
        <v>6150</v>
      </c>
      <c r="K1556" s="234" t="s">
        <v>6150</v>
      </c>
      <c r="L1556" s="312" t="s">
        <v>6150</v>
      </c>
      <c r="M1556" s="240" t="s">
        <v>6150</v>
      </c>
      <c r="N1556" s="235" t="s">
        <v>6150</v>
      </c>
      <c r="O1556" s="234" t="s">
        <v>6150</v>
      </c>
      <c r="P1556" s="105" t="s">
        <v>6150</v>
      </c>
      <c r="Q1556" s="240">
        <v>403.08800000000002</v>
      </c>
      <c r="R1556" s="235">
        <v>429.73</v>
      </c>
      <c r="S1556" s="234">
        <f t="shared" si="417"/>
        <v>-26.641999999999996</v>
      </c>
      <c r="T1556" s="105">
        <f t="shared" si="419"/>
        <v>-6.1997067926372367</v>
      </c>
      <c r="U1556" s="198" t="s">
        <v>9265</v>
      </c>
      <c r="V1556" s="92">
        <v>403</v>
      </c>
      <c r="W1556" s="92">
        <v>430</v>
      </c>
      <c r="X1556" s="92">
        <f t="shared" ref="X1556" si="447">V1556-W1556</f>
        <v>-27</v>
      </c>
      <c r="Y1556" s="255">
        <f t="shared" ref="Y1556" si="448">X1556/W1556*100</f>
        <v>-6.279069767441861</v>
      </c>
      <c r="Z1556" s="237" t="s">
        <v>6150</v>
      </c>
      <c r="AA1556" s="165" t="s">
        <v>6150</v>
      </c>
      <c r="AB1556" s="165" t="s">
        <v>6150</v>
      </c>
      <c r="AC1556" s="165" t="s">
        <v>6150</v>
      </c>
      <c r="AD1556" s="165" t="s">
        <v>6150</v>
      </c>
      <c r="AE1556" s="237" t="s">
        <v>6150</v>
      </c>
      <c r="AF1556" s="165" t="s">
        <v>6150</v>
      </c>
      <c r="AG1556" s="165" t="s">
        <v>6150</v>
      </c>
      <c r="AH1556" s="165" t="s">
        <v>6150</v>
      </c>
      <c r="AI1556" s="165" t="s">
        <v>6150</v>
      </c>
      <c r="AJ1556" s="237" t="s">
        <v>6150</v>
      </c>
      <c r="AK1556" s="165" t="s">
        <v>6150</v>
      </c>
      <c r="AL1556" s="165" t="s">
        <v>6150</v>
      </c>
      <c r="AM1556" s="165" t="s">
        <v>6150</v>
      </c>
      <c r="AN1556" s="165" t="s">
        <v>6150</v>
      </c>
      <c r="AO1556" s="237" t="s">
        <v>6150</v>
      </c>
      <c r="AP1556" s="165" t="s">
        <v>6150</v>
      </c>
      <c r="AQ1556" s="165" t="s">
        <v>6150</v>
      </c>
      <c r="AR1556" s="165" t="s">
        <v>6150</v>
      </c>
      <c r="AS1556" s="255" t="s">
        <v>6150</v>
      </c>
      <c r="AT1556" s="5"/>
    </row>
    <row r="1557" spans="2:46" ht="50" customHeight="1">
      <c r="B1557" s="34" t="s">
        <v>3072</v>
      </c>
      <c r="C1557" s="35" t="s">
        <v>5310</v>
      </c>
      <c r="D1557" s="36" t="s">
        <v>3073</v>
      </c>
      <c r="E1557" s="240">
        <v>55.78</v>
      </c>
      <c r="F1557" s="235">
        <v>69.067999999999998</v>
      </c>
      <c r="G1557" s="234">
        <f t="shared" si="425"/>
        <v>-13.287999999999997</v>
      </c>
      <c r="H1557" s="105">
        <f t="shared" si="426"/>
        <v>-19.239010829906753</v>
      </c>
      <c r="I1557" s="240">
        <v>55.78</v>
      </c>
      <c r="J1557" s="235">
        <v>69.067999999999998</v>
      </c>
      <c r="K1557" s="234">
        <f t="shared" si="435"/>
        <v>-13.287999999999997</v>
      </c>
      <c r="L1557" s="312">
        <f t="shared" si="436"/>
        <v>-19.239010829906753</v>
      </c>
      <c r="M1557" s="240" t="s">
        <v>6150</v>
      </c>
      <c r="N1557" s="235" t="s">
        <v>6150</v>
      </c>
      <c r="O1557" s="234" t="s">
        <v>6150</v>
      </c>
      <c r="P1557" s="105" t="s">
        <v>6150</v>
      </c>
      <c r="Q1557" s="240" t="s">
        <v>6150</v>
      </c>
      <c r="R1557" s="235" t="s">
        <v>6150</v>
      </c>
      <c r="S1557" s="234" t="s">
        <v>6150</v>
      </c>
      <c r="T1557" s="105" t="s">
        <v>6150</v>
      </c>
      <c r="U1557" s="180" t="s">
        <v>6150</v>
      </c>
      <c r="V1557" s="165" t="s">
        <v>6150</v>
      </c>
      <c r="W1557" s="165" t="s">
        <v>6150</v>
      </c>
      <c r="X1557" s="165" t="s">
        <v>6150</v>
      </c>
      <c r="Y1557" s="255" t="s">
        <v>6150</v>
      </c>
      <c r="Z1557" s="237" t="s">
        <v>6150</v>
      </c>
      <c r="AA1557" s="165" t="s">
        <v>6150</v>
      </c>
      <c r="AB1557" s="165" t="s">
        <v>6150</v>
      </c>
      <c r="AC1557" s="165" t="s">
        <v>6150</v>
      </c>
      <c r="AD1557" s="165" t="s">
        <v>6150</v>
      </c>
      <c r="AE1557" s="237" t="s">
        <v>6150</v>
      </c>
      <c r="AF1557" s="165" t="s">
        <v>6150</v>
      </c>
      <c r="AG1557" s="165" t="s">
        <v>6150</v>
      </c>
      <c r="AH1557" s="165" t="s">
        <v>6150</v>
      </c>
      <c r="AI1557" s="165" t="s">
        <v>6150</v>
      </c>
      <c r="AJ1557" s="237" t="s">
        <v>6150</v>
      </c>
      <c r="AK1557" s="165" t="s">
        <v>6150</v>
      </c>
      <c r="AL1557" s="165" t="s">
        <v>6150</v>
      </c>
      <c r="AM1557" s="165" t="s">
        <v>6150</v>
      </c>
      <c r="AN1557" s="165" t="s">
        <v>6150</v>
      </c>
      <c r="AO1557" s="237" t="s">
        <v>6150</v>
      </c>
      <c r="AP1557" s="165" t="s">
        <v>6150</v>
      </c>
      <c r="AQ1557" s="165" t="s">
        <v>6150</v>
      </c>
      <c r="AR1557" s="165" t="s">
        <v>6150</v>
      </c>
      <c r="AS1557" s="255" t="s">
        <v>6150</v>
      </c>
      <c r="AT1557" s="5"/>
    </row>
    <row r="1558" spans="2:46" ht="50" customHeight="1">
      <c r="B1558" s="34" t="s">
        <v>3074</v>
      </c>
      <c r="C1558" s="35" t="s">
        <v>5310</v>
      </c>
      <c r="D1558" s="36" t="s">
        <v>3075</v>
      </c>
      <c r="E1558" s="240">
        <v>7.0369999999999999</v>
      </c>
      <c r="F1558" s="235">
        <v>7.0369999999999999</v>
      </c>
      <c r="G1558" s="234">
        <f t="shared" si="425"/>
        <v>0</v>
      </c>
      <c r="H1558" s="105">
        <f t="shared" si="426"/>
        <v>0</v>
      </c>
      <c r="I1558" s="240">
        <v>5.1050000000000004</v>
      </c>
      <c r="J1558" s="235">
        <v>5.1050000000000004</v>
      </c>
      <c r="K1558" s="234">
        <f t="shared" si="435"/>
        <v>0</v>
      </c>
      <c r="L1558" s="312">
        <f t="shared" si="436"/>
        <v>0</v>
      </c>
      <c r="M1558" s="240" t="s">
        <v>6150</v>
      </c>
      <c r="N1558" s="235" t="s">
        <v>6150</v>
      </c>
      <c r="O1558" s="234" t="s">
        <v>6150</v>
      </c>
      <c r="P1558" s="105" t="s">
        <v>6150</v>
      </c>
      <c r="Q1558" s="240">
        <v>1.9319999999999999</v>
      </c>
      <c r="R1558" s="235">
        <v>1.9319999999999999</v>
      </c>
      <c r="S1558" s="234">
        <f t="shared" si="417"/>
        <v>0</v>
      </c>
      <c r="T1558" s="105">
        <f t="shared" si="419"/>
        <v>0</v>
      </c>
      <c r="U1558" s="180" t="s">
        <v>9266</v>
      </c>
      <c r="V1558" s="165">
        <v>2</v>
      </c>
      <c r="W1558" s="165">
        <v>2</v>
      </c>
      <c r="X1558" s="165">
        <f t="shared" ref="X1558" si="449">V1558-W1558</f>
        <v>0</v>
      </c>
      <c r="Y1558" s="165">
        <f t="shared" ref="Y1558" si="450">X1558/W1558*100</f>
        <v>0</v>
      </c>
      <c r="Z1558" s="237" t="s">
        <v>6150</v>
      </c>
      <c r="AA1558" s="165" t="s">
        <v>6150</v>
      </c>
      <c r="AB1558" s="165" t="s">
        <v>6150</v>
      </c>
      <c r="AC1558" s="165" t="s">
        <v>6150</v>
      </c>
      <c r="AD1558" s="165" t="s">
        <v>6150</v>
      </c>
      <c r="AE1558" s="237" t="s">
        <v>6150</v>
      </c>
      <c r="AF1558" s="165" t="s">
        <v>6150</v>
      </c>
      <c r="AG1558" s="165" t="s">
        <v>6150</v>
      </c>
      <c r="AH1558" s="165" t="s">
        <v>6150</v>
      </c>
      <c r="AI1558" s="165" t="s">
        <v>6150</v>
      </c>
      <c r="AJ1558" s="237" t="s">
        <v>6150</v>
      </c>
      <c r="AK1558" s="165" t="s">
        <v>6150</v>
      </c>
      <c r="AL1558" s="165" t="s">
        <v>6150</v>
      </c>
      <c r="AM1558" s="165" t="s">
        <v>6150</v>
      </c>
      <c r="AN1558" s="165" t="s">
        <v>6150</v>
      </c>
      <c r="AO1558" s="237" t="s">
        <v>6150</v>
      </c>
      <c r="AP1558" s="165" t="s">
        <v>6150</v>
      </c>
      <c r="AQ1558" s="165" t="s">
        <v>6150</v>
      </c>
      <c r="AR1558" s="165" t="s">
        <v>6150</v>
      </c>
      <c r="AS1558" s="255" t="s">
        <v>6150</v>
      </c>
      <c r="AT1558" s="5"/>
    </row>
    <row r="1559" spans="2:46" ht="50" customHeight="1">
      <c r="B1559" s="34" t="s">
        <v>3076</v>
      </c>
      <c r="C1559" s="35" t="s">
        <v>5310</v>
      </c>
      <c r="D1559" s="36" t="s">
        <v>3077</v>
      </c>
      <c r="E1559" s="240">
        <v>25.510999999999999</v>
      </c>
      <c r="F1559" s="235">
        <v>21.506</v>
      </c>
      <c r="G1559" s="234">
        <f t="shared" si="425"/>
        <v>4.004999999999999</v>
      </c>
      <c r="H1559" s="105">
        <f t="shared" si="426"/>
        <v>18.622709941411696</v>
      </c>
      <c r="I1559" s="240">
        <v>25.510999999999999</v>
      </c>
      <c r="J1559" s="235">
        <v>21.506</v>
      </c>
      <c r="K1559" s="234">
        <f t="shared" si="435"/>
        <v>4.004999999999999</v>
      </c>
      <c r="L1559" s="312">
        <f t="shared" si="436"/>
        <v>18.622709941411696</v>
      </c>
      <c r="M1559" s="240" t="s">
        <v>6150</v>
      </c>
      <c r="N1559" s="235" t="s">
        <v>6150</v>
      </c>
      <c r="O1559" s="234" t="s">
        <v>6150</v>
      </c>
      <c r="P1559" s="105" t="s">
        <v>6150</v>
      </c>
      <c r="Q1559" s="240" t="s">
        <v>6150</v>
      </c>
      <c r="R1559" s="235" t="s">
        <v>6150</v>
      </c>
      <c r="S1559" s="234" t="s">
        <v>6150</v>
      </c>
      <c r="T1559" s="105" t="s">
        <v>6150</v>
      </c>
      <c r="U1559" s="180" t="s">
        <v>6150</v>
      </c>
      <c r="V1559" s="165" t="s">
        <v>6150</v>
      </c>
      <c r="W1559" s="165" t="s">
        <v>6150</v>
      </c>
      <c r="X1559" s="165" t="s">
        <v>6150</v>
      </c>
      <c r="Y1559" s="255" t="s">
        <v>6150</v>
      </c>
      <c r="Z1559" s="237" t="s">
        <v>6150</v>
      </c>
      <c r="AA1559" s="165" t="s">
        <v>6150</v>
      </c>
      <c r="AB1559" s="165" t="s">
        <v>6150</v>
      </c>
      <c r="AC1559" s="165" t="s">
        <v>6150</v>
      </c>
      <c r="AD1559" s="165" t="s">
        <v>6150</v>
      </c>
      <c r="AE1559" s="237" t="s">
        <v>6150</v>
      </c>
      <c r="AF1559" s="165" t="s">
        <v>6150</v>
      </c>
      <c r="AG1559" s="165" t="s">
        <v>6150</v>
      </c>
      <c r="AH1559" s="165" t="s">
        <v>6150</v>
      </c>
      <c r="AI1559" s="165" t="s">
        <v>6150</v>
      </c>
      <c r="AJ1559" s="237" t="s">
        <v>6150</v>
      </c>
      <c r="AK1559" s="165" t="s">
        <v>6150</v>
      </c>
      <c r="AL1559" s="165" t="s">
        <v>6150</v>
      </c>
      <c r="AM1559" s="165" t="s">
        <v>6150</v>
      </c>
      <c r="AN1559" s="165" t="s">
        <v>6150</v>
      </c>
      <c r="AO1559" s="237" t="s">
        <v>6150</v>
      </c>
      <c r="AP1559" s="165" t="s">
        <v>6150</v>
      </c>
      <c r="AQ1559" s="165" t="s">
        <v>6150</v>
      </c>
      <c r="AR1559" s="165" t="s">
        <v>6150</v>
      </c>
      <c r="AS1559" s="255" t="s">
        <v>6150</v>
      </c>
      <c r="AT1559" s="5"/>
    </row>
    <row r="1560" spans="2:46" ht="50" customHeight="1">
      <c r="B1560" s="34" t="s">
        <v>3078</v>
      </c>
      <c r="C1560" s="35" t="s">
        <v>5310</v>
      </c>
      <c r="D1560" s="36" t="s">
        <v>3079</v>
      </c>
      <c r="E1560" s="240">
        <v>150.40799999999999</v>
      </c>
      <c r="F1560" s="235">
        <v>127.782</v>
      </c>
      <c r="G1560" s="234">
        <f t="shared" si="425"/>
        <v>22.625999999999991</v>
      </c>
      <c r="H1560" s="105">
        <f t="shared" si="426"/>
        <v>17.706719256233267</v>
      </c>
      <c r="I1560" s="240" t="s">
        <v>6150</v>
      </c>
      <c r="J1560" s="235" t="s">
        <v>6150</v>
      </c>
      <c r="K1560" s="234" t="s">
        <v>6150</v>
      </c>
      <c r="L1560" s="312" t="s">
        <v>6150</v>
      </c>
      <c r="M1560" s="240">
        <v>0</v>
      </c>
      <c r="N1560" s="235">
        <v>47.552</v>
      </c>
      <c r="O1560" s="234">
        <f t="shared" si="441"/>
        <v>-47.552</v>
      </c>
      <c r="P1560" s="105">
        <f t="shared" si="442"/>
        <v>-100</v>
      </c>
      <c r="Q1560" s="240">
        <v>150.40799999999999</v>
      </c>
      <c r="R1560" s="235">
        <v>80.23</v>
      </c>
      <c r="S1560" s="234">
        <f t="shared" si="417"/>
        <v>70.177999999999983</v>
      </c>
      <c r="T1560" s="105">
        <f t="shared" si="419"/>
        <v>87.471020815156393</v>
      </c>
      <c r="U1560" s="180" t="s">
        <v>9267</v>
      </c>
      <c r="V1560" s="165">
        <v>140</v>
      </c>
      <c r="W1560" s="165">
        <v>70</v>
      </c>
      <c r="X1560" s="165">
        <f t="shared" ref="X1560:X1561" si="451">V1560-W1560</f>
        <v>70</v>
      </c>
      <c r="Y1560" s="255">
        <f t="shared" ref="Y1560:Y1561" si="452">X1560/W1560*100</f>
        <v>100</v>
      </c>
      <c r="Z1560" s="241" t="s">
        <v>9268</v>
      </c>
      <c r="AA1560" s="165">
        <v>10</v>
      </c>
      <c r="AB1560" s="165">
        <v>10</v>
      </c>
      <c r="AC1560" s="165">
        <f t="shared" ref="AC1560" si="453">AA1560-AB1560</f>
        <v>0</v>
      </c>
      <c r="AD1560" s="165">
        <f t="shared" ref="AD1560" si="454">AC1560/AB1560*100</f>
        <v>0</v>
      </c>
      <c r="AE1560" s="237" t="s">
        <v>6150</v>
      </c>
      <c r="AF1560" s="165" t="s">
        <v>6150</v>
      </c>
      <c r="AG1560" s="165" t="s">
        <v>6150</v>
      </c>
      <c r="AH1560" s="165" t="s">
        <v>6150</v>
      </c>
      <c r="AI1560" s="165" t="s">
        <v>6150</v>
      </c>
      <c r="AJ1560" s="237" t="s">
        <v>6150</v>
      </c>
      <c r="AK1560" s="165" t="s">
        <v>6150</v>
      </c>
      <c r="AL1560" s="165" t="s">
        <v>6150</v>
      </c>
      <c r="AM1560" s="165" t="s">
        <v>6150</v>
      </c>
      <c r="AN1560" s="165" t="s">
        <v>6150</v>
      </c>
      <c r="AO1560" s="237" t="s">
        <v>6150</v>
      </c>
      <c r="AP1560" s="165" t="s">
        <v>6150</v>
      </c>
      <c r="AQ1560" s="165" t="s">
        <v>6150</v>
      </c>
      <c r="AR1560" s="165" t="s">
        <v>6150</v>
      </c>
      <c r="AS1560" s="255" t="s">
        <v>6150</v>
      </c>
      <c r="AT1560" s="5"/>
    </row>
    <row r="1561" spans="2:46" ht="50" customHeight="1">
      <c r="B1561" s="37" t="s">
        <v>3080</v>
      </c>
      <c r="C1561" s="38" t="s">
        <v>5310</v>
      </c>
      <c r="D1561" s="39" t="s">
        <v>3081</v>
      </c>
      <c r="E1561" s="240">
        <v>1457.2090000000001</v>
      </c>
      <c r="F1561" s="235">
        <v>844.55499999999995</v>
      </c>
      <c r="G1561" s="234">
        <f t="shared" si="425"/>
        <v>612.65400000000011</v>
      </c>
      <c r="H1561" s="105">
        <f t="shared" si="426"/>
        <v>72.541634351818431</v>
      </c>
      <c r="I1561" s="240">
        <v>234.351</v>
      </c>
      <c r="J1561" s="235">
        <v>221.46199999999999</v>
      </c>
      <c r="K1561" s="234">
        <f t="shared" si="435"/>
        <v>12.88900000000001</v>
      </c>
      <c r="L1561" s="312">
        <f t="shared" si="436"/>
        <v>5.8199600834454719</v>
      </c>
      <c r="M1561" s="240" t="s">
        <v>6150</v>
      </c>
      <c r="N1561" s="235" t="s">
        <v>6150</v>
      </c>
      <c r="O1561" s="234" t="s">
        <v>6150</v>
      </c>
      <c r="P1561" s="105" t="s">
        <v>6150</v>
      </c>
      <c r="Q1561" s="240">
        <v>1222.8579999999999</v>
      </c>
      <c r="R1561" s="235">
        <v>623.09299999999996</v>
      </c>
      <c r="S1561" s="234">
        <f t="shared" si="417"/>
        <v>599.76499999999999</v>
      </c>
      <c r="T1561" s="105">
        <f t="shared" si="419"/>
        <v>96.256096601951882</v>
      </c>
      <c r="U1561" s="180" t="s">
        <v>9269</v>
      </c>
      <c r="V1561" s="165">
        <v>1222.8579999999999</v>
      </c>
      <c r="W1561" s="165">
        <v>623.09299999999996</v>
      </c>
      <c r="X1561" s="165">
        <f t="shared" si="451"/>
        <v>599.76499999999999</v>
      </c>
      <c r="Y1561" s="165">
        <f t="shared" si="452"/>
        <v>96.256096601951882</v>
      </c>
      <c r="Z1561" s="237" t="s">
        <v>6150</v>
      </c>
      <c r="AA1561" s="165" t="s">
        <v>6150</v>
      </c>
      <c r="AB1561" s="165" t="s">
        <v>6150</v>
      </c>
      <c r="AC1561" s="165" t="s">
        <v>6150</v>
      </c>
      <c r="AD1561" s="165" t="s">
        <v>6150</v>
      </c>
      <c r="AE1561" s="237" t="s">
        <v>6150</v>
      </c>
      <c r="AF1561" s="165" t="s">
        <v>6150</v>
      </c>
      <c r="AG1561" s="165" t="s">
        <v>6150</v>
      </c>
      <c r="AH1561" s="165" t="s">
        <v>6150</v>
      </c>
      <c r="AI1561" s="165" t="s">
        <v>6150</v>
      </c>
      <c r="AJ1561" s="237" t="s">
        <v>6150</v>
      </c>
      <c r="AK1561" s="165" t="s">
        <v>6150</v>
      </c>
      <c r="AL1561" s="165" t="s">
        <v>6150</v>
      </c>
      <c r="AM1561" s="165" t="s">
        <v>6150</v>
      </c>
      <c r="AN1561" s="165" t="s">
        <v>6150</v>
      </c>
      <c r="AO1561" s="237" t="s">
        <v>6150</v>
      </c>
      <c r="AP1561" s="165" t="s">
        <v>6150</v>
      </c>
      <c r="AQ1561" s="165" t="s">
        <v>6150</v>
      </c>
      <c r="AR1561" s="165" t="s">
        <v>6150</v>
      </c>
      <c r="AS1561" s="255" t="s">
        <v>6150</v>
      </c>
      <c r="AT1561" s="10"/>
    </row>
    <row r="1562" spans="2:46" ht="50" customHeight="1">
      <c r="B1562" s="37" t="s">
        <v>3082</v>
      </c>
      <c r="C1562" s="38" t="s">
        <v>5310</v>
      </c>
      <c r="D1562" s="39" t="s">
        <v>3083</v>
      </c>
      <c r="E1562" s="240">
        <v>19.141999999999999</v>
      </c>
      <c r="F1562" s="235">
        <v>17.684999999999999</v>
      </c>
      <c r="G1562" s="234">
        <f t="shared" si="425"/>
        <v>1.4570000000000007</v>
      </c>
      <c r="H1562" s="105">
        <f t="shared" si="426"/>
        <v>8.238620299689007</v>
      </c>
      <c r="I1562" s="240">
        <v>19.141999999999999</v>
      </c>
      <c r="J1562" s="235">
        <v>17.684999999999999</v>
      </c>
      <c r="K1562" s="234">
        <f t="shared" si="435"/>
        <v>1.4570000000000007</v>
      </c>
      <c r="L1562" s="312">
        <f t="shared" si="436"/>
        <v>8.238620299689007</v>
      </c>
      <c r="M1562" s="240" t="s">
        <v>6150</v>
      </c>
      <c r="N1562" s="235" t="s">
        <v>6150</v>
      </c>
      <c r="O1562" s="234" t="s">
        <v>6150</v>
      </c>
      <c r="P1562" s="105" t="s">
        <v>6150</v>
      </c>
      <c r="Q1562" s="240" t="s">
        <v>6150</v>
      </c>
      <c r="R1562" s="235" t="s">
        <v>6150</v>
      </c>
      <c r="S1562" s="234" t="s">
        <v>6150</v>
      </c>
      <c r="T1562" s="105" t="s">
        <v>6150</v>
      </c>
      <c r="U1562" s="180" t="s">
        <v>6150</v>
      </c>
      <c r="V1562" s="165" t="s">
        <v>6150</v>
      </c>
      <c r="W1562" s="165" t="s">
        <v>6150</v>
      </c>
      <c r="X1562" s="165" t="s">
        <v>6150</v>
      </c>
      <c r="Y1562" s="255" t="s">
        <v>6150</v>
      </c>
      <c r="Z1562" s="237" t="s">
        <v>6150</v>
      </c>
      <c r="AA1562" s="165" t="s">
        <v>6150</v>
      </c>
      <c r="AB1562" s="165" t="s">
        <v>6150</v>
      </c>
      <c r="AC1562" s="165" t="s">
        <v>6150</v>
      </c>
      <c r="AD1562" s="165" t="s">
        <v>6150</v>
      </c>
      <c r="AE1562" s="237" t="s">
        <v>6150</v>
      </c>
      <c r="AF1562" s="165" t="s">
        <v>6150</v>
      </c>
      <c r="AG1562" s="165" t="s">
        <v>6150</v>
      </c>
      <c r="AH1562" s="165" t="s">
        <v>6150</v>
      </c>
      <c r="AI1562" s="165" t="s">
        <v>6150</v>
      </c>
      <c r="AJ1562" s="237" t="s">
        <v>6150</v>
      </c>
      <c r="AK1562" s="165" t="s">
        <v>6150</v>
      </c>
      <c r="AL1562" s="165" t="s">
        <v>6150</v>
      </c>
      <c r="AM1562" s="165" t="s">
        <v>6150</v>
      </c>
      <c r="AN1562" s="165" t="s">
        <v>6150</v>
      </c>
      <c r="AO1562" s="237" t="s">
        <v>6150</v>
      </c>
      <c r="AP1562" s="165" t="s">
        <v>6150</v>
      </c>
      <c r="AQ1562" s="165" t="s">
        <v>6150</v>
      </c>
      <c r="AR1562" s="165" t="s">
        <v>6150</v>
      </c>
      <c r="AS1562" s="255" t="s">
        <v>6150</v>
      </c>
      <c r="AT1562" s="10"/>
    </row>
    <row r="1563" spans="2:46" ht="50" customHeight="1">
      <c r="B1563" s="34" t="s">
        <v>3084</v>
      </c>
      <c r="C1563" s="35" t="s">
        <v>5311</v>
      </c>
      <c r="D1563" s="36" t="s">
        <v>3085</v>
      </c>
      <c r="E1563" s="240">
        <v>20750.75</v>
      </c>
      <c r="F1563" s="235">
        <v>13237.12</v>
      </c>
      <c r="G1563" s="234">
        <v>7513.6299999999992</v>
      </c>
      <c r="H1563" s="105">
        <v>56.761818280713619</v>
      </c>
      <c r="I1563" s="240">
        <v>4982.6289999999999</v>
      </c>
      <c r="J1563" s="235">
        <v>3370.35</v>
      </c>
      <c r="K1563" s="234">
        <v>1612.279</v>
      </c>
      <c r="L1563" s="312">
        <v>47.837138576112274</v>
      </c>
      <c r="M1563" s="240">
        <v>661.57</v>
      </c>
      <c r="N1563" s="235">
        <v>789.97199999999998</v>
      </c>
      <c r="O1563" s="234">
        <v>-128.40199999999993</v>
      </c>
      <c r="P1563" s="105">
        <v>-16.253993812438914</v>
      </c>
      <c r="Q1563" s="240">
        <v>15106.550999999999</v>
      </c>
      <c r="R1563" s="235">
        <v>9076.7980000000007</v>
      </c>
      <c r="S1563" s="234">
        <v>6029.7529999999988</v>
      </c>
      <c r="T1563" s="105">
        <v>66.430397591749852</v>
      </c>
      <c r="U1563" s="180" t="s">
        <v>9270</v>
      </c>
      <c r="V1563" s="165">
        <v>6000</v>
      </c>
      <c r="W1563" s="165" t="s">
        <v>5412</v>
      </c>
      <c r="X1563" s="165" t="s">
        <v>6150</v>
      </c>
      <c r="Y1563" s="255" t="s">
        <v>6150</v>
      </c>
      <c r="Z1563" s="235" t="s">
        <v>5338</v>
      </c>
      <c r="AA1563" s="165">
        <v>3655</v>
      </c>
      <c r="AB1563" s="165">
        <v>3655</v>
      </c>
      <c r="AC1563" s="165">
        <v>0</v>
      </c>
      <c r="AD1563" s="165">
        <v>0</v>
      </c>
      <c r="AE1563" s="235" t="s">
        <v>5427</v>
      </c>
      <c r="AF1563" s="165">
        <v>1294</v>
      </c>
      <c r="AG1563" s="165">
        <v>1293</v>
      </c>
      <c r="AH1563" s="165">
        <v>1</v>
      </c>
      <c r="AI1563" s="165">
        <v>7.7339520494972933E-2</v>
      </c>
      <c r="AJ1563" s="235" t="s">
        <v>5467</v>
      </c>
      <c r="AK1563" s="165">
        <v>1188</v>
      </c>
      <c r="AL1563" s="165">
        <v>1187</v>
      </c>
      <c r="AM1563" s="165">
        <v>1</v>
      </c>
      <c r="AN1563" s="165">
        <v>8.4245998315080034E-2</v>
      </c>
      <c r="AO1563" s="235" t="s">
        <v>5440</v>
      </c>
      <c r="AP1563" s="165">
        <v>1143</v>
      </c>
      <c r="AQ1563" s="165">
        <v>1142</v>
      </c>
      <c r="AR1563" s="165">
        <v>1</v>
      </c>
      <c r="AS1563" s="255">
        <v>8.7565674255691769E-2</v>
      </c>
      <c r="AT1563" s="125" t="s">
        <v>11529</v>
      </c>
    </row>
    <row r="1564" spans="2:46" ht="50" customHeight="1">
      <c r="B1564" s="34" t="s">
        <v>3086</v>
      </c>
      <c r="C1564" s="35" t="s">
        <v>5311</v>
      </c>
      <c r="D1564" s="36" t="s">
        <v>3087</v>
      </c>
      <c r="E1564" s="240">
        <v>6651.9579999999996</v>
      </c>
      <c r="F1564" s="235">
        <v>6700.4009999999998</v>
      </c>
      <c r="G1564" s="234">
        <v>-48.443000000000211</v>
      </c>
      <c r="H1564" s="105">
        <v>-0.72298657945994893</v>
      </c>
      <c r="I1564" s="240">
        <v>2786.7910000000002</v>
      </c>
      <c r="J1564" s="235">
        <v>2802.7550000000001</v>
      </c>
      <c r="K1564" s="234">
        <v>-15.963999999999942</v>
      </c>
      <c r="L1564" s="312">
        <v>-0.56958242871745624</v>
      </c>
      <c r="M1564" s="240">
        <v>287.94600000000003</v>
      </c>
      <c r="N1564" s="235">
        <v>154.74299999999999</v>
      </c>
      <c r="O1564" s="234">
        <v>133.20300000000003</v>
      </c>
      <c r="P1564" s="105">
        <v>86.080145790116532</v>
      </c>
      <c r="Q1564" s="240">
        <v>3577.221</v>
      </c>
      <c r="R1564" s="235">
        <v>3742.9029999999998</v>
      </c>
      <c r="S1564" s="234">
        <v>-165.68199999999979</v>
      </c>
      <c r="T1564" s="105">
        <v>-4.4265640867529772</v>
      </c>
      <c r="U1564" s="180" t="s">
        <v>9271</v>
      </c>
      <c r="V1564" s="165">
        <v>1411</v>
      </c>
      <c r="W1564" s="165">
        <v>1407</v>
      </c>
      <c r="X1564" s="165">
        <v>4</v>
      </c>
      <c r="Y1564" s="255">
        <v>0.28429282160625446</v>
      </c>
      <c r="Z1564" s="241" t="s">
        <v>9272</v>
      </c>
      <c r="AA1564" s="165">
        <v>446</v>
      </c>
      <c r="AB1564" s="165" t="s">
        <v>7160</v>
      </c>
      <c r="AC1564" s="165" t="s">
        <v>12166</v>
      </c>
      <c r="AD1564" s="165" t="s">
        <v>12166</v>
      </c>
      <c r="AE1564" s="241" t="s">
        <v>9273</v>
      </c>
      <c r="AF1564" s="165">
        <v>413</v>
      </c>
      <c r="AG1564" s="165">
        <v>540</v>
      </c>
      <c r="AH1564" s="165">
        <v>-127</v>
      </c>
      <c r="AI1564" s="165">
        <v>-23.518518518518519</v>
      </c>
      <c r="AJ1564" s="241" t="s">
        <v>9274</v>
      </c>
      <c r="AK1564" s="165">
        <v>346</v>
      </c>
      <c r="AL1564" s="165">
        <v>633</v>
      </c>
      <c r="AM1564" s="165">
        <v>-287</v>
      </c>
      <c r="AN1564" s="165">
        <v>-45.339652448657183</v>
      </c>
      <c r="AO1564" s="241" t="s">
        <v>9275</v>
      </c>
      <c r="AP1564" s="165">
        <v>253</v>
      </c>
      <c r="AQ1564" s="165">
        <v>552</v>
      </c>
      <c r="AR1564" s="165">
        <v>-299</v>
      </c>
      <c r="AS1564" s="165">
        <v>-54.166666666666664</v>
      </c>
      <c r="AT1564" s="166" t="s">
        <v>11530</v>
      </c>
    </row>
    <row r="1565" spans="2:46" ht="50" customHeight="1">
      <c r="B1565" s="34" t="s">
        <v>3088</v>
      </c>
      <c r="C1565" s="35" t="s">
        <v>5311</v>
      </c>
      <c r="D1565" s="36" t="s">
        <v>3089</v>
      </c>
      <c r="E1565" s="240">
        <v>35736.523999999998</v>
      </c>
      <c r="F1565" s="235">
        <v>36055.534</v>
      </c>
      <c r="G1565" s="234">
        <v>-319.01000000000204</v>
      </c>
      <c r="H1565" s="105">
        <v>-0.88477402664457017</v>
      </c>
      <c r="I1565" s="240">
        <v>6249.14</v>
      </c>
      <c r="J1565" s="235">
        <v>5687.9229999999998</v>
      </c>
      <c r="K1565" s="234">
        <v>561.21700000000055</v>
      </c>
      <c r="L1565" s="312">
        <v>9.8668178173298156</v>
      </c>
      <c r="M1565" s="240">
        <v>7778.63</v>
      </c>
      <c r="N1565" s="235">
        <v>9161.44</v>
      </c>
      <c r="O1565" s="234">
        <v>-1382.8100000000004</v>
      </c>
      <c r="P1565" s="105">
        <v>-15.093806213870312</v>
      </c>
      <c r="Q1565" s="240">
        <v>21708.754000000001</v>
      </c>
      <c r="R1565" s="235">
        <v>21206.170999999998</v>
      </c>
      <c r="S1565" s="234">
        <v>502.58300000000236</v>
      </c>
      <c r="T1565" s="105">
        <v>2.3699846615402769</v>
      </c>
      <c r="U1565" s="342" t="s">
        <v>5440</v>
      </c>
      <c r="V1565" s="165">
        <v>5604</v>
      </c>
      <c r="W1565" s="165">
        <v>5897</v>
      </c>
      <c r="X1565" s="165">
        <v>-293</v>
      </c>
      <c r="Y1565" s="165">
        <v>-4.9686281159911818</v>
      </c>
      <c r="Z1565" s="196" t="s">
        <v>9276</v>
      </c>
      <c r="AA1565" s="165">
        <v>4126</v>
      </c>
      <c r="AB1565" s="165">
        <v>4126</v>
      </c>
      <c r="AC1565" s="165">
        <v>0</v>
      </c>
      <c r="AD1565" s="165">
        <v>0</v>
      </c>
      <c r="AE1565" s="196" t="s">
        <v>5373</v>
      </c>
      <c r="AF1565" s="165">
        <v>3043</v>
      </c>
      <c r="AG1565" s="165">
        <v>2876</v>
      </c>
      <c r="AH1565" s="165">
        <v>167</v>
      </c>
      <c r="AI1565" s="165">
        <v>5.8066759388038944</v>
      </c>
      <c r="AJ1565" s="196" t="s">
        <v>6576</v>
      </c>
      <c r="AK1565" s="165">
        <v>2369</v>
      </c>
      <c r="AL1565" s="165">
        <v>2047</v>
      </c>
      <c r="AM1565" s="165">
        <v>322</v>
      </c>
      <c r="AN1565" s="165">
        <v>15.730337078651685</v>
      </c>
      <c r="AO1565" s="196" t="s">
        <v>5536</v>
      </c>
      <c r="AP1565" s="165">
        <v>2102</v>
      </c>
      <c r="AQ1565" s="165">
        <v>2144</v>
      </c>
      <c r="AR1565" s="165">
        <v>-42</v>
      </c>
      <c r="AS1565" s="255">
        <v>-1.9589552238805972</v>
      </c>
      <c r="AT1565" s="166" t="s">
        <v>11531</v>
      </c>
    </row>
    <row r="1566" spans="2:46" ht="50" customHeight="1">
      <c r="B1566" s="34" t="s">
        <v>3090</v>
      </c>
      <c r="C1566" s="35" t="s">
        <v>5311</v>
      </c>
      <c r="D1566" s="36" t="s">
        <v>3091</v>
      </c>
      <c r="E1566" s="240">
        <v>17540.756000000001</v>
      </c>
      <c r="F1566" s="235">
        <v>15269.009</v>
      </c>
      <c r="G1566" s="234">
        <v>2271.7470000000012</v>
      </c>
      <c r="H1566" s="105">
        <v>14.878156139668272</v>
      </c>
      <c r="I1566" s="240">
        <v>4162.3320000000003</v>
      </c>
      <c r="J1566" s="235">
        <v>3854.4360000000001</v>
      </c>
      <c r="K1566" s="234">
        <v>307.89600000000019</v>
      </c>
      <c r="L1566" s="312">
        <v>7.9880947562756308</v>
      </c>
      <c r="M1566" s="240">
        <v>3035.0619999999999</v>
      </c>
      <c r="N1566" s="235">
        <v>3030.7109999999998</v>
      </c>
      <c r="O1566" s="234">
        <v>4.3510000000001128</v>
      </c>
      <c r="P1566" s="105">
        <v>0.14356367202283929</v>
      </c>
      <c r="Q1566" s="240">
        <v>10343.361999999999</v>
      </c>
      <c r="R1566" s="235">
        <v>8383.8619999999992</v>
      </c>
      <c r="S1566" s="234">
        <v>1959.5</v>
      </c>
      <c r="T1566" s="105">
        <v>23.372283560965105</v>
      </c>
      <c r="U1566" s="180" t="s">
        <v>5460</v>
      </c>
      <c r="V1566" s="165">
        <v>4616</v>
      </c>
      <c r="W1566" s="165">
        <v>3137</v>
      </c>
      <c r="X1566" s="165">
        <v>1479</v>
      </c>
      <c r="Y1566" s="255">
        <v>47.146955690149824</v>
      </c>
      <c r="Z1566" s="235" t="s">
        <v>6301</v>
      </c>
      <c r="AA1566" s="165">
        <v>3983</v>
      </c>
      <c r="AB1566" s="165">
        <v>3368</v>
      </c>
      <c r="AC1566" s="165">
        <v>615</v>
      </c>
      <c r="AD1566" s="165">
        <v>18.260095011876484</v>
      </c>
      <c r="AE1566" s="235" t="s">
        <v>5467</v>
      </c>
      <c r="AF1566" s="165">
        <v>680</v>
      </c>
      <c r="AG1566" s="165">
        <v>679</v>
      </c>
      <c r="AH1566" s="165">
        <v>1</v>
      </c>
      <c r="AI1566" s="165">
        <v>0.14727540500736377</v>
      </c>
      <c r="AJ1566" s="241" t="s">
        <v>9277</v>
      </c>
      <c r="AK1566" s="165">
        <v>619</v>
      </c>
      <c r="AL1566" s="165">
        <v>750</v>
      </c>
      <c r="AM1566" s="165">
        <v>-131</v>
      </c>
      <c r="AN1566" s="165">
        <v>-17.466666666666665</v>
      </c>
      <c r="AO1566" s="235" t="s">
        <v>5445</v>
      </c>
      <c r="AP1566" s="165">
        <v>91</v>
      </c>
      <c r="AQ1566" s="165">
        <v>91</v>
      </c>
      <c r="AR1566" s="165">
        <v>0</v>
      </c>
      <c r="AS1566" s="255">
        <v>0</v>
      </c>
      <c r="AT1566" s="176" t="s">
        <v>11532</v>
      </c>
    </row>
    <row r="1567" spans="2:46" ht="50" customHeight="1">
      <c r="B1567" s="34" t="s">
        <v>3092</v>
      </c>
      <c r="C1567" s="35" t="s">
        <v>5311</v>
      </c>
      <c r="D1567" s="36" t="s">
        <v>3093</v>
      </c>
      <c r="E1567" s="240">
        <v>13213.582</v>
      </c>
      <c r="F1567" s="235">
        <v>13934.397999999999</v>
      </c>
      <c r="G1567" s="234">
        <v>-720.81599999999889</v>
      </c>
      <c r="H1567" s="105">
        <v>-5.1729253032674896</v>
      </c>
      <c r="I1567" s="240">
        <v>5107.4669999999996</v>
      </c>
      <c r="J1567" s="235">
        <v>4874.7079999999996</v>
      </c>
      <c r="K1567" s="234">
        <v>232.75900000000001</v>
      </c>
      <c r="L1567" s="312">
        <v>4.7748295897928665</v>
      </c>
      <c r="M1567" s="240">
        <v>2379.6419999999998</v>
      </c>
      <c r="N1567" s="235">
        <v>2378.4659999999999</v>
      </c>
      <c r="O1567" s="234">
        <v>1.1759999999999309</v>
      </c>
      <c r="P1567" s="105">
        <v>4.9443632997063273E-2</v>
      </c>
      <c r="Q1567" s="240">
        <v>5726.473</v>
      </c>
      <c r="R1567" s="235">
        <v>6681.2240000000002</v>
      </c>
      <c r="S1567" s="234">
        <v>-954.7510000000002</v>
      </c>
      <c r="T1567" s="105">
        <v>-14.290061222314957</v>
      </c>
      <c r="U1567" s="180" t="s">
        <v>9278</v>
      </c>
      <c r="V1567" s="165">
        <v>3154</v>
      </c>
      <c r="W1567" s="165">
        <v>4096</v>
      </c>
      <c r="X1567" s="165">
        <v>-942</v>
      </c>
      <c r="Y1567" s="165">
        <v>-22.998046875</v>
      </c>
      <c r="Z1567" s="241" t="s">
        <v>9279</v>
      </c>
      <c r="AA1567" s="165">
        <v>1756</v>
      </c>
      <c r="AB1567" s="165">
        <v>1756</v>
      </c>
      <c r="AC1567" s="165">
        <v>0</v>
      </c>
      <c r="AD1567" s="165">
        <v>0</v>
      </c>
      <c r="AE1567" s="241" t="s">
        <v>9280</v>
      </c>
      <c r="AF1567" s="165">
        <v>485</v>
      </c>
      <c r="AG1567" s="165">
        <v>508</v>
      </c>
      <c r="AH1567" s="165">
        <v>-23</v>
      </c>
      <c r="AI1567" s="165">
        <v>-4.5275590551181102</v>
      </c>
      <c r="AJ1567" s="241" t="s">
        <v>9281</v>
      </c>
      <c r="AK1567" s="165">
        <v>254</v>
      </c>
      <c r="AL1567" s="165">
        <v>254</v>
      </c>
      <c r="AM1567" s="165">
        <v>0</v>
      </c>
      <c r="AN1567" s="165">
        <v>0</v>
      </c>
      <c r="AO1567" s="241" t="s">
        <v>9282</v>
      </c>
      <c r="AP1567" s="165">
        <v>67</v>
      </c>
      <c r="AQ1567" s="165">
        <v>67</v>
      </c>
      <c r="AR1567" s="165">
        <v>0</v>
      </c>
      <c r="AS1567" s="255">
        <v>0</v>
      </c>
      <c r="AT1567" s="166" t="s">
        <v>11533</v>
      </c>
    </row>
    <row r="1568" spans="2:46" ht="50" customHeight="1">
      <c r="B1568" s="34" t="s">
        <v>3094</v>
      </c>
      <c r="C1568" s="35" t="s">
        <v>5311</v>
      </c>
      <c r="D1568" s="36" t="s">
        <v>3095</v>
      </c>
      <c r="E1568" s="240">
        <v>11130.782999999999</v>
      </c>
      <c r="F1568" s="235">
        <v>11348.55</v>
      </c>
      <c r="G1568" s="234">
        <v>-217.76699999999983</v>
      </c>
      <c r="H1568" s="105">
        <v>-1.9188971278269014</v>
      </c>
      <c r="I1568" s="240">
        <v>2013.742</v>
      </c>
      <c r="J1568" s="235">
        <v>2010.683</v>
      </c>
      <c r="K1568" s="234">
        <v>3.0589999999999691</v>
      </c>
      <c r="L1568" s="312">
        <v>0.1521373583006356</v>
      </c>
      <c r="M1568" s="240">
        <v>1380.7619999999999</v>
      </c>
      <c r="N1568" s="235">
        <v>1378.664</v>
      </c>
      <c r="O1568" s="234">
        <v>2.0979999999999563</v>
      </c>
      <c r="P1568" s="105">
        <v>0.15217630981877792</v>
      </c>
      <c r="Q1568" s="240">
        <v>7736.2790000000005</v>
      </c>
      <c r="R1568" s="235">
        <v>7959.2030000000004</v>
      </c>
      <c r="S1568" s="234">
        <v>-222.92399999999998</v>
      </c>
      <c r="T1568" s="105">
        <v>-2.8008331990024624</v>
      </c>
      <c r="U1568" s="180" t="s">
        <v>5395</v>
      </c>
      <c r="V1568" s="165">
        <v>6671</v>
      </c>
      <c r="W1568" s="165">
        <v>6903</v>
      </c>
      <c r="X1568" s="165">
        <v>-232</v>
      </c>
      <c r="Y1568" s="255">
        <v>-3.360857598145734</v>
      </c>
      <c r="Z1568" s="235" t="s">
        <v>9283</v>
      </c>
      <c r="AA1568" s="165">
        <v>461</v>
      </c>
      <c r="AB1568" s="165">
        <v>461</v>
      </c>
      <c r="AC1568" s="165">
        <v>0</v>
      </c>
      <c r="AD1568" s="165">
        <v>0</v>
      </c>
      <c r="AE1568" s="235" t="s">
        <v>5362</v>
      </c>
      <c r="AF1568" s="165">
        <v>428</v>
      </c>
      <c r="AG1568" s="165">
        <v>428</v>
      </c>
      <c r="AH1568" s="165">
        <v>0</v>
      </c>
      <c r="AI1568" s="165">
        <v>0</v>
      </c>
      <c r="AJ1568" s="235" t="s">
        <v>9284</v>
      </c>
      <c r="AK1568" s="165">
        <v>76</v>
      </c>
      <c r="AL1568" s="165">
        <v>77</v>
      </c>
      <c r="AM1568" s="165">
        <v>-1</v>
      </c>
      <c r="AN1568" s="165">
        <v>-1.2987012987012987</v>
      </c>
      <c r="AO1568" s="235" t="s">
        <v>9285</v>
      </c>
      <c r="AP1568" s="165">
        <v>46</v>
      </c>
      <c r="AQ1568" s="165">
        <v>45</v>
      </c>
      <c r="AR1568" s="165">
        <v>1</v>
      </c>
      <c r="AS1568" s="255">
        <v>2.2222222222222223</v>
      </c>
      <c r="AT1568" s="166" t="s">
        <v>11534</v>
      </c>
    </row>
    <row r="1569" spans="2:46" ht="50" customHeight="1">
      <c r="B1569" s="34" t="s">
        <v>3096</v>
      </c>
      <c r="C1569" s="35" t="s">
        <v>5311</v>
      </c>
      <c r="D1569" s="36" t="s">
        <v>3097</v>
      </c>
      <c r="E1569" s="240">
        <v>4635.2619999999997</v>
      </c>
      <c r="F1569" s="235">
        <v>4336.415</v>
      </c>
      <c r="G1569" s="234">
        <v>298.84699999999975</v>
      </c>
      <c r="H1569" s="105">
        <v>6.8915682654911894</v>
      </c>
      <c r="I1569" s="240">
        <v>1371.04</v>
      </c>
      <c r="J1569" s="235">
        <v>1115.71</v>
      </c>
      <c r="K1569" s="234">
        <v>255.32999999999993</v>
      </c>
      <c r="L1569" s="312">
        <v>22.884979071622546</v>
      </c>
      <c r="M1569" s="240">
        <v>2374.3679999999999</v>
      </c>
      <c r="N1569" s="235">
        <v>2028.058</v>
      </c>
      <c r="O1569" s="234">
        <v>346.30999999999995</v>
      </c>
      <c r="P1569" s="105">
        <v>17.075941615082012</v>
      </c>
      <c r="Q1569" s="240">
        <v>889.85400000000004</v>
      </c>
      <c r="R1569" s="235">
        <v>1192.6469999999999</v>
      </c>
      <c r="S1569" s="234">
        <v>-302.79299999999989</v>
      </c>
      <c r="T1569" s="105">
        <v>-25.388316911877524</v>
      </c>
      <c r="U1569" s="180" t="s">
        <v>9286</v>
      </c>
      <c r="V1569" s="165">
        <v>350</v>
      </c>
      <c r="W1569" s="165">
        <v>672</v>
      </c>
      <c r="X1569" s="165">
        <v>-322</v>
      </c>
      <c r="Y1569" s="165">
        <v>-47.916666666666671</v>
      </c>
      <c r="Z1569" s="235" t="s">
        <v>9287</v>
      </c>
      <c r="AA1569" s="165">
        <v>315</v>
      </c>
      <c r="AB1569" s="165">
        <v>317</v>
      </c>
      <c r="AC1569" s="165">
        <v>-2</v>
      </c>
      <c r="AD1569" s="165">
        <v>-0.63091482649842268</v>
      </c>
      <c r="AE1569" s="241" t="s">
        <v>9288</v>
      </c>
      <c r="AF1569" s="165">
        <v>190</v>
      </c>
      <c r="AG1569" s="165">
        <v>167</v>
      </c>
      <c r="AH1569" s="165">
        <v>23</v>
      </c>
      <c r="AI1569" s="165">
        <v>13.77245508982036</v>
      </c>
      <c r="AJ1569" s="235" t="s">
        <v>9289</v>
      </c>
      <c r="AK1569" s="165">
        <v>18</v>
      </c>
      <c r="AL1569" s="165">
        <v>18</v>
      </c>
      <c r="AM1569" s="165">
        <v>0</v>
      </c>
      <c r="AN1569" s="165">
        <v>0</v>
      </c>
      <c r="AO1569" s="241" t="s">
        <v>9290</v>
      </c>
      <c r="AP1569" s="165">
        <v>10</v>
      </c>
      <c r="AQ1569" s="165">
        <v>10</v>
      </c>
      <c r="AR1569" s="165">
        <v>0</v>
      </c>
      <c r="AS1569" s="255">
        <v>0</v>
      </c>
      <c r="AT1569" s="166" t="s">
        <v>11535</v>
      </c>
    </row>
    <row r="1570" spans="2:46" ht="50" customHeight="1">
      <c r="B1570" s="34" t="s">
        <v>3098</v>
      </c>
      <c r="C1570" s="35" t="s">
        <v>5311</v>
      </c>
      <c r="D1570" s="36" t="s">
        <v>3099</v>
      </c>
      <c r="E1570" s="240">
        <v>8950.2360000000008</v>
      </c>
      <c r="F1570" s="235">
        <v>9182.2000000000007</v>
      </c>
      <c r="G1570" s="234">
        <v>-231.96399999999994</v>
      </c>
      <c r="H1570" s="105">
        <v>-2.5262355426804026</v>
      </c>
      <c r="I1570" s="240">
        <v>2859.6019999999999</v>
      </c>
      <c r="J1570" s="235">
        <v>2458.1889999999999</v>
      </c>
      <c r="K1570" s="234">
        <v>401.41300000000001</v>
      </c>
      <c r="L1570" s="312">
        <v>16.329623149399826</v>
      </c>
      <c r="M1570" s="240">
        <v>536.93100000000004</v>
      </c>
      <c r="N1570" s="235">
        <v>536.93100000000004</v>
      </c>
      <c r="O1570" s="234">
        <v>0</v>
      </c>
      <c r="P1570" s="105">
        <v>0</v>
      </c>
      <c r="Q1570" s="240">
        <v>5553.7030000000004</v>
      </c>
      <c r="R1570" s="235">
        <v>6187.08</v>
      </c>
      <c r="S1570" s="234">
        <v>-633.3769999999995</v>
      </c>
      <c r="T1570" s="105">
        <v>-10.237090840913638</v>
      </c>
      <c r="U1570" s="180" t="s">
        <v>9291</v>
      </c>
      <c r="V1570" s="165">
        <v>2451</v>
      </c>
      <c r="W1570" s="165">
        <v>2511</v>
      </c>
      <c r="X1570" s="165">
        <v>-60</v>
      </c>
      <c r="Y1570" s="255">
        <v>-2.3894862604540026</v>
      </c>
      <c r="Z1570" s="235" t="s">
        <v>5440</v>
      </c>
      <c r="AA1570" s="165">
        <v>1282</v>
      </c>
      <c r="AB1570" s="165">
        <v>1604</v>
      </c>
      <c r="AC1570" s="165">
        <v>-322</v>
      </c>
      <c r="AD1570" s="165">
        <v>-20.074812967581046</v>
      </c>
      <c r="AE1570" s="235" t="s">
        <v>5391</v>
      </c>
      <c r="AF1570" s="165">
        <v>347</v>
      </c>
      <c r="AG1570" s="165">
        <v>574</v>
      </c>
      <c r="AH1570" s="165">
        <v>-227</v>
      </c>
      <c r="AI1570" s="165">
        <v>-39.547038327526138</v>
      </c>
      <c r="AJ1570" s="235" t="s">
        <v>9292</v>
      </c>
      <c r="AK1570" s="165">
        <v>295</v>
      </c>
      <c r="AL1570" s="165">
        <v>398</v>
      </c>
      <c r="AM1570" s="165">
        <v>-103</v>
      </c>
      <c r="AN1570" s="165">
        <v>-25.879396984924625</v>
      </c>
      <c r="AO1570" s="235" t="s">
        <v>5362</v>
      </c>
      <c r="AP1570" s="165">
        <v>277</v>
      </c>
      <c r="AQ1570" s="165">
        <v>277</v>
      </c>
      <c r="AR1570" s="165">
        <v>0</v>
      </c>
      <c r="AS1570" s="255">
        <v>0</v>
      </c>
      <c r="AT1570" s="166" t="s">
        <v>11536</v>
      </c>
    </row>
    <row r="1571" spans="2:46" ht="50" customHeight="1">
      <c r="B1571" s="34" t="s">
        <v>3100</v>
      </c>
      <c r="C1571" s="35" t="s">
        <v>5311</v>
      </c>
      <c r="D1571" s="36" t="s">
        <v>3101</v>
      </c>
      <c r="E1571" s="240">
        <v>2703.3290000000002</v>
      </c>
      <c r="F1571" s="235">
        <v>2667.6410000000001</v>
      </c>
      <c r="G1571" s="234">
        <v>35.688000000000102</v>
      </c>
      <c r="H1571" s="105">
        <v>1.3378111972338145</v>
      </c>
      <c r="I1571" s="240">
        <v>1605.7260000000001</v>
      </c>
      <c r="J1571" s="235">
        <v>1726.345</v>
      </c>
      <c r="K1571" s="234">
        <v>-120.61899999999991</v>
      </c>
      <c r="L1571" s="312">
        <v>-6.9869579950705054</v>
      </c>
      <c r="M1571" s="240">
        <v>345.11500000000001</v>
      </c>
      <c r="N1571" s="235">
        <v>274.78100000000001</v>
      </c>
      <c r="O1571" s="234">
        <v>70.334000000000003</v>
      </c>
      <c r="P1571" s="105">
        <v>25.596384029463465</v>
      </c>
      <c r="Q1571" s="240">
        <v>752.48800000000006</v>
      </c>
      <c r="R1571" s="235">
        <v>666.51499999999999</v>
      </c>
      <c r="S1571" s="234">
        <v>85.97300000000007</v>
      </c>
      <c r="T1571" s="105">
        <v>12.898884496222902</v>
      </c>
      <c r="U1571" s="180" t="s">
        <v>5440</v>
      </c>
      <c r="V1571" s="165">
        <v>398</v>
      </c>
      <c r="W1571" s="165">
        <v>198</v>
      </c>
      <c r="X1571" s="165">
        <v>200</v>
      </c>
      <c r="Y1571" s="255">
        <v>101.01010101010101</v>
      </c>
      <c r="Z1571" s="235" t="s">
        <v>9293</v>
      </c>
      <c r="AA1571" s="165">
        <v>220</v>
      </c>
      <c r="AB1571" s="165">
        <v>236</v>
      </c>
      <c r="AC1571" s="165">
        <v>-16</v>
      </c>
      <c r="AD1571" s="165">
        <v>-6.7796610169491522</v>
      </c>
      <c r="AE1571" s="235" t="s">
        <v>9294</v>
      </c>
      <c r="AF1571" s="165">
        <v>52</v>
      </c>
      <c r="AG1571" s="165">
        <v>52</v>
      </c>
      <c r="AH1571" s="165">
        <v>0</v>
      </c>
      <c r="AI1571" s="165">
        <v>0</v>
      </c>
      <c r="AJ1571" s="235" t="s">
        <v>7796</v>
      </c>
      <c r="AK1571" s="165">
        <v>34</v>
      </c>
      <c r="AL1571" s="165">
        <v>46</v>
      </c>
      <c r="AM1571" s="165">
        <v>-12</v>
      </c>
      <c r="AN1571" s="165">
        <v>-26.086956521739129</v>
      </c>
      <c r="AO1571" s="241" t="s">
        <v>9295</v>
      </c>
      <c r="AP1571" s="165">
        <v>28</v>
      </c>
      <c r="AQ1571" s="165">
        <v>28</v>
      </c>
      <c r="AR1571" s="165">
        <v>0</v>
      </c>
      <c r="AS1571" s="255">
        <v>0</v>
      </c>
      <c r="AT1571" s="166" t="s">
        <v>11537</v>
      </c>
    </row>
    <row r="1572" spans="2:46" ht="50" customHeight="1">
      <c r="B1572" s="34" t="s">
        <v>3102</v>
      </c>
      <c r="C1572" s="35" t="s">
        <v>5311</v>
      </c>
      <c r="D1572" s="36" t="s">
        <v>3103</v>
      </c>
      <c r="E1572" s="240">
        <v>4098.8100000000004</v>
      </c>
      <c r="F1572" s="235">
        <v>4114.2529999999997</v>
      </c>
      <c r="G1572" s="234">
        <v>-15.442999999999302</v>
      </c>
      <c r="H1572" s="105">
        <v>-0.37535367902750028</v>
      </c>
      <c r="I1572" s="240">
        <v>1758.1679999999999</v>
      </c>
      <c r="J1572" s="235">
        <v>1692.7670000000001</v>
      </c>
      <c r="K1572" s="234">
        <v>65.40099999999984</v>
      </c>
      <c r="L1572" s="312">
        <v>3.8635559412488454</v>
      </c>
      <c r="M1572" s="240">
        <v>240.79599999999999</v>
      </c>
      <c r="N1572" s="235">
        <v>240.66900000000001</v>
      </c>
      <c r="O1572" s="234">
        <v>0.12699999999998113</v>
      </c>
      <c r="P1572" s="105">
        <v>5.2769571486141184E-2</v>
      </c>
      <c r="Q1572" s="240">
        <v>2099.846</v>
      </c>
      <c r="R1572" s="235">
        <v>2180.817</v>
      </c>
      <c r="S1572" s="234">
        <v>-80.971000000000004</v>
      </c>
      <c r="T1572" s="105">
        <v>-3.7128745786556139</v>
      </c>
      <c r="U1572" s="180" t="s">
        <v>5645</v>
      </c>
      <c r="V1572" s="165">
        <v>744</v>
      </c>
      <c r="W1572" s="165">
        <v>1085</v>
      </c>
      <c r="X1572" s="165">
        <v>-341</v>
      </c>
      <c r="Y1572" s="255">
        <v>-31.428571428571427</v>
      </c>
      <c r="Z1572" s="235" t="s">
        <v>5476</v>
      </c>
      <c r="AA1572" s="165">
        <v>659</v>
      </c>
      <c r="AB1572" s="165">
        <v>439</v>
      </c>
      <c r="AC1572" s="165">
        <v>220</v>
      </c>
      <c r="AD1572" s="165">
        <v>50.11389521640092</v>
      </c>
      <c r="AE1572" s="241" t="s">
        <v>11538</v>
      </c>
      <c r="AF1572" s="165">
        <v>400</v>
      </c>
      <c r="AG1572" s="165">
        <v>317</v>
      </c>
      <c r="AH1572" s="165">
        <v>83</v>
      </c>
      <c r="AI1572" s="165">
        <v>26.18296529968454</v>
      </c>
      <c r="AJ1572" s="241" t="s">
        <v>11539</v>
      </c>
      <c r="AK1572" s="165">
        <v>120</v>
      </c>
      <c r="AL1572" s="165">
        <v>161</v>
      </c>
      <c r="AM1572" s="165">
        <v>-41</v>
      </c>
      <c r="AN1572" s="165">
        <v>-25.465838509316768</v>
      </c>
      <c r="AO1572" s="235" t="s">
        <v>11540</v>
      </c>
      <c r="AP1572" s="165">
        <v>99</v>
      </c>
      <c r="AQ1572" s="165">
        <v>102</v>
      </c>
      <c r="AR1572" s="165">
        <v>-3</v>
      </c>
      <c r="AS1572" s="255">
        <v>-2.9411764705882351</v>
      </c>
      <c r="AT1572" s="166" t="s">
        <v>11541</v>
      </c>
    </row>
    <row r="1573" spans="2:46" ht="50" customHeight="1">
      <c r="B1573" s="34" t="s">
        <v>3104</v>
      </c>
      <c r="C1573" s="35" t="s">
        <v>5311</v>
      </c>
      <c r="D1573" s="36" t="s">
        <v>3105</v>
      </c>
      <c r="E1573" s="240">
        <v>13474.109</v>
      </c>
      <c r="F1573" s="235">
        <v>12496.808000000001</v>
      </c>
      <c r="G1573" s="234">
        <v>977.30099999999948</v>
      </c>
      <c r="H1573" s="105">
        <v>7.8204050186255509</v>
      </c>
      <c r="I1573" s="240">
        <v>6568.1289999999999</v>
      </c>
      <c r="J1573" s="235">
        <v>6563.7969999999996</v>
      </c>
      <c r="K1573" s="234">
        <v>4.3320000000003347</v>
      </c>
      <c r="L1573" s="312">
        <v>6.5998384776377678E-2</v>
      </c>
      <c r="M1573" s="240">
        <v>1044.491</v>
      </c>
      <c r="N1573" s="235">
        <v>1043.914</v>
      </c>
      <c r="O1573" s="234">
        <v>0.57699999999999818</v>
      </c>
      <c r="P1573" s="105">
        <v>5.5272752353163021E-2</v>
      </c>
      <c r="Q1573" s="240">
        <v>5861.4889999999996</v>
      </c>
      <c r="R1573" s="235">
        <v>4889.0969999999998</v>
      </c>
      <c r="S1573" s="234">
        <v>972.39199999999983</v>
      </c>
      <c r="T1573" s="105">
        <v>19.888989725505546</v>
      </c>
      <c r="U1573" s="180" t="s">
        <v>5395</v>
      </c>
      <c r="V1573" s="165">
        <v>3042</v>
      </c>
      <c r="W1573" s="165">
        <v>2632</v>
      </c>
      <c r="X1573" s="165">
        <v>410</v>
      </c>
      <c r="Y1573" s="255">
        <v>15.577507598784193</v>
      </c>
      <c r="Z1573" s="237" t="s">
        <v>6317</v>
      </c>
      <c r="AA1573" s="165">
        <v>1041</v>
      </c>
      <c r="AB1573" s="165">
        <v>629</v>
      </c>
      <c r="AC1573" s="165">
        <v>412</v>
      </c>
      <c r="AD1573" s="165">
        <v>65.500794912559627</v>
      </c>
      <c r="AE1573" s="241" t="s">
        <v>9296</v>
      </c>
      <c r="AF1573" s="165">
        <v>644</v>
      </c>
      <c r="AG1573" s="165">
        <v>529</v>
      </c>
      <c r="AH1573" s="165">
        <v>115</v>
      </c>
      <c r="AI1573" s="165">
        <v>21.739130434782609</v>
      </c>
      <c r="AJ1573" s="235" t="s">
        <v>5536</v>
      </c>
      <c r="AK1573" s="165">
        <v>621</v>
      </c>
      <c r="AL1573" s="165">
        <v>620</v>
      </c>
      <c r="AM1573" s="165">
        <v>1</v>
      </c>
      <c r="AN1573" s="165">
        <v>0.16129032258064516</v>
      </c>
      <c r="AO1573" s="241" t="s">
        <v>9297</v>
      </c>
      <c r="AP1573" s="165">
        <v>285</v>
      </c>
      <c r="AQ1573" s="165">
        <v>249</v>
      </c>
      <c r="AR1573" s="165">
        <v>36</v>
      </c>
      <c r="AS1573" s="255">
        <v>14.457831325301203</v>
      </c>
      <c r="AT1573" s="166" t="s">
        <v>11542</v>
      </c>
    </row>
    <row r="1574" spans="2:46" ht="50" customHeight="1">
      <c r="B1574" s="34" t="s">
        <v>3106</v>
      </c>
      <c r="C1574" s="35" t="s">
        <v>5311</v>
      </c>
      <c r="D1574" s="36" t="s">
        <v>3107</v>
      </c>
      <c r="E1574" s="240">
        <v>24349.934000000001</v>
      </c>
      <c r="F1574" s="235">
        <v>24907.297999999999</v>
      </c>
      <c r="G1574" s="234">
        <v>-557.36399999999776</v>
      </c>
      <c r="H1574" s="105">
        <v>-2.2377537699994505</v>
      </c>
      <c r="I1574" s="240">
        <v>5663.92</v>
      </c>
      <c r="J1574" s="235">
        <v>5656.0079999999998</v>
      </c>
      <c r="K1574" s="234">
        <v>7.9120000000002619</v>
      </c>
      <c r="L1574" s="312">
        <v>0.13988664796797073</v>
      </c>
      <c r="M1574" s="240">
        <v>5703.3119999999999</v>
      </c>
      <c r="N1574" s="235">
        <v>5991.4560000000001</v>
      </c>
      <c r="O1574" s="234">
        <v>-288.14400000000023</v>
      </c>
      <c r="P1574" s="105">
        <v>-4.8092483696784258</v>
      </c>
      <c r="Q1574" s="240">
        <v>12982.701999999999</v>
      </c>
      <c r="R1574" s="235">
        <v>13259.834000000001</v>
      </c>
      <c r="S1574" s="234">
        <v>-277.13200000000143</v>
      </c>
      <c r="T1574" s="105">
        <v>-2.0900110815867032</v>
      </c>
      <c r="U1574" s="180" t="s">
        <v>11543</v>
      </c>
      <c r="V1574" s="165">
        <v>4189</v>
      </c>
      <c r="W1574" s="165">
        <v>4177</v>
      </c>
      <c r="X1574" s="165">
        <v>12</v>
      </c>
      <c r="Y1574" s="255">
        <v>0.28728752693320564</v>
      </c>
      <c r="Z1574" s="235" t="s">
        <v>6017</v>
      </c>
      <c r="AA1574" s="165">
        <v>3027</v>
      </c>
      <c r="AB1574" s="165">
        <v>3392</v>
      </c>
      <c r="AC1574" s="165">
        <v>-365</v>
      </c>
      <c r="AD1574" s="165">
        <v>-10.76061320754717</v>
      </c>
      <c r="AE1574" s="235" t="s">
        <v>5401</v>
      </c>
      <c r="AF1574" s="165">
        <v>3356</v>
      </c>
      <c r="AG1574" s="165">
        <v>3294</v>
      </c>
      <c r="AH1574" s="165">
        <v>62</v>
      </c>
      <c r="AI1574" s="165">
        <v>1.8822100789313905</v>
      </c>
      <c r="AJ1574" s="235" t="s">
        <v>5386</v>
      </c>
      <c r="AK1574" s="165">
        <v>797</v>
      </c>
      <c r="AL1574" s="165">
        <v>796</v>
      </c>
      <c r="AM1574" s="165">
        <v>1</v>
      </c>
      <c r="AN1574" s="165">
        <v>0.12562814070351758</v>
      </c>
      <c r="AO1574" s="235" t="s">
        <v>7062</v>
      </c>
      <c r="AP1574" s="165">
        <v>465</v>
      </c>
      <c r="AQ1574" s="165">
        <v>447</v>
      </c>
      <c r="AR1574" s="165">
        <v>18</v>
      </c>
      <c r="AS1574" s="255">
        <v>4.0268456375838921</v>
      </c>
      <c r="AT1574" s="166" t="s">
        <v>11544</v>
      </c>
    </row>
    <row r="1575" spans="2:46" ht="50" customHeight="1">
      <c r="B1575" s="34" t="s">
        <v>3108</v>
      </c>
      <c r="C1575" s="35" t="s">
        <v>5311</v>
      </c>
      <c r="D1575" s="36" t="s">
        <v>3109</v>
      </c>
      <c r="E1575" s="240">
        <v>14762.734</v>
      </c>
      <c r="F1575" s="235">
        <v>14474.267</v>
      </c>
      <c r="G1575" s="234">
        <v>288.46700000000055</v>
      </c>
      <c r="H1575" s="105">
        <v>1.9929644796520651</v>
      </c>
      <c r="I1575" s="240">
        <v>2774.018</v>
      </c>
      <c r="J1575" s="235">
        <v>2766.9189999999999</v>
      </c>
      <c r="K1575" s="234">
        <v>7.0990000000001601</v>
      </c>
      <c r="L1575" s="312">
        <v>0.25656696130245088</v>
      </c>
      <c r="M1575" s="240">
        <v>3963.0360000000001</v>
      </c>
      <c r="N1575" s="235">
        <v>3896.663</v>
      </c>
      <c r="O1575" s="234">
        <v>66.373000000000047</v>
      </c>
      <c r="P1575" s="105">
        <v>1.7033292332439331</v>
      </c>
      <c r="Q1575" s="240">
        <v>8025.68</v>
      </c>
      <c r="R1575" s="235">
        <v>7810.6850000000004</v>
      </c>
      <c r="S1575" s="234">
        <v>214.99499999999989</v>
      </c>
      <c r="T1575" s="105">
        <v>2.7525754783351251</v>
      </c>
      <c r="U1575" s="180" t="s">
        <v>11545</v>
      </c>
      <c r="V1575" s="165">
        <v>2378</v>
      </c>
      <c r="W1575" s="165">
        <v>2414</v>
      </c>
      <c r="X1575" s="165">
        <v>-36</v>
      </c>
      <c r="Y1575" s="255">
        <v>-1.4913007456503728</v>
      </c>
      <c r="Z1575" s="237" t="s">
        <v>5481</v>
      </c>
      <c r="AA1575" s="165">
        <v>2369</v>
      </c>
      <c r="AB1575" s="165">
        <v>2498</v>
      </c>
      <c r="AC1575" s="165">
        <v>-129</v>
      </c>
      <c r="AD1575" s="165">
        <v>-5.1641313050440356</v>
      </c>
      <c r="AE1575" s="235" t="s">
        <v>5404</v>
      </c>
      <c r="AF1575" s="165">
        <v>2072</v>
      </c>
      <c r="AG1575" s="165">
        <v>1718</v>
      </c>
      <c r="AH1575" s="165">
        <v>354</v>
      </c>
      <c r="AI1575" s="165">
        <v>20.60535506402794</v>
      </c>
      <c r="AJ1575" s="235" t="s">
        <v>11546</v>
      </c>
      <c r="AK1575" s="165">
        <v>608</v>
      </c>
      <c r="AL1575" s="165">
        <v>602</v>
      </c>
      <c r="AM1575" s="165">
        <v>6</v>
      </c>
      <c r="AN1575" s="165">
        <v>0.99667774086378735</v>
      </c>
      <c r="AO1575" s="235" t="s">
        <v>11408</v>
      </c>
      <c r="AP1575" s="165">
        <v>411</v>
      </c>
      <c r="AQ1575" s="165">
        <v>375</v>
      </c>
      <c r="AR1575" s="165">
        <v>36</v>
      </c>
      <c r="AS1575" s="255">
        <v>9.6</v>
      </c>
      <c r="AT1575" s="166" t="s">
        <v>11547</v>
      </c>
    </row>
    <row r="1576" spans="2:46" ht="50" customHeight="1">
      <c r="B1576" s="34" t="s">
        <v>3110</v>
      </c>
      <c r="C1576" s="35" t="s">
        <v>5311</v>
      </c>
      <c r="D1576" s="36" t="s">
        <v>3111</v>
      </c>
      <c r="E1576" s="240">
        <v>2269.2600000000002</v>
      </c>
      <c r="F1576" s="235">
        <v>2133.5659999999998</v>
      </c>
      <c r="G1576" s="234">
        <v>135.69400000000041</v>
      </c>
      <c r="H1576" s="105">
        <v>6.3599626165771497</v>
      </c>
      <c r="I1576" s="240">
        <v>1052.396</v>
      </c>
      <c r="J1576" s="235">
        <v>971.96100000000001</v>
      </c>
      <c r="K1576" s="234">
        <v>80.434999999999945</v>
      </c>
      <c r="L1576" s="312">
        <v>8.2755378045003809</v>
      </c>
      <c r="M1576" s="240">
        <v>473.17099999999999</v>
      </c>
      <c r="N1576" s="235">
        <v>472.68599999999998</v>
      </c>
      <c r="O1576" s="234">
        <v>0.48500000000001364</v>
      </c>
      <c r="P1576" s="105">
        <v>0.10260511206170982</v>
      </c>
      <c r="Q1576" s="240">
        <v>743.69299999999998</v>
      </c>
      <c r="R1576" s="235">
        <v>688.91899999999998</v>
      </c>
      <c r="S1576" s="234">
        <v>54.774000000000001</v>
      </c>
      <c r="T1576" s="105">
        <v>7.950716992854022</v>
      </c>
      <c r="U1576" s="180" t="s">
        <v>11548</v>
      </c>
      <c r="V1576" s="165">
        <v>428</v>
      </c>
      <c r="W1576" s="165">
        <v>341</v>
      </c>
      <c r="X1576" s="165">
        <v>87</v>
      </c>
      <c r="Y1576" s="255">
        <v>25.513196480938415</v>
      </c>
      <c r="Z1576" s="237" t="s">
        <v>11549</v>
      </c>
      <c r="AA1576" s="165">
        <v>273</v>
      </c>
      <c r="AB1576" s="165">
        <v>288</v>
      </c>
      <c r="AC1576" s="165">
        <v>-15</v>
      </c>
      <c r="AD1576" s="165">
        <v>-5.2083333333333339</v>
      </c>
      <c r="AE1576" s="235" t="s">
        <v>6568</v>
      </c>
      <c r="AF1576" s="165">
        <v>23</v>
      </c>
      <c r="AG1576" s="165">
        <v>34</v>
      </c>
      <c r="AH1576" s="165">
        <v>-11</v>
      </c>
      <c r="AI1576" s="165">
        <v>-32.352941176470587</v>
      </c>
      <c r="AJ1576" s="241" t="s">
        <v>11550</v>
      </c>
      <c r="AK1576" s="165">
        <v>10</v>
      </c>
      <c r="AL1576" s="165">
        <v>10</v>
      </c>
      <c r="AM1576" s="165">
        <v>0</v>
      </c>
      <c r="AN1576" s="165">
        <v>0</v>
      </c>
      <c r="AO1576" s="235" t="s">
        <v>11551</v>
      </c>
      <c r="AP1576" s="165">
        <v>8</v>
      </c>
      <c r="AQ1576" s="165">
        <v>8</v>
      </c>
      <c r="AR1576" s="165">
        <v>0</v>
      </c>
      <c r="AS1576" s="255">
        <v>0</v>
      </c>
      <c r="AT1576" s="166" t="s">
        <v>11552</v>
      </c>
    </row>
    <row r="1577" spans="2:46" ht="50" customHeight="1">
      <c r="B1577" s="37" t="s">
        <v>3112</v>
      </c>
      <c r="C1577" s="38" t="s">
        <v>5311</v>
      </c>
      <c r="D1577" s="39" t="s">
        <v>3113</v>
      </c>
      <c r="E1577" s="240">
        <v>3252.346</v>
      </c>
      <c r="F1577" s="235">
        <v>3051.6019999999999</v>
      </c>
      <c r="G1577" s="234">
        <v>200.74400000000014</v>
      </c>
      <c r="H1577" s="105">
        <v>6.5783152586739737</v>
      </c>
      <c r="I1577" s="240">
        <v>1377.0409999999999</v>
      </c>
      <c r="J1577" s="235">
        <v>1131.375</v>
      </c>
      <c r="K1577" s="234">
        <v>245.66599999999994</v>
      </c>
      <c r="L1577" s="312">
        <v>21.713932162192016</v>
      </c>
      <c r="M1577" s="240">
        <v>369.35</v>
      </c>
      <c r="N1577" s="235">
        <v>517.65300000000002</v>
      </c>
      <c r="O1577" s="234">
        <v>-148.303</v>
      </c>
      <c r="P1577" s="105">
        <v>-28.649114368119182</v>
      </c>
      <c r="Q1577" s="240">
        <v>1505.9549999999999</v>
      </c>
      <c r="R1577" s="235">
        <v>1402.5740000000001</v>
      </c>
      <c r="S1577" s="234">
        <v>103.38099999999986</v>
      </c>
      <c r="T1577" s="105">
        <v>7.3708053906603039</v>
      </c>
      <c r="U1577" s="180" t="s">
        <v>11553</v>
      </c>
      <c r="V1577" s="165">
        <v>444</v>
      </c>
      <c r="W1577" s="165">
        <v>441</v>
      </c>
      <c r="X1577" s="165">
        <v>3</v>
      </c>
      <c r="Y1577" s="255">
        <v>0.68027210884353739</v>
      </c>
      <c r="Z1577" s="237" t="s">
        <v>11554</v>
      </c>
      <c r="AA1577" s="165">
        <v>261</v>
      </c>
      <c r="AB1577" s="165">
        <v>231</v>
      </c>
      <c r="AC1577" s="165">
        <v>30</v>
      </c>
      <c r="AD1577" s="165">
        <v>12.987012987012985</v>
      </c>
      <c r="AE1577" s="237" t="s">
        <v>11555</v>
      </c>
      <c r="AF1577" s="165">
        <v>201</v>
      </c>
      <c r="AG1577" s="165">
        <v>200</v>
      </c>
      <c r="AH1577" s="165">
        <v>1</v>
      </c>
      <c r="AI1577" s="165">
        <v>0.5</v>
      </c>
      <c r="AJ1577" s="237" t="s">
        <v>11556</v>
      </c>
      <c r="AK1577" s="165">
        <v>185</v>
      </c>
      <c r="AL1577" s="165">
        <v>124</v>
      </c>
      <c r="AM1577" s="165">
        <v>61</v>
      </c>
      <c r="AN1577" s="165">
        <v>49.193548387096776</v>
      </c>
      <c r="AO1577" s="237" t="s">
        <v>5386</v>
      </c>
      <c r="AP1577" s="165">
        <v>181</v>
      </c>
      <c r="AQ1577" s="165">
        <v>181</v>
      </c>
      <c r="AR1577" s="165">
        <v>0</v>
      </c>
      <c r="AS1577" s="255">
        <v>0</v>
      </c>
      <c r="AT1577" s="171" t="s">
        <v>11557</v>
      </c>
    </row>
    <row r="1578" spans="2:46" ht="50" customHeight="1">
      <c r="B1578" s="37" t="s">
        <v>3114</v>
      </c>
      <c r="C1578" s="38" t="s">
        <v>5311</v>
      </c>
      <c r="D1578" s="39" t="s">
        <v>3115</v>
      </c>
      <c r="E1578" s="240">
        <v>4852.33</v>
      </c>
      <c r="F1578" s="235">
        <v>4878.2039999999997</v>
      </c>
      <c r="G1578" s="234">
        <v>-25.873999999999796</v>
      </c>
      <c r="H1578" s="105">
        <v>-0.53040012266809256</v>
      </c>
      <c r="I1578" s="240">
        <v>2178.6019999999999</v>
      </c>
      <c r="J1578" s="235">
        <v>2176.623</v>
      </c>
      <c r="K1578" s="234">
        <v>1.9789999999998145</v>
      </c>
      <c r="L1578" s="312">
        <v>9.0920660123494715E-2</v>
      </c>
      <c r="M1578" s="240">
        <v>14.576000000000001</v>
      </c>
      <c r="N1578" s="235">
        <v>14.557</v>
      </c>
      <c r="O1578" s="234">
        <v>1.9000000000000128E-2</v>
      </c>
      <c r="P1578" s="105">
        <v>0.1305213986398305</v>
      </c>
      <c r="Q1578" s="240">
        <v>2659.152</v>
      </c>
      <c r="R1578" s="235">
        <v>2687.0239999999999</v>
      </c>
      <c r="S1578" s="234">
        <v>-27.871999999999844</v>
      </c>
      <c r="T1578" s="105">
        <v>-1.0372813938394241</v>
      </c>
      <c r="U1578" s="180" t="s">
        <v>5508</v>
      </c>
      <c r="V1578" s="165">
        <v>1176</v>
      </c>
      <c r="W1578" s="165">
        <v>1174</v>
      </c>
      <c r="X1578" s="165">
        <v>2</v>
      </c>
      <c r="Y1578" s="255">
        <v>0.17035775127768313</v>
      </c>
      <c r="Z1578" s="235" t="s">
        <v>6108</v>
      </c>
      <c r="AA1578" s="165">
        <v>616</v>
      </c>
      <c r="AB1578" s="165">
        <v>643</v>
      </c>
      <c r="AC1578" s="165">
        <v>-27</v>
      </c>
      <c r="AD1578" s="165">
        <v>-4.1990668740279933</v>
      </c>
      <c r="AE1578" s="235" t="s">
        <v>7967</v>
      </c>
      <c r="AF1578" s="165">
        <v>270</v>
      </c>
      <c r="AG1578" s="165">
        <v>270</v>
      </c>
      <c r="AH1578" s="165">
        <v>0</v>
      </c>
      <c r="AI1578" s="165">
        <v>0</v>
      </c>
      <c r="AJ1578" s="235" t="s">
        <v>9298</v>
      </c>
      <c r="AK1578" s="165">
        <v>256</v>
      </c>
      <c r="AL1578" s="165">
        <v>256</v>
      </c>
      <c r="AM1578" s="165">
        <v>0</v>
      </c>
      <c r="AN1578" s="165">
        <v>0</v>
      </c>
      <c r="AO1578" s="187" t="s">
        <v>9299</v>
      </c>
      <c r="AP1578" s="165">
        <v>151</v>
      </c>
      <c r="AQ1578" s="165">
        <v>146</v>
      </c>
      <c r="AR1578" s="165">
        <v>5</v>
      </c>
      <c r="AS1578" s="255">
        <v>3.4246575342465753</v>
      </c>
      <c r="AT1578" s="171" t="s">
        <v>11558</v>
      </c>
    </row>
    <row r="1579" spans="2:46" ht="50" customHeight="1">
      <c r="B1579" s="34" t="s">
        <v>3116</v>
      </c>
      <c r="C1579" s="35" t="s">
        <v>5311</v>
      </c>
      <c r="D1579" s="36" t="s">
        <v>3117</v>
      </c>
      <c r="E1579" s="240">
        <v>2092.8960000000002</v>
      </c>
      <c r="F1579" s="235">
        <v>2259.4659999999999</v>
      </c>
      <c r="G1579" s="234">
        <v>-166.56999999999971</v>
      </c>
      <c r="H1579" s="105">
        <v>-7.3720958846028095</v>
      </c>
      <c r="I1579" s="240">
        <v>1084.6869999999999</v>
      </c>
      <c r="J1579" s="235">
        <v>1448.4849999999999</v>
      </c>
      <c r="K1579" s="234">
        <v>-363.798</v>
      </c>
      <c r="L1579" s="312">
        <v>-25.115758879104721</v>
      </c>
      <c r="M1579" s="240">
        <v>1.17</v>
      </c>
      <c r="N1579" s="235">
        <v>1.169</v>
      </c>
      <c r="O1579" s="234">
        <v>9.9999999999988987E-4</v>
      </c>
      <c r="P1579" s="105">
        <v>8.5543199315644983E-2</v>
      </c>
      <c r="Q1579" s="240">
        <v>1007.039</v>
      </c>
      <c r="R1579" s="235">
        <v>809.81200000000001</v>
      </c>
      <c r="S1579" s="234">
        <v>197.22699999999998</v>
      </c>
      <c r="T1579" s="105">
        <v>24.354665033365766</v>
      </c>
      <c r="U1579" s="180" t="s">
        <v>6311</v>
      </c>
      <c r="V1579" s="165">
        <v>340</v>
      </c>
      <c r="W1579" s="165">
        <v>130</v>
      </c>
      <c r="X1579" s="165">
        <v>210</v>
      </c>
      <c r="Y1579" s="255">
        <v>161.53846153846155</v>
      </c>
      <c r="Z1579" s="237" t="s">
        <v>7860</v>
      </c>
      <c r="AA1579" s="165">
        <v>216</v>
      </c>
      <c r="AB1579" s="165">
        <v>224</v>
      </c>
      <c r="AC1579" s="165">
        <v>-8</v>
      </c>
      <c r="AD1579" s="165">
        <v>-3.5714285714285712</v>
      </c>
      <c r="AE1579" s="237" t="s">
        <v>7567</v>
      </c>
      <c r="AF1579" s="165">
        <v>170</v>
      </c>
      <c r="AG1579" s="165">
        <v>170</v>
      </c>
      <c r="AH1579" s="165">
        <v>0</v>
      </c>
      <c r="AI1579" s="165">
        <v>0</v>
      </c>
      <c r="AJ1579" s="237" t="s">
        <v>6304</v>
      </c>
      <c r="AK1579" s="165">
        <v>161</v>
      </c>
      <c r="AL1579" s="165">
        <v>169</v>
      </c>
      <c r="AM1579" s="165">
        <v>-8</v>
      </c>
      <c r="AN1579" s="165">
        <v>-4.7337278106508878</v>
      </c>
      <c r="AO1579" s="235" t="s">
        <v>9300</v>
      </c>
      <c r="AP1579" s="165">
        <v>70</v>
      </c>
      <c r="AQ1579" s="165">
        <v>70</v>
      </c>
      <c r="AR1579" s="165">
        <v>0</v>
      </c>
      <c r="AS1579" s="255">
        <v>0</v>
      </c>
      <c r="AT1579" s="166" t="s">
        <v>11559</v>
      </c>
    </row>
    <row r="1580" spans="2:46" ht="50" customHeight="1">
      <c r="B1580" s="34" t="s">
        <v>3118</v>
      </c>
      <c r="C1580" s="35" t="s">
        <v>5311</v>
      </c>
      <c r="D1580" s="36" t="s">
        <v>3119</v>
      </c>
      <c r="E1580" s="240">
        <v>828.78</v>
      </c>
      <c r="F1580" s="235">
        <v>782.85699999999997</v>
      </c>
      <c r="G1580" s="234">
        <v>45.923000000000002</v>
      </c>
      <c r="H1580" s="105">
        <v>5.8660777127879049</v>
      </c>
      <c r="I1580" s="240">
        <v>393.48899999999998</v>
      </c>
      <c r="J1580" s="235">
        <v>393.435</v>
      </c>
      <c r="K1580" s="234">
        <v>5.3999999999973625E-2</v>
      </c>
      <c r="L1580" s="312">
        <v>1.3725265927020633E-2</v>
      </c>
      <c r="M1580" s="240">
        <v>44.634</v>
      </c>
      <c r="N1580" s="235">
        <v>44.634</v>
      </c>
      <c r="O1580" s="234">
        <v>0</v>
      </c>
      <c r="P1580" s="105">
        <v>0</v>
      </c>
      <c r="Q1580" s="240">
        <v>390.65699999999998</v>
      </c>
      <c r="R1580" s="235">
        <v>344.78800000000001</v>
      </c>
      <c r="S1580" s="234">
        <v>45.868999999999971</v>
      </c>
      <c r="T1580" s="105">
        <v>13.303537246075841</v>
      </c>
      <c r="U1580" s="180" t="s">
        <v>5577</v>
      </c>
      <c r="V1580" s="165">
        <v>149</v>
      </c>
      <c r="W1580" s="165">
        <v>104</v>
      </c>
      <c r="X1580" s="165">
        <v>45</v>
      </c>
      <c r="Y1580" s="255">
        <v>43.269230769230774</v>
      </c>
      <c r="Z1580" s="235" t="s">
        <v>5415</v>
      </c>
      <c r="AA1580" s="165">
        <v>123</v>
      </c>
      <c r="AB1580" s="165">
        <v>123</v>
      </c>
      <c r="AC1580" s="165">
        <v>0</v>
      </c>
      <c r="AD1580" s="165">
        <v>0</v>
      </c>
      <c r="AE1580" s="235" t="s">
        <v>5471</v>
      </c>
      <c r="AF1580" s="165">
        <v>91</v>
      </c>
      <c r="AG1580" s="165">
        <v>90</v>
      </c>
      <c r="AH1580" s="165">
        <v>1</v>
      </c>
      <c r="AI1580" s="165">
        <v>1.1111111111111112</v>
      </c>
      <c r="AJ1580" s="235" t="s">
        <v>5416</v>
      </c>
      <c r="AK1580" s="165">
        <v>14</v>
      </c>
      <c r="AL1580" s="165">
        <v>14</v>
      </c>
      <c r="AM1580" s="165">
        <v>0</v>
      </c>
      <c r="AN1580" s="165">
        <v>0</v>
      </c>
      <c r="AO1580" s="235" t="s">
        <v>5404</v>
      </c>
      <c r="AP1580" s="165">
        <v>12</v>
      </c>
      <c r="AQ1580" s="165">
        <v>12</v>
      </c>
      <c r="AR1580" s="165">
        <v>0</v>
      </c>
      <c r="AS1580" s="255">
        <v>0</v>
      </c>
      <c r="AT1580" s="166" t="s">
        <v>11560</v>
      </c>
    </row>
    <row r="1581" spans="2:46" ht="50" customHeight="1">
      <c r="B1581" s="34" t="s">
        <v>3120</v>
      </c>
      <c r="C1581" s="35" t="s">
        <v>5311</v>
      </c>
      <c r="D1581" s="36" t="s">
        <v>3121</v>
      </c>
      <c r="E1581" s="240">
        <v>1723.922</v>
      </c>
      <c r="F1581" s="235">
        <v>1741.0029999999999</v>
      </c>
      <c r="G1581" s="234">
        <v>-17.080999999999904</v>
      </c>
      <c r="H1581" s="105">
        <v>-0.98110112389237158</v>
      </c>
      <c r="I1581" s="240">
        <v>1076.6869999999999</v>
      </c>
      <c r="J1581" s="235">
        <v>965.00099999999998</v>
      </c>
      <c r="K1581" s="234">
        <v>111.68599999999992</v>
      </c>
      <c r="L1581" s="312">
        <v>11.573666763039615</v>
      </c>
      <c r="M1581" s="240">
        <v>50.302</v>
      </c>
      <c r="N1581" s="235">
        <v>79.665999999999997</v>
      </c>
      <c r="O1581" s="234">
        <v>-29.363999999999997</v>
      </c>
      <c r="P1581" s="105">
        <v>-36.858885848417138</v>
      </c>
      <c r="Q1581" s="240">
        <v>596.93299999999999</v>
      </c>
      <c r="R1581" s="235">
        <v>696.33600000000001</v>
      </c>
      <c r="S1581" s="234">
        <v>-99.40300000000002</v>
      </c>
      <c r="T1581" s="105">
        <v>-14.275148778750491</v>
      </c>
      <c r="U1581" s="180" t="s">
        <v>9301</v>
      </c>
      <c r="V1581" s="165">
        <v>347</v>
      </c>
      <c r="W1581" s="165">
        <v>351</v>
      </c>
      <c r="X1581" s="165">
        <v>-4</v>
      </c>
      <c r="Y1581" s="255">
        <v>-1.1396011396011396</v>
      </c>
      <c r="Z1581" s="241" t="s">
        <v>5494</v>
      </c>
      <c r="AA1581" s="165">
        <v>102</v>
      </c>
      <c r="AB1581" s="165">
        <v>123</v>
      </c>
      <c r="AC1581" s="165">
        <v>-21</v>
      </c>
      <c r="AD1581" s="165">
        <v>-17.073170731707318</v>
      </c>
      <c r="AE1581" s="241" t="s">
        <v>6807</v>
      </c>
      <c r="AF1581" s="165">
        <v>50</v>
      </c>
      <c r="AG1581" s="165">
        <v>10</v>
      </c>
      <c r="AH1581" s="165">
        <v>40</v>
      </c>
      <c r="AI1581" s="165">
        <v>400</v>
      </c>
      <c r="AJ1581" s="241" t="s">
        <v>6038</v>
      </c>
      <c r="AK1581" s="165">
        <v>46</v>
      </c>
      <c r="AL1581" s="165">
        <v>49</v>
      </c>
      <c r="AM1581" s="165">
        <v>-3</v>
      </c>
      <c r="AN1581" s="165">
        <v>-6.1224489795918364</v>
      </c>
      <c r="AO1581" s="241" t="s">
        <v>9302</v>
      </c>
      <c r="AP1581" s="165">
        <v>32</v>
      </c>
      <c r="AQ1581" s="165">
        <v>32</v>
      </c>
      <c r="AR1581" s="165">
        <v>0</v>
      </c>
      <c r="AS1581" s="255">
        <v>0</v>
      </c>
      <c r="AT1581" s="125" t="s">
        <v>11561</v>
      </c>
    </row>
    <row r="1582" spans="2:46" ht="50" customHeight="1">
      <c r="B1582" s="34" t="s">
        <v>3122</v>
      </c>
      <c r="C1582" s="35" t="s">
        <v>5311</v>
      </c>
      <c r="D1582" s="36" t="s">
        <v>3123</v>
      </c>
      <c r="E1582" s="240">
        <v>9515.6679999999997</v>
      </c>
      <c r="F1582" s="235">
        <v>9888.0439999999999</v>
      </c>
      <c r="G1582" s="234">
        <v>-372.3760000000002</v>
      </c>
      <c r="H1582" s="105">
        <v>-3.7659217535844323</v>
      </c>
      <c r="I1582" s="240">
        <v>9463.4860000000008</v>
      </c>
      <c r="J1582" s="235">
        <v>9827.1970000000001</v>
      </c>
      <c r="K1582" s="234">
        <v>-363.71099999999933</v>
      </c>
      <c r="L1582" s="312">
        <v>-3.7010655225493014</v>
      </c>
      <c r="M1582" s="69" t="s">
        <v>5412</v>
      </c>
      <c r="N1582" s="115" t="s">
        <v>5412</v>
      </c>
      <c r="O1582" s="115" t="s">
        <v>5412</v>
      </c>
      <c r="P1582" s="115" t="s">
        <v>5412</v>
      </c>
      <c r="Q1582" s="240">
        <v>52.182000000000002</v>
      </c>
      <c r="R1582" s="235">
        <v>60.847000000000001</v>
      </c>
      <c r="S1582" s="234">
        <v>-8.6649999999999991</v>
      </c>
      <c r="T1582" s="105">
        <v>-14.240636350189821</v>
      </c>
      <c r="U1582" s="180" t="s">
        <v>9303</v>
      </c>
      <c r="V1582" s="165">
        <v>52</v>
      </c>
      <c r="W1582" s="165">
        <v>61</v>
      </c>
      <c r="X1582" s="165">
        <v>-9</v>
      </c>
      <c r="Y1582" s="165">
        <v>-14.754098360655737</v>
      </c>
      <c r="Z1582" s="235" t="s">
        <v>6150</v>
      </c>
      <c r="AA1582" s="235" t="s">
        <v>6150</v>
      </c>
      <c r="AB1582" s="235" t="s">
        <v>6150</v>
      </c>
      <c r="AC1582" s="235" t="s">
        <v>6150</v>
      </c>
      <c r="AD1582" s="235" t="s">
        <v>6150</v>
      </c>
      <c r="AE1582" s="235" t="s">
        <v>12158</v>
      </c>
      <c r="AF1582" s="235" t="s">
        <v>12158</v>
      </c>
      <c r="AG1582" s="235" t="s">
        <v>12158</v>
      </c>
      <c r="AH1582" s="235" t="s">
        <v>12158</v>
      </c>
      <c r="AI1582" s="235" t="s">
        <v>12158</v>
      </c>
      <c r="AJ1582" s="165" t="s">
        <v>6176</v>
      </c>
      <c r="AK1582" s="165" t="s">
        <v>6176</v>
      </c>
      <c r="AL1582" s="165" t="s">
        <v>6176</v>
      </c>
      <c r="AM1582" s="165" t="s">
        <v>6176</v>
      </c>
      <c r="AN1582" s="165" t="s">
        <v>6176</v>
      </c>
      <c r="AO1582" s="165" t="s">
        <v>6176</v>
      </c>
      <c r="AP1582" s="165" t="s">
        <v>6176</v>
      </c>
      <c r="AQ1582" s="165" t="s">
        <v>6176</v>
      </c>
      <c r="AR1582" s="165" t="s">
        <v>6176</v>
      </c>
      <c r="AS1582" s="165" t="s">
        <v>6176</v>
      </c>
      <c r="AT1582" s="124"/>
    </row>
    <row r="1583" spans="2:46" ht="50" customHeight="1">
      <c r="B1583" s="34" t="s">
        <v>3124</v>
      </c>
      <c r="C1583" s="35" t="s">
        <v>5311</v>
      </c>
      <c r="D1583" s="36" t="s">
        <v>3125</v>
      </c>
      <c r="E1583" s="240">
        <v>51.154000000000003</v>
      </c>
      <c r="F1583" s="235">
        <v>51.109000000000002</v>
      </c>
      <c r="G1583" s="234">
        <v>4.5000000000001705E-2</v>
      </c>
      <c r="H1583" s="105">
        <v>8.8047114989535505E-2</v>
      </c>
      <c r="I1583" s="240">
        <v>34.469000000000001</v>
      </c>
      <c r="J1583" s="235">
        <v>34.441000000000003</v>
      </c>
      <c r="K1583" s="234">
        <v>2.7999999999998693E-2</v>
      </c>
      <c r="L1583" s="312">
        <v>8.1298452425883946E-2</v>
      </c>
      <c r="M1583" s="69" t="s">
        <v>5412</v>
      </c>
      <c r="N1583" s="115" t="s">
        <v>5412</v>
      </c>
      <c r="O1583" s="115" t="s">
        <v>5412</v>
      </c>
      <c r="P1583" s="115" t="s">
        <v>5412</v>
      </c>
      <c r="Q1583" s="240">
        <v>16.684999999999999</v>
      </c>
      <c r="R1583" s="235">
        <v>16.667999999999999</v>
      </c>
      <c r="S1583" s="234">
        <v>1.699999999999946E-2</v>
      </c>
      <c r="T1583" s="105">
        <v>0.10199184065274455</v>
      </c>
      <c r="U1583" s="180" t="s">
        <v>9304</v>
      </c>
      <c r="V1583" s="165">
        <v>17</v>
      </c>
      <c r="W1583" s="165">
        <v>17</v>
      </c>
      <c r="X1583" s="165">
        <v>0</v>
      </c>
      <c r="Y1583" s="165">
        <v>0</v>
      </c>
      <c r="Z1583" s="235" t="s">
        <v>6150</v>
      </c>
      <c r="AA1583" s="235" t="s">
        <v>6150</v>
      </c>
      <c r="AB1583" s="235" t="s">
        <v>6150</v>
      </c>
      <c r="AC1583" s="235" t="s">
        <v>6150</v>
      </c>
      <c r="AD1583" s="235" t="s">
        <v>6150</v>
      </c>
      <c r="AE1583" s="235" t="s">
        <v>12158</v>
      </c>
      <c r="AF1583" s="235" t="s">
        <v>12158</v>
      </c>
      <c r="AG1583" s="235" t="s">
        <v>12158</v>
      </c>
      <c r="AH1583" s="235" t="s">
        <v>12158</v>
      </c>
      <c r="AI1583" s="235" t="s">
        <v>12158</v>
      </c>
      <c r="AJ1583" s="165" t="s">
        <v>6176</v>
      </c>
      <c r="AK1583" s="165" t="s">
        <v>6176</v>
      </c>
      <c r="AL1583" s="165" t="s">
        <v>6176</v>
      </c>
      <c r="AM1583" s="165" t="s">
        <v>6176</v>
      </c>
      <c r="AN1583" s="165" t="s">
        <v>6176</v>
      </c>
      <c r="AO1583" s="165" t="s">
        <v>6176</v>
      </c>
      <c r="AP1583" s="165" t="s">
        <v>6176</v>
      </c>
      <c r="AQ1583" s="165" t="s">
        <v>6176</v>
      </c>
      <c r="AR1583" s="165" t="s">
        <v>6176</v>
      </c>
      <c r="AS1583" s="165" t="s">
        <v>6176</v>
      </c>
      <c r="AT1583" s="124"/>
    </row>
    <row r="1584" spans="2:46" ht="50" customHeight="1">
      <c r="B1584" s="34" t="s">
        <v>3126</v>
      </c>
      <c r="C1584" s="35" t="s">
        <v>5311</v>
      </c>
      <c r="D1584" s="36" t="s">
        <v>3127</v>
      </c>
      <c r="E1584" s="240">
        <v>32.223999999999997</v>
      </c>
      <c r="F1584" s="235">
        <v>32.213999999999999</v>
      </c>
      <c r="G1584" s="234">
        <v>9.9999999999980105E-3</v>
      </c>
      <c r="H1584" s="105">
        <v>3.1042403923753684E-2</v>
      </c>
      <c r="I1584" s="240">
        <v>32.223999999999997</v>
      </c>
      <c r="J1584" s="235">
        <v>32.213999999999999</v>
      </c>
      <c r="K1584" s="234">
        <v>9.9999999999980105E-3</v>
      </c>
      <c r="L1584" s="312">
        <v>3.1042403923753684E-2</v>
      </c>
      <c r="M1584" s="69" t="s">
        <v>5412</v>
      </c>
      <c r="N1584" s="115" t="s">
        <v>5412</v>
      </c>
      <c r="O1584" s="115" t="s">
        <v>5412</v>
      </c>
      <c r="P1584" s="115" t="s">
        <v>5412</v>
      </c>
      <c r="Q1584" s="69" t="s">
        <v>5412</v>
      </c>
      <c r="R1584" s="115" t="s">
        <v>5412</v>
      </c>
      <c r="S1584" s="115" t="s">
        <v>5412</v>
      </c>
      <c r="T1584" s="295" t="s">
        <v>5412</v>
      </c>
      <c r="U1584" s="65" t="s">
        <v>6150</v>
      </c>
      <c r="V1584" s="235" t="s">
        <v>6150</v>
      </c>
      <c r="W1584" s="235" t="s">
        <v>6150</v>
      </c>
      <c r="X1584" s="235" t="s">
        <v>6150</v>
      </c>
      <c r="Y1584" s="235" t="s">
        <v>6150</v>
      </c>
      <c r="Z1584" s="235" t="s">
        <v>6150</v>
      </c>
      <c r="AA1584" s="235" t="s">
        <v>6150</v>
      </c>
      <c r="AB1584" s="235" t="s">
        <v>6150</v>
      </c>
      <c r="AC1584" s="235" t="s">
        <v>6150</v>
      </c>
      <c r="AD1584" s="235" t="s">
        <v>6150</v>
      </c>
      <c r="AE1584" s="235" t="s">
        <v>12158</v>
      </c>
      <c r="AF1584" s="235" t="s">
        <v>12158</v>
      </c>
      <c r="AG1584" s="235" t="s">
        <v>12158</v>
      </c>
      <c r="AH1584" s="235" t="s">
        <v>12158</v>
      </c>
      <c r="AI1584" s="235" t="s">
        <v>12158</v>
      </c>
      <c r="AJ1584" s="165" t="s">
        <v>6176</v>
      </c>
      <c r="AK1584" s="165" t="s">
        <v>6176</v>
      </c>
      <c r="AL1584" s="165" t="s">
        <v>6176</v>
      </c>
      <c r="AM1584" s="165" t="s">
        <v>6176</v>
      </c>
      <c r="AN1584" s="165" t="s">
        <v>6176</v>
      </c>
      <c r="AO1584" s="165" t="s">
        <v>6176</v>
      </c>
      <c r="AP1584" s="165" t="s">
        <v>6176</v>
      </c>
      <c r="AQ1584" s="165" t="s">
        <v>6176</v>
      </c>
      <c r="AR1584" s="165" t="s">
        <v>6176</v>
      </c>
      <c r="AS1584" s="165" t="s">
        <v>6176</v>
      </c>
      <c r="AT1584" s="124"/>
    </row>
    <row r="1585" spans="2:48" ht="50" customHeight="1">
      <c r="B1585" s="34" t="s">
        <v>3128</v>
      </c>
      <c r="C1585" s="35" t="s">
        <v>5311</v>
      </c>
      <c r="D1585" s="36" t="s">
        <v>3129</v>
      </c>
      <c r="E1585" s="240">
        <v>161.59899999999999</v>
      </c>
      <c r="F1585" s="235">
        <v>182.65600000000001</v>
      </c>
      <c r="G1585" s="234">
        <v>-21.057000000000016</v>
      </c>
      <c r="H1585" s="105">
        <v>-11.528227925718298</v>
      </c>
      <c r="I1585" s="240">
        <v>149.56800000000001</v>
      </c>
      <c r="J1585" s="235">
        <v>170.63499999999999</v>
      </c>
      <c r="K1585" s="234">
        <v>-21.066999999999979</v>
      </c>
      <c r="L1585" s="312">
        <v>-12.346236118029701</v>
      </c>
      <c r="M1585" s="69" t="s">
        <v>5412</v>
      </c>
      <c r="N1585" s="115" t="s">
        <v>5412</v>
      </c>
      <c r="O1585" s="115" t="s">
        <v>5412</v>
      </c>
      <c r="P1585" s="115" t="s">
        <v>5412</v>
      </c>
      <c r="Q1585" s="240">
        <v>12.031000000000001</v>
      </c>
      <c r="R1585" s="235">
        <v>12.021000000000001</v>
      </c>
      <c r="S1585" s="234">
        <v>9.9999999999997868E-3</v>
      </c>
      <c r="T1585" s="105">
        <v>8.3187754762497179E-2</v>
      </c>
      <c r="U1585" s="180" t="s">
        <v>9305</v>
      </c>
      <c r="V1585" s="165">
        <v>11</v>
      </c>
      <c r="W1585" s="165">
        <v>11</v>
      </c>
      <c r="X1585" s="165">
        <v>0</v>
      </c>
      <c r="Y1585" s="255">
        <v>0</v>
      </c>
      <c r="Z1585" s="235" t="s">
        <v>9306</v>
      </c>
      <c r="AA1585" s="165">
        <v>1</v>
      </c>
      <c r="AB1585" s="165">
        <v>1</v>
      </c>
      <c r="AC1585" s="165">
        <v>0</v>
      </c>
      <c r="AD1585" s="165">
        <v>0</v>
      </c>
      <c r="AE1585" s="235" t="s">
        <v>12158</v>
      </c>
      <c r="AF1585" s="235" t="s">
        <v>12158</v>
      </c>
      <c r="AG1585" s="235" t="s">
        <v>12158</v>
      </c>
      <c r="AH1585" s="235" t="s">
        <v>12158</v>
      </c>
      <c r="AI1585" s="235" t="s">
        <v>12158</v>
      </c>
      <c r="AJ1585" s="165" t="s">
        <v>6176</v>
      </c>
      <c r="AK1585" s="165" t="s">
        <v>6176</v>
      </c>
      <c r="AL1585" s="165" t="s">
        <v>6176</v>
      </c>
      <c r="AM1585" s="165" t="s">
        <v>6176</v>
      </c>
      <c r="AN1585" s="165" t="s">
        <v>6176</v>
      </c>
      <c r="AO1585" s="165" t="s">
        <v>6176</v>
      </c>
      <c r="AP1585" s="165" t="s">
        <v>6176</v>
      </c>
      <c r="AQ1585" s="165" t="s">
        <v>6176</v>
      </c>
      <c r="AR1585" s="165" t="s">
        <v>6176</v>
      </c>
      <c r="AS1585" s="165" t="s">
        <v>6176</v>
      </c>
      <c r="AT1585" s="124"/>
    </row>
    <row r="1586" spans="2:48" ht="50" customHeight="1">
      <c r="B1586" s="34" t="s">
        <v>3130</v>
      </c>
      <c r="C1586" s="35" t="s">
        <v>5311</v>
      </c>
      <c r="D1586" s="36" t="s">
        <v>3131</v>
      </c>
      <c r="E1586" s="240">
        <v>179.874</v>
      </c>
      <c r="F1586" s="235">
        <v>206.15199999999999</v>
      </c>
      <c r="G1586" s="234">
        <v>-26.277999999999992</v>
      </c>
      <c r="H1586" s="105">
        <v>-12.746905196165933</v>
      </c>
      <c r="I1586" s="240" t="s">
        <v>6150</v>
      </c>
      <c r="J1586" s="235" t="s">
        <v>6150</v>
      </c>
      <c r="K1586" s="234" t="s">
        <v>6150</v>
      </c>
      <c r="L1586" s="312" t="s">
        <v>6150</v>
      </c>
      <c r="M1586" s="69" t="s">
        <v>5412</v>
      </c>
      <c r="N1586" s="115" t="s">
        <v>5412</v>
      </c>
      <c r="O1586" s="115" t="s">
        <v>5412</v>
      </c>
      <c r="P1586" s="115" t="s">
        <v>5412</v>
      </c>
      <c r="Q1586" s="240">
        <v>179.874</v>
      </c>
      <c r="R1586" s="235">
        <v>206.15199999999999</v>
      </c>
      <c r="S1586" s="234">
        <v>-26.277999999999992</v>
      </c>
      <c r="T1586" s="105">
        <v>-12.746905196165933</v>
      </c>
      <c r="U1586" s="180" t="s">
        <v>6074</v>
      </c>
      <c r="V1586" s="165">
        <v>180</v>
      </c>
      <c r="W1586" s="165">
        <v>206</v>
      </c>
      <c r="X1586" s="165">
        <v>-26</v>
      </c>
      <c r="Y1586" s="165">
        <v>-12.621359223300971</v>
      </c>
      <c r="Z1586" s="235" t="s">
        <v>6150</v>
      </c>
      <c r="AA1586" s="235" t="s">
        <v>6150</v>
      </c>
      <c r="AB1586" s="235" t="s">
        <v>6150</v>
      </c>
      <c r="AC1586" s="235" t="s">
        <v>6150</v>
      </c>
      <c r="AD1586" s="235" t="s">
        <v>6150</v>
      </c>
      <c r="AE1586" s="235" t="s">
        <v>12158</v>
      </c>
      <c r="AF1586" s="235" t="s">
        <v>12158</v>
      </c>
      <c r="AG1586" s="235" t="s">
        <v>12158</v>
      </c>
      <c r="AH1586" s="235" t="s">
        <v>12158</v>
      </c>
      <c r="AI1586" s="235" t="s">
        <v>12158</v>
      </c>
      <c r="AJ1586" s="165" t="s">
        <v>6176</v>
      </c>
      <c r="AK1586" s="165" t="s">
        <v>6176</v>
      </c>
      <c r="AL1586" s="165" t="s">
        <v>6176</v>
      </c>
      <c r="AM1586" s="165" t="s">
        <v>6176</v>
      </c>
      <c r="AN1586" s="165" t="s">
        <v>6176</v>
      </c>
      <c r="AO1586" s="165" t="s">
        <v>6176</v>
      </c>
      <c r="AP1586" s="165" t="s">
        <v>6176</v>
      </c>
      <c r="AQ1586" s="165" t="s">
        <v>6176</v>
      </c>
      <c r="AR1586" s="165" t="s">
        <v>6176</v>
      </c>
      <c r="AS1586" s="165" t="s">
        <v>6176</v>
      </c>
      <c r="AT1586" s="128"/>
    </row>
    <row r="1587" spans="2:48" ht="50" customHeight="1">
      <c r="B1587" s="34" t="s">
        <v>3132</v>
      </c>
      <c r="C1587" s="35" t="s">
        <v>5311</v>
      </c>
      <c r="D1587" s="36" t="s">
        <v>3133</v>
      </c>
      <c r="E1587" s="240">
        <v>328.54700000000003</v>
      </c>
      <c r="F1587" s="235">
        <v>286.096</v>
      </c>
      <c r="G1587" s="234">
        <v>42.451000000000022</v>
      </c>
      <c r="H1587" s="105">
        <v>14.838026396733973</v>
      </c>
      <c r="I1587" s="240">
        <v>310.19099999999997</v>
      </c>
      <c r="J1587" s="235">
        <v>268.49599999999998</v>
      </c>
      <c r="K1587" s="234">
        <v>41.694999999999993</v>
      </c>
      <c r="L1587" s="312">
        <v>15.529095405518145</v>
      </c>
      <c r="M1587" s="69" t="s">
        <v>5412</v>
      </c>
      <c r="N1587" s="115" t="s">
        <v>5412</v>
      </c>
      <c r="O1587" s="115" t="s">
        <v>5412</v>
      </c>
      <c r="P1587" s="115" t="s">
        <v>5412</v>
      </c>
      <c r="Q1587" s="240">
        <v>18.356000000000002</v>
      </c>
      <c r="R1587" s="235">
        <v>17.600000000000001</v>
      </c>
      <c r="S1587" s="234">
        <v>0.75600000000000023</v>
      </c>
      <c r="T1587" s="105">
        <v>4.2954545454545467</v>
      </c>
      <c r="U1587" s="350" t="s">
        <v>7885</v>
      </c>
      <c r="V1587" s="253">
        <v>18</v>
      </c>
      <c r="W1587" s="253">
        <v>18</v>
      </c>
      <c r="X1587" s="253">
        <v>0</v>
      </c>
      <c r="Y1587" s="253">
        <v>0</v>
      </c>
      <c r="Z1587" s="235" t="s">
        <v>6150</v>
      </c>
      <c r="AA1587" s="235" t="s">
        <v>6150</v>
      </c>
      <c r="AB1587" s="235" t="s">
        <v>6150</v>
      </c>
      <c r="AC1587" s="235" t="s">
        <v>6150</v>
      </c>
      <c r="AD1587" s="235" t="s">
        <v>6150</v>
      </c>
      <c r="AE1587" s="235" t="s">
        <v>12158</v>
      </c>
      <c r="AF1587" s="235" t="s">
        <v>12158</v>
      </c>
      <c r="AG1587" s="235" t="s">
        <v>12158</v>
      </c>
      <c r="AH1587" s="235" t="s">
        <v>12158</v>
      </c>
      <c r="AI1587" s="235" t="s">
        <v>12158</v>
      </c>
      <c r="AJ1587" s="165" t="s">
        <v>6176</v>
      </c>
      <c r="AK1587" s="165" t="s">
        <v>6176</v>
      </c>
      <c r="AL1587" s="165" t="s">
        <v>6176</v>
      </c>
      <c r="AM1587" s="165" t="s">
        <v>6176</v>
      </c>
      <c r="AN1587" s="165" t="s">
        <v>6176</v>
      </c>
      <c r="AO1587" s="165" t="s">
        <v>6176</v>
      </c>
      <c r="AP1587" s="165" t="s">
        <v>6176</v>
      </c>
      <c r="AQ1587" s="165" t="s">
        <v>6176</v>
      </c>
      <c r="AR1587" s="165" t="s">
        <v>6176</v>
      </c>
      <c r="AS1587" s="165" t="s">
        <v>6176</v>
      </c>
      <c r="AT1587" s="124"/>
    </row>
    <row r="1588" spans="2:48" ht="50" customHeight="1">
      <c r="B1588" s="56" t="s">
        <v>3134</v>
      </c>
      <c r="C1588" s="57" t="s">
        <v>5311</v>
      </c>
      <c r="D1588" s="58" t="s">
        <v>3135</v>
      </c>
      <c r="E1588" s="240">
        <v>20.55</v>
      </c>
      <c r="F1588" s="235">
        <v>21.047000000000001</v>
      </c>
      <c r="G1588" s="234">
        <v>-0.49699999999999989</v>
      </c>
      <c r="H1588" s="105">
        <v>-2.3613816695966166</v>
      </c>
      <c r="I1588" s="240">
        <v>20.55</v>
      </c>
      <c r="J1588" s="235">
        <v>21.047000000000001</v>
      </c>
      <c r="K1588" s="234">
        <v>-0.49699999999999989</v>
      </c>
      <c r="L1588" s="312">
        <v>-2.3613816695966166</v>
      </c>
      <c r="M1588" s="69" t="s">
        <v>5412</v>
      </c>
      <c r="N1588" s="115" t="s">
        <v>5412</v>
      </c>
      <c r="O1588" s="115" t="s">
        <v>5412</v>
      </c>
      <c r="P1588" s="115" t="s">
        <v>5412</v>
      </c>
      <c r="Q1588" s="69" t="s">
        <v>5412</v>
      </c>
      <c r="R1588" s="115" t="s">
        <v>5412</v>
      </c>
      <c r="S1588" s="115" t="s">
        <v>5412</v>
      </c>
      <c r="T1588" s="295" t="s">
        <v>5412</v>
      </c>
      <c r="U1588" s="65" t="s">
        <v>6150</v>
      </c>
      <c r="V1588" s="235" t="s">
        <v>6150</v>
      </c>
      <c r="W1588" s="235" t="s">
        <v>6150</v>
      </c>
      <c r="X1588" s="235" t="s">
        <v>6150</v>
      </c>
      <c r="Y1588" s="235" t="s">
        <v>6150</v>
      </c>
      <c r="Z1588" s="235" t="s">
        <v>6150</v>
      </c>
      <c r="AA1588" s="235" t="s">
        <v>6150</v>
      </c>
      <c r="AB1588" s="235" t="s">
        <v>6150</v>
      </c>
      <c r="AC1588" s="235" t="s">
        <v>6150</v>
      </c>
      <c r="AD1588" s="235" t="s">
        <v>6150</v>
      </c>
      <c r="AE1588" s="235" t="s">
        <v>12158</v>
      </c>
      <c r="AF1588" s="235" t="s">
        <v>12158</v>
      </c>
      <c r="AG1588" s="235" t="s">
        <v>12158</v>
      </c>
      <c r="AH1588" s="235" t="s">
        <v>12158</v>
      </c>
      <c r="AI1588" s="235" t="s">
        <v>12158</v>
      </c>
      <c r="AJ1588" s="165" t="s">
        <v>6176</v>
      </c>
      <c r="AK1588" s="165" t="s">
        <v>6176</v>
      </c>
      <c r="AL1588" s="165" t="s">
        <v>6176</v>
      </c>
      <c r="AM1588" s="165" t="s">
        <v>6176</v>
      </c>
      <c r="AN1588" s="165" t="s">
        <v>6176</v>
      </c>
      <c r="AO1588" s="165" t="s">
        <v>6176</v>
      </c>
      <c r="AP1588" s="165" t="s">
        <v>6176</v>
      </c>
      <c r="AQ1588" s="165" t="s">
        <v>6176</v>
      </c>
      <c r="AR1588" s="165" t="s">
        <v>6176</v>
      </c>
      <c r="AS1588" s="165" t="s">
        <v>6176</v>
      </c>
      <c r="AT1588" s="127"/>
      <c r="AV1588"/>
    </row>
    <row r="1589" spans="2:48" ht="50" customHeight="1">
      <c r="B1589" s="56" t="s">
        <v>3136</v>
      </c>
      <c r="C1589" s="57" t="s">
        <v>5311</v>
      </c>
      <c r="D1589" s="58" t="s">
        <v>3137</v>
      </c>
      <c r="E1589" s="240">
        <v>546.75300000000004</v>
      </c>
      <c r="F1589" s="235">
        <v>640.90800000000002</v>
      </c>
      <c r="G1589" s="234">
        <v>-94.154999999999973</v>
      </c>
      <c r="H1589" s="105">
        <v>-14.690876069576284</v>
      </c>
      <c r="I1589" s="240">
        <v>515.38499999999999</v>
      </c>
      <c r="J1589" s="235">
        <v>592.72299999999996</v>
      </c>
      <c r="K1589" s="234">
        <v>-77.337999999999965</v>
      </c>
      <c r="L1589" s="312">
        <v>-13.047916142953786</v>
      </c>
      <c r="M1589" s="69" t="s">
        <v>5412</v>
      </c>
      <c r="N1589" s="115" t="s">
        <v>5412</v>
      </c>
      <c r="O1589" s="115" t="s">
        <v>5412</v>
      </c>
      <c r="P1589" s="115" t="s">
        <v>5412</v>
      </c>
      <c r="Q1589" s="240">
        <v>31.367999999999999</v>
      </c>
      <c r="R1589" s="235">
        <v>48.185000000000002</v>
      </c>
      <c r="S1589" s="234">
        <v>-16.817000000000004</v>
      </c>
      <c r="T1589" s="105">
        <v>-34.900902770571761</v>
      </c>
      <c r="U1589" s="180" t="s">
        <v>9307</v>
      </c>
      <c r="V1589" s="165">
        <v>31</v>
      </c>
      <c r="W1589" s="165">
        <v>48</v>
      </c>
      <c r="X1589" s="165">
        <v>-17</v>
      </c>
      <c r="Y1589" s="255">
        <v>-35.416666666666671</v>
      </c>
      <c r="Z1589" s="235" t="s">
        <v>6150</v>
      </c>
      <c r="AA1589" s="235" t="s">
        <v>6150</v>
      </c>
      <c r="AB1589" s="235" t="s">
        <v>6150</v>
      </c>
      <c r="AC1589" s="235" t="s">
        <v>6150</v>
      </c>
      <c r="AD1589" s="235" t="s">
        <v>6150</v>
      </c>
      <c r="AE1589" s="235" t="s">
        <v>12158</v>
      </c>
      <c r="AF1589" s="235" t="s">
        <v>12158</v>
      </c>
      <c r="AG1589" s="235" t="s">
        <v>12158</v>
      </c>
      <c r="AH1589" s="235" t="s">
        <v>12158</v>
      </c>
      <c r="AI1589" s="235" t="s">
        <v>12158</v>
      </c>
      <c r="AJ1589" s="165" t="s">
        <v>6176</v>
      </c>
      <c r="AK1589" s="165" t="s">
        <v>6176</v>
      </c>
      <c r="AL1589" s="165" t="s">
        <v>6176</v>
      </c>
      <c r="AM1589" s="165" t="s">
        <v>6176</v>
      </c>
      <c r="AN1589" s="165" t="s">
        <v>6176</v>
      </c>
      <c r="AO1589" s="165" t="s">
        <v>6176</v>
      </c>
      <c r="AP1589" s="165" t="s">
        <v>6176</v>
      </c>
      <c r="AQ1589" s="165" t="s">
        <v>6176</v>
      </c>
      <c r="AR1589" s="165" t="s">
        <v>6176</v>
      </c>
      <c r="AS1589" s="165" t="s">
        <v>6176</v>
      </c>
      <c r="AT1589" s="124"/>
      <c r="AV1589"/>
    </row>
    <row r="1590" spans="2:48" ht="50" customHeight="1">
      <c r="B1590" s="34" t="s">
        <v>3138</v>
      </c>
      <c r="C1590" s="35" t="s">
        <v>5311</v>
      </c>
      <c r="D1590" s="36" t="s">
        <v>3139</v>
      </c>
      <c r="E1590" s="240">
        <v>720.14200000000005</v>
      </c>
      <c r="F1590" s="235">
        <v>802.32899999999995</v>
      </c>
      <c r="G1590" s="234">
        <v>-82.186999999999898</v>
      </c>
      <c r="H1590" s="105">
        <v>-10.243553455004108</v>
      </c>
      <c r="I1590" s="240">
        <v>286.63400000000001</v>
      </c>
      <c r="J1590" s="235">
        <v>346.85399999999998</v>
      </c>
      <c r="K1590" s="234">
        <v>-60.21999999999997</v>
      </c>
      <c r="L1590" s="312">
        <v>-17.361771811770939</v>
      </c>
      <c r="M1590" s="69" t="s">
        <v>5412</v>
      </c>
      <c r="N1590" s="115" t="s">
        <v>5412</v>
      </c>
      <c r="O1590" s="115" t="s">
        <v>5412</v>
      </c>
      <c r="P1590" s="115" t="s">
        <v>5412</v>
      </c>
      <c r="Q1590" s="240">
        <v>433.50799999999998</v>
      </c>
      <c r="R1590" s="235">
        <v>455.47500000000002</v>
      </c>
      <c r="S1590" s="234">
        <v>-21.967000000000041</v>
      </c>
      <c r="T1590" s="105">
        <v>-4.8228772160930991</v>
      </c>
      <c r="U1590" s="180" t="s">
        <v>9308</v>
      </c>
      <c r="V1590" s="165">
        <v>296</v>
      </c>
      <c r="W1590" s="165">
        <v>278</v>
      </c>
      <c r="X1590" s="165">
        <v>18</v>
      </c>
      <c r="Y1590" s="255">
        <v>6.4748201438848918</v>
      </c>
      <c r="Z1590" s="237" t="s">
        <v>9309</v>
      </c>
      <c r="AA1590" s="165">
        <v>130</v>
      </c>
      <c r="AB1590" s="165">
        <v>155</v>
      </c>
      <c r="AC1590" s="165">
        <v>-25</v>
      </c>
      <c r="AD1590" s="165">
        <v>-16.129032258064516</v>
      </c>
      <c r="AE1590" s="237" t="s">
        <v>9310</v>
      </c>
      <c r="AF1590" s="165">
        <v>7</v>
      </c>
      <c r="AG1590" s="165">
        <v>22</v>
      </c>
      <c r="AH1590" s="165">
        <v>-15</v>
      </c>
      <c r="AI1590" s="165">
        <v>-68.181818181818173</v>
      </c>
      <c r="AJ1590" s="165" t="s">
        <v>6176</v>
      </c>
      <c r="AK1590" s="165" t="s">
        <v>6176</v>
      </c>
      <c r="AL1590" s="165" t="s">
        <v>6176</v>
      </c>
      <c r="AM1590" s="165" t="s">
        <v>6176</v>
      </c>
      <c r="AN1590" s="165" t="s">
        <v>6176</v>
      </c>
      <c r="AO1590" s="165" t="s">
        <v>6176</v>
      </c>
      <c r="AP1590" s="165" t="s">
        <v>6176</v>
      </c>
      <c r="AQ1590" s="165" t="s">
        <v>6176</v>
      </c>
      <c r="AR1590" s="165" t="s">
        <v>6176</v>
      </c>
      <c r="AS1590" s="165" t="s">
        <v>6176</v>
      </c>
      <c r="AT1590" s="124"/>
    </row>
    <row r="1591" spans="2:48" ht="50" customHeight="1">
      <c r="B1591" s="37" t="s">
        <v>3140</v>
      </c>
      <c r="C1591" s="38" t="s">
        <v>5311</v>
      </c>
      <c r="D1591" s="39" t="s">
        <v>3141</v>
      </c>
      <c r="E1591" s="240">
        <v>484.64</v>
      </c>
      <c r="F1591" s="235">
        <v>431.44799999999998</v>
      </c>
      <c r="G1591" s="234">
        <v>53.192000000000007</v>
      </c>
      <c r="H1591" s="105">
        <v>12.328716322708647</v>
      </c>
      <c r="I1591" s="240">
        <v>375.202</v>
      </c>
      <c r="J1591" s="235">
        <v>322.142</v>
      </c>
      <c r="K1591" s="234">
        <v>53.06</v>
      </c>
      <c r="L1591" s="312">
        <v>16.470997262076974</v>
      </c>
      <c r="M1591" s="69" t="s">
        <v>5412</v>
      </c>
      <c r="N1591" s="115" t="s">
        <v>5412</v>
      </c>
      <c r="O1591" s="115" t="s">
        <v>5412</v>
      </c>
      <c r="P1591" s="115" t="s">
        <v>5412</v>
      </c>
      <c r="Q1591" s="240">
        <v>109.438</v>
      </c>
      <c r="R1591" s="235">
        <v>109.306</v>
      </c>
      <c r="S1591" s="234">
        <v>0.132000000000005</v>
      </c>
      <c r="T1591" s="105">
        <v>0.12076189779152563</v>
      </c>
      <c r="U1591" s="180" t="s">
        <v>6074</v>
      </c>
      <c r="V1591" s="165">
        <v>109</v>
      </c>
      <c r="W1591" s="165">
        <v>109</v>
      </c>
      <c r="X1591" s="165">
        <v>0</v>
      </c>
      <c r="Y1591" s="255">
        <v>0</v>
      </c>
      <c r="Z1591" s="235" t="s">
        <v>6150</v>
      </c>
      <c r="AA1591" s="235" t="s">
        <v>6150</v>
      </c>
      <c r="AB1591" s="235" t="s">
        <v>6150</v>
      </c>
      <c r="AC1591" s="235" t="s">
        <v>6150</v>
      </c>
      <c r="AD1591" s="235" t="s">
        <v>6150</v>
      </c>
      <c r="AE1591" s="235" t="s">
        <v>12158</v>
      </c>
      <c r="AF1591" s="235" t="s">
        <v>12158</v>
      </c>
      <c r="AG1591" s="235" t="s">
        <v>12158</v>
      </c>
      <c r="AH1591" s="235" t="s">
        <v>12158</v>
      </c>
      <c r="AI1591" s="235" t="s">
        <v>12158</v>
      </c>
      <c r="AJ1591" s="165" t="s">
        <v>6176</v>
      </c>
      <c r="AK1591" s="165" t="s">
        <v>6176</v>
      </c>
      <c r="AL1591" s="165" t="s">
        <v>6176</v>
      </c>
      <c r="AM1591" s="165" t="s">
        <v>6176</v>
      </c>
      <c r="AN1591" s="165" t="s">
        <v>6176</v>
      </c>
      <c r="AO1591" s="165" t="s">
        <v>6176</v>
      </c>
      <c r="AP1591" s="165" t="s">
        <v>6176</v>
      </c>
      <c r="AQ1591" s="165" t="s">
        <v>6176</v>
      </c>
      <c r="AR1591" s="165" t="s">
        <v>6176</v>
      </c>
      <c r="AS1591" s="165" t="s">
        <v>6176</v>
      </c>
      <c r="AT1591" s="126"/>
    </row>
    <row r="1592" spans="2:48" ht="50" customHeight="1">
      <c r="B1592" s="37" t="s">
        <v>3142</v>
      </c>
      <c r="C1592" s="38" t="s">
        <v>5311</v>
      </c>
      <c r="D1592" s="39" t="s">
        <v>3143</v>
      </c>
      <c r="E1592" s="240">
        <v>218.30799999999999</v>
      </c>
      <c r="F1592" s="235">
        <v>252.14</v>
      </c>
      <c r="G1592" s="234">
        <v>-33.831999999999994</v>
      </c>
      <c r="H1592" s="105">
        <v>-13.417942412945189</v>
      </c>
      <c r="I1592" s="240">
        <v>216.488</v>
      </c>
      <c r="J1592" s="235">
        <v>250.32</v>
      </c>
      <c r="K1592" s="234">
        <v>-33.831999999999994</v>
      </c>
      <c r="L1592" s="312">
        <v>-13.51550015979546</v>
      </c>
      <c r="M1592" s="69" t="s">
        <v>5412</v>
      </c>
      <c r="N1592" s="115" t="s">
        <v>5412</v>
      </c>
      <c r="O1592" s="115" t="s">
        <v>5412</v>
      </c>
      <c r="P1592" s="115" t="s">
        <v>5412</v>
      </c>
      <c r="Q1592" s="240">
        <v>1.82</v>
      </c>
      <c r="R1592" s="235">
        <v>1.82</v>
      </c>
      <c r="S1592" s="234">
        <v>0</v>
      </c>
      <c r="T1592" s="105">
        <v>0</v>
      </c>
      <c r="U1592" s="180" t="s">
        <v>7695</v>
      </c>
      <c r="V1592" s="165">
        <v>2</v>
      </c>
      <c r="W1592" s="165">
        <v>2</v>
      </c>
      <c r="X1592" s="165">
        <v>0</v>
      </c>
      <c r="Y1592" s="255">
        <v>0</v>
      </c>
      <c r="Z1592" s="235" t="s">
        <v>6150</v>
      </c>
      <c r="AA1592" s="235" t="s">
        <v>6150</v>
      </c>
      <c r="AB1592" s="235" t="s">
        <v>6150</v>
      </c>
      <c r="AC1592" s="235" t="s">
        <v>6150</v>
      </c>
      <c r="AD1592" s="235" t="s">
        <v>6150</v>
      </c>
      <c r="AE1592" s="235" t="s">
        <v>12158</v>
      </c>
      <c r="AF1592" s="235" t="s">
        <v>12158</v>
      </c>
      <c r="AG1592" s="235" t="s">
        <v>12158</v>
      </c>
      <c r="AH1592" s="235" t="s">
        <v>12158</v>
      </c>
      <c r="AI1592" s="235" t="s">
        <v>12158</v>
      </c>
      <c r="AJ1592" s="165" t="s">
        <v>6176</v>
      </c>
      <c r="AK1592" s="165" t="s">
        <v>6176</v>
      </c>
      <c r="AL1592" s="165" t="s">
        <v>6176</v>
      </c>
      <c r="AM1592" s="165" t="s">
        <v>6176</v>
      </c>
      <c r="AN1592" s="165" t="s">
        <v>6176</v>
      </c>
      <c r="AO1592" s="165" t="s">
        <v>6176</v>
      </c>
      <c r="AP1592" s="165" t="s">
        <v>6176</v>
      </c>
      <c r="AQ1592" s="165" t="s">
        <v>6176</v>
      </c>
      <c r="AR1592" s="165" t="s">
        <v>6176</v>
      </c>
      <c r="AS1592" s="165" t="s">
        <v>6176</v>
      </c>
      <c r="AT1592" s="126"/>
    </row>
    <row r="1593" spans="2:48" ht="50" customHeight="1">
      <c r="B1593" s="34" t="s">
        <v>3144</v>
      </c>
      <c r="C1593" s="35" t="s">
        <v>5311</v>
      </c>
      <c r="D1593" s="36" t="s">
        <v>3145</v>
      </c>
      <c r="E1593" s="240">
        <v>24.004000000000001</v>
      </c>
      <c r="F1593" s="235">
        <v>0</v>
      </c>
      <c r="G1593" s="234">
        <v>24.004000000000001</v>
      </c>
      <c r="H1593" s="105" t="s">
        <v>12163</v>
      </c>
      <c r="I1593" s="240" t="s">
        <v>6150</v>
      </c>
      <c r="J1593" s="235" t="s">
        <v>6150</v>
      </c>
      <c r="K1593" s="234" t="s">
        <v>6150</v>
      </c>
      <c r="L1593" s="312" t="s">
        <v>6150</v>
      </c>
      <c r="M1593" s="69" t="s">
        <v>5412</v>
      </c>
      <c r="N1593" s="115" t="s">
        <v>5412</v>
      </c>
      <c r="O1593" s="115" t="s">
        <v>5412</v>
      </c>
      <c r="P1593" s="115" t="s">
        <v>5412</v>
      </c>
      <c r="Q1593" s="240">
        <v>24.004000000000001</v>
      </c>
      <c r="R1593" s="235">
        <v>0</v>
      </c>
      <c r="S1593" s="234">
        <v>24.004000000000001</v>
      </c>
      <c r="T1593" s="105" t="s">
        <v>12163</v>
      </c>
      <c r="U1593" s="180" t="s">
        <v>7885</v>
      </c>
      <c r="V1593" s="165">
        <v>24</v>
      </c>
      <c r="W1593" s="165" t="s">
        <v>5412</v>
      </c>
      <c r="X1593" s="165" t="s">
        <v>5412</v>
      </c>
      <c r="Y1593" s="165" t="s">
        <v>5412</v>
      </c>
      <c r="Z1593" s="235" t="s">
        <v>6150</v>
      </c>
      <c r="AA1593" s="235" t="s">
        <v>6150</v>
      </c>
      <c r="AB1593" s="235" t="s">
        <v>6150</v>
      </c>
      <c r="AC1593" s="235" t="s">
        <v>6150</v>
      </c>
      <c r="AD1593" s="235" t="s">
        <v>6150</v>
      </c>
      <c r="AE1593" s="235" t="s">
        <v>12158</v>
      </c>
      <c r="AF1593" s="235" t="s">
        <v>12158</v>
      </c>
      <c r="AG1593" s="235" t="s">
        <v>12158</v>
      </c>
      <c r="AH1593" s="235" t="s">
        <v>12158</v>
      </c>
      <c r="AI1593" s="235" t="s">
        <v>12158</v>
      </c>
      <c r="AJ1593" s="165" t="s">
        <v>6176</v>
      </c>
      <c r="AK1593" s="165" t="s">
        <v>6176</v>
      </c>
      <c r="AL1593" s="165" t="s">
        <v>6176</v>
      </c>
      <c r="AM1593" s="165" t="s">
        <v>6176</v>
      </c>
      <c r="AN1593" s="165" t="s">
        <v>6176</v>
      </c>
      <c r="AO1593" s="165" t="s">
        <v>6176</v>
      </c>
      <c r="AP1593" s="165" t="s">
        <v>6176</v>
      </c>
      <c r="AQ1593" s="165" t="s">
        <v>6176</v>
      </c>
      <c r="AR1593" s="165" t="s">
        <v>6176</v>
      </c>
      <c r="AS1593" s="165" t="s">
        <v>6176</v>
      </c>
      <c r="AT1593" s="124"/>
    </row>
    <row r="1594" spans="2:48" ht="50" customHeight="1">
      <c r="B1594" s="34" t="s">
        <v>3146</v>
      </c>
      <c r="C1594" s="35" t="s">
        <v>5311</v>
      </c>
      <c r="D1594" s="36" t="s">
        <v>3147</v>
      </c>
      <c r="E1594" s="240">
        <v>451.46699999999998</v>
      </c>
      <c r="F1594" s="235">
        <v>422.54399999999998</v>
      </c>
      <c r="G1594" s="234">
        <v>28.923000000000002</v>
      </c>
      <c r="H1594" s="105">
        <v>6.8449676246734077</v>
      </c>
      <c r="I1594" s="240">
        <v>38.866999999999997</v>
      </c>
      <c r="J1594" s="235">
        <v>38.808</v>
      </c>
      <c r="K1594" s="234">
        <v>5.8999999999997499E-2</v>
      </c>
      <c r="L1594" s="312">
        <v>0.15203050917335989</v>
      </c>
      <c r="M1594" s="69" t="s">
        <v>5412</v>
      </c>
      <c r="N1594" s="115" t="s">
        <v>5412</v>
      </c>
      <c r="O1594" s="115" t="s">
        <v>5412</v>
      </c>
      <c r="P1594" s="115" t="s">
        <v>5412</v>
      </c>
      <c r="Q1594" s="240">
        <v>412.6</v>
      </c>
      <c r="R1594" s="235">
        <v>383.73599999999999</v>
      </c>
      <c r="S1594" s="234">
        <v>28.864000000000033</v>
      </c>
      <c r="T1594" s="105">
        <v>7.5218379302437173</v>
      </c>
      <c r="U1594" s="180" t="s">
        <v>5467</v>
      </c>
      <c r="V1594" s="165">
        <v>413</v>
      </c>
      <c r="W1594" s="165">
        <v>384</v>
      </c>
      <c r="X1594" s="165">
        <v>29</v>
      </c>
      <c r="Y1594" s="255">
        <v>7.552083333333333</v>
      </c>
      <c r="Z1594" s="237" t="s">
        <v>5427</v>
      </c>
      <c r="AA1594" s="165">
        <v>0</v>
      </c>
      <c r="AB1594" s="165">
        <v>0</v>
      </c>
      <c r="AC1594" s="165">
        <v>0</v>
      </c>
      <c r="AD1594" s="165" t="s">
        <v>12166</v>
      </c>
      <c r="AE1594" s="235" t="s">
        <v>12158</v>
      </c>
      <c r="AF1594" s="235" t="s">
        <v>12158</v>
      </c>
      <c r="AG1594" s="235" t="s">
        <v>12158</v>
      </c>
      <c r="AH1594" s="235" t="s">
        <v>12158</v>
      </c>
      <c r="AI1594" s="235" t="s">
        <v>12158</v>
      </c>
      <c r="AJ1594" s="165" t="s">
        <v>6176</v>
      </c>
      <c r="AK1594" s="165" t="s">
        <v>6176</v>
      </c>
      <c r="AL1594" s="165" t="s">
        <v>6176</v>
      </c>
      <c r="AM1594" s="165" t="s">
        <v>6176</v>
      </c>
      <c r="AN1594" s="165" t="s">
        <v>6176</v>
      </c>
      <c r="AO1594" s="165" t="s">
        <v>6176</v>
      </c>
      <c r="AP1594" s="165" t="s">
        <v>6176</v>
      </c>
      <c r="AQ1594" s="165" t="s">
        <v>6176</v>
      </c>
      <c r="AR1594" s="165" t="s">
        <v>6176</v>
      </c>
      <c r="AS1594" s="165" t="s">
        <v>6176</v>
      </c>
      <c r="AT1594" s="124"/>
    </row>
    <row r="1595" spans="2:48" ht="50" customHeight="1">
      <c r="B1595" s="34" t="s">
        <v>3148</v>
      </c>
      <c r="C1595" s="35" t="s">
        <v>5311</v>
      </c>
      <c r="D1595" s="36" t="s">
        <v>3149</v>
      </c>
      <c r="E1595" s="240">
        <v>216.83799999999999</v>
      </c>
      <c r="F1595" s="235">
        <v>207.208</v>
      </c>
      <c r="G1595" s="234">
        <v>9.6299999999999955</v>
      </c>
      <c r="H1595" s="105">
        <v>4.647503957376161</v>
      </c>
      <c r="I1595" s="240">
        <v>126.657</v>
      </c>
      <c r="J1595" s="235">
        <v>120.465</v>
      </c>
      <c r="K1595" s="234">
        <v>6.1919999999999931</v>
      </c>
      <c r="L1595" s="312">
        <v>5.1400821815465019</v>
      </c>
      <c r="M1595" s="69" t="s">
        <v>5412</v>
      </c>
      <c r="N1595" s="115" t="s">
        <v>5412</v>
      </c>
      <c r="O1595" s="115" t="s">
        <v>5412</v>
      </c>
      <c r="P1595" s="115" t="s">
        <v>5412</v>
      </c>
      <c r="Q1595" s="240">
        <v>90.180999999999997</v>
      </c>
      <c r="R1595" s="235">
        <v>86.742999999999995</v>
      </c>
      <c r="S1595" s="234">
        <v>3.4380000000000024</v>
      </c>
      <c r="T1595" s="105">
        <v>3.9634322077862225</v>
      </c>
      <c r="U1595" s="180" t="s">
        <v>6109</v>
      </c>
      <c r="V1595" s="165">
        <v>53</v>
      </c>
      <c r="W1595" s="165">
        <v>49</v>
      </c>
      <c r="X1595" s="165">
        <v>4</v>
      </c>
      <c r="Y1595" s="255">
        <v>8.1632653061224492</v>
      </c>
      <c r="Z1595" s="237" t="s">
        <v>9311</v>
      </c>
      <c r="AA1595" s="165">
        <v>37</v>
      </c>
      <c r="AB1595" s="165">
        <v>37</v>
      </c>
      <c r="AC1595" s="165">
        <v>0</v>
      </c>
      <c r="AD1595" s="165">
        <v>0</v>
      </c>
      <c r="AE1595" s="237" t="s">
        <v>9312</v>
      </c>
      <c r="AF1595" s="165">
        <v>1</v>
      </c>
      <c r="AG1595" s="165">
        <v>1</v>
      </c>
      <c r="AH1595" s="165">
        <v>0</v>
      </c>
      <c r="AI1595" s="165">
        <v>0</v>
      </c>
      <c r="AJ1595" s="165" t="s">
        <v>6176</v>
      </c>
      <c r="AK1595" s="165" t="s">
        <v>6176</v>
      </c>
      <c r="AL1595" s="165" t="s">
        <v>6176</v>
      </c>
      <c r="AM1595" s="165" t="s">
        <v>6176</v>
      </c>
      <c r="AN1595" s="165" t="s">
        <v>6176</v>
      </c>
      <c r="AO1595" s="165" t="s">
        <v>6176</v>
      </c>
      <c r="AP1595" s="165" t="s">
        <v>6176</v>
      </c>
      <c r="AQ1595" s="165" t="s">
        <v>6176</v>
      </c>
      <c r="AR1595" s="165" t="s">
        <v>6176</v>
      </c>
      <c r="AS1595" s="165" t="s">
        <v>6176</v>
      </c>
      <c r="AT1595" s="124"/>
    </row>
    <row r="1596" spans="2:48" ht="50" customHeight="1">
      <c r="B1596" s="34" t="s">
        <v>3150</v>
      </c>
      <c r="C1596" s="35" t="s">
        <v>5311</v>
      </c>
      <c r="D1596" s="36" t="s">
        <v>3151</v>
      </c>
      <c r="E1596" s="240">
        <v>30.396000000000001</v>
      </c>
      <c r="F1596" s="235">
        <v>30.393000000000001</v>
      </c>
      <c r="G1596" s="234">
        <v>3.0000000000001137E-3</v>
      </c>
      <c r="H1596" s="105">
        <v>9.870693909782232E-3</v>
      </c>
      <c r="I1596" s="240">
        <v>30.396000000000001</v>
      </c>
      <c r="J1596" s="235">
        <v>30.393000000000001</v>
      </c>
      <c r="K1596" s="234">
        <v>3.0000000000001137E-3</v>
      </c>
      <c r="L1596" s="312">
        <v>9.870693909782232E-3</v>
      </c>
      <c r="M1596" s="69" t="s">
        <v>5412</v>
      </c>
      <c r="N1596" s="115" t="s">
        <v>5412</v>
      </c>
      <c r="O1596" s="115" t="s">
        <v>5412</v>
      </c>
      <c r="P1596" s="115" t="s">
        <v>5412</v>
      </c>
      <c r="Q1596" s="69" t="s">
        <v>5412</v>
      </c>
      <c r="R1596" s="115" t="s">
        <v>5412</v>
      </c>
      <c r="S1596" s="115" t="s">
        <v>5412</v>
      </c>
      <c r="T1596" s="295" t="s">
        <v>5412</v>
      </c>
      <c r="U1596" s="294" t="s">
        <v>5412</v>
      </c>
      <c r="V1596" s="115" t="s">
        <v>5412</v>
      </c>
      <c r="W1596" s="115" t="s">
        <v>5412</v>
      </c>
      <c r="X1596" s="115" t="s">
        <v>5412</v>
      </c>
      <c r="Y1596" s="255" t="s">
        <v>12163</v>
      </c>
      <c r="Z1596" s="235" t="s">
        <v>6150</v>
      </c>
      <c r="AA1596" s="235" t="s">
        <v>6150</v>
      </c>
      <c r="AB1596" s="235" t="s">
        <v>6150</v>
      </c>
      <c r="AC1596" s="235" t="s">
        <v>6150</v>
      </c>
      <c r="AD1596" s="235" t="s">
        <v>6150</v>
      </c>
      <c r="AE1596" s="235" t="s">
        <v>12158</v>
      </c>
      <c r="AF1596" s="235" t="s">
        <v>12158</v>
      </c>
      <c r="AG1596" s="235" t="s">
        <v>12158</v>
      </c>
      <c r="AH1596" s="235" t="s">
        <v>12158</v>
      </c>
      <c r="AI1596" s="235" t="s">
        <v>12158</v>
      </c>
      <c r="AJ1596" s="165" t="s">
        <v>6176</v>
      </c>
      <c r="AK1596" s="165" t="s">
        <v>6176</v>
      </c>
      <c r="AL1596" s="165" t="s">
        <v>6176</v>
      </c>
      <c r="AM1596" s="165" t="s">
        <v>6176</v>
      </c>
      <c r="AN1596" s="165" t="s">
        <v>6176</v>
      </c>
      <c r="AO1596" s="165" t="s">
        <v>6176</v>
      </c>
      <c r="AP1596" s="165" t="s">
        <v>6176</v>
      </c>
      <c r="AQ1596" s="165" t="s">
        <v>6176</v>
      </c>
      <c r="AR1596" s="165" t="s">
        <v>6176</v>
      </c>
      <c r="AS1596" s="165" t="s">
        <v>6176</v>
      </c>
      <c r="AT1596" s="124"/>
    </row>
    <row r="1597" spans="2:48" ht="50" customHeight="1">
      <c r="B1597" s="34" t="s">
        <v>3152</v>
      </c>
      <c r="C1597" s="35" t="s">
        <v>5311</v>
      </c>
      <c r="D1597" s="36" t="s">
        <v>3153</v>
      </c>
      <c r="E1597" s="240">
        <v>279.87400000000002</v>
      </c>
      <c r="F1597" s="235">
        <v>249.84899999999999</v>
      </c>
      <c r="G1597" s="234">
        <v>30.025000000000034</v>
      </c>
      <c r="H1597" s="105">
        <v>12.017258424088164</v>
      </c>
      <c r="I1597" s="240">
        <v>117.506</v>
      </c>
      <c r="J1597" s="235">
        <v>117.504</v>
      </c>
      <c r="K1597" s="234">
        <v>1.9999999999953388E-3</v>
      </c>
      <c r="L1597" s="312">
        <v>1.7020697167716321E-3</v>
      </c>
      <c r="M1597" s="69" t="s">
        <v>5412</v>
      </c>
      <c r="N1597" s="115" t="s">
        <v>5412</v>
      </c>
      <c r="O1597" s="115" t="s">
        <v>5412</v>
      </c>
      <c r="P1597" s="115" t="s">
        <v>5412</v>
      </c>
      <c r="Q1597" s="240">
        <v>162.36799999999999</v>
      </c>
      <c r="R1597" s="235">
        <v>132.345</v>
      </c>
      <c r="S1597" s="234">
        <v>30.022999999999996</v>
      </c>
      <c r="T1597" s="105">
        <v>22.68540556877857</v>
      </c>
      <c r="U1597" s="180" t="s">
        <v>6094</v>
      </c>
      <c r="V1597" s="165">
        <v>162</v>
      </c>
      <c r="W1597" s="165">
        <v>132</v>
      </c>
      <c r="X1597" s="165">
        <v>30</v>
      </c>
      <c r="Y1597" s="255">
        <v>22.727272727272727</v>
      </c>
      <c r="Z1597" s="235" t="s">
        <v>6150</v>
      </c>
      <c r="AA1597" s="235" t="s">
        <v>6150</v>
      </c>
      <c r="AB1597" s="235" t="s">
        <v>6150</v>
      </c>
      <c r="AC1597" s="235" t="s">
        <v>6150</v>
      </c>
      <c r="AD1597" s="235" t="s">
        <v>6150</v>
      </c>
      <c r="AE1597" s="235" t="s">
        <v>12158</v>
      </c>
      <c r="AF1597" s="235" t="s">
        <v>12158</v>
      </c>
      <c r="AG1597" s="235" t="s">
        <v>12158</v>
      </c>
      <c r="AH1597" s="235" t="s">
        <v>12158</v>
      </c>
      <c r="AI1597" s="235" t="s">
        <v>12158</v>
      </c>
      <c r="AJ1597" s="165" t="s">
        <v>6176</v>
      </c>
      <c r="AK1597" s="165" t="s">
        <v>6176</v>
      </c>
      <c r="AL1597" s="165" t="s">
        <v>6176</v>
      </c>
      <c r="AM1597" s="165" t="s">
        <v>6176</v>
      </c>
      <c r="AN1597" s="165" t="s">
        <v>6176</v>
      </c>
      <c r="AO1597" s="165" t="s">
        <v>6176</v>
      </c>
      <c r="AP1597" s="165" t="s">
        <v>6176</v>
      </c>
      <c r="AQ1597" s="165" t="s">
        <v>6176</v>
      </c>
      <c r="AR1597" s="165" t="s">
        <v>6176</v>
      </c>
      <c r="AS1597" s="165" t="s">
        <v>6176</v>
      </c>
      <c r="AT1597" s="124"/>
    </row>
    <row r="1598" spans="2:48" ht="50" customHeight="1">
      <c r="B1598" s="34" t="s">
        <v>5237</v>
      </c>
      <c r="C1598" s="35" t="s">
        <v>5312</v>
      </c>
      <c r="D1598" s="36" t="s">
        <v>5238</v>
      </c>
      <c r="E1598" s="240">
        <v>36619.614999999998</v>
      </c>
      <c r="F1598" s="235">
        <v>41400.211000000003</v>
      </c>
      <c r="G1598" s="234">
        <f t="shared" si="425"/>
        <v>-4780.596000000005</v>
      </c>
      <c r="H1598" s="105">
        <f t="shared" si="426"/>
        <v>-11.547274481282244</v>
      </c>
      <c r="I1598" s="240">
        <v>0</v>
      </c>
      <c r="J1598" s="235">
        <v>3574.3939999999998</v>
      </c>
      <c r="K1598" s="234">
        <f t="shared" si="435"/>
        <v>-3574.3939999999998</v>
      </c>
      <c r="L1598" s="312">
        <f t="shared" si="436"/>
        <v>-100</v>
      </c>
      <c r="M1598" s="240">
        <v>0</v>
      </c>
      <c r="N1598" s="235">
        <v>237.52</v>
      </c>
      <c r="O1598" s="234">
        <f t="shared" ref="O1598" si="455">M1598-N1598</f>
        <v>-237.52</v>
      </c>
      <c r="P1598" s="105">
        <f t="shared" ref="P1598" si="456">O1598/N1598*100</f>
        <v>-100</v>
      </c>
      <c r="Q1598" s="240">
        <v>36619.614999999998</v>
      </c>
      <c r="R1598" s="235">
        <v>37588.296999999999</v>
      </c>
      <c r="S1598" s="234">
        <f t="shared" ref="S1598" si="457">Q1598-R1598</f>
        <v>-968.6820000000007</v>
      </c>
      <c r="T1598" s="105">
        <f t="shared" ref="T1598" si="458">S1598/R1598*100</f>
        <v>-2.5770840322986719</v>
      </c>
      <c r="U1598" s="180" t="s">
        <v>6470</v>
      </c>
      <c r="V1598" s="165">
        <v>13624</v>
      </c>
      <c r="W1598" s="165">
        <v>15433</v>
      </c>
      <c r="X1598" s="165">
        <f t="shared" ref="X1598" si="459">V1598-W1598</f>
        <v>-1809</v>
      </c>
      <c r="Y1598" s="255">
        <f t="shared" ref="Y1598" si="460">X1598/W1598*100</f>
        <v>-11.72163545648934</v>
      </c>
      <c r="Z1598" s="237" t="s">
        <v>9313</v>
      </c>
      <c r="AA1598" s="165">
        <v>5406</v>
      </c>
      <c r="AB1598" s="165">
        <v>5858</v>
      </c>
      <c r="AC1598" s="165">
        <f t="shared" ref="AC1598" si="461">AA1598-AB1598</f>
        <v>-452</v>
      </c>
      <c r="AD1598" s="165">
        <f t="shared" ref="AD1598" si="462">AC1598/AB1598*100</f>
        <v>-7.7159440081939232</v>
      </c>
      <c r="AE1598" s="237" t="s">
        <v>9314</v>
      </c>
      <c r="AF1598" s="165">
        <v>2978</v>
      </c>
      <c r="AG1598" s="165">
        <v>3143</v>
      </c>
      <c r="AH1598" s="165">
        <f t="shared" ref="AH1598" si="463">AF1598-AG1598</f>
        <v>-165</v>
      </c>
      <c r="AI1598" s="165">
        <f t="shared" ref="AI1598" si="464">AH1598/AG1598*100</f>
        <v>-5.2497613744829783</v>
      </c>
      <c r="AJ1598" s="237" t="s">
        <v>9315</v>
      </c>
      <c r="AK1598" s="165">
        <v>2389</v>
      </c>
      <c r="AL1598" s="165">
        <v>1757</v>
      </c>
      <c r="AM1598" s="165">
        <f t="shared" ref="AM1598" si="465">AK1598-AL1598</f>
        <v>632</v>
      </c>
      <c r="AN1598" s="165">
        <f t="shared" ref="AN1598" si="466">AM1598/AL1598*100</f>
        <v>35.970404097894139</v>
      </c>
      <c r="AO1598" s="237" t="s">
        <v>9316</v>
      </c>
      <c r="AP1598" s="165">
        <v>2343</v>
      </c>
      <c r="AQ1598" s="165">
        <v>2421</v>
      </c>
      <c r="AR1598" s="165">
        <f t="shared" ref="AR1598" si="467">AP1598-AQ1598</f>
        <v>-78</v>
      </c>
      <c r="AS1598" s="255">
        <f t="shared" ref="AS1598" si="468">AR1598/AQ1598*100</f>
        <v>-3.2218091697645597</v>
      </c>
      <c r="AT1598" s="161" t="s">
        <v>11780</v>
      </c>
    </row>
    <row r="1599" spans="2:48" ht="50" customHeight="1">
      <c r="B1599" s="34" t="s">
        <v>3154</v>
      </c>
      <c r="C1599" s="35" t="s">
        <v>5312</v>
      </c>
      <c r="D1599" s="36" t="s">
        <v>3155</v>
      </c>
      <c r="E1599" s="240">
        <v>10947.483</v>
      </c>
      <c r="F1599" s="235">
        <v>10791.379000000001</v>
      </c>
      <c r="G1599" s="234">
        <v>156.10399999999936</v>
      </c>
      <c r="H1599" s="105">
        <v>1.446562112219387</v>
      </c>
      <c r="I1599" s="240">
        <v>3158.9720000000002</v>
      </c>
      <c r="J1599" s="235">
        <v>2887.0880000000002</v>
      </c>
      <c r="K1599" s="234">
        <v>271.88400000000001</v>
      </c>
      <c r="L1599" s="312">
        <v>9.4172397931756837</v>
      </c>
      <c r="M1599" s="240">
        <v>1078.8720000000001</v>
      </c>
      <c r="N1599" s="235">
        <v>1083.6890000000001</v>
      </c>
      <c r="O1599" s="234">
        <v>-4.8170000000000073</v>
      </c>
      <c r="P1599" s="105">
        <v>-0.44450022100436631</v>
      </c>
      <c r="Q1599" s="240">
        <v>6709.6390000000001</v>
      </c>
      <c r="R1599" s="235">
        <v>6820.6019999999999</v>
      </c>
      <c r="S1599" s="234">
        <v>-110.96299999999974</v>
      </c>
      <c r="T1599" s="105">
        <v>-1.6268798560596227</v>
      </c>
      <c r="U1599" s="180" t="s">
        <v>5338</v>
      </c>
      <c r="V1599" s="165">
        <v>2084</v>
      </c>
      <c r="W1599" s="165">
        <v>2309</v>
      </c>
      <c r="X1599" s="165">
        <v>-225</v>
      </c>
      <c r="Y1599" s="255">
        <v>-9.7444781290601998</v>
      </c>
      <c r="Z1599" s="237" t="s">
        <v>9317</v>
      </c>
      <c r="AA1599" s="165">
        <v>1074</v>
      </c>
      <c r="AB1599" s="165">
        <v>1173</v>
      </c>
      <c r="AC1599" s="165">
        <v>-99</v>
      </c>
      <c r="AD1599" s="165">
        <v>-8.4398976982097178</v>
      </c>
      <c r="AE1599" s="237" t="s">
        <v>9318</v>
      </c>
      <c r="AF1599" s="165">
        <v>626</v>
      </c>
      <c r="AG1599" s="165">
        <v>625</v>
      </c>
      <c r="AH1599" s="165">
        <v>1</v>
      </c>
      <c r="AI1599" s="165">
        <v>0.16</v>
      </c>
      <c r="AJ1599" s="237" t="s">
        <v>5373</v>
      </c>
      <c r="AK1599" s="165">
        <v>450</v>
      </c>
      <c r="AL1599" s="165">
        <v>458</v>
      </c>
      <c r="AM1599" s="165">
        <v>-8</v>
      </c>
      <c r="AN1599" s="165">
        <v>-1.7467248908296942</v>
      </c>
      <c r="AO1599" s="237" t="s">
        <v>6272</v>
      </c>
      <c r="AP1599" s="165">
        <v>330</v>
      </c>
      <c r="AQ1599" s="165">
        <v>400</v>
      </c>
      <c r="AR1599" s="165">
        <v>-70</v>
      </c>
      <c r="AS1599" s="255">
        <v>-17.5</v>
      </c>
      <c r="AT1599" s="168" t="s">
        <v>11754</v>
      </c>
    </row>
    <row r="1600" spans="2:48" ht="50" customHeight="1">
      <c r="B1600" s="34" t="s">
        <v>3156</v>
      </c>
      <c r="C1600" s="35" t="s">
        <v>5312</v>
      </c>
      <c r="D1600" s="36" t="s">
        <v>3157</v>
      </c>
      <c r="E1600" s="240">
        <v>7200.24</v>
      </c>
      <c r="F1600" s="235">
        <v>7533.9610000000002</v>
      </c>
      <c r="G1600" s="234">
        <v>-333.72100000000046</v>
      </c>
      <c r="H1600" s="105">
        <v>-4.4295557144508768</v>
      </c>
      <c r="I1600" s="240">
        <v>2897.5680000000002</v>
      </c>
      <c r="J1600" s="235">
        <v>2912.998</v>
      </c>
      <c r="K1600" s="234">
        <v>-15.429999999999836</v>
      </c>
      <c r="L1600" s="312">
        <v>-0.52969483672834083</v>
      </c>
      <c r="M1600" s="240">
        <v>487.3</v>
      </c>
      <c r="N1600" s="235">
        <v>485.536</v>
      </c>
      <c r="O1600" s="234">
        <v>1.76400000000001</v>
      </c>
      <c r="P1600" s="105">
        <v>0.36330982666578998</v>
      </c>
      <c r="Q1600" s="240">
        <v>3815.3719999999998</v>
      </c>
      <c r="R1600" s="235">
        <v>4135.4269999999997</v>
      </c>
      <c r="S1600" s="234">
        <v>-320.05499999999984</v>
      </c>
      <c r="T1600" s="105">
        <v>-7.7393459006772432</v>
      </c>
      <c r="U1600" s="180" t="s">
        <v>9319</v>
      </c>
      <c r="V1600" s="165">
        <v>1780</v>
      </c>
      <c r="W1600" s="165">
        <v>2165</v>
      </c>
      <c r="X1600" s="165">
        <v>-385</v>
      </c>
      <c r="Y1600" s="255">
        <v>-17.782909930715935</v>
      </c>
      <c r="Z1600" s="237" t="s">
        <v>5467</v>
      </c>
      <c r="AA1600" s="165">
        <v>650</v>
      </c>
      <c r="AB1600" s="165">
        <v>648</v>
      </c>
      <c r="AC1600" s="165">
        <v>2</v>
      </c>
      <c r="AD1600" s="165">
        <v>0.30864197530864196</v>
      </c>
      <c r="AE1600" s="237" t="s">
        <v>9320</v>
      </c>
      <c r="AF1600" s="165">
        <v>500</v>
      </c>
      <c r="AG1600" s="165">
        <v>500</v>
      </c>
      <c r="AH1600" s="165">
        <v>0</v>
      </c>
      <c r="AI1600" s="165">
        <v>0</v>
      </c>
      <c r="AJ1600" s="237" t="s">
        <v>9321</v>
      </c>
      <c r="AK1600" s="165">
        <v>260</v>
      </c>
      <c r="AL1600" s="165">
        <v>274</v>
      </c>
      <c r="AM1600" s="165">
        <v>-14</v>
      </c>
      <c r="AN1600" s="165">
        <v>-5.1094890510948909</v>
      </c>
      <c r="AO1600" s="237" t="s">
        <v>9322</v>
      </c>
      <c r="AP1600" s="165">
        <v>220</v>
      </c>
      <c r="AQ1600" s="165">
        <v>244</v>
      </c>
      <c r="AR1600" s="165">
        <v>-24</v>
      </c>
      <c r="AS1600" s="255">
        <v>-9.8360655737704921</v>
      </c>
      <c r="AT1600" s="135" t="s">
        <v>11755</v>
      </c>
    </row>
    <row r="1601" spans="2:46" ht="50" customHeight="1">
      <c r="B1601" s="34" t="s">
        <v>3158</v>
      </c>
      <c r="C1601" s="35" t="s">
        <v>5312</v>
      </c>
      <c r="D1601" s="36" t="s">
        <v>3159</v>
      </c>
      <c r="E1601" s="240">
        <v>4543.9960000000001</v>
      </c>
      <c r="F1601" s="235">
        <v>3914.3159999999998</v>
      </c>
      <c r="G1601" s="234">
        <v>629.68000000000029</v>
      </c>
      <c r="H1601" s="105">
        <v>16.086590862873624</v>
      </c>
      <c r="I1601" s="240">
        <v>1694.39</v>
      </c>
      <c r="J1601" s="235">
        <v>1645.627</v>
      </c>
      <c r="K1601" s="234">
        <v>48.763000000000147</v>
      </c>
      <c r="L1601" s="312">
        <v>2.9631866759599927</v>
      </c>
      <c r="M1601" s="240">
        <v>317.71499999999997</v>
      </c>
      <c r="N1601" s="235">
        <v>316.471</v>
      </c>
      <c r="O1601" s="234">
        <v>1.2439999999999714</v>
      </c>
      <c r="P1601" s="105">
        <v>0.39308499040985473</v>
      </c>
      <c r="Q1601" s="240">
        <v>2531.8910000000001</v>
      </c>
      <c r="R1601" s="235">
        <v>1952.2180000000001</v>
      </c>
      <c r="S1601" s="234">
        <v>579.673</v>
      </c>
      <c r="T1601" s="105">
        <v>29.693046575741029</v>
      </c>
      <c r="U1601" s="180" t="s">
        <v>5338</v>
      </c>
      <c r="V1601" s="165">
        <v>1272</v>
      </c>
      <c r="W1601" s="165">
        <v>699</v>
      </c>
      <c r="X1601" s="165">
        <v>573</v>
      </c>
      <c r="Y1601" s="255">
        <v>81.97424892703863</v>
      </c>
      <c r="Z1601" s="237" t="s">
        <v>5839</v>
      </c>
      <c r="AA1601" s="165">
        <v>410</v>
      </c>
      <c r="AB1601" s="165">
        <v>413</v>
      </c>
      <c r="AC1601" s="165">
        <v>-3</v>
      </c>
      <c r="AD1601" s="165">
        <v>-0.72639225181598066</v>
      </c>
      <c r="AE1601" s="237" t="s">
        <v>9323</v>
      </c>
      <c r="AF1601" s="165">
        <v>367</v>
      </c>
      <c r="AG1601" s="165">
        <v>356</v>
      </c>
      <c r="AH1601" s="165">
        <v>11</v>
      </c>
      <c r="AI1601" s="165">
        <v>3.089887640449438</v>
      </c>
      <c r="AJ1601" s="237" t="s">
        <v>5391</v>
      </c>
      <c r="AK1601" s="165">
        <v>145</v>
      </c>
      <c r="AL1601" s="165">
        <v>154</v>
      </c>
      <c r="AM1601" s="165">
        <v>-9</v>
      </c>
      <c r="AN1601" s="165">
        <v>-5.8441558441558437</v>
      </c>
      <c r="AO1601" s="237" t="s">
        <v>6689</v>
      </c>
      <c r="AP1601" s="165">
        <v>57</v>
      </c>
      <c r="AQ1601" s="165">
        <v>60</v>
      </c>
      <c r="AR1601" s="165">
        <v>-3</v>
      </c>
      <c r="AS1601" s="255">
        <v>-5</v>
      </c>
      <c r="AT1601" s="135" t="s">
        <v>11756</v>
      </c>
    </row>
    <row r="1602" spans="2:46" ht="50" customHeight="1">
      <c r="B1602" s="34" t="s">
        <v>3160</v>
      </c>
      <c r="C1602" s="35" t="s">
        <v>5312</v>
      </c>
      <c r="D1602" s="36" t="s">
        <v>3161</v>
      </c>
      <c r="E1602" s="240">
        <v>7563.89</v>
      </c>
      <c r="F1602" s="235">
        <v>7375</v>
      </c>
      <c r="G1602" s="234">
        <v>188.89000000000033</v>
      </c>
      <c r="H1602" s="105">
        <v>2.5612203389830555</v>
      </c>
      <c r="I1602" s="240">
        <v>2452.0030000000002</v>
      </c>
      <c r="J1602" s="235">
        <v>2295</v>
      </c>
      <c r="K1602" s="234">
        <v>157.00300000000016</v>
      </c>
      <c r="L1602" s="312">
        <v>6.8410893246187428</v>
      </c>
      <c r="M1602" s="240">
        <v>1807.3489999999999</v>
      </c>
      <c r="N1602" s="235">
        <v>1733</v>
      </c>
      <c r="O1602" s="199">
        <v>74.348999999999933</v>
      </c>
      <c r="P1602" s="304">
        <v>4.2901904212348487</v>
      </c>
      <c r="Q1602" s="240">
        <v>3304.538</v>
      </c>
      <c r="R1602" s="235">
        <v>3347</v>
      </c>
      <c r="S1602" s="199">
        <v>-42.461999999999989</v>
      </c>
      <c r="T1602" s="304">
        <v>-1.2686585001493871</v>
      </c>
      <c r="U1602" s="180" t="s">
        <v>5440</v>
      </c>
      <c r="V1602" s="165">
        <v>1677</v>
      </c>
      <c r="W1602" s="165">
        <v>1668</v>
      </c>
      <c r="X1602" s="165">
        <v>9</v>
      </c>
      <c r="Y1602" s="255">
        <v>0.53956834532374098</v>
      </c>
      <c r="Z1602" s="237" t="s">
        <v>6332</v>
      </c>
      <c r="AA1602" s="165">
        <v>428</v>
      </c>
      <c r="AB1602" s="165">
        <v>471</v>
      </c>
      <c r="AC1602" s="165">
        <v>-43</v>
      </c>
      <c r="AD1602" s="165">
        <v>-9.1295116772823768</v>
      </c>
      <c r="AE1602" s="237" t="s">
        <v>9324</v>
      </c>
      <c r="AF1602" s="165">
        <v>154</v>
      </c>
      <c r="AG1602" s="165">
        <v>154</v>
      </c>
      <c r="AH1602" s="165">
        <v>0</v>
      </c>
      <c r="AI1602" s="165">
        <v>0</v>
      </c>
      <c r="AJ1602" s="237" t="s">
        <v>5460</v>
      </c>
      <c r="AK1602" s="165">
        <v>131</v>
      </c>
      <c r="AL1602" s="165">
        <v>134</v>
      </c>
      <c r="AM1602" s="165">
        <v>-3</v>
      </c>
      <c r="AN1602" s="165">
        <v>-2.2388059701492535</v>
      </c>
      <c r="AO1602" s="237" t="s">
        <v>5839</v>
      </c>
      <c r="AP1602" s="165">
        <v>128</v>
      </c>
      <c r="AQ1602" s="165">
        <v>128</v>
      </c>
      <c r="AR1602" s="165">
        <v>0</v>
      </c>
      <c r="AS1602" s="255">
        <v>0</v>
      </c>
      <c r="AT1602" s="135" t="s">
        <v>11757</v>
      </c>
    </row>
    <row r="1603" spans="2:46" ht="50" customHeight="1">
      <c r="B1603" s="34" t="s">
        <v>3162</v>
      </c>
      <c r="C1603" s="35" t="s">
        <v>5312</v>
      </c>
      <c r="D1603" s="36" t="s">
        <v>3163</v>
      </c>
      <c r="E1603" s="240">
        <v>344.83300000000003</v>
      </c>
      <c r="F1603" s="235">
        <v>377.36599999999999</v>
      </c>
      <c r="G1603" s="234">
        <v>-32.532999999999959</v>
      </c>
      <c r="H1603" s="105">
        <v>-8.6210734406385203</v>
      </c>
      <c r="I1603" s="240">
        <v>73.415999999999997</v>
      </c>
      <c r="J1603" s="235">
        <v>108.41500000000001</v>
      </c>
      <c r="K1603" s="234">
        <v>-34.999000000000009</v>
      </c>
      <c r="L1603" s="312">
        <v>-32.282433242632486</v>
      </c>
      <c r="M1603" s="240">
        <v>30.344000000000001</v>
      </c>
      <c r="N1603" s="235">
        <v>30.344000000000001</v>
      </c>
      <c r="O1603" s="234">
        <v>0</v>
      </c>
      <c r="P1603" s="105">
        <v>0</v>
      </c>
      <c r="Q1603" s="240">
        <v>241.07300000000001</v>
      </c>
      <c r="R1603" s="235">
        <v>238.607</v>
      </c>
      <c r="S1603" s="234">
        <v>2.4660000000000082</v>
      </c>
      <c r="T1603" s="105">
        <v>1.033498598113219</v>
      </c>
      <c r="U1603" s="180" t="s">
        <v>5524</v>
      </c>
      <c r="V1603" s="165">
        <v>76</v>
      </c>
      <c r="W1603" s="165">
        <v>31</v>
      </c>
      <c r="X1603" s="165">
        <v>45</v>
      </c>
      <c r="Y1603" s="255">
        <v>145.16129032258064</v>
      </c>
      <c r="Z1603" s="237" t="s">
        <v>9325</v>
      </c>
      <c r="AA1603" s="165">
        <v>63</v>
      </c>
      <c r="AB1603" s="165">
        <v>63</v>
      </c>
      <c r="AC1603" s="165">
        <v>0</v>
      </c>
      <c r="AD1603" s="165">
        <v>0</v>
      </c>
      <c r="AE1603" s="237" t="s">
        <v>5441</v>
      </c>
      <c r="AF1603" s="165">
        <v>36</v>
      </c>
      <c r="AG1603" s="165">
        <v>71</v>
      </c>
      <c r="AH1603" s="165">
        <v>-35</v>
      </c>
      <c r="AI1603" s="165">
        <v>-49.295774647887328</v>
      </c>
      <c r="AJ1603" s="237" t="s">
        <v>9326</v>
      </c>
      <c r="AK1603" s="165">
        <v>20</v>
      </c>
      <c r="AL1603" s="165">
        <v>20</v>
      </c>
      <c r="AM1603" s="165">
        <v>0</v>
      </c>
      <c r="AN1603" s="165">
        <v>0</v>
      </c>
      <c r="AO1603" s="237" t="s">
        <v>5431</v>
      </c>
      <c r="AP1603" s="165">
        <v>11</v>
      </c>
      <c r="AQ1603" s="165">
        <v>11</v>
      </c>
      <c r="AR1603" s="165">
        <v>0</v>
      </c>
      <c r="AS1603" s="255">
        <v>0</v>
      </c>
      <c r="AT1603" s="161" t="s">
        <v>11803</v>
      </c>
    </row>
    <row r="1604" spans="2:46" ht="50" customHeight="1">
      <c r="B1604" s="34" t="s">
        <v>3164</v>
      </c>
      <c r="C1604" s="35" t="s">
        <v>5312</v>
      </c>
      <c r="D1604" s="36" t="s">
        <v>3165</v>
      </c>
      <c r="E1604" s="240">
        <v>2418.4989999999998</v>
      </c>
      <c r="F1604" s="235">
        <v>1907.4110000000001</v>
      </c>
      <c r="G1604" s="234">
        <v>511.08799999999974</v>
      </c>
      <c r="H1604" s="105">
        <v>26.794854386390753</v>
      </c>
      <c r="I1604" s="240">
        <v>1318.8009999999999</v>
      </c>
      <c r="J1604" s="235">
        <v>1188.07</v>
      </c>
      <c r="K1604" s="234">
        <v>130.73099999999999</v>
      </c>
      <c r="L1604" s="312">
        <v>11.003644566397602</v>
      </c>
      <c r="M1604" s="240">
        <v>0.78500000000000003</v>
      </c>
      <c r="N1604" s="235">
        <v>0.76200000000000001</v>
      </c>
      <c r="O1604" s="234">
        <v>2.300000000000002E-2</v>
      </c>
      <c r="P1604" s="105">
        <v>3.0183727034120764</v>
      </c>
      <c r="Q1604" s="240">
        <v>1098.913</v>
      </c>
      <c r="R1604" s="235">
        <v>718.57899999999995</v>
      </c>
      <c r="S1604" s="234">
        <v>380.33400000000006</v>
      </c>
      <c r="T1604" s="105">
        <v>52.928627193391407</v>
      </c>
      <c r="U1604" s="180" t="s">
        <v>5478</v>
      </c>
      <c r="V1604" s="165">
        <v>331</v>
      </c>
      <c r="W1604" s="165">
        <v>173</v>
      </c>
      <c r="X1604" s="165">
        <v>158</v>
      </c>
      <c r="Y1604" s="255">
        <v>91.329479768786129</v>
      </c>
      <c r="Z1604" s="237" t="s">
        <v>9327</v>
      </c>
      <c r="AA1604" s="165">
        <v>196</v>
      </c>
      <c r="AB1604" s="165">
        <v>206</v>
      </c>
      <c r="AC1604" s="165">
        <v>-10</v>
      </c>
      <c r="AD1604" s="165">
        <v>-4.8543689320388346</v>
      </c>
      <c r="AE1604" s="237" t="s">
        <v>9328</v>
      </c>
      <c r="AF1604" s="165">
        <v>132</v>
      </c>
      <c r="AG1604" s="165">
        <v>65</v>
      </c>
      <c r="AH1604" s="165">
        <v>67</v>
      </c>
      <c r="AI1604" s="165">
        <v>103.07692307692307</v>
      </c>
      <c r="AJ1604" s="237" t="s">
        <v>7049</v>
      </c>
      <c r="AK1604" s="165">
        <v>104</v>
      </c>
      <c r="AL1604" s="165">
        <v>53</v>
      </c>
      <c r="AM1604" s="165">
        <v>51</v>
      </c>
      <c r="AN1604" s="165">
        <v>96.226415094339629</v>
      </c>
      <c r="AO1604" s="237" t="s">
        <v>9329</v>
      </c>
      <c r="AP1604" s="165">
        <v>102</v>
      </c>
      <c r="AQ1604" s="165">
        <v>19</v>
      </c>
      <c r="AR1604" s="165">
        <v>83</v>
      </c>
      <c r="AS1604" s="255">
        <v>436.84210526315786</v>
      </c>
      <c r="AT1604" s="135" t="s">
        <v>11758</v>
      </c>
    </row>
    <row r="1605" spans="2:46" ht="50" customHeight="1">
      <c r="B1605" s="34" t="s">
        <v>3166</v>
      </c>
      <c r="C1605" s="35" t="s">
        <v>5312</v>
      </c>
      <c r="D1605" s="36" t="s">
        <v>3167</v>
      </c>
      <c r="E1605" s="240">
        <v>6233.7579999999998</v>
      </c>
      <c r="F1605" s="235">
        <v>7249.2690000000002</v>
      </c>
      <c r="G1605" s="234">
        <v>-1015.5110000000004</v>
      </c>
      <c r="H1605" s="105">
        <v>-14.008460715142457</v>
      </c>
      <c r="I1605" s="240">
        <v>439.05200000000002</v>
      </c>
      <c r="J1605" s="235">
        <v>719.404</v>
      </c>
      <c r="K1605" s="234">
        <v>-280.35199999999998</v>
      </c>
      <c r="L1605" s="312">
        <v>-38.970036307832586</v>
      </c>
      <c r="M1605" s="240">
        <v>6.0000000000000001E-3</v>
      </c>
      <c r="N1605" s="235">
        <v>32.905999999999999</v>
      </c>
      <c r="O1605" s="234">
        <v>-32.9</v>
      </c>
      <c r="P1605" s="105">
        <v>-99.981766243238312</v>
      </c>
      <c r="Q1605" s="240">
        <v>5794.7</v>
      </c>
      <c r="R1605" s="235">
        <v>6496.9589999999998</v>
      </c>
      <c r="S1605" s="234">
        <v>-702.25900000000001</v>
      </c>
      <c r="T1605" s="105">
        <v>-10.809041583916414</v>
      </c>
      <c r="U1605" s="180" t="s">
        <v>9330</v>
      </c>
      <c r="V1605" s="165">
        <v>3440</v>
      </c>
      <c r="W1605" s="165">
        <v>4070</v>
      </c>
      <c r="X1605" s="165">
        <v>-630</v>
      </c>
      <c r="Y1605" s="255">
        <v>-15.47911547911548</v>
      </c>
      <c r="Z1605" s="237" t="s">
        <v>9331</v>
      </c>
      <c r="AA1605" s="165">
        <v>1918</v>
      </c>
      <c r="AB1605" s="165">
        <v>1847</v>
      </c>
      <c r="AC1605" s="165">
        <v>71</v>
      </c>
      <c r="AD1605" s="165">
        <v>3.8440714672441798</v>
      </c>
      <c r="AE1605" s="237" t="s">
        <v>5751</v>
      </c>
      <c r="AF1605" s="165">
        <v>175</v>
      </c>
      <c r="AG1605" s="165">
        <v>178</v>
      </c>
      <c r="AH1605" s="165">
        <v>-3</v>
      </c>
      <c r="AI1605" s="165">
        <v>-1.6853932584269662</v>
      </c>
      <c r="AJ1605" s="237" t="s">
        <v>5467</v>
      </c>
      <c r="AK1605" s="165">
        <v>164</v>
      </c>
      <c r="AL1605" s="165">
        <v>310</v>
      </c>
      <c r="AM1605" s="165">
        <v>-146</v>
      </c>
      <c r="AN1605" s="165">
        <v>-47.096774193548384</v>
      </c>
      <c r="AO1605" s="237" t="s">
        <v>9332</v>
      </c>
      <c r="AP1605" s="165">
        <v>56</v>
      </c>
      <c r="AQ1605" s="165">
        <v>51</v>
      </c>
      <c r="AR1605" s="165">
        <v>5</v>
      </c>
      <c r="AS1605" s="255">
        <v>9.8039215686274517</v>
      </c>
      <c r="AT1605" s="166" t="s">
        <v>11759</v>
      </c>
    </row>
    <row r="1606" spans="2:46" ht="50" customHeight="1">
      <c r="B1606" s="34" t="s">
        <v>3168</v>
      </c>
      <c r="C1606" s="35" t="s">
        <v>5312</v>
      </c>
      <c r="D1606" s="36" t="s">
        <v>3169</v>
      </c>
      <c r="E1606" s="240">
        <v>3321.2689999999998</v>
      </c>
      <c r="F1606" s="235">
        <v>3123.808</v>
      </c>
      <c r="G1606" s="234">
        <v>197.46099999999979</v>
      </c>
      <c r="H1606" s="105">
        <v>6.3211631444698195</v>
      </c>
      <c r="I1606" s="240">
        <v>1977.777</v>
      </c>
      <c r="J1606" s="235">
        <v>1976.8689999999999</v>
      </c>
      <c r="K1606" s="234">
        <v>0.90800000000012915</v>
      </c>
      <c r="L1606" s="312">
        <v>4.5931217495955939E-2</v>
      </c>
      <c r="M1606" s="240">
        <v>11.782</v>
      </c>
      <c r="N1606" s="235">
        <v>11.531000000000001</v>
      </c>
      <c r="O1606" s="234">
        <v>0.25099999999999945</v>
      </c>
      <c r="P1606" s="105">
        <v>2.1767409591535811</v>
      </c>
      <c r="Q1606" s="240">
        <v>1331.71</v>
      </c>
      <c r="R1606" s="235">
        <v>1135.4079999999999</v>
      </c>
      <c r="S1606" s="234">
        <v>196.30200000000013</v>
      </c>
      <c r="T1606" s="105">
        <v>17.289115454532659</v>
      </c>
      <c r="U1606" s="180" t="s">
        <v>5682</v>
      </c>
      <c r="V1606" s="165">
        <v>892</v>
      </c>
      <c r="W1606" s="165">
        <v>754</v>
      </c>
      <c r="X1606" s="165">
        <v>138</v>
      </c>
      <c r="Y1606" s="255">
        <v>18.302387267904511</v>
      </c>
      <c r="Z1606" s="237" t="s">
        <v>5363</v>
      </c>
      <c r="AA1606" s="165">
        <v>363</v>
      </c>
      <c r="AB1606" s="165">
        <v>314</v>
      </c>
      <c r="AC1606" s="165">
        <v>49</v>
      </c>
      <c r="AD1606" s="165">
        <v>15.605095541401273</v>
      </c>
      <c r="AE1606" s="237" t="s">
        <v>9333</v>
      </c>
      <c r="AF1606" s="165">
        <v>36</v>
      </c>
      <c r="AG1606" s="165">
        <v>30</v>
      </c>
      <c r="AH1606" s="165">
        <v>6</v>
      </c>
      <c r="AI1606" s="165">
        <v>20</v>
      </c>
      <c r="AJ1606" s="237" t="s">
        <v>6287</v>
      </c>
      <c r="AK1606" s="165">
        <v>21</v>
      </c>
      <c r="AL1606" s="165">
        <v>23</v>
      </c>
      <c r="AM1606" s="165">
        <v>-2</v>
      </c>
      <c r="AN1606" s="165">
        <v>-8.695652173913043</v>
      </c>
      <c r="AO1606" s="237" t="s">
        <v>5494</v>
      </c>
      <c r="AP1606" s="165">
        <v>10</v>
      </c>
      <c r="AQ1606" s="165">
        <v>10</v>
      </c>
      <c r="AR1606" s="165">
        <v>0</v>
      </c>
      <c r="AS1606" s="255">
        <v>0</v>
      </c>
      <c r="AT1606" s="135" t="s">
        <v>11760</v>
      </c>
    </row>
    <row r="1607" spans="2:46" ht="50" customHeight="1">
      <c r="B1607" s="34" t="s">
        <v>3170</v>
      </c>
      <c r="C1607" s="35" t="s">
        <v>5312</v>
      </c>
      <c r="D1607" s="36" t="s">
        <v>3171</v>
      </c>
      <c r="E1607" s="240">
        <v>7336.18</v>
      </c>
      <c r="F1607" s="235">
        <v>6513.9750000000004</v>
      </c>
      <c r="G1607" s="234">
        <v>822.20499999999993</v>
      </c>
      <c r="H1607" s="105">
        <v>12.622170026750176</v>
      </c>
      <c r="I1607" s="240">
        <v>3134.5430000000001</v>
      </c>
      <c r="J1607" s="235">
        <v>2929.1010000000001</v>
      </c>
      <c r="K1607" s="234">
        <v>205.44200000000001</v>
      </c>
      <c r="L1607" s="312">
        <v>7.0138243781965866</v>
      </c>
      <c r="M1607" s="240">
        <v>0</v>
      </c>
      <c r="N1607" s="235">
        <v>0</v>
      </c>
      <c r="O1607" s="234">
        <v>0</v>
      </c>
      <c r="P1607" s="105" t="e">
        <v>#DIV/0!</v>
      </c>
      <c r="Q1607" s="240">
        <v>4201.6369999999997</v>
      </c>
      <c r="R1607" s="235">
        <v>3584.8739999999998</v>
      </c>
      <c r="S1607" s="234">
        <v>616.76299999999992</v>
      </c>
      <c r="T1607" s="105">
        <v>17.204593522673321</v>
      </c>
      <c r="U1607" s="180" t="s">
        <v>5422</v>
      </c>
      <c r="V1607" s="165">
        <v>3121</v>
      </c>
      <c r="W1607" s="165">
        <v>2666</v>
      </c>
      <c r="X1607" s="165">
        <v>455</v>
      </c>
      <c r="Y1607" s="255">
        <v>17.066766691672917</v>
      </c>
      <c r="Z1607" s="237" t="s">
        <v>9057</v>
      </c>
      <c r="AA1607" s="165">
        <v>508</v>
      </c>
      <c r="AB1607" s="165">
        <v>532</v>
      </c>
      <c r="AC1607" s="165">
        <v>-24</v>
      </c>
      <c r="AD1607" s="165">
        <v>-4.5112781954887211</v>
      </c>
      <c r="AE1607" s="237" t="s">
        <v>5669</v>
      </c>
      <c r="AF1607" s="165">
        <v>204</v>
      </c>
      <c r="AG1607" s="165">
        <v>204</v>
      </c>
      <c r="AH1607" s="165">
        <v>0</v>
      </c>
      <c r="AI1607" s="165">
        <v>0</v>
      </c>
      <c r="AJ1607" s="237" t="s">
        <v>5649</v>
      </c>
      <c r="AK1607" s="165">
        <v>163</v>
      </c>
      <c r="AL1607" s="165">
        <v>20</v>
      </c>
      <c r="AM1607" s="165">
        <v>143</v>
      </c>
      <c r="AN1607" s="165">
        <v>715</v>
      </c>
      <c r="AO1607" s="237" t="s">
        <v>5353</v>
      </c>
      <c r="AP1607" s="165">
        <v>51</v>
      </c>
      <c r="AQ1607" s="165">
        <v>51</v>
      </c>
      <c r="AR1607" s="165">
        <v>0</v>
      </c>
      <c r="AS1607" s="255">
        <v>0</v>
      </c>
      <c r="AT1607" s="135" t="s">
        <v>11761</v>
      </c>
    </row>
    <row r="1608" spans="2:46" ht="50" customHeight="1">
      <c r="B1608" s="37" t="s">
        <v>3172</v>
      </c>
      <c r="C1608" s="38" t="s">
        <v>5312</v>
      </c>
      <c r="D1608" s="39" t="s">
        <v>3173</v>
      </c>
      <c r="E1608" s="240">
        <v>7049.1319999999996</v>
      </c>
      <c r="F1608" s="235">
        <v>7291.5410000000002</v>
      </c>
      <c r="G1608" s="234">
        <v>-242.40900000000056</v>
      </c>
      <c r="H1608" s="105">
        <v>-3.3245235815035605</v>
      </c>
      <c r="I1608" s="240">
        <v>1767.3230000000001</v>
      </c>
      <c r="J1608" s="235">
        <v>1764.2570000000001</v>
      </c>
      <c r="K1608" s="234">
        <v>3.0660000000000309</v>
      </c>
      <c r="L1608" s="312">
        <v>0.17378420490892374</v>
      </c>
      <c r="M1608" s="240">
        <v>132.94200000000001</v>
      </c>
      <c r="N1608" s="235">
        <v>282.68900000000002</v>
      </c>
      <c r="O1608" s="234">
        <v>-149.74700000000001</v>
      </c>
      <c r="P1608" s="105">
        <v>-52.972347703660205</v>
      </c>
      <c r="Q1608" s="240">
        <v>5148.8670000000002</v>
      </c>
      <c r="R1608" s="235">
        <v>5244.5950000000003</v>
      </c>
      <c r="S1608" s="234">
        <v>-95.728000000000065</v>
      </c>
      <c r="T1608" s="105">
        <v>-1.8252696347382413</v>
      </c>
      <c r="U1608" s="180" t="s">
        <v>9334</v>
      </c>
      <c r="V1608" s="165">
        <v>4271</v>
      </c>
      <c r="W1608" s="165">
        <v>4171</v>
      </c>
      <c r="X1608" s="165">
        <v>100</v>
      </c>
      <c r="Y1608" s="255">
        <v>2.397506593143131</v>
      </c>
      <c r="Z1608" s="237" t="s">
        <v>9335</v>
      </c>
      <c r="AA1608" s="165">
        <v>356</v>
      </c>
      <c r="AB1608" s="165">
        <v>564</v>
      </c>
      <c r="AC1608" s="165">
        <v>-208</v>
      </c>
      <c r="AD1608" s="165">
        <v>-36.87943262411347</v>
      </c>
      <c r="AE1608" s="237" t="s">
        <v>9336</v>
      </c>
      <c r="AF1608" s="165">
        <v>121</v>
      </c>
      <c r="AG1608" s="165">
        <v>106</v>
      </c>
      <c r="AH1608" s="165">
        <v>15</v>
      </c>
      <c r="AI1608" s="165">
        <v>14.150943396226415</v>
      </c>
      <c r="AJ1608" s="237" t="s">
        <v>9337</v>
      </c>
      <c r="AK1608" s="165">
        <v>111</v>
      </c>
      <c r="AL1608" s="165">
        <v>111</v>
      </c>
      <c r="AM1608" s="165">
        <v>0</v>
      </c>
      <c r="AN1608" s="165">
        <v>0</v>
      </c>
      <c r="AO1608" s="237" t="s">
        <v>5925</v>
      </c>
      <c r="AP1608" s="165">
        <v>106</v>
      </c>
      <c r="AQ1608" s="165">
        <v>106</v>
      </c>
      <c r="AR1608" s="165">
        <v>0</v>
      </c>
      <c r="AS1608" s="255">
        <v>0</v>
      </c>
      <c r="AT1608" s="169" t="s">
        <v>11762</v>
      </c>
    </row>
    <row r="1609" spans="2:46" ht="50" customHeight="1">
      <c r="B1609" s="37" t="s">
        <v>3174</v>
      </c>
      <c r="C1609" s="38" t="s">
        <v>5312</v>
      </c>
      <c r="D1609" s="39" t="s">
        <v>3175</v>
      </c>
      <c r="E1609" s="240">
        <v>6192.3739999999998</v>
      </c>
      <c r="F1609" s="235">
        <v>6174.5039999999999</v>
      </c>
      <c r="G1609" s="234">
        <v>17.869999999999891</v>
      </c>
      <c r="H1609" s="105">
        <v>0.28941595956533339</v>
      </c>
      <c r="I1609" s="240">
        <v>1543.376</v>
      </c>
      <c r="J1609" s="235">
        <v>1488.9169999999999</v>
      </c>
      <c r="K1609" s="234">
        <v>54.45900000000006</v>
      </c>
      <c r="L1609" s="312">
        <v>3.6576249717076279</v>
      </c>
      <c r="M1609" s="240">
        <v>241.02500000000001</v>
      </c>
      <c r="N1609" s="235">
        <v>240.941</v>
      </c>
      <c r="O1609" s="234">
        <v>8.4000000000003183E-2</v>
      </c>
      <c r="P1609" s="105">
        <v>3.4863306784649842E-2</v>
      </c>
      <c r="Q1609" s="240">
        <v>4407.973</v>
      </c>
      <c r="R1609" s="235">
        <v>4444.6459999999997</v>
      </c>
      <c r="S1609" s="234">
        <v>-36.672999999999774</v>
      </c>
      <c r="T1609" s="105">
        <v>-0.82510508148454964</v>
      </c>
      <c r="U1609" s="180" t="s">
        <v>9338</v>
      </c>
      <c r="V1609" s="165">
        <v>1385</v>
      </c>
      <c r="W1609" s="165">
        <v>1431</v>
      </c>
      <c r="X1609" s="165">
        <v>-46</v>
      </c>
      <c r="Y1609" s="255">
        <v>-3.2145352900069883</v>
      </c>
      <c r="Z1609" s="237" t="s">
        <v>9339</v>
      </c>
      <c r="AA1609" s="165">
        <v>1224</v>
      </c>
      <c r="AB1609" s="165">
        <v>1224</v>
      </c>
      <c r="AC1609" s="165">
        <v>0</v>
      </c>
      <c r="AD1609" s="165">
        <v>0</v>
      </c>
      <c r="AE1609" s="237" t="s">
        <v>9340</v>
      </c>
      <c r="AF1609" s="165">
        <v>953</v>
      </c>
      <c r="AG1609" s="165">
        <v>943</v>
      </c>
      <c r="AH1609" s="165">
        <v>10</v>
      </c>
      <c r="AI1609" s="165">
        <v>1.0604453870625663</v>
      </c>
      <c r="AJ1609" s="237" t="s">
        <v>9341</v>
      </c>
      <c r="AK1609" s="165">
        <v>181</v>
      </c>
      <c r="AL1609" s="165">
        <v>175</v>
      </c>
      <c r="AM1609" s="165">
        <v>6</v>
      </c>
      <c r="AN1609" s="165">
        <v>3.4285714285714288</v>
      </c>
      <c r="AO1609" s="237" t="s">
        <v>5415</v>
      </c>
      <c r="AP1609" s="165">
        <v>151</v>
      </c>
      <c r="AQ1609" s="165">
        <v>151</v>
      </c>
      <c r="AR1609" s="165">
        <v>0</v>
      </c>
      <c r="AS1609" s="255">
        <v>0</v>
      </c>
      <c r="AT1609" s="169" t="s">
        <v>11763</v>
      </c>
    </row>
    <row r="1610" spans="2:46" ht="50" customHeight="1">
      <c r="B1610" s="34" t="s">
        <v>3176</v>
      </c>
      <c r="C1610" s="35" t="s">
        <v>5312</v>
      </c>
      <c r="D1610" s="36" t="s">
        <v>3177</v>
      </c>
      <c r="E1610" s="240">
        <v>9064.42</v>
      </c>
      <c r="F1610" s="235">
        <v>9858.7710000000006</v>
      </c>
      <c r="G1610" s="234">
        <v>-794.35100000000057</v>
      </c>
      <c r="H1610" s="105">
        <v>-8.0573024771546127</v>
      </c>
      <c r="I1610" s="240">
        <v>2094.6370000000002</v>
      </c>
      <c r="J1610" s="235">
        <v>1594.0170000000001</v>
      </c>
      <c r="K1610" s="234">
        <v>500.62000000000012</v>
      </c>
      <c r="L1610" s="312">
        <v>31.406189519936117</v>
      </c>
      <c r="M1610" s="240">
        <v>211.46600000000001</v>
      </c>
      <c r="N1610" s="235">
        <v>211.358</v>
      </c>
      <c r="O1610" s="234">
        <v>0.10800000000000409</v>
      </c>
      <c r="P1610" s="105">
        <v>5.1098136810531929E-2</v>
      </c>
      <c r="Q1610" s="240">
        <v>6758.317</v>
      </c>
      <c r="R1610" s="235">
        <v>8053.3959999999997</v>
      </c>
      <c r="S1610" s="234">
        <v>-1295.0789999999997</v>
      </c>
      <c r="T1610" s="105">
        <v>-16.081153838703571</v>
      </c>
      <c r="U1610" s="180" t="s">
        <v>9342</v>
      </c>
      <c r="V1610" s="165">
        <v>3007</v>
      </c>
      <c r="W1610" s="165">
        <v>3755</v>
      </c>
      <c r="X1610" s="165">
        <v>-748</v>
      </c>
      <c r="Y1610" s="255">
        <v>-19.92010652463382</v>
      </c>
      <c r="Z1610" s="237" t="s">
        <v>5338</v>
      </c>
      <c r="AA1610" s="165">
        <v>1136</v>
      </c>
      <c r="AB1610" s="165">
        <v>1415</v>
      </c>
      <c r="AC1610" s="165">
        <v>-279</v>
      </c>
      <c r="AD1610" s="165">
        <v>-19.71731448763251</v>
      </c>
      <c r="AE1610" s="237" t="s">
        <v>9343</v>
      </c>
      <c r="AF1610" s="165">
        <v>1035</v>
      </c>
      <c r="AG1610" s="165">
        <v>1034</v>
      </c>
      <c r="AH1610" s="165">
        <v>1</v>
      </c>
      <c r="AI1610" s="165">
        <v>9.6711798839458421E-2</v>
      </c>
      <c r="AJ1610" s="237" t="s">
        <v>9344</v>
      </c>
      <c r="AK1610" s="165">
        <v>542</v>
      </c>
      <c r="AL1610" s="165">
        <v>542</v>
      </c>
      <c r="AM1610" s="165">
        <v>0</v>
      </c>
      <c r="AN1610" s="165">
        <v>0</v>
      </c>
      <c r="AO1610" s="237" t="s">
        <v>5460</v>
      </c>
      <c r="AP1610" s="165">
        <v>351</v>
      </c>
      <c r="AQ1610" s="165">
        <v>286</v>
      </c>
      <c r="AR1610" s="165">
        <v>65</v>
      </c>
      <c r="AS1610" s="255">
        <v>22.727272727272727</v>
      </c>
      <c r="AT1610" s="166" t="s">
        <v>11764</v>
      </c>
    </row>
    <row r="1611" spans="2:46" ht="50" customHeight="1">
      <c r="B1611" s="34" t="s">
        <v>3178</v>
      </c>
      <c r="C1611" s="35" t="s">
        <v>5312</v>
      </c>
      <c r="D1611" s="36" t="s">
        <v>3179</v>
      </c>
      <c r="E1611" s="240">
        <v>7861.3180000000002</v>
      </c>
      <c r="F1611" s="235">
        <v>7937.6779999999999</v>
      </c>
      <c r="G1611" s="234">
        <v>-76.359999999999673</v>
      </c>
      <c r="H1611" s="105">
        <v>-0.96199417512274588</v>
      </c>
      <c r="I1611" s="240">
        <v>3318.7890000000002</v>
      </c>
      <c r="J1611" s="235">
        <v>3336.2040000000002</v>
      </c>
      <c r="K1611" s="234">
        <v>-17.414999999999964</v>
      </c>
      <c r="L1611" s="312">
        <v>-0.52200045320969468</v>
      </c>
      <c r="M1611" s="240">
        <v>953.73500000000001</v>
      </c>
      <c r="N1611" s="235">
        <v>960.87599999999998</v>
      </c>
      <c r="O1611" s="234">
        <v>-7.1409999999999627</v>
      </c>
      <c r="P1611" s="105">
        <v>-0.74317601854973614</v>
      </c>
      <c r="Q1611" s="240">
        <v>3588.7939999999999</v>
      </c>
      <c r="R1611" s="235">
        <v>3640.598</v>
      </c>
      <c r="S1611" s="234">
        <v>-51.804000000000087</v>
      </c>
      <c r="T1611" s="105">
        <v>-1.4229530423298613</v>
      </c>
      <c r="U1611" s="180" t="s">
        <v>9345</v>
      </c>
      <c r="V1611" s="165">
        <v>2237</v>
      </c>
      <c r="W1611" s="165">
        <v>2366</v>
      </c>
      <c r="X1611" s="165">
        <v>-129</v>
      </c>
      <c r="Y1611" s="255">
        <v>-5.4522400676246825</v>
      </c>
      <c r="Z1611" s="237" t="s">
        <v>9346</v>
      </c>
      <c r="AA1611" s="165">
        <v>591</v>
      </c>
      <c r="AB1611" s="165">
        <v>560</v>
      </c>
      <c r="AC1611" s="165">
        <v>31</v>
      </c>
      <c r="AD1611" s="165">
        <v>5.5357142857142856</v>
      </c>
      <c r="AE1611" s="237" t="s">
        <v>9347</v>
      </c>
      <c r="AF1611" s="165">
        <v>262</v>
      </c>
      <c r="AG1611" s="165">
        <v>298</v>
      </c>
      <c r="AH1611" s="165">
        <v>-36</v>
      </c>
      <c r="AI1611" s="165">
        <v>-12.080536912751679</v>
      </c>
      <c r="AJ1611" s="237" t="s">
        <v>9348</v>
      </c>
      <c r="AK1611" s="165">
        <v>222</v>
      </c>
      <c r="AL1611" s="165">
        <v>222</v>
      </c>
      <c r="AM1611" s="165">
        <v>0</v>
      </c>
      <c r="AN1611" s="165">
        <v>0</v>
      </c>
      <c r="AO1611" s="237" t="s">
        <v>9349</v>
      </c>
      <c r="AP1611" s="165">
        <v>76</v>
      </c>
      <c r="AQ1611" s="165">
        <v>17</v>
      </c>
      <c r="AR1611" s="165">
        <v>59</v>
      </c>
      <c r="AS1611" s="255">
        <v>347.05882352941177</v>
      </c>
      <c r="AT1611" s="211" t="s">
        <v>11765</v>
      </c>
    </row>
    <row r="1612" spans="2:46" ht="50" customHeight="1">
      <c r="B1612" s="34" t="s">
        <v>3180</v>
      </c>
      <c r="C1612" s="35" t="s">
        <v>5312</v>
      </c>
      <c r="D1612" s="36" t="s">
        <v>3181</v>
      </c>
      <c r="E1612" s="240">
        <v>10457.111999999999</v>
      </c>
      <c r="F1612" s="235">
        <v>10864.953</v>
      </c>
      <c r="G1612" s="234">
        <v>-407.84100000000035</v>
      </c>
      <c r="H1612" s="105">
        <v>-3.7537299977275591</v>
      </c>
      <c r="I1612" s="240">
        <v>4013.7820000000002</v>
      </c>
      <c r="J1612" s="235">
        <v>3992.8359999999998</v>
      </c>
      <c r="K1612" s="234">
        <v>20.946000000000367</v>
      </c>
      <c r="L1612" s="312">
        <v>0.52458953986590906</v>
      </c>
      <c r="M1612" s="240">
        <v>44.845999999999997</v>
      </c>
      <c r="N1612" s="235">
        <v>44.823999999999998</v>
      </c>
      <c r="O1612" s="234">
        <v>2.1999999999998465E-2</v>
      </c>
      <c r="P1612" s="105">
        <v>4.9080849544883245E-2</v>
      </c>
      <c r="Q1612" s="240">
        <v>6398.4840000000004</v>
      </c>
      <c r="R1612" s="235">
        <v>6827.2929999999997</v>
      </c>
      <c r="S1612" s="234">
        <v>-428.80899999999929</v>
      </c>
      <c r="T1612" s="105">
        <v>-6.2808055842923292</v>
      </c>
      <c r="U1612" s="180" t="s">
        <v>5481</v>
      </c>
      <c r="V1612" s="165">
        <v>3164.779</v>
      </c>
      <c r="W1612" s="165">
        <v>3499.1590000000001</v>
      </c>
      <c r="X1612" s="165">
        <v>-334.38000000000011</v>
      </c>
      <c r="Y1612" s="255">
        <v>-9.5560104585130343</v>
      </c>
      <c r="Z1612" s="237" t="s">
        <v>9350</v>
      </c>
      <c r="AA1612" s="165">
        <v>985.87800000000004</v>
      </c>
      <c r="AB1612" s="165">
        <v>1115.338</v>
      </c>
      <c r="AC1612" s="165">
        <v>-129.45999999999992</v>
      </c>
      <c r="AD1612" s="165">
        <v>-11.607243723427331</v>
      </c>
      <c r="AE1612" s="237" t="s">
        <v>9351</v>
      </c>
      <c r="AF1612" s="165">
        <v>856.65899999999999</v>
      </c>
      <c r="AG1612" s="165">
        <v>848.101</v>
      </c>
      <c r="AH1612" s="165">
        <v>8.5579999999999927</v>
      </c>
      <c r="AI1612" s="165">
        <v>1.0090779282184543</v>
      </c>
      <c r="AJ1612" s="237" t="s">
        <v>5386</v>
      </c>
      <c r="AK1612" s="165">
        <v>596.51599999999996</v>
      </c>
      <c r="AL1612" s="165">
        <v>596.36599999999999</v>
      </c>
      <c r="AM1612" s="165">
        <v>1</v>
      </c>
      <c r="AN1612" s="165">
        <v>0.16768226223493626</v>
      </c>
      <c r="AO1612" s="237" t="s">
        <v>9352</v>
      </c>
      <c r="AP1612" s="165">
        <v>439.71800000000002</v>
      </c>
      <c r="AQ1612" s="165">
        <v>437.74</v>
      </c>
      <c r="AR1612" s="165">
        <v>1.9780000000000086</v>
      </c>
      <c r="AS1612" s="255">
        <v>0.45186640471512962</v>
      </c>
      <c r="AT1612" s="211" t="s">
        <v>11766</v>
      </c>
    </row>
    <row r="1613" spans="2:46" ht="50" customHeight="1">
      <c r="B1613" s="34" t="s">
        <v>3182</v>
      </c>
      <c r="C1613" s="35" t="s">
        <v>5312</v>
      </c>
      <c r="D1613" s="36" t="s">
        <v>3183</v>
      </c>
      <c r="E1613" s="240">
        <v>974.48599999999999</v>
      </c>
      <c r="F1613" s="235">
        <v>771.923</v>
      </c>
      <c r="G1613" s="234">
        <v>202.56299999999999</v>
      </c>
      <c r="H1613" s="105">
        <v>26.24134790646217</v>
      </c>
      <c r="I1613" s="240">
        <v>371.62599999999998</v>
      </c>
      <c r="J1613" s="235">
        <v>342.19600000000003</v>
      </c>
      <c r="K1613" s="234">
        <v>29.42999999999995</v>
      </c>
      <c r="L1613" s="312">
        <v>8.6003343113303341</v>
      </c>
      <c r="M1613" s="240">
        <v>458.80200000000002</v>
      </c>
      <c r="N1613" s="235">
        <v>310.673</v>
      </c>
      <c r="O1613" s="234">
        <v>148.12900000000002</v>
      </c>
      <c r="P1613" s="105">
        <v>47.680036565778174</v>
      </c>
      <c r="Q1613" s="240">
        <v>144.05799999999999</v>
      </c>
      <c r="R1613" s="235">
        <v>119.054</v>
      </c>
      <c r="S1613" s="234">
        <v>25.003999999999991</v>
      </c>
      <c r="T1613" s="105">
        <v>21.002234280242572</v>
      </c>
      <c r="U1613" s="180" t="s">
        <v>5395</v>
      </c>
      <c r="V1613" s="165">
        <v>87</v>
      </c>
      <c r="W1613" s="165">
        <v>62</v>
      </c>
      <c r="X1613" s="165">
        <v>25</v>
      </c>
      <c r="Y1613" s="255">
        <v>40.322580645161288</v>
      </c>
      <c r="Z1613" s="237" t="s">
        <v>9353</v>
      </c>
      <c r="AA1613" s="165">
        <v>30</v>
      </c>
      <c r="AB1613" s="165">
        <v>26</v>
      </c>
      <c r="AC1613" s="165">
        <v>4</v>
      </c>
      <c r="AD1613" s="165">
        <v>15.384615384615385</v>
      </c>
      <c r="AE1613" s="237" t="s">
        <v>5839</v>
      </c>
      <c r="AF1613" s="165">
        <v>24</v>
      </c>
      <c r="AG1613" s="165">
        <v>24</v>
      </c>
      <c r="AH1613" s="165">
        <v>0</v>
      </c>
      <c r="AI1613" s="165">
        <v>0</v>
      </c>
      <c r="AJ1613" s="237" t="s">
        <v>9354</v>
      </c>
      <c r="AK1613" s="165">
        <v>2</v>
      </c>
      <c r="AL1613" s="165">
        <v>2</v>
      </c>
      <c r="AM1613" s="165">
        <v>0</v>
      </c>
      <c r="AN1613" s="165">
        <v>0</v>
      </c>
      <c r="AO1613" s="237" t="s">
        <v>9355</v>
      </c>
      <c r="AP1613" s="165">
        <v>2</v>
      </c>
      <c r="AQ1613" s="165">
        <v>5</v>
      </c>
      <c r="AR1613" s="165">
        <v>-3</v>
      </c>
      <c r="AS1613" s="255">
        <v>-60</v>
      </c>
      <c r="AT1613" s="135" t="s">
        <v>11767</v>
      </c>
    </row>
    <row r="1614" spans="2:46" ht="50" customHeight="1">
      <c r="B1614" s="34" t="s">
        <v>3184</v>
      </c>
      <c r="C1614" s="35" t="s">
        <v>5312</v>
      </c>
      <c r="D1614" s="36" t="s">
        <v>3185</v>
      </c>
      <c r="E1614" s="240">
        <v>3038.134</v>
      </c>
      <c r="F1614" s="235">
        <v>2765.174</v>
      </c>
      <c r="G1614" s="234">
        <v>272.96000000000004</v>
      </c>
      <c r="H1614" s="105">
        <v>9.8713498680372389</v>
      </c>
      <c r="I1614" s="240">
        <v>2484.8270000000002</v>
      </c>
      <c r="J1614" s="235">
        <v>2255.895</v>
      </c>
      <c r="K1614" s="234">
        <v>228.93200000000024</v>
      </c>
      <c r="L1614" s="312">
        <v>10.148167357080016</v>
      </c>
      <c r="M1614" s="240">
        <v>0</v>
      </c>
      <c r="N1614" s="235">
        <v>0</v>
      </c>
      <c r="O1614" s="234">
        <v>0</v>
      </c>
      <c r="P1614" s="105" t="e">
        <v>#DIV/0!</v>
      </c>
      <c r="Q1614" s="240">
        <v>553.30700000000002</v>
      </c>
      <c r="R1614" s="235">
        <v>509.279</v>
      </c>
      <c r="S1614" s="234">
        <v>44.02800000000002</v>
      </c>
      <c r="T1614" s="105">
        <v>8.6451630638608741</v>
      </c>
      <c r="U1614" s="180" t="s">
        <v>9356</v>
      </c>
      <c r="V1614" s="165">
        <v>268</v>
      </c>
      <c r="W1614" s="165">
        <v>233</v>
      </c>
      <c r="X1614" s="165">
        <v>35</v>
      </c>
      <c r="Y1614" s="255">
        <v>15.021459227467812</v>
      </c>
      <c r="Z1614" s="237" t="s">
        <v>7103</v>
      </c>
      <c r="AA1614" s="165">
        <v>180</v>
      </c>
      <c r="AB1614" s="165">
        <v>187</v>
      </c>
      <c r="AC1614" s="165">
        <v>-7</v>
      </c>
      <c r="AD1614" s="165">
        <v>-3.7433155080213902</v>
      </c>
      <c r="AE1614" s="237" t="s">
        <v>9357</v>
      </c>
      <c r="AF1614" s="165">
        <v>64</v>
      </c>
      <c r="AG1614" s="165">
        <v>68</v>
      </c>
      <c r="AH1614" s="165">
        <v>-4</v>
      </c>
      <c r="AI1614" s="165">
        <v>-5.8823529411764701</v>
      </c>
      <c r="AJ1614" s="237" t="s">
        <v>6496</v>
      </c>
      <c r="AK1614" s="165">
        <v>41</v>
      </c>
      <c r="AL1614" s="165">
        <v>21</v>
      </c>
      <c r="AM1614" s="165">
        <v>20</v>
      </c>
      <c r="AN1614" s="165">
        <v>95.238095238095227</v>
      </c>
      <c r="AO1614" s="165" t="s">
        <v>6176</v>
      </c>
      <c r="AP1614" s="165" t="s">
        <v>6176</v>
      </c>
      <c r="AQ1614" s="165" t="s">
        <v>6176</v>
      </c>
      <c r="AR1614" s="165" t="s">
        <v>6176</v>
      </c>
      <c r="AS1614" s="165" t="s">
        <v>6176</v>
      </c>
      <c r="AT1614" s="135" t="s">
        <v>11768</v>
      </c>
    </row>
    <row r="1615" spans="2:46" ht="50" customHeight="1">
      <c r="B1615" s="34" t="s">
        <v>3186</v>
      </c>
      <c r="C1615" s="35" t="s">
        <v>5312</v>
      </c>
      <c r="D1615" s="36" t="s">
        <v>3187</v>
      </c>
      <c r="E1615" s="240">
        <v>7158.2889999999998</v>
      </c>
      <c r="F1615" s="235">
        <v>6851.9970000000003</v>
      </c>
      <c r="G1615" s="234">
        <v>306.29199999999946</v>
      </c>
      <c r="H1615" s="105">
        <v>4.4701128736629547</v>
      </c>
      <c r="I1615" s="240">
        <v>2363.154</v>
      </c>
      <c r="J1615" s="235">
        <v>2356.0059999999999</v>
      </c>
      <c r="K1615" s="234">
        <v>7.1480000000001382</v>
      </c>
      <c r="L1615" s="312">
        <v>0.30339481308622041</v>
      </c>
      <c r="M1615" s="240">
        <v>606.97199999999998</v>
      </c>
      <c r="N1615" s="235">
        <v>355.93700000000001</v>
      </c>
      <c r="O1615" s="234">
        <v>251.03499999999997</v>
      </c>
      <c r="P1615" s="105">
        <v>70.52793050455557</v>
      </c>
      <c r="Q1615" s="240">
        <v>4188.1629999999996</v>
      </c>
      <c r="R1615" s="235">
        <v>4140.0540000000001</v>
      </c>
      <c r="S1615" s="234">
        <v>48.108999999999469</v>
      </c>
      <c r="T1615" s="105">
        <v>1.1620379830794347</v>
      </c>
      <c r="U1615" s="180" t="s">
        <v>5728</v>
      </c>
      <c r="V1615" s="165">
        <v>1805</v>
      </c>
      <c r="W1615" s="165">
        <v>1802</v>
      </c>
      <c r="X1615" s="165">
        <v>3</v>
      </c>
      <c r="Y1615" s="255">
        <v>0.16648168701442839</v>
      </c>
      <c r="Z1615" s="237" t="s">
        <v>7322</v>
      </c>
      <c r="AA1615" s="165">
        <v>1403</v>
      </c>
      <c r="AB1615" s="165">
        <v>1368</v>
      </c>
      <c r="AC1615" s="165">
        <v>35</v>
      </c>
      <c r="AD1615" s="165">
        <v>2.5584795321637426</v>
      </c>
      <c r="AE1615" s="237" t="s">
        <v>5494</v>
      </c>
      <c r="AF1615" s="165">
        <v>343</v>
      </c>
      <c r="AG1615" s="165">
        <v>342</v>
      </c>
      <c r="AH1615" s="165">
        <v>1</v>
      </c>
      <c r="AI1615" s="165">
        <v>0.29239766081871343</v>
      </c>
      <c r="AJ1615" s="237" t="s">
        <v>5536</v>
      </c>
      <c r="AK1615" s="165">
        <v>228</v>
      </c>
      <c r="AL1615" s="165">
        <v>227</v>
      </c>
      <c r="AM1615" s="165">
        <v>1</v>
      </c>
      <c r="AN1615" s="165">
        <v>0.44052863436123352</v>
      </c>
      <c r="AO1615" s="237" t="s">
        <v>9358</v>
      </c>
      <c r="AP1615" s="165">
        <v>214</v>
      </c>
      <c r="AQ1615" s="165">
        <v>213</v>
      </c>
      <c r="AR1615" s="165">
        <v>1</v>
      </c>
      <c r="AS1615" s="255">
        <v>0.46948356807511737</v>
      </c>
      <c r="AT1615" s="135" t="s">
        <v>11769</v>
      </c>
    </row>
    <row r="1616" spans="2:46" ht="50" customHeight="1">
      <c r="B1616" s="34" t="s">
        <v>3188</v>
      </c>
      <c r="C1616" s="35" t="s">
        <v>5312</v>
      </c>
      <c r="D1616" s="36" t="s">
        <v>3189</v>
      </c>
      <c r="E1616" s="240">
        <v>1219.3489999999999</v>
      </c>
      <c r="F1616" s="235">
        <v>1600.1030000000001</v>
      </c>
      <c r="G1616" s="234">
        <v>-380.75400000000013</v>
      </c>
      <c r="H1616" s="105">
        <v>-23.795593158690416</v>
      </c>
      <c r="I1616" s="240">
        <v>535.16200000000003</v>
      </c>
      <c r="J1616" s="235">
        <v>644.995</v>
      </c>
      <c r="K1616" s="234">
        <v>-109.83299999999997</v>
      </c>
      <c r="L1616" s="312">
        <v>-17.02850409693098</v>
      </c>
      <c r="M1616" s="240">
        <v>0.84699999999999998</v>
      </c>
      <c r="N1616" s="235">
        <v>0.84599999999999997</v>
      </c>
      <c r="O1616" s="234">
        <v>1.0000000000000009E-3</v>
      </c>
      <c r="P1616" s="105">
        <v>0.1182033096926715</v>
      </c>
      <c r="Q1616" s="240">
        <v>683.34</v>
      </c>
      <c r="R1616" s="235">
        <v>954.26199999999994</v>
      </c>
      <c r="S1616" s="234">
        <v>-270.92199999999991</v>
      </c>
      <c r="T1616" s="105">
        <v>-28.390735458396115</v>
      </c>
      <c r="U1616" s="180" t="s">
        <v>5534</v>
      </c>
      <c r="V1616" s="165">
        <v>406</v>
      </c>
      <c r="W1616" s="165">
        <v>667</v>
      </c>
      <c r="X1616" s="165">
        <v>-261</v>
      </c>
      <c r="Y1616" s="255">
        <v>-39.130434782608695</v>
      </c>
      <c r="Z1616" s="237" t="s">
        <v>5460</v>
      </c>
      <c r="AA1616" s="165">
        <v>120</v>
      </c>
      <c r="AB1616" s="165">
        <v>56</v>
      </c>
      <c r="AC1616" s="165">
        <v>64</v>
      </c>
      <c r="AD1616" s="165">
        <v>114.28571428571428</v>
      </c>
      <c r="AE1616" s="237" t="s">
        <v>5395</v>
      </c>
      <c r="AF1616" s="165">
        <v>85</v>
      </c>
      <c r="AG1616" s="165">
        <v>133</v>
      </c>
      <c r="AH1616" s="165">
        <v>-48</v>
      </c>
      <c r="AI1616" s="165">
        <v>-36.090225563909769</v>
      </c>
      <c r="AJ1616" s="237" t="s">
        <v>6293</v>
      </c>
      <c r="AK1616" s="165">
        <v>30</v>
      </c>
      <c r="AL1616" s="165">
        <v>58</v>
      </c>
      <c r="AM1616" s="165">
        <v>-28</v>
      </c>
      <c r="AN1616" s="165">
        <v>-48.275862068965516</v>
      </c>
      <c r="AO1616" s="237" t="s">
        <v>6332</v>
      </c>
      <c r="AP1616" s="165">
        <v>10</v>
      </c>
      <c r="AQ1616" s="165">
        <v>13</v>
      </c>
      <c r="AR1616" s="165">
        <v>-3</v>
      </c>
      <c r="AS1616" s="255">
        <v>-23.076923076923077</v>
      </c>
      <c r="AT1616" s="135" t="s">
        <v>11770</v>
      </c>
    </row>
    <row r="1617" spans="2:46" ht="50" customHeight="1">
      <c r="B1617" s="37" t="s">
        <v>3190</v>
      </c>
      <c r="C1617" s="38" t="s">
        <v>5312</v>
      </c>
      <c r="D1617" s="39" t="s">
        <v>3191</v>
      </c>
      <c r="E1617" s="240">
        <v>720.45899999999995</v>
      </c>
      <c r="F1617" s="235">
        <v>732.71199999999999</v>
      </c>
      <c r="G1617" s="234">
        <v>-12.253000000000043</v>
      </c>
      <c r="H1617" s="105">
        <v>-1.6722805140355341</v>
      </c>
      <c r="I1617" s="240">
        <v>344.66699999999997</v>
      </c>
      <c r="J1617" s="235">
        <v>345.65300000000002</v>
      </c>
      <c r="K1617" s="234">
        <v>-0.98600000000004684</v>
      </c>
      <c r="L1617" s="312">
        <v>-0.2852571798885144</v>
      </c>
      <c r="M1617" s="240">
        <v>151.14400000000001</v>
      </c>
      <c r="N1617" s="235">
        <v>151.142</v>
      </c>
      <c r="O1617" s="234">
        <v>2.0000000000095497E-3</v>
      </c>
      <c r="P1617" s="105">
        <v>1.3232589220796005E-3</v>
      </c>
      <c r="Q1617" s="240">
        <v>224.648</v>
      </c>
      <c r="R1617" s="235">
        <v>235.917</v>
      </c>
      <c r="S1617" s="234">
        <v>-11.269000000000005</v>
      </c>
      <c r="T1617" s="105">
        <v>-4.7766799340446022</v>
      </c>
      <c r="U1617" s="180" t="s">
        <v>5373</v>
      </c>
      <c r="V1617" s="165">
        <v>105</v>
      </c>
      <c r="W1617" s="165">
        <v>105</v>
      </c>
      <c r="X1617" s="165">
        <v>0</v>
      </c>
      <c r="Y1617" s="255">
        <v>0</v>
      </c>
      <c r="Z1617" s="237" t="s">
        <v>5774</v>
      </c>
      <c r="AA1617" s="165">
        <v>77</v>
      </c>
      <c r="AB1617" s="165">
        <v>90</v>
      </c>
      <c r="AC1617" s="165">
        <v>-13</v>
      </c>
      <c r="AD1617" s="165">
        <v>-14.444444444444443</v>
      </c>
      <c r="AE1617" s="237" t="s">
        <v>5580</v>
      </c>
      <c r="AF1617" s="165">
        <v>17</v>
      </c>
      <c r="AG1617" s="165">
        <v>16</v>
      </c>
      <c r="AH1617" s="165">
        <v>1</v>
      </c>
      <c r="AI1617" s="165">
        <v>6.25</v>
      </c>
      <c r="AJ1617" s="237" t="s">
        <v>9359</v>
      </c>
      <c r="AK1617" s="165">
        <v>13</v>
      </c>
      <c r="AL1617" s="165">
        <v>14</v>
      </c>
      <c r="AM1617" s="165">
        <v>-1</v>
      </c>
      <c r="AN1617" s="165">
        <v>-7.1428571428571423</v>
      </c>
      <c r="AO1617" s="237" t="s">
        <v>6540</v>
      </c>
      <c r="AP1617" s="165">
        <v>10</v>
      </c>
      <c r="AQ1617" s="165">
        <v>10</v>
      </c>
      <c r="AR1617" s="165">
        <v>0</v>
      </c>
      <c r="AS1617" s="255">
        <v>0</v>
      </c>
      <c r="AT1617" s="169" t="s">
        <v>11771</v>
      </c>
    </row>
    <row r="1618" spans="2:46" ht="50" customHeight="1">
      <c r="B1618" s="34" t="s">
        <v>3192</v>
      </c>
      <c r="C1618" s="35" t="s">
        <v>5312</v>
      </c>
      <c r="D1618" s="36" t="s">
        <v>3193</v>
      </c>
      <c r="E1618" s="240">
        <v>1735.1759999999999</v>
      </c>
      <c r="F1618" s="235">
        <v>1719.4849999999999</v>
      </c>
      <c r="G1618" s="234">
        <v>15.691000000000031</v>
      </c>
      <c r="H1618" s="105">
        <v>0.91254067351561852</v>
      </c>
      <c r="I1618" s="240">
        <v>919.66899999999998</v>
      </c>
      <c r="J1618" s="235">
        <v>888.78099999999995</v>
      </c>
      <c r="K1618" s="234">
        <v>30.888000000000034</v>
      </c>
      <c r="L1618" s="312">
        <v>3.4753218171855651</v>
      </c>
      <c r="M1618" s="240">
        <v>484.94</v>
      </c>
      <c r="N1618" s="235">
        <v>536.82500000000005</v>
      </c>
      <c r="O1618" s="234">
        <v>-51.885000000000048</v>
      </c>
      <c r="P1618" s="105">
        <v>-9.6651608997345573</v>
      </c>
      <c r="Q1618" s="240">
        <v>330.56700000000001</v>
      </c>
      <c r="R1618" s="235">
        <v>293.87900000000002</v>
      </c>
      <c r="S1618" s="234">
        <v>36.687999999999988</v>
      </c>
      <c r="T1618" s="105">
        <v>12.484049557811202</v>
      </c>
      <c r="U1618" s="180" t="s">
        <v>7140</v>
      </c>
      <c r="V1618" s="165">
        <v>282</v>
      </c>
      <c r="W1618" s="165">
        <v>242</v>
      </c>
      <c r="X1618" s="165">
        <v>40</v>
      </c>
      <c r="Y1618" s="255">
        <v>16.528925619834713</v>
      </c>
      <c r="Z1618" s="237" t="s">
        <v>9360</v>
      </c>
      <c r="AA1618" s="165">
        <v>15</v>
      </c>
      <c r="AB1618" s="165">
        <v>15</v>
      </c>
      <c r="AC1618" s="165">
        <v>0</v>
      </c>
      <c r="AD1618" s="165">
        <v>0</v>
      </c>
      <c r="AE1618" s="237" t="s">
        <v>9361</v>
      </c>
      <c r="AF1618" s="165">
        <v>10</v>
      </c>
      <c r="AG1618" s="165">
        <v>10</v>
      </c>
      <c r="AH1618" s="165">
        <v>0</v>
      </c>
      <c r="AI1618" s="165">
        <v>0</v>
      </c>
      <c r="AJ1618" s="237" t="s">
        <v>9362</v>
      </c>
      <c r="AK1618" s="165">
        <v>7</v>
      </c>
      <c r="AL1618" s="165">
        <v>13</v>
      </c>
      <c r="AM1618" s="165">
        <v>-6</v>
      </c>
      <c r="AN1618" s="165">
        <v>-46.153846153846153</v>
      </c>
      <c r="AO1618" s="237" t="s">
        <v>9363</v>
      </c>
      <c r="AP1618" s="165">
        <v>7</v>
      </c>
      <c r="AQ1618" s="165">
        <v>6</v>
      </c>
      <c r="AR1618" s="165">
        <v>1</v>
      </c>
      <c r="AS1618" s="255">
        <v>16.666666666666664</v>
      </c>
      <c r="AT1618" s="135" t="s">
        <v>11772</v>
      </c>
    </row>
    <row r="1619" spans="2:46" ht="50" customHeight="1">
      <c r="B1619" s="34" t="s">
        <v>3194</v>
      </c>
      <c r="C1619" s="35" t="s">
        <v>5312</v>
      </c>
      <c r="D1619" s="36" t="s">
        <v>3195</v>
      </c>
      <c r="E1619" s="240">
        <v>1581.693</v>
      </c>
      <c r="F1619" s="235">
        <v>1516.9839999999999</v>
      </c>
      <c r="G1619" s="234">
        <v>64.70900000000006</v>
      </c>
      <c r="H1619" s="105">
        <v>4.2656349704413534</v>
      </c>
      <c r="I1619" s="240">
        <v>834.79600000000005</v>
      </c>
      <c r="J1619" s="235">
        <v>674.23400000000004</v>
      </c>
      <c r="K1619" s="234">
        <v>160.56200000000001</v>
      </c>
      <c r="L1619" s="312">
        <v>23.813987428696862</v>
      </c>
      <c r="M1619" s="240">
        <v>100.59699999999999</v>
      </c>
      <c r="N1619" s="235">
        <v>100.553</v>
      </c>
      <c r="O1619" s="234">
        <v>4.399999999999693E-2</v>
      </c>
      <c r="P1619" s="105">
        <v>4.3758018159574488E-2</v>
      </c>
      <c r="Q1619" s="240">
        <v>646.29999999999995</v>
      </c>
      <c r="R1619" s="235">
        <v>742.197</v>
      </c>
      <c r="S1619" s="234">
        <v>-95.897000000000048</v>
      </c>
      <c r="T1619" s="105">
        <v>-12.920693562490829</v>
      </c>
      <c r="U1619" s="180" t="s">
        <v>6623</v>
      </c>
      <c r="V1619" s="165">
        <v>341</v>
      </c>
      <c r="W1619" s="165">
        <v>369</v>
      </c>
      <c r="X1619" s="165">
        <v>-28</v>
      </c>
      <c r="Y1619" s="255">
        <v>-7.5880758807588071</v>
      </c>
      <c r="Z1619" s="237" t="s">
        <v>9364</v>
      </c>
      <c r="AA1619" s="165">
        <v>82</v>
      </c>
      <c r="AB1619" s="165">
        <v>76</v>
      </c>
      <c r="AC1619" s="165">
        <v>6</v>
      </c>
      <c r="AD1619" s="165">
        <v>7.8947368421052628</v>
      </c>
      <c r="AE1619" s="237" t="s">
        <v>9365</v>
      </c>
      <c r="AF1619" s="165">
        <v>74</v>
      </c>
      <c r="AG1619" s="165">
        <v>60</v>
      </c>
      <c r="AH1619" s="165">
        <v>14</v>
      </c>
      <c r="AI1619" s="165">
        <v>23.333333333333332</v>
      </c>
      <c r="AJ1619" s="237" t="s">
        <v>6160</v>
      </c>
      <c r="AK1619" s="165">
        <v>30</v>
      </c>
      <c r="AL1619" s="165">
        <v>30</v>
      </c>
      <c r="AM1619" s="165">
        <v>0</v>
      </c>
      <c r="AN1619" s="165">
        <v>0</v>
      </c>
      <c r="AO1619" s="237" t="s">
        <v>9366</v>
      </c>
      <c r="AP1619" s="165">
        <v>28</v>
      </c>
      <c r="AQ1619" s="165">
        <v>34</v>
      </c>
      <c r="AR1619" s="165">
        <v>-6</v>
      </c>
      <c r="AS1619" s="255">
        <v>-17.647058823529413</v>
      </c>
      <c r="AT1619" s="135" t="s">
        <v>11773</v>
      </c>
    </row>
    <row r="1620" spans="2:46" ht="50" customHeight="1">
      <c r="B1620" s="34" t="s">
        <v>3196</v>
      </c>
      <c r="C1620" s="35" t="s">
        <v>5312</v>
      </c>
      <c r="D1620" s="36" t="s">
        <v>3197</v>
      </c>
      <c r="E1620" s="240">
        <v>650.63699999999994</v>
      </c>
      <c r="F1620" s="235">
        <v>807.98299999999995</v>
      </c>
      <c r="G1620" s="234">
        <v>-157.346</v>
      </c>
      <c r="H1620" s="105">
        <v>-19.473924575145766</v>
      </c>
      <c r="I1620" s="240">
        <v>430.26600000000002</v>
      </c>
      <c r="J1620" s="235">
        <v>520.51</v>
      </c>
      <c r="K1620" s="234">
        <v>-90.243999999999971</v>
      </c>
      <c r="L1620" s="312">
        <v>-17.337611189026141</v>
      </c>
      <c r="M1620" s="240">
        <v>127.971</v>
      </c>
      <c r="N1620" s="235">
        <v>177.94800000000001</v>
      </c>
      <c r="O1620" s="234">
        <v>-49.977000000000004</v>
      </c>
      <c r="P1620" s="105">
        <v>-28.085170948816508</v>
      </c>
      <c r="Q1620" s="240">
        <v>92.4</v>
      </c>
      <c r="R1620" s="235">
        <v>109.52500000000001</v>
      </c>
      <c r="S1620" s="234">
        <v>-17.125</v>
      </c>
      <c r="T1620" s="105">
        <v>-15.635699611960737</v>
      </c>
      <c r="U1620" s="180" t="s">
        <v>9367</v>
      </c>
      <c r="V1620" s="165">
        <v>22.638000000000002</v>
      </c>
      <c r="W1620" s="165">
        <v>22.635000000000002</v>
      </c>
      <c r="X1620" s="165">
        <v>3.0000000000001137E-3</v>
      </c>
      <c r="Y1620" s="255">
        <v>1.3253810470510772E-2</v>
      </c>
      <c r="Z1620" s="237" t="s">
        <v>6287</v>
      </c>
      <c r="AA1620" s="165">
        <v>19.472000000000001</v>
      </c>
      <c r="AB1620" s="165">
        <v>19.47</v>
      </c>
      <c r="AC1620" s="165">
        <v>2.0000000000024443E-3</v>
      </c>
      <c r="AD1620" s="165">
        <v>1.0272213662056724E-2</v>
      </c>
      <c r="AE1620" s="237" t="s">
        <v>9368</v>
      </c>
      <c r="AF1620" s="165">
        <v>10.394</v>
      </c>
      <c r="AG1620" s="165">
        <v>10.393000000000001</v>
      </c>
      <c r="AH1620" s="165">
        <v>9.9999999999944578E-4</v>
      </c>
      <c r="AI1620" s="165">
        <v>9.6218608678865173E-3</v>
      </c>
      <c r="AJ1620" s="237" t="s">
        <v>9369</v>
      </c>
      <c r="AK1620" s="165">
        <v>9.7330000000000005</v>
      </c>
      <c r="AL1620" s="165">
        <v>9.7319999999999993</v>
      </c>
      <c r="AM1620" s="165">
        <v>1.0000000000012221E-3</v>
      </c>
      <c r="AN1620" s="165">
        <v>1.0275380189079555E-2</v>
      </c>
      <c r="AO1620" s="237" t="s">
        <v>5580</v>
      </c>
      <c r="AP1620" s="165">
        <v>9.1430000000000007</v>
      </c>
      <c r="AQ1620" s="165">
        <v>11.352</v>
      </c>
      <c r="AR1620" s="165">
        <v>-2.2089999999999996</v>
      </c>
      <c r="AS1620" s="255">
        <v>-19.459126145172654</v>
      </c>
      <c r="AT1620" s="135" t="s">
        <v>11774</v>
      </c>
    </row>
    <row r="1621" spans="2:46" ht="50" customHeight="1">
      <c r="B1621" s="34" t="s">
        <v>3198</v>
      </c>
      <c r="C1621" s="35" t="s">
        <v>5312</v>
      </c>
      <c r="D1621" s="36" t="s">
        <v>3199</v>
      </c>
      <c r="E1621" s="240">
        <v>3497.616</v>
      </c>
      <c r="F1621" s="235">
        <v>3822.0129999999999</v>
      </c>
      <c r="G1621" s="234">
        <v>-324.39699999999993</v>
      </c>
      <c r="H1621" s="105">
        <v>-8.4875954111092753</v>
      </c>
      <c r="I1621" s="240">
        <v>1509.5989999999999</v>
      </c>
      <c r="J1621" s="235">
        <v>1478.78</v>
      </c>
      <c r="K1621" s="234">
        <v>30.81899999999996</v>
      </c>
      <c r="L1621" s="312">
        <v>2.0840828250314423</v>
      </c>
      <c r="M1621" s="240">
        <v>0.124</v>
      </c>
      <c r="N1621" s="235">
        <v>325.27699999999999</v>
      </c>
      <c r="O1621" s="234">
        <v>-325.15299999999996</v>
      </c>
      <c r="P1621" s="105">
        <v>-99.961878644970284</v>
      </c>
      <c r="Q1621" s="240">
        <v>1987.893</v>
      </c>
      <c r="R1621" s="235">
        <v>2017.9559999999999</v>
      </c>
      <c r="S1621" s="234">
        <v>-30.062999999999874</v>
      </c>
      <c r="T1621" s="105">
        <v>-1.4897748018291714</v>
      </c>
      <c r="U1621" s="180" t="s">
        <v>5645</v>
      </c>
      <c r="V1621" s="165">
        <v>1569</v>
      </c>
      <c r="W1621" s="165">
        <v>1616</v>
      </c>
      <c r="X1621" s="165">
        <v>-47</v>
      </c>
      <c r="Y1621" s="255">
        <v>-2.9084158415841586</v>
      </c>
      <c r="Z1621" s="237" t="s">
        <v>6219</v>
      </c>
      <c r="AA1621" s="165">
        <v>180</v>
      </c>
      <c r="AB1621" s="165">
        <v>179</v>
      </c>
      <c r="AC1621" s="165">
        <v>1</v>
      </c>
      <c r="AD1621" s="165">
        <v>0.55865921787709494</v>
      </c>
      <c r="AE1621" s="237" t="s">
        <v>5386</v>
      </c>
      <c r="AF1621" s="165">
        <v>108</v>
      </c>
      <c r="AG1621" s="165">
        <v>108</v>
      </c>
      <c r="AH1621" s="165">
        <v>0</v>
      </c>
      <c r="AI1621" s="165">
        <v>0</v>
      </c>
      <c r="AJ1621" s="237" t="s">
        <v>6207</v>
      </c>
      <c r="AK1621" s="165">
        <v>26</v>
      </c>
      <c r="AL1621" s="165">
        <v>26</v>
      </c>
      <c r="AM1621" s="165">
        <v>0</v>
      </c>
      <c r="AN1621" s="165">
        <v>0</v>
      </c>
      <c r="AO1621" s="237" t="s">
        <v>9370</v>
      </c>
      <c r="AP1621" s="165">
        <v>26</v>
      </c>
      <c r="AQ1621" s="165">
        <v>26</v>
      </c>
      <c r="AR1621" s="165">
        <v>0</v>
      </c>
      <c r="AS1621" s="255">
        <v>0</v>
      </c>
      <c r="AT1621" s="135" t="s">
        <v>11775</v>
      </c>
    </row>
    <row r="1622" spans="2:46" ht="50" customHeight="1">
      <c r="B1622" s="34" t="s">
        <v>3200</v>
      </c>
      <c r="C1622" s="35" t="s">
        <v>5312</v>
      </c>
      <c r="D1622" s="36" t="s">
        <v>3201</v>
      </c>
      <c r="E1622" s="240">
        <v>1854.28</v>
      </c>
      <c r="F1622" s="235">
        <v>2030.424</v>
      </c>
      <c r="G1622" s="234">
        <v>-176.14400000000001</v>
      </c>
      <c r="H1622" s="105">
        <v>-8.6752323652596708</v>
      </c>
      <c r="I1622" s="240">
        <v>520.19500000000005</v>
      </c>
      <c r="J1622" s="235">
        <v>396.07299999999998</v>
      </c>
      <c r="K1622" s="234">
        <v>124.12200000000007</v>
      </c>
      <c r="L1622" s="312">
        <v>31.338162409454846</v>
      </c>
      <c r="M1622" s="240">
        <v>719.23299999999995</v>
      </c>
      <c r="N1622" s="235">
        <v>1048.635</v>
      </c>
      <c r="O1622" s="234">
        <v>-329.40200000000004</v>
      </c>
      <c r="P1622" s="105">
        <v>-31.412455239430308</v>
      </c>
      <c r="Q1622" s="240">
        <v>614.85199999999998</v>
      </c>
      <c r="R1622" s="235">
        <v>585.71600000000001</v>
      </c>
      <c r="S1622" s="234">
        <v>29.135999999999967</v>
      </c>
      <c r="T1622" s="105">
        <v>4.974424465099121</v>
      </c>
      <c r="U1622" s="180" t="s">
        <v>9371</v>
      </c>
      <c r="V1622" s="165">
        <v>203</v>
      </c>
      <c r="W1622" s="165">
        <v>189</v>
      </c>
      <c r="X1622" s="165">
        <v>14</v>
      </c>
      <c r="Y1622" s="255">
        <v>7.4074074074074066</v>
      </c>
      <c r="Z1622" s="237" t="s">
        <v>5421</v>
      </c>
      <c r="AA1622" s="165">
        <v>201</v>
      </c>
      <c r="AB1622" s="165">
        <v>200</v>
      </c>
      <c r="AC1622" s="165">
        <v>1</v>
      </c>
      <c r="AD1622" s="165">
        <v>0.5</v>
      </c>
      <c r="AE1622" s="237" t="s">
        <v>5577</v>
      </c>
      <c r="AF1622" s="165">
        <v>55</v>
      </c>
      <c r="AG1622" s="165">
        <v>45</v>
      </c>
      <c r="AH1622" s="165">
        <v>10</v>
      </c>
      <c r="AI1622" s="165">
        <v>22.222222222222221</v>
      </c>
      <c r="AJ1622" s="237" t="s">
        <v>9079</v>
      </c>
      <c r="AK1622" s="165">
        <v>53</v>
      </c>
      <c r="AL1622" s="165">
        <v>36</v>
      </c>
      <c r="AM1622" s="165">
        <v>17</v>
      </c>
      <c r="AN1622" s="165">
        <v>47.222222222222221</v>
      </c>
      <c r="AO1622" s="237" t="s">
        <v>5386</v>
      </c>
      <c r="AP1622" s="165">
        <v>36</v>
      </c>
      <c r="AQ1622" s="165">
        <v>36</v>
      </c>
      <c r="AR1622" s="165">
        <v>0</v>
      </c>
      <c r="AS1622" s="255">
        <v>0</v>
      </c>
      <c r="AT1622" s="135" t="s">
        <v>11776</v>
      </c>
    </row>
    <row r="1623" spans="2:46" ht="50" customHeight="1">
      <c r="B1623" s="34" t="s">
        <v>3202</v>
      </c>
      <c r="C1623" s="35" t="s">
        <v>5312</v>
      </c>
      <c r="D1623" s="36" t="s">
        <v>3203</v>
      </c>
      <c r="E1623" s="240">
        <v>4821.6850000000004</v>
      </c>
      <c r="F1623" s="235">
        <v>4855.259</v>
      </c>
      <c r="G1623" s="234">
        <v>-33.573999999999614</v>
      </c>
      <c r="H1623" s="105">
        <v>-0.69149761114699781</v>
      </c>
      <c r="I1623" s="240">
        <v>1754.8579999999999</v>
      </c>
      <c r="J1623" s="235">
        <v>1744.873</v>
      </c>
      <c r="K1623" s="234">
        <v>9.9849999999999</v>
      </c>
      <c r="L1623" s="312">
        <v>0.57224795157010855</v>
      </c>
      <c r="M1623" s="240">
        <v>493.48599999999999</v>
      </c>
      <c r="N1623" s="235">
        <v>493.101</v>
      </c>
      <c r="O1623" s="234">
        <v>0.38499999999999091</v>
      </c>
      <c r="P1623" s="105">
        <v>7.8077310733498995E-2</v>
      </c>
      <c r="Q1623" s="240">
        <v>2573.3409999999999</v>
      </c>
      <c r="R1623" s="235">
        <v>2617.2849999999999</v>
      </c>
      <c r="S1623" s="234">
        <v>-43.94399999999996</v>
      </c>
      <c r="T1623" s="105">
        <v>-1.6789917796495208</v>
      </c>
      <c r="U1623" s="180" t="s">
        <v>5513</v>
      </c>
      <c r="V1623" s="165">
        <v>1989</v>
      </c>
      <c r="W1623" s="165">
        <v>2004</v>
      </c>
      <c r="X1623" s="165">
        <v>-15</v>
      </c>
      <c r="Y1623" s="255">
        <v>-0.74850299401197606</v>
      </c>
      <c r="Z1623" s="237" t="s">
        <v>9372</v>
      </c>
      <c r="AA1623" s="165">
        <v>134</v>
      </c>
      <c r="AB1623" s="165">
        <v>134</v>
      </c>
      <c r="AC1623" s="165">
        <v>0</v>
      </c>
      <c r="AD1623" s="165">
        <v>0</v>
      </c>
      <c r="AE1623" s="237" t="s">
        <v>9373</v>
      </c>
      <c r="AF1623" s="165">
        <v>124</v>
      </c>
      <c r="AG1623" s="165">
        <v>124</v>
      </c>
      <c r="AH1623" s="165">
        <v>0</v>
      </c>
      <c r="AI1623" s="165">
        <v>0</v>
      </c>
      <c r="AJ1623" s="237" t="s">
        <v>9374</v>
      </c>
      <c r="AK1623" s="165">
        <v>82</v>
      </c>
      <c r="AL1623" s="165">
        <v>82</v>
      </c>
      <c r="AM1623" s="165">
        <v>0</v>
      </c>
      <c r="AN1623" s="165">
        <v>0</v>
      </c>
      <c r="AO1623" s="237" t="s">
        <v>9375</v>
      </c>
      <c r="AP1623" s="165">
        <v>79</v>
      </c>
      <c r="AQ1623" s="165">
        <v>126</v>
      </c>
      <c r="AR1623" s="165">
        <v>-47</v>
      </c>
      <c r="AS1623" s="255">
        <v>-37.301587301587304</v>
      </c>
      <c r="AT1623" s="135" t="s">
        <v>11777</v>
      </c>
    </row>
    <row r="1624" spans="2:46" ht="50" customHeight="1">
      <c r="B1624" s="34" t="s">
        <v>3204</v>
      </c>
      <c r="C1624" s="35" t="s">
        <v>5312</v>
      </c>
      <c r="D1624" s="36" t="s">
        <v>3205</v>
      </c>
      <c r="E1624" s="240">
        <v>2.4260000000000002</v>
      </c>
      <c r="F1624" s="235">
        <v>2.4260000000000002</v>
      </c>
      <c r="G1624" s="234">
        <v>0</v>
      </c>
      <c r="H1624" s="105">
        <v>0</v>
      </c>
      <c r="I1624" s="240" t="s">
        <v>6150</v>
      </c>
      <c r="J1624" s="235" t="s">
        <v>6150</v>
      </c>
      <c r="K1624" s="234" t="s">
        <v>6150</v>
      </c>
      <c r="L1624" s="312" t="s">
        <v>6150</v>
      </c>
      <c r="M1624" s="240" t="s">
        <v>12163</v>
      </c>
      <c r="N1624" s="235" t="s">
        <v>12163</v>
      </c>
      <c r="O1624" s="234" t="s">
        <v>12163</v>
      </c>
      <c r="P1624" s="234" t="s">
        <v>12163</v>
      </c>
      <c r="Q1624" s="240">
        <v>2.4260000000000002</v>
      </c>
      <c r="R1624" s="235">
        <v>2.4260000000000002</v>
      </c>
      <c r="S1624" s="234">
        <v>0</v>
      </c>
      <c r="T1624" s="105">
        <v>0</v>
      </c>
      <c r="U1624" s="180" t="s">
        <v>9376</v>
      </c>
      <c r="V1624" s="165">
        <v>2</v>
      </c>
      <c r="W1624" s="165">
        <v>2</v>
      </c>
      <c r="X1624" s="165">
        <v>0</v>
      </c>
      <c r="Y1624" s="255">
        <v>0</v>
      </c>
      <c r="Z1624" s="235" t="s">
        <v>6150</v>
      </c>
      <c r="AA1624" s="235" t="s">
        <v>6150</v>
      </c>
      <c r="AB1624" s="235" t="s">
        <v>6150</v>
      </c>
      <c r="AC1624" s="235" t="s">
        <v>6150</v>
      </c>
      <c r="AD1624" s="235" t="s">
        <v>6150</v>
      </c>
      <c r="AE1624" s="235" t="s">
        <v>12158</v>
      </c>
      <c r="AF1624" s="235" t="s">
        <v>12158</v>
      </c>
      <c r="AG1624" s="235" t="s">
        <v>12158</v>
      </c>
      <c r="AH1624" s="235" t="s">
        <v>12158</v>
      </c>
      <c r="AI1624" s="235" t="s">
        <v>12158</v>
      </c>
      <c r="AJ1624" s="165" t="s">
        <v>6176</v>
      </c>
      <c r="AK1624" s="165" t="s">
        <v>6176</v>
      </c>
      <c r="AL1624" s="165" t="s">
        <v>6176</v>
      </c>
      <c r="AM1624" s="165" t="s">
        <v>6176</v>
      </c>
      <c r="AN1624" s="165" t="s">
        <v>6176</v>
      </c>
      <c r="AO1624" s="165" t="s">
        <v>6176</v>
      </c>
      <c r="AP1624" s="165" t="s">
        <v>6176</v>
      </c>
      <c r="AQ1624" s="165" t="s">
        <v>6176</v>
      </c>
      <c r="AR1624" s="165" t="s">
        <v>6176</v>
      </c>
      <c r="AS1624" s="165" t="s">
        <v>6176</v>
      </c>
      <c r="AT1624" s="157"/>
    </row>
    <row r="1625" spans="2:46" ht="50" customHeight="1">
      <c r="B1625" s="37" t="s">
        <v>3206</v>
      </c>
      <c r="C1625" s="38" t="s">
        <v>5312</v>
      </c>
      <c r="D1625" s="39" t="s">
        <v>3207</v>
      </c>
      <c r="E1625" s="240">
        <v>962.66499999999996</v>
      </c>
      <c r="F1625" s="235">
        <v>811.66499999999996</v>
      </c>
      <c r="G1625" s="234">
        <v>151</v>
      </c>
      <c r="H1625" s="105">
        <v>18.603734299249076</v>
      </c>
      <c r="I1625" s="240">
        <v>128.86099999999999</v>
      </c>
      <c r="J1625" s="235">
        <v>118.861</v>
      </c>
      <c r="K1625" s="234">
        <v>9.9999999999999858</v>
      </c>
      <c r="L1625" s="312">
        <v>8.4131885143150278</v>
      </c>
      <c r="M1625" s="240" t="s">
        <v>12163</v>
      </c>
      <c r="N1625" s="235" t="s">
        <v>12163</v>
      </c>
      <c r="O1625" s="234" t="s">
        <v>12163</v>
      </c>
      <c r="P1625" s="234" t="s">
        <v>12163</v>
      </c>
      <c r="Q1625" s="240">
        <v>833.80399999999997</v>
      </c>
      <c r="R1625" s="235">
        <v>692.80399999999997</v>
      </c>
      <c r="S1625" s="234">
        <v>141</v>
      </c>
      <c r="T1625" s="105">
        <v>20.352076489165768</v>
      </c>
      <c r="U1625" s="180" t="s">
        <v>9377</v>
      </c>
      <c r="V1625" s="165">
        <v>834</v>
      </c>
      <c r="W1625" s="165">
        <v>693</v>
      </c>
      <c r="X1625" s="165">
        <v>141</v>
      </c>
      <c r="Y1625" s="255">
        <v>20.346320346320347</v>
      </c>
      <c r="Z1625" s="235" t="s">
        <v>6150</v>
      </c>
      <c r="AA1625" s="235" t="s">
        <v>6150</v>
      </c>
      <c r="AB1625" s="235" t="s">
        <v>6150</v>
      </c>
      <c r="AC1625" s="235" t="s">
        <v>6150</v>
      </c>
      <c r="AD1625" s="235" t="s">
        <v>6150</v>
      </c>
      <c r="AE1625" s="235" t="s">
        <v>12158</v>
      </c>
      <c r="AF1625" s="235" t="s">
        <v>12158</v>
      </c>
      <c r="AG1625" s="235" t="s">
        <v>12158</v>
      </c>
      <c r="AH1625" s="235" t="s">
        <v>12158</v>
      </c>
      <c r="AI1625" s="235" t="s">
        <v>12158</v>
      </c>
      <c r="AJ1625" s="165" t="s">
        <v>6176</v>
      </c>
      <c r="AK1625" s="165" t="s">
        <v>6176</v>
      </c>
      <c r="AL1625" s="165" t="s">
        <v>6176</v>
      </c>
      <c r="AM1625" s="165" t="s">
        <v>6176</v>
      </c>
      <c r="AN1625" s="165" t="s">
        <v>6176</v>
      </c>
      <c r="AO1625" s="165" t="s">
        <v>6176</v>
      </c>
      <c r="AP1625" s="165" t="s">
        <v>6176</v>
      </c>
      <c r="AQ1625" s="165" t="s">
        <v>6176</v>
      </c>
      <c r="AR1625" s="165" t="s">
        <v>6176</v>
      </c>
      <c r="AS1625" s="165" t="s">
        <v>6176</v>
      </c>
      <c r="AT1625" s="158"/>
    </row>
    <row r="1626" spans="2:46" ht="50" customHeight="1">
      <c r="B1626" s="37" t="s">
        <v>3208</v>
      </c>
      <c r="C1626" s="38" t="s">
        <v>5312</v>
      </c>
      <c r="D1626" s="39" t="s">
        <v>3209</v>
      </c>
      <c r="E1626" s="240">
        <v>635.03899999999999</v>
      </c>
      <c r="F1626" s="235">
        <v>565.16200000000003</v>
      </c>
      <c r="G1626" s="234">
        <v>69.876999999999953</v>
      </c>
      <c r="H1626" s="105">
        <v>12.364065524575246</v>
      </c>
      <c r="I1626" s="240">
        <v>308.21300000000002</v>
      </c>
      <c r="J1626" s="235">
        <v>268.43099999999998</v>
      </c>
      <c r="K1626" s="234">
        <v>39.782000000000039</v>
      </c>
      <c r="L1626" s="312">
        <v>14.820195879015479</v>
      </c>
      <c r="M1626" s="240" t="s">
        <v>12163</v>
      </c>
      <c r="N1626" s="235" t="s">
        <v>12163</v>
      </c>
      <c r="O1626" s="234" t="s">
        <v>12163</v>
      </c>
      <c r="P1626" s="234" t="s">
        <v>12163</v>
      </c>
      <c r="Q1626" s="240">
        <v>326.82600000000002</v>
      </c>
      <c r="R1626" s="235">
        <v>296.73099999999999</v>
      </c>
      <c r="S1626" s="234">
        <v>30.095000000000027</v>
      </c>
      <c r="T1626" s="105">
        <v>10.142182650279219</v>
      </c>
      <c r="U1626" s="180" t="s">
        <v>9378</v>
      </c>
      <c r="V1626" s="165">
        <v>327</v>
      </c>
      <c r="W1626" s="165">
        <v>297</v>
      </c>
      <c r="X1626" s="165">
        <v>30</v>
      </c>
      <c r="Y1626" s="255">
        <v>10.1010101010101</v>
      </c>
      <c r="Z1626" s="235" t="s">
        <v>6150</v>
      </c>
      <c r="AA1626" s="235" t="s">
        <v>6150</v>
      </c>
      <c r="AB1626" s="235" t="s">
        <v>6150</v>
      </c>
      <c r="AC1626" s="235" t="s">
        <v>6150</v>
      </c>
      <c r="AD1626" s="235" t="s">
        <v>6150</v>
      </c>
      <c r="AE1626" s="235" t="s">
        <v>12158</v>
      </c>
      <c r="AF1626" s="235" t="s">
        <v>12158</v>
      </c>
      <c r="AG1626" s="235" t="s">
        <v>12158</v>
      </c>
      <c r="AH1626" s="235" t="s">
        <v>12158</v>
      </c>
      <c r="AI1626" s="235" t="s">
        <v>12158</v>
      </c>
      <c r="AJ1626" s="165" t="s">
        <v>6176</v>
      </c>
      <c r="AK1626" s="165" t="s">
        <v>6176</v>
      </c>
      <c r="AL1626" s="165" t="s">
        <v>6176</v>
      </c>
      <c r="AM1626" s="165" t="s">
        <v>6176</v>
      </c>
      <c r="AN1626" s="165" t="s">
        <v>6176</v>
      </c>
      <c r="AO1626" s="165" t="s">
        <v>6176</v>
      </c>
      <c r="AP1626" s="165" t="s">
        <v>6176</v>
      </c>
      <c r="AQ1626" s="165" t="s">
        <v>6176</v>
      </c>
      <c r="AR1626" s="165" t="s">
        <v>6176</v>
      </c>
      <c r="AS1626" s="165" t="s">
        <v>6176</v>
      </c>
      <c r="AT1626" s="158"/>
    </row>
    <row r="1627" spans="2:46" ht="50" customHeight="1">
      <c r="B1627" s="34" t="s">
        <v>3210</v>
      </c>
      <c r="C1627" s="35" t="s">
        <v>5312</v>
      </c>
      <c r="D1627" s="36" t="s">
        <v>5258</v>
      </c>
      <c r="E1627" s="240">
        <v>328.95299999999997</v>
      </c>
      <c r="F1627" s="235">
        <v>264.226</v>
      </c>
      <c r="G1627" s="234">
        <v>64.726999999999975</v>
      </c>
      <c r="H1627" s="105">
        <v>24.496832257234328</v>
      </c>
      <c r="I1627" s="240">
        <v>168.88499999999999</v>
      </c>
      <c r="J1627" s="235">
        <v>140.79</v>
      </c>
      <c r="K1627" s="234">
        <v>28.094999999999999</v>
      </c>
      <c r="L1627" s="312">
        <v>19.955252503728961</v>
      </c>
      <c r="M1627" s="240" t="s">
        <v>12163</v>
      </c>
      <c r="N1627" s="235" t="s">
        <v>12163</v>
      </c>
      <c r="O1627" s="234" t="s">
        <v>12163</v>
      </c>
      <c r="P1627" s="234" t="s">
        <v>12163</v>
      </c>
      <c r="Q1627" s="240">
        <v>160.06800000000001</v>
      </c>
      <c r="R1627" s="235">
        <v>123.43600000000001</v>
      </c>
      <c r="S1627" s="234">
        <v>36.632000000000005</v>
      </c>
      <c r="T1627" s="105">
        <v>29.676917592922653</v>
      </c>
      <c r="U1627" s="180" t="s">
        <v>9379</v>
      </c>
      <c r="V1627" s="165">
        <v>93.162487999999996</v>
      </c>
      <c r="W1627" s="165">
        <v>82.208036000000007</v>
      </c>
      <c r="X1627" s="165">
        <v>10.954451999999989</v>
      </c>
      <c r="Y1627" s="255">
        <v>13.325281241361839</v>
      </c>
      <c r="Z1627" s="237" t="s">
        <v>9265</v>
      </c>
      <c r="AA1627" s="165">
        <v>44.879117000000001</v>
      </c>
      <c r="AB1627" s="165">
        <v>19.206104</v>
      </c>
      <c r="AC1627" s="165">
        <v>25.673013000000001</v>
      </c>
      <c r="AD1627" s="165">
        <v>133.67111310029352</v>
      </c>
      <c r="AE1627" s="237" t="s">
        <v>9364</v>
      </c>
      <c r="AF1627" s="165">
        <v>22.025534</v>
      </c>
      <c r="AG1627" s="165">
        <v>22.021118000000001</v>
      </c>
      <c r="AH1627" s="165">
        <v>4.4159999999990873E-3</v>
      </c>
      <c r="AI1627" s="165">
        <v>2.0053477757119721E-2</v>
      </c>
      <c r="AJ1627" s="165" t="s">
        <v>6176</v>
      </c>
      <c r="AK1627" s="165" t="s">
        <v>6176</v>
      </c>
      <c r="AL1627" s="165" t="s">
        <v>6176</v>
      </c>
      <c r="AM1627" s="165" t="s">
        <v>6176</v>
      </c>
      <c r="AN1627" s="165" t="s">
        <v>6176</v>
      </c>
      <c r="AO1627" s="165" t="s">
        <v>6176</v>
      </c>
      <c r="AP1627" s="165" t="s">
        <v>6176</v>
      </c>
      <c r="AQ1627" s="165" t="s">
        <v>6176</v>
      </c>
      <c r="AR1627" s="165" t="s">
        <v>6176</v>
      </c>
      <c r="AS1627" s="165" t="s">
        <v>6176</v>
      </c>
      <c r="AT1627" s="157"/>
    </row>
    <row r="1628" spans="2:46" ht="50" customHeight="1">
      <c r="B1628" s="34" t="s">
        <v>3211</v>
      </c>
      <c r="C1628" s="35" t="s">
        <v>5312</v>
      </c>
      <c r="D1628" s="36" t="s">
        <v>3212</v>
      </c>
      <c r="E1628" s="233">
        <v>8694</v>
      </c>
      <c r="F1628" s="232">
        <v>7786</v>
      </c>
      <c r="G1628" s="199">
        <v>908</v>
      </c>
      <c r="H1628" s="304">
        <v>11.66195735936296</v>
      </c>
      <c r="I1628" s="233">
        <v>0</v>
      </c>
      <c r="J1628" s="232">
        <v>7715</v>
      </c>
      <c r="K1628" s="234">
        <v>-7715</v>
      </c>
      <c r="L1628" s="312">
        <v>-100</v>
      </c>
      <c r="M1628" s="240" t="s">
        <v>12163</v>
      </c>
      <c r="N1628" s="235" t="s">
        <v>12163</v>
      </c>
      <c r="O1628" s="234" t="s">
        <v>12163</v>
      </c>
      <c r="P1628" s="234" t="s">
        <v>12163</v>
      </c>
      <c r="Q1628" s="240">
        <v>8693.5990000000002</v>
      </c>
      <c r="R1628" s="235">
        <v>72</v>
      </c>
      <c r="S1628" s="234">
        <v>8621.5990000000002</v>
      </c>
      <c r="T1628" s="105">
        <v>11974.443055555555</v>
      </c>
      <c r="U1628" s="180" t="s">
        <v>6109</v>
      </c>
      <c r="V1628" s="165">
        <v>8618</v>
      </c>
      <c r="W1628" s="165">
        <v>0</v>
      </c>
      <c r="X1628" s="165">
        <v>8618</v>
      </c>
      <c r="Y1628" s="255" t="s">
        <v>12166</v>
      </c>
      <c r="Z1628" s="237" t="s">
        <v>9380</v>
      </c>
      <c r="AA1628" s="165">
        <v>75</v>
      </c>
      <c r="AB1628" s="165">
        <v>72</v>
      </c>
      <c r="AC1628" s="165">
        <v>3</v>
      </c>
      <c r="AD1628" s="165">
        <v>4.1666666666666661</v>
      </c>
      <c r="AE1628" s="235" t="s">
        <v>12158</v>
      </c>
      <c r="AF1628" s="235" t="s">
        <v>12158</v>
      </c>
      <c r="AG1628" s="235" t="s">
        <v>12158</v>
      </c>
      <c r="AH1628" s="235" t="s">
        <v>12158</v>
      </c>
      <c r="AI1628" s="235" t="s">
        <v>12158</v>
      </c>
      <c r="AJ1628" s="165" t="s">
        <v>6176</v>
      </c>
      <c r="AK1628" s="165" t="s">
        <v>6176</v>
      </c>
      <c r="AL1628" s="165" t="s">
        <v>6176</v>
      </c>
      <c r="AM1628" s="165" t="s">
        <v>6176</v>
      </c>
      <c r="AN1628" s="165" t="s">
        <v>6176</v>
      </c>
      <c r="AO1628" s="165" t="s">
        <v>6176</v>
      </c>
      <c r="AP1628" s="165" t="s">
        <v>6176</v>
      </c>
      <c r="AQ1628" s="165" t="s">
        <v>6176</v>
      </c>
      <c r="AR1628" s="165" t="s">
        <v>6176</v>
      </c>
      <c r="AS1628" s="165" t="s">
        <v>6176</v>
      </c>
      <c r="AT1628" s="157"/>
    </row>
    <row r="1629" spans="2:46" ht="50" customHeight="1">
      <c r="B1629" s="34" t="s">
        <v>3213</v>
      </c>
      <c r="C1629" s="35" t="s">
        <v>5312</v>
      </c>
      <c r="D1629" s="36" t="s">
        <v>3214</v>
      </c>
      <c r="E1629" s="240">
        <v>90.506</v>
      </c>
      <c r="F1629" s="235">
        <v>108.922</v>
      </c>
      <c r="G1629" s="234">
        <v>-18.415999999999997</v>
      </c>
      <c r="H1629" s="105">
        <v>-16.907511797433024</v>
      </c>
      <c r="I1629" s="240">
        <v>90.506</v>
      </c>
      <c r="J1629" s="235">
        <v>108.922</v>
      </c>
      <c r="K1629" s="234">
        <v>-18.415999999999997</v>
      </c>
      <c r="L1629" s="312">
        <v>-16.907511797433024</v>
      </c>
      <c r="M1629" s="240" t="s">
        <v>12163</v>
      </c>
      <c r="N1629" s="235" t="s">
        <v>12163</v>
      </c>
      <c r="O1629" s="234" t="s">
        <v>12163</v>
      </c>
      <c r="P1629" s="234" t="s">
        <v>12163</v>
      </c>
      <c r="Q1629" s="240" t="s">
        <v>12163</v>
      </c>
      <c r="R1629" s="235" t="s">
        <v>12163</v>
      </c>
      <c r="S1629" s="234" t="s">
        <v>12163</v>
      </c>
      <c r="T1629" s="138" t="s">
        <v>12163</v>
      </c>
      <c r="U1629" s="65" t="s">
        <v>6150</v>
      </c>
      <c r="V1629" s="235" t="s">
        <v>6150</v>
      </c>
      <c r="W1629" s="235" t="s">
        <v>6150</v>
      </c>
      <c r="X1629" s="235" t="s">
        <v>6150</v>
      </c>
      <c r="Y1629" s="235" t="s">
        <v>6150</v>
      </c>
      <c r="Z1629" s="235" t="s">
        <v>6150</v>
      </c>
      <c r="AA1629" s="235" t="s">
        <v>6150</v>
      </c>
      <c r="AB1629" s="235" t="s">
        <v>6150</v>
      </c>
      <c r="AC1629" s="235" t="s">
        <v>6150</v>
      </c>
      <c r="AD1629" s="235" t="s">
        <v>6150</v>
      </c>
      <c r="AE1629" s="235" t="s">
        <v>12158</v>
      </c>
      <c r="AF1629" s="235" t="s">
        <v>12158</v>
      </c>
      <c r="AG1629" s="235" t="s">
        <v>12158</v>
      </c>
      <c r="AH1629" s="235" t="s">
        <v>12158</v>
      </c>
      <c r="AI1629" s="235" t="s">
        <v>12158</v>
      </c>
      <c r="AJ1629" s="165" t="s">
        <v>6176</v>
      </c>
      <c r="AK1629" s="165" t="s">
        <v>6176</v>
      </c>
      <c r="AL1629" s="165" t="s">
        <v>6176</v>
      </c>
      <c r="AM1629" s="165" t="s">
        <v>6176</v>
      </c>
      <c r="AN1629" s="165" t="s">
        <v>6176</v>
      </c>
      <c r="AO1629" s="165" t="s">
        <v>6176</v>
      </c>
      <c r="AP1629" s="165" t="s">
        <v>6176</v>
      </c>
      <c r="AQ1629" s="165" t="s">
        <v>6176</v>
      </c>
      <c r="AR1629" s="165" t="s">
        <v>6176</v>
      </c>
      <c r="AS1629" s="165" t="s">
        <v>6176</v>
      </c>
      <c r="AT1629" s="157"/>
    </row>
    <row r="1630" spans="2:46" ht="50" customHeight="1">
      <c r="B1630" s="34" t="s">
        <v>3215</v>
      </c>
      <c r="C1630" s="35" t="s">
        <v>5312</v>
      </c>
      <c r="D1630" s="36" t="s">
        <v>3216</v>
      </c>
      <c r="E1630" s="240">
        <v>6.2949999999999999</v>
      </c>
      <c r="F1630" s="235">
        <v>6.2939999999999996</v>
      </c>
      <c r="G1630" s="234">
        <v>1.000000000000334E-3</v>
      </c>
      <c r="H1630" s="105">
        <v>1.5888147442013566E-2</v>
      </c>
      <c r="I1630" s="240">
        <v>6.2949999999999999</v>
      </c>
      <c r="J1630" s="235">
        <v>6.2939999999999996</v>
      </c>
      <c r="K1630" s="234">
        <v>1.000000000000334E-3</v>
      </c>
      <c r="L1630" s="312">
        <v>1.5888147442013566E-2</v>
      </c>
      <c r="M1630" s="240" t="s">
        <v>12163</v>
      </c>
      <c r="N1630" s="235" t="s">
        <v>12163</v>
      </c>
      <c r="O1630" s="234" t="s">
        <v>12163</v>
      </c>
      <c r="P1630" s="234" t="s">
        <v>12163</v>
      </c>
      <c r="Q1630" s="240" t="s">
        <v>12163</v>
      </c>
      <c r="R1630" s="235" t="s">
        <v>12163</v>
      </c>
      <c r="S1630" s="234" t="s">
        <v>12163</v>
      </c>
      <c r="T1630" s="138" t="s">
        <v>12163</v>
      </c>
      <c r="U1630" s="65" t="s">
        <v>6150</v>
      </c>
      <c r="V1630" s="235" t="s">
        <v>6150</v>
      </c>
      <c r="W1630" s="235" t="s">
        <v>6150</v>
      </c>
      <c r="X1630" s="235" t="s">
        <v>6150</v>
      </c>
      <c r="Y1630" s="235" t="s">
        <v>6150</v>
      </c>
      <c r="Z1630" s="235" t="s">
        <v>6150</v>
      </c>
      <c r="AA1630" s="235" t="s">
        <v>6150</v>
      </c>
      <c r="AB1630" s="235" t="s">
        <v>6150</v>
      </c>
      <c r="AC1630" s="235" t="s">
        <v>6150</v>
      </c>
      <c r="AD1630" s="235" t="s">
        <v>6150</v>
      </c>
      <c r="AE1630" s="235" t="s">
        <v>12158</v>
      </c>
      <c r="AF1630" s="235" t="s">
        <v>12158</v>
      </c>
      <c r="AG1630" s="235" t="s">
        <v>12158</v>
      </c>
      <c r="AH1630" s="235" t="s">
        <v>12158</v>
      </c>
      <c r="AI1630" s="235" t="s">
        <v>12158</v>
      </c>
      <c r="AJ1630" s="165" t="s">
        <v>6176</v>
      </c>
      <c r="AK1630" s="165" t="s">
        <v>6176</v>
      </c>
      <c r="AL1630" s="165" t="s">
        <v>6176</v>
      </c>
      <c r="AM1630" s="165" t="s">
        <v>6176</v>
      </c>
      <c r="AN1630" s="165" t="s">
        <v>6176</v>
      </c>
      <c r="AO1630" s="165" t="s">
        <v>6176</v>
      </c>
      <c r="AP1630" s="165" t="s">
        <v>6176</v>
      </c>
      <c r="AQ1630" s="165" t="s">
        <v>6176</v>
      </c>
      <c r="AR1630" s="165" t="s">
        <v>6176</v>
      </c>
      <c r="AS1630" s="165" t="s">
        <v>6176</v>
      </c>
      <c r="AT1630" s="157"/>
    </row>
    <row r="1631" spans="2:46" ht="50" customHeight="1">
      <c r="B1631" s="34" t="s">
        <v>3217</v>
      </c>
      <c r="C1631" s="35" t="s">
        <v>5312</v>
      </c>
      <c r="D1631" s="36" t="s">
        <v>3218</v>
      </c>
      <c r="E1631" s="240">
        <v>4.33</v>
      </c>
      <c r="F1631" s="235">
        <v>4.3289999999999997</v>
      </c>
      <c r="G1631" s="234">
        <v>1.000000000000334E-3</v>
      </c>
      <c r="H1631" s="105">
        <v>2.3100023100030814E-2</v>
      </c>
      <c r="I1631" s="240">
        <v>4.33</v>
      </c>
      <c r="J1631" s="235">
        <v>4.3289999999999997</v>
      </c>
      <c r="K1631" s="234">
        <v>1.000000000000334E-3</v>
      </c>
      <c r="L1631" s="312">
        <v>2.3100023100030814E-2</v>
      </c>
      <c r="M1631" s="240" t="s">
        <v>12163</v>
      </c>
      <c r="N1631" s="235" t="s">
        <v>12163</v>
      </c>
      <c r="O1631" s="234" t="s">
        <v>12163</v>
      </c>
      <c r="P1631" s="234" t="s">
        <v>12163</v>
      </c>
      <c r="Q1631" s="240" t="s">
        <v>12163</v>
      </c>
      <c r="R1631" s="235" t="s">
        <v>12163</v>
      </c>
      <c r="S1631" s="234" t="s">
        <v>12163</v>
      </c>
      <c r="T1631" s="138" t="s">
        <v>12163</v>
      </c>
      <c r="U1631" s="65" t="s">
        <v>6150</v>
      </c>
      <c r="V1631" s="235" t="s">
        <v>6150</v>
      </c>
      <c r="W1631" s="235" t="s">
        <v>6150</v>
      </c>
      <c r="X1631" s="235" t="s">
        <v>6150</v>
      </c>
      <c r="Y1631" s="235" t="s">
        <v>6150</v>
      </c>
      <c r="Z1631" s="235" t="s">
        <v>6150</v>
      </c>
      <c r="AA1631" s="235" t="s">
        <v>6150</v>
      </c>
      <c r="AB1631" s="235" t="s">
        <v>6150</v>
      </c>
      <c r="AC1631" s="235" t="s">
        <v>6150</v>
      </c>
      <c r="AD1631" s="235" t="s">
        <v>6150</v>
      </c>
      <c r="AE1631" s="235" t="s">
        <v>12158</v>
      </c>
      <c r="AF1631" s="235" t="s">
        <v>12158</v>
      </c>
      <c r="AG1631" s="235" t="s">
        <v>12158</v>
      </c>
      <c r="AH1631" s="235" t="s">
        <v>12158</v>
      </c>
      <c r="AI1631" s="235" t="s">
        <v>12158</v>
      </c>
      <c r="AJ1631" s="165" t="s">
        <v>6176</v>
      </c>
      <c r="AK1631" s="165" t="s">
        <v>6176</v>
      </c>
      <c r="AL1631" s="165" t="s">
        <v>6176</v>
      </c>
      <c r="AM1631" s="165" t="s">
        <v>6176</v>
      </c>
      <c r="AN1631" s="165" t="s">
        <v>6176</v>
      </c>
      <c r="AO1631" s="165" t="s">
        <v>6176</v>
      </c>
      <c r="AP1631" s="165" t="s">
        <v>6176</v>
      </c>
      <c r="AQ1631" s="165" t="s">
        <v>6176</v>
      </c>
      <c r="AR1631" s="165" t="s">
        <v>6176</v>
      </c>
      <c r="AS1631" s="165" t="s">
        <v>6176</v>
      </c>
      <c r="AT1631" s="157"/>
    </row>
    <row r="1632" spans="2:46" ht="50" customHeight="1">
      <c r="B1632" s="34" t="s">
        <v>3219</v>
      </c>
      <c r="C1632" s="35" t="s">
        <v>5312</v>
      </c>
      <c r="D1632" s="36" t="s">
        <v>3220</v>
      </c>
      <c r="E1632" s="240">
        <v>13.273999999999999</v>
      </c>
      <c r="F1632" s="235">
        <v>14.272</v>
      </c>
      <c r="G1632" s="234">
        <v>-0.99800000000000111</v>
      </c>
      <c r="H1632" s="105">
        <v>-6.9927130044843118</v>
      </c>
      <c r="I1632" s="240">
        <v>13.273999999999999</v>
      </c>
      <c r="J1632" s="235">
        <v>14.272</v>
      </c>
      <c r="K1632" s="234">
        <v>-0.99800000000000111</v>
      </c>
      <c r="L1632" s="312">
        <v>-6.9927130044843118</v>
      </c>
      <c r="M1632" s="240" t="s">
        <v>12163</v>
      </c>
      <c r="N1632" s="235" t="s">
        <v>12163</v>
      </c>
      <c r="O1632" s="234" t="s">
        <v>12163</v>
      </c>
      <c r="P1632" s="234" t="s">
        <v>12163</v>
      </c>
      <c r="Q1632" s="240" t="s">
        <v>12163</v>
      </c>
      <c r="R1632" s="235" t="s">
        <v>12163</v>
      </c>
      <c r="S1632" s="234" t="s">
        <v>12163</v>
      </c>
      <c r="T1632" s="138" t="s">
        <v>12163</v>
      </c>
      <c r="U1632" s="65" t="s">
        <v>6150</v>
      </c>
      <c r="V1632" s="235" t="s">
        <v>6150</v>
      </c>
      <c r="W1632" s="235" t="s">
        <v>6150</v>
      </c>
      <c r="X1632" s="235" t="s">
        <v>6150</v>
      </c>
      <c r="Y1632" s="235" t="s">
        <v>6150</v>
      </c>
      <c r="Z1632" s="235" t="s">
        <v>6150</v>
      </c>
      <c r="AA1632" s="235" t="s">
        <v>6150</v>
      </c>
      <c r="AB1632" s="235" t="s">
        <v>6150</v>
      </c>
      <c r="AC1632" s="235" t="s">
        <v>6150</v>
      </c>
      <c r="AD1632" s="235" t="s">
        <v>6150</v>
      </c>
      <c r="AE1632" s="235" t="s">
        <v>12158</v>
      </c>
      <c r="AF1632" s="235" t="s">
        <v>12158</v>
      </c>
      <c r="AG1632" s="235" t="s">
        <v>12158</v>
      </c>
      <c r="AH1632" s="235" t="s">
        <v>12158</v>
      </c>
      <c r="AI1632" s="235" t="s">
        <v>12158</v>
      </c>
      <c r="AJ1632" s="165" t="s">
        <v>6176</v>
      </c>
      <c r="AK1632" s="165" t="s">
        <v>6176</v>
      </c>
      <c r="AL1632" s="165" t="s">
        <v>6176</v>
      </c>
      <c r="AM1632" s="165" t="s">
        <v>6176</v>
      </c>
      <c r="AN1632" s="165" t="s">
        <v>6176</v>
      </c>
      <c r="AO1632" s="165" t="s">
        <v>6176</v>
      </c>
      <c r="AP1632" s="165" t="s">
        <v>6176</v>
      </c>
      <c r="AQ1632" s="165" t="s">
        <v>6176</v>
      </c>
      <c r="AR1632" s="165" t="s">
        <v>6176</v>
      </c>
      <c r="AS1632" s="165" t="s">
        <v>6176</v>
      </c>
      <c r="AT1632" s="157"/>
    </row>
    <row r="1633" spans="2:46" ht="50" customHeight="1">
      <c r="B1633" s="34" t="s">
        <v>3221</v>
      </c>
      <c r="C1633" s="35" t="s">
        <v>5312</v>
      </c>
      <c r="D1633" s="36" t="s">
        <v>3222</v>
      </c>
      <c r="E1633" s="240">
        <v>163.46899999999999</v>
      </c>
      <c r="F1633" s="235">
        <v>143.46899999999999</v>
      </c>
      <c r="G1633" s="234">
        <v>20</v>
      </c>
      <c r="H1633" s="105">
        <v>13.940293721988722</v>
      </c>
      <c r="I1633" s="240" t="s">
        <v>6150</v>
      </c>
      <c r="J1633" s="235" t="s">
        <v>6150</v>
      </c>
      <c r="K1633" s="234" t="s">
        <v>6150</v>
      </c>
      <c r="L1633" s="312" t="s">
        <v>6150</v>
      </c>
      <c r="M1633" s="240" t="s">
        <v>12163</v>
      </c>
      <c r="N1633" s="235" t="s">
        <v>12163</v>
      </c>
      <c r="O1633" s="234" t="s">
        <v>12163</v>
      </c>
      <c r="P1633" s="234" t="s">
        <v>12163</v>
      </c>
      <c r="Q1633" s="240">
        <v>163.46899999999999</v>
      </c>
      <c r="R1633" s="235">
        <v>143.46899999999999</v>
      </c>
      <c r="S1633" s="234">
        <v>20</v>
      </c>
      <c r="T1633" s="105">
        <v>13.940293721988722</v>
      </c>
      <c r="U1633" s="180" t="s">
        <v>9381</v>
      </c>
      <c r="V1633" s="165">
        <v>163</v>
      </c>
      <c r="W1633" s="165">
        <v>143</v>
      </c>
      <c r="X1633" s="165">
        <v>20</v>
      </c>
      <c r="Y1633" s="255">
        <v>13.986013986013987</v>
      </c>
      <c r="Z1633" s="235" t="s">
        <v>6150</v>
      </c>
      <c r="AA1633" s="235" t="s">
        <v>6150</v>
      </c>
      <c r="AB1633" s="235" t="s">
        <v>6150</v>
      </c>
      <c r="AC1633" s="235" t="s">
        <v>6150</v>
      </c>
      <c r="AD1633" s="235" t="s">
        <v>6150</v>
      </c>
      <c r="AE1633" s="235" t="s">
        <v>12158</v>
      </c>
      <c r="AF1633" s="235" t="s">
        <v>12158</v>
      </c>
      <c r="AG1633" s="235" t="s">
        <v>12158</v>
      </c>
      <c r="AH1633" s="235" t="s">
        <v>12158</v>
      </c>
      <c r="AI1633" s="235" t="s">
        <v>12158</v>
      </c>
      <c r="AJ1633" s="165" t="s">
        <v>6176</v>
      </c>
      <c r="AK1633" s="165" t="s">
        <v>6176</v>
      </c>
      <c r="AL1633" s="165" t="s">
        <v>6176</v>
      </c>
      <c r="AM1633" s="165" t="s">
        <v>6176</v>
      </c>
      <c r="AN1633" s="165" t="s">
        <v>6176</v>
      </c>
      <c r="AO1633" s="165" t="s">
        <v>6176</v>
      </c>
      <c r="AP1633" s="165" t="s">
        <v>6176</v>
      </c>
      <c r="AQ1633" s="165" t="s">
        <v>6176</v>
      </c>
      <c r="AR1633" s="165" t="s">
        <v>6176</v>
      </c>
      <c r="AS1633" s="165" t="s">
        <v>6176</v>
      </c>
      <c r="AT1633" s="157"/>
    </row>
    <row r="1634" spans="2:46" ht="50" customHeight="1">
      <c r="B1634" s="34" t="s">
        <v>3223</v>
      </c>
      <c r="C1634" s="35" t="s">
        <v>5312</v>
      </c>
      <c r="D1634" s="36" t="s">
        <v>3224</v>
      </c>
      <c r="E1634" s="240">
        <v>2.0070000000000001</v>
      </c>
      <c r="F1634" s="235">
        <v>2.0070000000000001</v>
      </c>
      <c r="G1634" s="234">
        <v>0</v>
      </c>
      <c r="H1634" s="105">
        <v>0</v>
      </c>
      <c r="I1634" s="240">
        <v>2.0070000000000001</v>
      </c>
      <c r="J1634" s="235">
        <v>2.0070000000000001</v>
      </c>
      <c r="K1634" s="234">
        <v>0</v>
      </c>
      <c r="L1634" s="312">
        <v>0</v>
      </c>
      <c r="M1634" s="240" t="s">
        <v>12163</v>
      </c>
      <c r="N1634" s="235" t="s">
        <v>12163</v>
      </c>
      <c r="O1634" s="234" t="s">
        <v>12163</v>
      </c>
      <c r="P1634" s="234" t="s">
        <v>12163</v>
      </c>
      <c r="Q1634" s="240" t="s">
        <v>12163</v>
      </c>
      <c r="R1634" s="235" t="s">
        <v>12163</v>
      </c>
      <c r="S1634" s="234" t="s">
        <v>12163</v>
      </c>
      <c r="T1634" s="138" t="s">
        <v>12163</v>
      </c>
      <c r="U1634" s="65" t="s">
        <v>6150</v>
      </c>
      <c r="V1634" s="235" t="s">
        <v>6150</v>
      </c>
      <c r="W1634" s="235" t="s">
        <v>6150</v>
      </c>
      <c r="X1634" s="235" t="s">
        <v>6150</v>
      </c>
      <c r="Y1634" s="235" t="s">
        <v>6150</v>
      </c>
      <c r="Z1634" s="235" t="s">
        <v>6150</v>
      </c>
      <c r="AA1634" s="235" t="s">
        <v>6150</v>
      </c>
      <c r="AB1634" s="235" t="s">
        <v>6150</v>
      </c>
      <c r="AC1634" s="235" t="s">
        <v>6150</v>
      </c>
      <c r="AD1634" s="235" t="s">
        <v>6150</v>
      </c>
      <c r="AE1634" s="235" t="s">
        <v>12158</v>
      </c>
      <c r="AF1634" s="235" t="s">
        <v>12158</v>
      </c>
      <c r="AG1634" s="235" t="s">
        <v>12158</v>
      </c>
      <c r="AH1634" s="235" t="s">
        <v>12158</v>
      </c>
      <c r="AI1634" s="235" t="s">
        <v>12158</v>
      </c>
      <c r="AJ1634" s="165" t="s">
        <v>6176</v>
      </c>
      <c r="AK1634" s="165" t="s">
        <v>6176</v>
      </c>
      <c r="AL1634" s="165" t="s">
        <v>6176</v>
      </c>
      <c r="AM1634" s="165" t="s">
        <v>6176</v>
      </c>
      <c r="AN1634" s="165" t="s">
        <v>6176</v>
      </c>
      <c r="AO1634" s="165" t="s">
        <v>6176</v>
      </c>
      <c r="AP1634" s="165" t="s">
        <v>6176</v>
      </c>
      <c r="AQ1634" s="165" t="s">
        <v>6176</v>
      </c>
      <c r="AR1634" s="165" t="s">
        <v>6176</v>
      </c>
      <c r="AS1634" s="165" t="s">
        <v>6176</v>
      </c>
      <c r="AT1634" s="157"/>
    </row>
    <row r="1635" spans="2:46" ht="50" customHeight="1">
      <c r="B1635" s="34" t="s">
        <v>3225</v>
      </c>
      <c r="C1635" s="35" t="s">
        <v>5312</v>
      </c>
      <c r="D1635" s="36" t="s">
        <v>3226</v>
      </c>
      <c r="E1635" s="240">
        <v>710.77300000000002</v>
      </c>
      <c r="F1635" s="235">
        <v>713.17</v>
      </c>
      <c r="G1635" s="234">
        <v>-2.3969999999999345</v>
      </c>
      <c r="H1635" s="105">
        <v>-0.33610499600374871</v>
      </c>
      <c r="I1635" s="240">
        <v>0</v>
      </c>
      <c r="J1635" s="235">
        <v>0</v>
      </c>
      <c r="K1635" s="234">
        <v>0</v>
      </c>
      <c r="L1635" s="312">
        <v>0</v>
      </c>
      <c r="M1635" s="240" t="s">
        <v>12163</v>
      </c>
      <c r="N1635" s="235" t="s">
        <v>12163</v>
      </c>
      <c r="O1635" s="234" t="s">
        <v>12163</v>
      </c>
      <c r="P1635" s="234" t="s">
        <v>12163</v>
      </c>
      <c r="Q1635" s="240">
        <v>710.77300000000002</v>
      </c>
      <c r="R1635" s="235">
        <v>713.17</v>
      </c>
      <c r="S1635" s="234">
        <v>-2.3969999999999345</v>
      </c>
      <c r="T1635" s="138">
        <v>-0.33610499600374871</v>
      </c>
      <c r="U1635" s="65" t="s">
        <v>6150</v>
      </c>
      <c r="V1635" s="235" t="s">
        <v>6150</v>
      </c>
      <c r="W1635" s="235" t="s">
        <v>6150</v>
      </c>
      <c r="X1635" s="235" t="s">
        <v>6150</v>
      </c>
      <c r="Y1635" s="235" t="s">
        <v>6150</v>
      </c>
      <c r="Z1635" s="235" t="s">
        <v>6150</v>
      </c>
      <c r="AA1635" s="235" t="s">
        <v>6150</v>
      </c>
      <c r="AB1635" s="235" t="s">
        <v>6150</v>
      </c>
      <c r="AC1635" s="235" t="s">
        <v>6150</v>
      </c>
      <c r="AD1635" s="235" t="s">
        <v>6150</v>
      </c>
      <c r="AE1635" s="235" t="s">
        <v>12158</v>
      </c>
      <c r="AF1635" s="235" t="s">
        <v>12158</v>
      </c>
      <c r="AG1635" s="235" t="s">
        <v>12158</v>
      </c>
      <c r="AH1635" s="235" t="s">
        <v>12158</v>
      </c>
      <c r="AI1635" s="235" t="s">
        <v>12158</v>
      </c>
      <c r="AJ1635" s="165" t="s">
        <v>6176</v>
      </c>
      <c r="AK1635" s="165" t="s">
        <v>6176</v>
      </c>
      <c r="AL1635" s="165" t="s">
        <v>6176</v>
      </c>
      <c r="AM1635" s="165" t="s">
        <v>6176</v>
      </c>
      <c r="AN1635" s="165" t="s">
        <v>6176</v>
      </c>
      <c r="AO1635" s="165" t="s">
        <v>6176</v>
      </c>
      <c r="AP1635" s="165" t="s">
        <v>6176</v>
      </c>
      <c r="AQ1635" s="165" t="s">
        <v>6176</v>
      </c>
      <c r="AR1635" s="165" t="s">
        <v>6176</v>
      </c>
      <c r="AS1635" s="165" t="s">
        <v>6176</v>
      </c>
      <c r="AT1635" s="157"/>
    </row>
    <row r="1636" spans="2:46" ht="50" customHeight="1">
      <c r="B1636" s="34" t="s">
        <v>3227</v>
      </c>
      <c r="C1636" s="35" t="s">
        <v>5312</v>
      </c>
      <c r="D1636" s="36" t="s">
        <v>3228</v>
      </c>
      <c r="E1636" s="240">
        <v>1084.8699999999999</v>
      </c>
      <c r="F1636" s="235">
        <v>1067.6030000000001</v>
      </c>
      <c r="G1636" s="234">
        <v>17.266999999999825</v>
      </c>
      <c r="H1636" s="105">
        <v>1.6173615098496186</v>
      </c>
      <c r="I1636" s="240">
        <v>198.24199999999999</v>
      </c>
      <c r="J1636" s="235">
        <v>182.197</v>
      </c>
      <c r="K1636" s="234">
        <v>16.044999999999987</v>
      </c>
      <c r="L1636" s="312">
        <v>8.8064018617210973</v>
      </c>
      <c r="M1636" s="240" t="s">
        <v>12163</v>
      </c>
      <c r="N1636" s="235" t="s">
        <v>12163</v>
      </c>
      <c r="O1636" s="234" t="s">
        <v>12163</v>
      </c>
      <c r="P1636" s="234" t="s">
        <v>12163</v>
      </c>
      <c r="Q1636" s="240">
        <v>886.62800000000004</v>
      </c>
      <c r="R1636" s="235">
        <v>885.40599999999995</v>
      </c>
      <c r="S1636" s="234">
        <v>1.2220000000000937</v>
      </c>
      <c r="T1636" s="105">
        <v>0.13801578033129364</v>
      </c>
      <c r="U1636" s="180" t="s">
        <v>6109</v>
      </c>
      <c r="V1636" s="165">
        <v>716</v>
      </c>
      <c r="W1636" s="165">
        <v>754</v>
      </c>
      <c r="X1636" s="165">
        <v>-38</v>
      </c>
      <c r="Y1636" s="255">
        <v>-5.0397877984084882</v>
      </c>
      <c r="Z1636" s="237" t="s">
        <v>9382</v>
      </c>
      <c r="AA1636" s="165">
        <v>171</v>
      </c>
      <c r="AB1636" s="165">
        <v>131</v>
      </c>
      <c r="AC1636" s="165">
        <v>40</v>
      </c>
      <c r="AD1636" s="165">
        <v>30.534351145038169</v>
      </c>
      <c r="AE1636" s="235" t="s">
        <v>12158</v>
      </c>
      <c r="AF1636" s="235" t="s">
        <v>12158</v>
      </c>
      <c r="AG1636" s="235" t="s">
        <v>12158</v>
      </c>
      <c r="AH1636" s="235" t="s">
        <v>12158</v>
      </c>
      <c r="AI1636" s="235" t="s">
        <v>12158</v>
      </c>
      <c r="AJ1636" s="165" t="s">
        <v>6176</v>
      </c>
      <c r="AK1636" s="165" t="s">
        <v>6176</v>
      </c>
      <c r="AL1636" s="165" t="s">
        <v>6176</v>
      </c>
      <c r="AM1636" s="165" t="s">
        <v>6176</v>
      </c>
      <c r="AN1636" s="165" t="s">
        <v>6176</v>
      </c>
      <c r="AO1636" s="165" t="s">
        <v>6176</v>
      </c>
      <c r="AP1636" s="165" t="s">
        <v>6176</v>
      </c>
      <c r="AQ1636" s="165" t="s">
        <v>6176</v>
      </c>
      <c r="AR1636" s="165" t="s">
        <v>6176</v>
      </c>
      <c r="AS1636" s="165" t="s">
        <v>6176</v>
      </c>
      <c r="AT1636" s="157"/>
    </row>
    <row r="1637" spans="2:46" ht="50" customHeight="1">
      <c r="B1637" s="34" t="s">
        <v>3229</v>
      </c>
      <c r="C1637" s="35" t="s">
        <v>5312</v>
      </c>
      <c r="D1637" s="36" t="s">
        <v>3230</v>
      </c>
      <c r="E1637" s="240">
        <v>1413.057</v>
      </c>
      <c r="F1637" s="235">
        <v>1402.6569999999999</v>
      </c>
      <c r="G1637" s="234">
        <v>10.400000000000091</v>
      </c>
      <c r="H1637" s="105">
        <v>0.74144997672275481</v>
      </c>
      <c r="I1637" s="240" t="s">
        <v>6150</v>
      </c>
      <c r="J1637" s="235" t="s">
        <v>6150</v>
      </c>
      <c r="K1637" s="234" t="s">
        <v>6150</v>
      </c>
      <c r="L1637" s="312" t="s">
        <v>6150</v>
      </c>
      <c r="M1637" s="240" t="s">
        <v>12163</v>
      </c>
      <c r="N1637" s="235" t="s">
        <v>12163</v>
      </c>
      <c r="O1637" s="234" t="s">
        <v>12163</v>
      </c>
      <c r="P1637" s="234" t="s">
        <v>12163</v>
      </c>
      <c r="Q1637" s="240">
        <v>1413.057</v>
      </c>
      <c r="R1637" s="235">
        <v>1402.6569999999999</v>
      </c>
      <c r="S1637" s="234">
        <v>10.400000000000091</v>
      </c>
      <c r="T1637" s="105">
        <v>0.74144997672275481</v>
      </c>
      <c r="U1637" s="180" t="s">
        <v>9383</v>
      </c>
      <c r="V1637" s="165">
        <v>1390</v>
      </c>
      <c r="W1637" s="165">
        <v>1381</v>
      </c>
      <c r="X1637" s="165">
        <v>9</v>
      </c>
      <c r="Y1637" s="255">
        <v>0.65170166545981179</v>
      </c>
      <c r="Z1637" s="237" t="s">
        <v>9384</v>
      </c>
      <c r="AA1637" s="165">
        <v>23</v>
      </c>
      <c r="AB1637" s="165">
        <v>22</v>
      </c>
      <c r="AC1637" s="165">
        <v>1</v>
      </c>
      <c r="AD1637" s="165">
        <v>4.5454545454545459</v>
      </c>
      <c r="AE1637" s="235" t="s">
        <v>12158</v>
      </c>
      <c r="AF1637" s="235" t="s">
        <v>12158</v>
      </c>
      <c r="AG1637" s="235" t="s">
        <v>12158</v>
      </c>
      <c r="AH1637" s="235" t="s">
        <v>12158</v>
      </c>
      <c r="AI1637" s="235" t="s">
        <v>12158</v>
      </c>
      <c r="AJ1637" s="165" t="s">
        <v>6176</v>
      </c>
      <c r="AK1637" s="165" t="s">
        <v>6176</v>
      </c>
      <c r="AL1637" s="165" t="s">
        <v>6176</v>
      </c>
      <c r="AM1637" s="165" t="s">
        <v>6176</v>
      </c>
      <c r="AN1637" s="165" t="s">
        <v>6176</v>
      </c>
      <c r="AO1637" s="165" t="s">
        <v>6176</v>
      </c>
      <c r="AP1637" s="165" t="s">
        <v>6176</v>
      </c>
      <c r="AQ1637" s="165" t="s">
        <v>6176</v>
      </c>
      <c r="AR1637" s="165" t="s">
        <v>6176</v>
      </c>
      <c r="AS1637" s="165" t="s">
        <v>6176</v>
      </c>
      <c r="AT1637" s="157"/>
    </row>
    <row r="1638" spans="2:46" ht="50" customHeight="1">
      <c r="B1638" s="34" t="s">
        <v>3231</v>
      </c>
      <c r="C1638" s="35" t="s">
        <v>5312</v>
      </c>
      <c r="D1638" s="36" t="s">
        <v>3232</v>
      </c>
      <c r="E1638" s="240">
        <v>1928.5350000000001</v>
      </c>
      <c r="F1638" s="235">
        <v>1956.8710000000001</v>
      </c>
      <c r="G1638" s="234">
        <v>-28.336000000000013</v>
      </c>
      <c r="H1638" s="105">
        <v>-1.4480259557221713</v>
      </c>
      <c r="I1638" s="240" t="s">
        <v>6150</v>
      </c>
      <c r="J1638" s="235" t="s">
        <v>6150</v>
      </c>
      <c r="K1638" s="234" t="s">
        <v>6150</v>
      </c>
      <c r="L1638" s="312" t="s">
        <v>6150</v>
      </c>
      <c r="M1638" s="240" t="s">
        <v>12163</v>
      </c>
      <c r="N1638" s="235" t="s">
        <v>12163</v>
      </c>
      <c r="O1638" s="234" t="s">
        <v>12163</v>
      </c>
      <c r="P1638" s="234" t="s">
        <v>12163</v>
      </c>
      <c r="Q1638" s="240">
        <v>1928.5350000000001</v>
      </c>
      <c r="R1638" s="235">
        <v>1956.8710000000001</v>
      </c>
      <c r="S1638" s="234">
        <v>-28.336000000000013</v>
      </c>
      <c r="T1638" s="105">
        <v>-1.4480259557221713</v>
      </c>
      <c r="U1638" s="180" t="s">
        <v>9385</v>
      </c>
      <c r="V1638" s="165">
        <v>1929</v>
      </c>
      <c r="W1638" s="165">
        <v>1957</v>
      </c>
      <c r="X1638" s="165">
        <v>-28</v>
      </c>
      <c r="Y1638" s="255">
        <v>-1.430761369443025</v>
      </c>
      <c r="Z1638" s="235" t="s">
        <v>6150</v>
      </c>
      <c r="AA1638" s="235" t="s">
        <v>6150</v>
      </c>
      <c r="AB1638" s="235" t="s">
        <v>6150</v>
      </c>
      <c r="AC1638" s="235" t="s">
        <v>6150</v>
      </c>
      <c r="AD1638" s="235" t="s">
        <v>6150</v>
      </c>
      <c r="AE1638" s="235" t="s">
        <v>12158</v>
      </c>
      <c r="AF1638" s="235" t="s">
        <v>12158</v>
      </c>
      <c r="AG1638" s="235" t="s">
        <v>12158</v>
      </c>
      <c r="AH1638" s="235" t="s">
        <v>12158</v>
      </c>
      <c r="AI1638" s="235" t="s">
        <v>12158</v>
      </c>
      <c r="AJ1638" s="165" t="s">
        <v>6176</v>
      </c>
      <c r="AK1638" s="165" t="s">
        <v>6176</v>
      </c>
      <c r="AL1638" s="165" t="s">
        <v>6176</v>
      </c>
      <c r="AM1638" s="165" t="s">
        <v>6176</v>
      </c>
      <c r="AN1638" s="165" t="s">
        <v>6176</v>
      </c>
      <c r="AO1638" s="165" t="s">
        <v>6176</v>
      </c>
      <c r="AP1638" s="165" t="s">
        <v>6176</v>
      </c>
      <c r="AQ1638" s="165" t="s">
        <v>6176</v>
      </c>
      <c r="AR1638" s="165" t="s">
        <v>6176</v>
      </c>
      <c r="AS1638" s="165" t="s">
        <v>6176</v>
      </c>
      <c r="AT1638" s="157"/>
    </row>
    <row r="1639" spans="2:46" ht="50" customHeight="1">
      <c r="B1639" s="34" t="s">
        <v>3233</v>
      </c>
      <c r="C1639" s="35" t="s">
        <v>5312</v>
      </c>
      <c r="D1639" s="36" t="s">
        <v>3234</v>
      </c>
      <c r="E1639" s="240">
        <v>31.838000000000001</v>
      </c>
      <c r="F1639" s="235">
        <v>21.827000000000002</v>
      </c>
      <c r="G1639" s="234">
        <v>10.010999999999999</v>
      </c>
      <c r="H1639" s="105">
        <v>45.865212809822694</v>
      </c>
      <c r="I1639" s="240">
        <v>31.838000000000001</v>
      </c>
      <c r="J1639" s="235">
        <v>21.827000000000002</v>
      </c>
      <c r="K1639" s="234">
        <v>10.010999999999999</v>
      </c>
      <c r="L1639" s="312">
        <v>45.865212809822694</v>
      </c>
      <c r="M1639" s="240" t="s">
        <v>12163</v>
      </c>
      <c r="N1639" s="235" t="s">
        <v>12163</v>
      </c>
      <c r="O1639" s="234" t="s">
        <v>12163</v>
      </c>
      <c r="P1639" s="234" t="s">
        <v>12163</v>
      </c>
      <c r="Q1639" s="240" t="s">
        <v>12163</v>
      </c>
      <c r="R1639" s="235" t="s">
        <v>12163</v>
      </c>
      <c r="S1639" s="234" t="s">
        <v>12163</v>
      </c>
      <c r="T1639" s="138" t="s">
        <v>12163</v>
      </c>
      <c r="U1639" s="65" t="s">
        <v>6150</v>
      </c>
      <c r="V1639" s="235" t="s">
        <v>6150</v>
      </c>
      <c r="W1639" s="235" t="s">
        <v>6150</v>
      </c>
      <c r="X1639" s="235" t="s">
        <v>6150</v>
      </c>
      <c r="Y1639" s="235" t="s">
        <v>6150</v>
      </c>
      <c r="Z1639" s="235" t="s">
        <v>6150</v>
      </c>
      <c r="AA1639" s="235" t="s">
        <v>6150</v>
      </c>
      <c r="AB1639" s="235" t="s">
        <v>6150</v>
      </c>
      <c r="AC1639" s="235" t="s">
        <v>6150</v>
      </c>
      <c r="AD1639" s="235" t="s">
        <v>6150</v>
      </c>
      <c r="AE1639" s="235" t="s">
        <v>12158</v>
      </c>
      <c r="AF1639" s="235" t="s">
        <v>12158</v>
      </c>
      <c r="AG1639" s="235" t="s">
        <v>12158</v>
      </c>
      <c r="AH1639" s="235" t="s">
        <v>12158</v>
      </c>
      <c r="AI1639" s="235" t="s">
        <v>12158</v>
      </c>
      <c r="AJ1639" s="165" t="s">
        <v>6176</v>
      </c>
      <c r="AK1639" s="165" t="s">
        <v>6176</v>
      </c>
      <c r="AL1639" s="165" t="s">
        <v>6176</v>
      </c>
      <c r="AM1639" s="165" t="s">
        <v>6176</v>
      </c>
      <c r="AN1639" s="165" t="s">
        <v>6176</v>
      </c>
      <c r="AO1639" s="165" t="s">
        <v>6176</v>
      </c>
      <c r="AP1639" s="165" t="s">
        <v>6176</v>
      </c>
      <c r="AQ1639" s="165" t="s">
        <v>6176</v>
      </c>
      <c r="AR1639" s="165" t="s">
        <v>6176</v>
      </c>
      <c r="AS1639" s="165" t="s">
        <v>6176</v>
      </c>
      <c r="AT1639" s="157"/>
    </row>
    <row r="1640" spans="2:46" ht="50" customHeight="1">
      <c r="B1640" s="37" t="s">
        <v>3235</v>
      </c>
      <c r="C1640" s="38" t="s">
        <v>5312</v>
      </c>
      <c r="D1640" s="39" t="s">
        <v>3236</v>
      </c>
      <c r="E1640" s="240">
        <v>589.70699999999999</v>
      </c>
      <c r="F1640" s="235">
        <v>369.86700000000002</v>
      </c>
      <c r="G1640" s="234">
        <v>219.83999999999997</v>
      </c>
      <c r="H1640" s="105">
        <v>59.437581617175894</v>
      </c>
      <c r="I1640" s="240">
        <v>589.70699999999999</v>
      </c>
      <c r="J1640" s="235">
        <v>369.86700000000002</v>
      </c>
      <c r="K1640" s="234">
        <v>219.83999999999997</v>
      </c>
      <c r="L1640" s="312">
        <v>59.437581617175894</v>
      </c>
      <c r="M1640" s="240" t="s">
        <v>12163</v>
      </c>
      <c r="N1640" s="235" t="s">
        <v>12163</v>
      </c>
      <c r="O1640" s="234" t="s">
        <v>12163</v>
      </c>
      <c r="P1640" s="234" t="s">
        <v>12163</v>
      </c>
      <c r="Q1640" s="240" t="s">
        <v>12163</v>
      </c>
      <c r="R1640" s="235" t="s">
        <v>12163</v>
      </c>
      <c r="S1640" s="234" t="s">
        <v>12163</v>
      </c>
      <c r="T1640" s="138" t="s">
        <v>12163</v>
      </c>
      <c r="U1640" s="65" t="s">
        <v>6150</v>
      </c>
      <c r="V1640" s="235" t="s">
        <v>6150</v>
      </c>
      <c r="W1640" s="235" t="s">
        <v>6150</v>
      </c>
      <c r="X1640" s="235" t="s">
        <v>6150</v>
      </c>
      <c r="Y1640" s="235" t="s">
        <v>6150</v>
      </c>
      <c r="Z1640" s="235" t="s">
        <v>6150</v>
      </c>
      <c r="AA1640" s="235" t="s">
        <v>6150</v>
      </c>
      <c r="AB1640" s="235" t="s">
        <v>6150</v>
      </c>
      <c r="AC1640" s="235" t="s">
        <v>6150</v>
      </c>
      <c r="AD1640" s="235" t="s">
        <v>6150</v>
      </c>
      <c r="AE1640" s="235" t="s">
        <v>12158</v>
      </c>
      <c r="AF1640" s="235" t="s">
        <v>12158</v>
      </c>
      <c r="AG1640" s="235" t="s">
        <v>12158</v>
      </c>
      <c r="AH1640" s="235" t="s">
        <v>12158</v>
      </c>
      <c r="AI1640" s="235" t="s">
        <v>12158</v>
      </c>
      <c r="AJ1640" s="165" t="s">
        <v>6176</v>
      </c>
      <c r="AK1640" s="165" t="s">
        <v>6176</v>
      </c>
      <c r="AL1640" s="165" t="s">
        <v>6176</v>
      </c>
      <c r="AM1640" s="165" t="s">
        <v>6176</v>
      </c>
      <c r="AN1640" s="165" t="s">
        <v>6176</v>
      </c>
      <c r="AO1640" s="165" t="s">
        <v>6176</v>
      </c>
      <c r="AP1640" s="165" t="s">
        <v>6176</v>
      </c>
      <c r="AQ1640" s="165" t="s">
        <v>6176</v>
      </c>
      <c r="AR1640" s="165" t="s">
        <v>6176</v>
      </c>
      <c r="AS1640" s="165" t="s">
        <v>6176</v>
      </c>
      <c r="AT1640" s="158"/>
    </row>
    <row r="1641" spans="2:46" ht="50" customHeight="1">
      <c r="B1641" s="37" t="s">
        <v>3237</v>
      </c>
      <c r="C1641" s="38" t="s">
        <v>5312</v>
      </c>
      <c r="D1641" s="39" t="s">
        <v>3238</v>
      </c>
      <c r="E1641" s="240">
        <v>326.45600000000002</v>
      </c>
      <c r="F1641" s="235">
        <v>359.45600000000002</v>
      </c>
      <c r="G1641" s="234">
        <v>-33</v>
      </c>
      <c r="H1641" s="105">
        <v>-9.1805394818837343</v>
      </c>
      <c r="I1641" s="240">
        <v>0.98199999999999998</v>
      </c>
      <c r="J1641" s="235">
        <v>0.98199999999999998</v>
      </c>
      <c r="K1641" s="234">
        <v>0</v>
      </c>
      <c r="L1641" s="312">
        <v>0</v>
      </c>
      <c r="M1641" s="240" t="s">
        <v>12163</v>
      </c>
      <c r="N1641" s="235" t="s">
        <v>12163</v>
      </c>
      <c r="O1641" s="234" t="s">
        <v>12163</v>
      </c>
      <c r="P1641" s="234" t="s">
        <v>12163</v>
      </c>
      <c r="Q1641" s="240">
        <v>325.47399999999999</v>
      </c>
      <c r="R1641" s="235">
        <v>358.47399999999999</v>
      </c>
      <c r="S1641" s="234">
        <v>-33</v>
      </c>
      <c r="T1641" s="138">
        <v>-9.2056885576080845</v>
      </c>
      <c r="U1641" s="65" t="s">
        <v>6150</v>
      </c>
      <c r="V1641" s="235" t="s">
        <v>6150</v>
      </c>
      <c r="W1641" s="235" t="s">
        <v>6150</v>
      </c>
      <c r="X1641" s="235" t="s">
        <v>6150</v>
      </c>
      <c r="Y1641" s="235" t="s">
        <v>6150</v>
      </c>
      <c r="Z1641" s="235" t="s">
        <v>6150</v>
      </c>
      <c r="AA1641" s="235" t="s">
        <v>6150</v>
      </c>
      <c r="AB1641" s="235" t="s">
        <v>6150</v>
      </c>
      <c r="AC1641" s="235" t="s">
        <v>6150</v>
      </c>
      <c r="AD1641" s="235" t="s">
        <v>6150</v>
      </c>
      <c r="AE1641" s="235" t="s">
        <v>12158</v>
      </c>
      <c r="AF1641" s="235" t="s">
        <v>12158</v>
      </c>
      <c r="AG1641" s="235" t="s">
        <v>12158</v>
      </c>
      <c r="AH1641" s="235" t="s">
        <v>12158</v>
      </c>
      <c r="AI1641" s="235" t="s">
        <v>12158</v>
      </c>
      <c r="AJ1641" s="165" t="s">
        <v>6176</v>
      </c>
      <c r="AK1641" s="165" t="s">
        <v>6176</v>
      </c>
      <c r="AL1641" s="165" t="s">
        <v>6176</v>
      </c>
      <c r="AM1641" s="165" t="s">
        <v>6176</v>
      </c>
      <c r="AN1641" s="165" t="s">
        <v>6176</v>
      </c>
      <c r="AO1641" s="165" t="s">
        <v>6176</v>
      </c>
      <c r="AP1641" s="165" t="s">
        <v>6176</v>
      </c>
      <c r="AQ1641" s="165" t="s">
        <v>6176</v>
      </c>
      <c r="AR1641" s="165" t="s">
        <v>6176</v>
      </c>
      <c r="AS1641" s="165" t="s">
        <v>6176</v>
      </c>
      <c r="AT1641" s="158"/>
    </row>
    <row r="1642" spans="2:46" ht="50" customHeight="1">
      <c r="B1642" s="34" t="s">
        <v>5239</v>
      </c>
      <c r="C1642" s="35" t="s">
        <v>5313</v>
      </c>
      <c r="D1642" s="36" t="s">
        <v>5240</v>
      </c>
      <c r="E1642" s="240">
        <v>226282.31299999999</v>
      </c>
      <c r="F1642" s="235">
        <v>226075.64600000001</v>
      </c>
      <c r="G1642" s="234">
        <f t="shared" ref="G1642:G1643" si="469">E1642-F1642</f>
        <v>206.66699999998673</v>
      </c>
      <c r="H1642" s="105">
        <f t="shared" ref="H1642:H1643" si="470">G1642/F1642*100</f>
        <v>9.1414977091334601E-2</v>
      </c>
      <c r="I1642" s="240">
        <v>161605.595</v>
      </c>
      <c r="J1642" s="235">
        <v>160430.946</v>
      </c>
      <c r="K1642" s="234">
        <f t="shared" ref="K1642:K1643" si="471">I1642-J1642</f>
        <v>1174.6490000000049</v>
      </c>
      <c r="L1642" s="312">
        <f t="shared" ref="L1642:L1643" si="472">K1642/J1642*100</f>
        <v>0.73218355266695545</v>
      </c>
      <c r="M1642" s="240" t="s">
        <v>12163</v>
      </c>
      <c r="N1642" s="235" t="s">
        <v>12163</v>
      </c>
      <c r="O1642" s="234" t="s">
        <v>12163</v>
      </c>
      <c r="P1642" s="234" t="s">
        <v>12163</v>
      </c>
      <c r="Q1642" s="240">
        <v>64676.718000000001</v>
      </c>
      <c r="R1642" s="235">
        <v>65644.7</v>
      </c>
      <c r="S1642" s="234">
        <f t="shared" ref="S1642:S1643" si="473">Q1642-R1642</f>
        <v>-967.98199999999633</v>
      </c>
      <c r="T1642" s="105">
        <f t="shared" ref="T1642:T1643" si="474">S1642/R1642*100</f>
        <v>-1.4745775363433702</v>
      </c>
      <c r="U1642" s="180" t="s">
        <v>6303</v>
      </c>
      <c r="V1642" s="165">
        <v>22633</v>
      </c>
      <c r="W1642" s="165">
        <v>22616</v>
      </c>
      <c r="X1642" s="165">
        <f t="shared" ref="X1642:X1643" si="475">V1642-W1642</f>
        <v>17</v>
      </c>
      <c r="Y1642" s="255">
        <f t="shared" ref="Y1642:Y1643" si="476">X1642/W1642*100</f>
        <v>7.516802263883976E-2</v>
      </c>
      <c r="Z1642" s="237" t="s">
        <v>9386</v>
      </c>
      <c r="AA1642" s="165">
        <v>19390</v>
      </c>
      <c r="AB1642" s="165">
        <v>19395</v>
      </c>
      <c r="AC1642" s="165">
        <f t="shared" ref="AC1642:AC1643" si="477">AA1642-AB1642</f>
        <v>-5</v>
      </c>
      <c r="AD1642" s="165">
        <f t="shared" ref="AD1642:AD1643" si="478">AC1642/AB1642*100</f>
        <v>-2.5779840164990978E-2</v>
      </c>
      <c r="AE1642" s="235" t="s">
        <v>9387</v>
      </c>
      <c r="AF1642" s="165">
        <v>8260</v>
      </c>
      <c r="AG1642" s="165">
        <v>7938</v>
      </c>
      <c r="AH1642" s="165">
        <f t="shared" ref="AH1642:AH1643" si="479">AF1642-AG1642</f>
        <v>322</v>
      </c>
      <c r="AI1642" s="165">
        <f t="shared" ref="AI1642:AI1643" si="480">AH1642/AG1642*100</f>
        <v>4.0564373897707231</v>
      </c>
      <c r="AJ1642" s="235" t="s">
        <v>9388</v>
      </c>
      <c r="AK1642" s="165">
        <v>2567</v>
      </c>
      <c r="AL1642" s="165">
        <v>2539</v>
      </c>
      <c r="AM1642" s="165">
        <f t="shared" ref="AM1642:AM1643" si="481">AK1642-AL1642</f>
        <v>28</v>
      </c>
      <c r="AN1642" s="165">
        <f t="shared" ref="AN1642:AN1643" si="482">AM1642/AL1642*100</f>
        <v>1.1027963765261914</v>
      </c>
      <c r="AO1642" s="235" t="s">
        <v>9389</v>
      </c>
      <c r="AP1642" s="165">
        <v>1692</v>
      </c>
      <c r="AQ1642" s="165">
        <v>1775</v>
      </c>
      <c r="AR1642" s="165">
        <f t="shared" ref="AR1642:AR1643" si="483">AP1642-AQ1642</f>
        <v>-83</v>
      </c>
      <c r="AS1642" s="255">
        <f t="shared" ref="AS1642:AS1643" si="484">AR1642/AQ1642*100</f>
        <v>-4.676056338028169</v>
      </c>
      <c r="AT1642" s="166" t="s">
        <v>11841</v>
      </c>
    </row>
    <row r="1643" spans="2:46" ht="50" customHeight="1">
      <c r="B1643" s="34" t="s">
        <v>5241</v>
      </c>
      <c r="C1643" s="35" t="s">
        <v>5313</v>
      </c>
      <c r="D1643" s="36" t="s">
        <v>5242</v>
      </c>
      <c r="E1643" s="240">
        <v>41138.493000000002</v>
      </c>
      <c r="F1643" s="235">
        <v>39786.752</v>
      </c>
      <c r="G1643" s="234">
        <f t="shared" si="469"/>
        <v>1351.7410000000018</v>
      </c>
      <c r="H1643" s="105">
        <f t="shared" si="470"/>
        <v>3.3974650657585768</v>
      </c>
      <c r="I1643" s="240">
        <v>2500.0770000000002</v>
      </c>
      <c r="J1643" s="235">
        <v>1819.8</v>
      </c>
      <c r="K1643" s="234">
        <f t="shared" si="471"/>
        <v>680.27700000000027</v>
      </c>
      <c r="L1643" s="312">
        <f t="shared" si="472"/>
        <v>37.38196505110453</v>
      </c>
      <c r="M1643" s="240">
        <v>2376.6019999999999</v>
      </c>
      <c r="N1643" s="235">
        <v>3857.5819999999999</v>
      </c>
      <c r="O1643" s="234">
        <f t="shared" ref="O1643" si="485">M1643-N1643</f>
        <v>-1480.98</v>
      </c>
      <c r="P1643" s="105">
        <f t="shared" ref="P1643" si="486">O1643/N1643*100</f>
        <v>-38.391406845013279</v>
      </c>
      <c r="Q1643" s="240">
        <v>36261.813999999998</v>
      </c>
      <c r="R1643" s="235">
        <v>34109.370000000003</v>
      </c>
      <c r="S1643" s="234">
        <f t="shared" si="473"/>
        <v>2152.4439999999959</v>
      </c>
      <c r="T1643" s="105">
        <f t="shared" si="474"/>
        <v>6.3104185154988084</v>
      </c>
      <c r="U1643" s="180" t="s">
        <v>9390</v>
      </c>
      <c r="V1643" s="165">
        <v>18720</v>
      </c>
      <c r="W1643" s="165">
        <v>18162</v>
      </c>
      <c r="X1643" s="165">
        <f t="shared" si="475"/>
        <v>558</v>
      </c>
      <c r="Y1643" s="165">
        <f t="shared" si="476"/>
        <v>3.0723488602576809</v>
      </c>
      <c r="Z1643" s="235" t="s">
        <v>9391</v>
      </c>
      <c r="AA1643" s="165">
        <v>5039</v>
      </c>
      <c r="AB1643" s="165">
        <v>2799</v>
      </c>
      <c r="AC1643" s="165">
        <f t="shared" si="477"/>
        <v>2240</v>
      </c>
      <c r="AD1643" s="165">
        <f t="shared" si="478"/>
        <v>80.028581636298682</v>
      </c>
      <c r="AE1643" s="235" t="s">
        <v>9392</v>
      </c>
      <c r="AF1643" s="165">
        <v>3386</v>
      </c>
      <c r="AG1643" s="165">
        <v>3354</v>
      </c>
      <c r="AH1643" s="165">
        <f t="shared" si="479"/>
        <v>32</v>
      </c>
      <c r="AI1643" s="165">
        <f t="shared" si="480"/>
        <v>0.95408467501490757</v>
      </c>
      <c r="AJ1643" s="235" t="s">
        <v>8185</v>
      </c>
      <c r="AK1643" s="165">
        <v>2344</v>
      </c>
      <c r="AL1643" s="165">
        <v>2401</v>
      </c>
      <c r="AM1643" s="165">
        <f t="shared" si="481"/>
        <v>-57</v>
      </c>
      <c r="AN1643" s="165">
        <f t="shared" si="482"/>
        <v>-2.3740108288213246</v>
      </c>
      <c r="AO1643" s="235" t="s">
        <v>9393</v>
      </c>
      <c r="AP1643" s="165">
        <v>1322</v>
      </c>
      <c r="AQ1643" s="165">
        <v>1322</v>
      </c>
      <c r="AR1643" s="165">
        <f t="shared" si="483"/>
        <v>0</v>
      </c>
      <c r="AS1643" s="255">
        <f t="shared" si="484"/>
        <v>0</v>
      </c>
      <c r="AT1643" s="9" t="s">
        <v>9394</v>
      </c>
    </row>
    <row r="1644" spans="2:46" ht="50" customHeight="1">
      <c r="B1644" s="34" t="s">
        <v>3239</v>
      </c>
      <c r="C1644" s="35" t="s">
        <v>5313</v>
      </c>
      <c r="D1644" s="36" t="s">
        <v>3240</v>
      </c>
      <c r="E1644" s="240">
        <v>6852</v>
      </c>
      <c r="F1644" s="235">
        <v>5608</v>
      </c>
      <c r="G1644" s="234">
        <v>1244</v>
      </c>
      <c r="H1644" s="105">
        <v>22.182596291012839</v>
      </c>
      <c r="I1644" s="240">
        <v>2749</v>
      </c>
      <c r="J1644" s="235">
        <v>2592</v>
      </c>
      <c r="K1644" s="234">
        <v>157</v>
      </c>
      <c r="L1644" s="312">
        <v>6.0570987654320989</v>
      </c>
      <c r="M1644" s="240">
        <v>40</v>
      </c>
      <c r="N1644" s="235">
        <v>40</v>
      </c>
      <c r="O1644" s="234">
        <v>0</v>
      </c>
      <c r="P1644" s="105">
        <v>0</v>
      </c>
      <c r="Q1644" s="240">
        <v>4062</v>
      </c>
      <c r="R1644" s="235">
        <v>2975</v>
      </c>
      <c r="S1644" s="234">
        <v>1087</v>
      </c>
      <c r="T1644" s="105">
        <v>36.537815126050418</v>
      </c>
      <c r="U1644" s="180" t="s">
        <v>9395</v>
      </c>
      <c r="V1644" s="165">
        <v>1105</v>
      </c>
      <c r="W1644" s="165">
        <v>105</v>
      </c>
      <c r="X1644" s="165">
        <v>1000</v>
      </c>
      <c r="Y1644" s="255">
        <v>952.38095238095241</v>
      </c>
      <c r="Z1644" s="237" t="s">
        <v>9396</v>
      </c>
      <c r="AA1644" s="165">
        <v>560</v>
      </c>
      <c r="AB1644" s="165">
        <v>418</v>
      </c>
      <c r="AC1644" s="165">
        <v>142</v>
      </c>
      <c r="AD1644" s="165">
        <v>33.971291866028707</v>
      </c>
      <c r="AE1644" s="235" t="s">
        <v>6994</v>
      </c>
      <c r="AF1644" s="165">
        <v>532</v>
      </c>
      <c r="AG1644" s="165">
        <v>554</v>
      </c>
      <c r="AH1644" s="165">
        <v>-22</v>
      </c>
      <c r="AI1644" s="165">
        <v>-3.9711191335740073</v>
      </c>
      <c r="AJ1644" s="235" t="s">
        <v>9397</v>
      </c>
      <c r="AK1644" s="165">
        <v>512</v>
      </c>
      <c r="AL1644" s="165">
        <v>531</v>
      </c>
      <c r="AM1644" s="165">
        <v>-19</v>
      </c>
      <c r="AN1644" s="165">
        <v>-3.5781544256120528</v>
      </c>
      <c r="AO1644" s="235" t="s">
        <v>9398</v>
      </c>
      <c r="AP1644" s="165">
        <v>384</v>
      </c>
      <c r="AQ1644" s="165">
        <v>384</v>
      </c>
      <c r="AR1644" s="165">
        <v>0</v>
      </c>
      <c r="AS1644" s="255">
        <v>0</v>
      </c>
      <c r="AT1644" s="166" t="s">
        <v>11562</v>
      </c>
    </row>
    <row r="1645" spans="2:46" ht="50" customHeight="1">
      <c r="B1645" s="34" t="s">
        <v>3241</v>
      </c>
      <c r="C1645" s="35" t="s">
        <v>5313</v>
      </c>
      <c r="D1645" s="36" t="s">
        <v>3242</v>
      </c>
      <c r="E1645" s="240">
        <v>15506</v>
      </c>
      <c r="F1645" s="235">
        <v>11957</v>
      </c>
      <c r="G1645" s="234">
        <v>3549</v>
      </c>
      <c r="H1645" s="105">
        <v>29.681358200217446</v>
      </c>
      <c r="I1645" s="240">
        <v>6035</v>
      </c>
      <c r="J1645" s="235">
        <v>4788</v>
      </c>
      <c r="K1645" s="234">
        <v>1247</v>
      </c>
      <c r="L1645" s="312">
        <v>26.044277360066836</v>
      </c>
      <c r="M1645" s="240">
        <v>1552</v>
      </c>
      <c r="N1645" s="235">
        <v>1436</v>
      </c>
      <c r="O1645" s="234">
        <v>116</v>
      </c>
      <c r="P1645" s="105">
        <v>8.0779944289693599</v>
      </c>
      <c r="Q1645" s="240">
        <v>7919</v>
      </c>
      <c r="R1645" s="235">
        <v>5733</v>
      </c>
      <c r="S1645" s="234">
        <v>2186</v>
      </c>
      <c r="T1645" s="105">
        <v>38.13012384440956</v>
      </c>
      <c r="U1645" s="180" t="s">
        <v>5481</v>
      </c>
      <c r="V1645" s="165">
        <v>5613</v>
      </c>
      <c r="W1645" s="165">
        <v>3421</v>
      </c>
      <c r="X1645" s="165">
        <v>2192</v>
      </c>
      <c r="Y1645" s="165">
        <v>64.074831920491079</v>
      </c>
      <c r="Z1645" s="235" t="s">
        <v>5353</v>
      </c>
      <c r="AA1645" s="165">
        <v>1318</v>
      </c>
      <c r="AB1645" s="165">
        <v>1378</v>
      </c>
      <c r="AC1645" s="165">
        <v>-60</v>
      </c>
      <c r="AD1645" s="165">
        <v>-4.3541364296081273</v>
      </c>
      <c r="AE1645" s="235" t="s">
        <v>5422</v>
      </c>
      <c r="AF1645" s="165">
        <v>397</v>
      </c>
      <c r="AG1645" s="165">
        <v>397</v>
      </c>
      <c r="AH1645" s="165">
        <v>0</v>
      </c>
      <c r="AI1645" s="165">
        <v>0</v>
      </c>
      <c r="AJ1645" s="235" t="s">
        <v>9399</v>
      </c>
      <c r="AK1645" s="165">
        <v>362</v>
      </c>
      <c r="AL1645" s="165">
        <v>395</v>
      </c>
      <c r="AM1645" s="165">
        <v>-33</v>
      </c>
      <c r="AN1645" s="165">
        <v>-8.3544303797468356</v>
      </c>
      <c r="AO1645" s="235" t="s">
        <v>5488</v>
      </c>
      <c r="AP1645" s="165">
        <v>48</v>
      </c>
      <c r="AQ1645" s="165">
        <v>28</v>
      </c>
      <c r="AR1645" s="165">
        <v>20</v>
      </c>
      <c r="AS1645" s="255">
        <v>71.428571428571431</v>
      </c>
      <c r="AT1645" s="166" t="s">
        <v>11563</v>
      </c>
    </row>
    <row r="1646" spans="2:46" ht="50" customHeight="1">
      <c r="B1646" s="34" t="s">
        <v>3243</v>
      </c>
      <c r="C1646" s="35" t="s">
        <v>5313</v>
      </c>
      <c r="D1646" s="36" t="s">
        <v>3244</v>
      </c>
      <c r="E1646" s="240">
        <v>7299</v>
      </c>
      <c r="F1646" s="235">
        <v>7411</v>
      </c>
      <c r="G1646" s="234">
        <v>-112</v>
      </c>
      <c r="H1646" s="105">
        <v>-1.5112670354877884</v>
      </c>
      <c r="I1646" s="240">
        <v>5250</v>
      </c>
      <c r="J1646" s="235">
        <v>5348</v>
      </c>
      <c r="K1646" s="234">
        <v>-98</v>
      </c>
      <c r="L1646" s="312">
        <v>-1.832460732984293</v>
      </c>
      <c r="M1646" s="240" t="s">
        <v>6150</v>
      </c>
      <c r="N1646" s="235" t="s">
        <v>6150</v>
      </c>
      <c r="O1646" s="234" t="s">
        <v>6150</v>
      </c>
      <c r="P1646" s="234" t="s">
        <v>6150</v>
      </c>
      <c r="Q1646" s="240">
        <v>2049</v>
      </c>
      <c r="R1646" s="235">
        <v>2063</v>
      </c>
      <c r="S1646" s="234">
        <v>-14</v>
      </c>
      <c r="T1646" s="105">
        <v>-0.67862336403296175</v>
      </c>
      <c r="U1646" s="180" t="s">
        <v>5488</v>
      </c>
      <c r="V1646" s="165">
        <v>415</v>
      </c>
      <c r="W1646" s="165">
        <v>510</v>
      </c>
      <c r="X1646" s="165">
        <v>-95</v>
      </c>
      <c r="Y1646" s="165">
        <v>-18.627450980392158</v>
      </c>
      <c r="Z1646" s="235" t="s">
        <v>5415</v>
      </c>
      <c r="AA1646" s="165">
        <v>371</v>
      </c>
      <c r="AB1646" s="165">
        <v>367</v>
      </c>
      <c r="AC1646" s="165">
        <v>4</v>
      </c>
      <c r="AD1646" s="165">
        <v>1.0899182561307901</v>
      </c>
      <c r="AE1646" s="235" t="s">
        <v>9400</v>
      </c>
      <c r="AF1646" s="165">
        <v>237</v>
      </c>
      <c r="AG1646" s="165">
        <v>206</v>
      </c>
      <c r="AH1646" s="165">
        <v>31</v>
      </c>
      <c r="AI1646" s="165">
        <v>15.048543689320388</v>
      </c>
      <c r="AJ1646" s="235" t="s">
        <v>9401</v>
      </c>
      <c r="AK1646" s="165">
        <v>176</v>
      </c>
      <c r="AL1646" s="165">
        <v>120</v>
      </c>
      <c r="AM1646" s="165">
        <v>56</v>
      </c>
      <c r="AN1646" s="165">
        <v>46.666666666666664</v>
      </c>
      <c r="AO1646" s="235" t="s">
        <v>5401</v>
      </c>
      <c r="AP1646" s="165">
        <v>130</v>
      </c>
      <c r="AQ1646" s="165">
        <v>149</v>
      </c>
      <c r="AR1646" s="165">
        <v>-19</v>
      </c>
      <c r="AS1646" s="255">
        <v>-12.751677852348994</v>
      </c>
      <c r="AT1646" s="166" t="s">
        <v>11564</v>
      </c>
    </row>
    <row r="1647" spans="2:46" ht="50" customHeight="1">
      <c r="B1647" s="37" t="s">
        <v>3245</v>
      </c>
      <c r="C1647" s="38" t="s">
        <v>5313</v>
      </c>
      <c r="D1647" s="39" t="s">
        <v>3246</v>
      </c>
      <c r="E1647" s="240">
        <v>32348</v>
      </c>
      <c r="F1647" s="235">
        <v>23244</v>
      </c>
      <c r="G1647" s="234">
        <v>9104</v>
      </c>
      <c r="H1647" s="105">
        <v>39.167096885217688</v>
      </c>
      <c r="I1647" s="240">
        <v>13382</v>
      </c>
      <c r="J1647" s="235">
        <v>12154</v>
      </c>
      <c r="K1647" s="234">
        <v>1228</v>
      </c>
      <c r="L1647" s="312">
        <v>10.103669573802863</v>
      </c>
      <c r="M1647" s="240" t="s">
        <v>6150</v>
      </c>
      <c r="N1647" s="235" t="s">
        <v>6150</v>
      </c>
      <c r="O1647" s="234" t="s">
        <v>6150</v>
      </c>
      <c r="P1647" s="234" t="s">
        <v>6150</v>
      </c>
      <c r="Q1647" s="240">
        <v>18966</v>
      </c>
      <c r="R1647" s="235">
        <v>11090</v>
      </c>
      <c r="S1647" s="234">
        <v>7876</v>
      </c>
      <c r="T1647" s="105">
        <v>71.018935978358883</v>
      </c>
      <c r="U1647" s="180" t="s">
        <v>5481</v>
      </c>
      <c r="V1647" s="165">
        <v>8323</v>
      </c>
      <c r="W1647" s="165">
        <v>2265</v>
      </c>
      <c r="X1647" s="165">
        <v>6058</v>
      </c>
      <c r="Y1647" s="255">
        <v>267.46136865342163</v>
      </c>
      <c r="Z1647" s="235" t="s">
        <v>9063</v>
      </c>
      <c r="AA1647" s="165">
        <v>5361</v>
      </c>
      <c r="AB1647" s="165">
        <v>3730</v>
      </c>
      <c r="AC1647" s="165">
        <v>1631</v>
      </c>
      <c r="AD1647" s="165">
        <v>43.726541554959788</v>
      </c>
      <c r="AE1647" s="235" t="s">
        <v>5403</v>
      </c>
      <c r="AF1647" s="165">
        <v>1965</v>
      </c>
      <c r="AG1647" s="165">
        <v>1964</v>
      </c>
      <c r="AH1647" s="165">
        <v>1</v>
      </c>
      <c r="AI1647" s="165">
        <v>5.091649694501018E-2</v>
      </c>
      <c r="AJ1647" s="235" t="s">
        <v>7785</v>
      </c>
      <c r="AK1647" s="165">
        <v>712</v>
      </c>
      <c r="AL1647" s="165">
        <v>719</v>
      </c>
      <c r="AM1647" s="165">
        <v>-7</v>
      </c>
      <c r="AN1647" s="165">
        <v>-0.97357440890125169</v>
      </c>
      <c r="AO1647" s="235" t="s">
        <v>5386</v>
      </c>
      <c r="AP1647" s="165">
        <v>587</v>
      </c>
      <c r="AQ1647" s="165">
        <v>564</v>
      </c>
      <c r="AR1647" s="165">
        <v>23</v>
      </c>
      <c r="AS1647" s="255">
        <v>4.0780141843971638</v>
      </c>
      <c r="AT1647" s="166" t="s">
        <v>11565</v>
      </c>
    </row>
    <row r="1648" spans="2:46" ht="50" customHeight="1">
      <c r="B1648" s="34" t="s">
        <v>3247</v>
      </c>
      <c r="C1648" s="35" t="s">
        <v>5313</v>
      </c>
      <c r="D1648" s="36" t="s">
        <v>3248</v>
      </c>
      <c r="E1648" s="240">
        <v>6542</v>
      </c>
      <c r="F1648" s="235">
        <v>5398</v>
      </c>
      <c r="G1648" s="234">
        <v>1144</v>
      </c>
      <c r="H1648" s="105">
        <v>21.193034457206373</v>
      </c>
      <c r="I1648" s="240">
        <v>2957</v>
      </c>
      <c r="J1648" s="235">
        <v>2228</v>
      </c>
      <c r="K1648" s="234">
        <v>729</v>
      </c>
      <c r="L1648" s="312">
        <v>32.71992818671454</v>
      </c>
      <c r="M1648" s="240" t="s">
        <v>6150</v>
      </c>
      <c r="N1648" s="235" t="s">
        <v>6150</v>
      </c>
      <c r="O1648" s="234" t="s">
        <v>6150</v>
      </c>
      <c r="P1648" s="234" t="s">
        <v>6150</v>
      </c>
      <c r="Q1648" s="240">
        <v>3585</v>
      </c>
      <c r="R1648" s="235">
        <v>3170</v>
      </c>
      <c r="S1648" s="234">
        <v>415</v>
      </c>
      <c r="T1648" s="105">
        <v>13.09148264984227</v>
      </c>
      <c r="U1648" s="180" t="s">
        <v>5577</v>
      </c>
      <c r="V1648" s="165">
        <v>797</v>
      </c>
      <c r="W1648" s="165">
        <v>398</v>
      </c>
      <c r="X1648" s="165">
        <v>399</v>
      </c>
      <c r="Y1648" s="255">
        <v>100.25125628140702</v>
      </c>
      <c r="Z1648" s="235" t="s">
        <v>5401</v>
      </c>
      <c r="AA1648" s="165">
        <v>495</v>
      </c>
      <c r="AB1648" s="165">
        <v>464</v>
      </c>
      <c r="AC1648" s="165">
        <v>31</v>
      </c>
      <c r="AD1648" s="165">
        <v>6.6810344827586201</v>
      </c>
      <c r="AE1648" s="235" t="s">
        <v>9402</v>
      </c>
      <c r="AF1648" s="165">
        <v>439</v>
      </c>
      <c r="AG1648" s="165">
        <v>365</v>
      </c>
      <c r="AH1648" s="165">
        <v>74</v>
      </c>
      <c r="AI1648" s="165">
        <v>20.273972602739725</v>
      </c>
      <c r="AJ1648" s="235" t="s">
        <v>5415</v>
      </c>
      <c r="AK1648" s="165">
        <v>422</v>
      </c>
      <c r="AL1648" s="165">
        <v>422</v>
      </c>
      <c r="AM1648" s="165">
        <v>0</v>
      </c>
      <c r="AN1648" s="165">
        <v>0</v>
      </c>
      <c r="AO1648" s="235" t="s">
        <v>9403</v>
      </c>
      <c r="AP1648" s="165">
        <v>360</v>
      </c>
      <c r="AQ1648" s="165">
        <v>360</v>
      </c>
      <c r="AR1648" s="165">
        <v>0</v>
      </c>
      <c r="AS1648" s="255">
        <v>0</v>
      </c>
      <c r="AT1648" s="166" t="s">
        <v>11566</v>
      </c>
    </row>
    <row r="1649" spans="2:46" ht="50" customHeight="1">
      <c r="B1649" s="34" t="s">
        <v>3249</v>
      </c>
      <c r="C1649" s="35" t="s">
        <v>5313</v>
      </c>
      <c r="D1649" s="36" t="s">
        <v>3250</v>
      </c>
      <c r="E1649" s="240">
        <v>32359</v>
      </c>
      <c r="F1649" s="235">
        <v>34740</v>
      </c>
      <c r="G1649" s="234">
        <v>-2381</v>
      </c>
      <c r="H1649" s="105">
        <v>-6.8537708693149106</v>
      </c>
      <c r="I1649" s="240">
        <v>15117</v>
      </c>
      <c r="J1649" s="235">
        <v>14842</v>
      </c>
      <c r="K1649" s="234">
        <v>275</v>
      </c>
      <c r="L1649" s="312">
        <v>1.8528500202129095</v>
      </c>
      <c r="M1649" s="240">
        <v>2531</v>
      </c>
      <c r="N1649" s="235">
        <v>2531</v>
      </c>
      <c r="O1649" s="234">
        <v>0</v>
      </c>
      <c r="P1649" s="105">
        <v>0</v>
      </c>
      <c r="Q1649" s="240">
        <v>14711</v>
      </c>
      <c r="R1649" s="235">
        <v>17368</v>
      </c>
      <c r="S1649" s="234">
        <v>-2657</v>
      </c>
      <c r="T1649" s="105">
        <v>-15.298249654537081</v>
      </c>
      <c r="U1649" s="180" t="s">
        <v>5401</v>
      </c>
      <c r="V1649" s="165">
        <v>6501</v>
      </c>
      <c r="W1649" s="165">
        <v>7921</v>
      </c>
      <c r="X1649" s="165">
        <v>-1420</v>
      </c>
      <c r="Y1649" s="255">
        <v>-17.927029415477843</v>
      </c>
      <c r="Z1649" s="235" t="s">
        <v>9404</v>
      </c>
      <c r="AA1649" s="165">
        <v>3166</v>
      </c>
      <c r="AB1649" s="165">
        <v>4436</v>
      </c>
      <c r="AC1649" s="165">
        <v>-1270</v>
      </c>
      <c r="AD1649" s="165">
        <v>-28.629395852119028</v>
      </c>
      <c r="AE1649" s="235" t="s">
        <v>6922</v>
      </c>
      <c r="AF1649" s="165">
        <v>1800</v>
      </c>
      <c r="AG1649" s="165">
        <v>1800</v>
      </c>
      <c r="AH1649" s="165">
        <v>0</v>
      </c>
      <c r="AI1649" s="165">
        <v>0</v>
      </c>
      <c r="AJ1649" s="235" t="s">
        <v>9405</v>
      </c>
      <c r="AK1649" s="165">
        <v>1170</v>
      </c>
      <c r="AL1649" s="165">
        <v>1169</v>
      </c>
      <c r="AM1649" s="165">
        <v>1</v>
      </c>
      <c r="AN1649" s="165">
        <v>8.5543199315654406E-2</v>
      </c>
      <c r="AO1649" s="235" t="s">
        <v>9406</v>
      </c>
      <c r="AP1649" s="165">
        <v>604</v>
      </c>
      <c r="AQ1649" s="165">
        <v>612</v>
      </c>
      <c r="AR1649" s="165">
        <v>-8</v>
      </c>
      <c r="AS1649" s="255">
        <v>-1.3071895424836601</v>
      </c>
      <c r="AT1649" s="166" t="s">
        <v>11567</v>
      </c>
    </row>
    <row r="1650" spans="2:46" ht="50" customHeight="1">
      <c r="B1650" s="34" t="s">
        <v>3251</v>
      </c>
      <c r="C1650" s="35" t="s">
        <v>5313</v>
      </c>
      <c r="D1650" s="36" t="s">
        <v>3252</v>
      </c>
      <c r="E1650" s="240">
        <v>5211</v>
      </c>
      <c r="F1650" s="235">
        <v>4934</v>
      </c>
      <c r="G1650" s="234">
        <v>277</v>
      </c>
      <c r="H1650" s="105">
        <v>5.6141062018646135</v>
      </c>
      <c r="I1650" s="240">
        <v>2600</v>
      </c>
      <c r="J1650" s="235">
        <v>2431</v>
      </c>
      <c r="K1650" s="234">
        <v>169</v>
      </c>
      <c r="L1650" s="312">
        <v>6.9518716577540109</v>
      </c>
      <c r="M1650" s="240">
        <v>189</v>
      </c>
      <c r="N1650" s="235">
        <v>189</v>
      </c>
      <c r="O1650" s="234">
        <v>0</v>
      </c>
      <c r="P1650" s="105">
        <v>0</v>
      </c>
      <c r="Q1650" s="240">
        <v>2422</v>
      </c>
      <c r="R1650" s="235">
        <v>2314</v>
      </c>
      <c r="S1650" s="234">
        <v>108</v>
      </c>
      <c r="T1650" s="105">
        <v>4.6672428694900603</v>
      </c>
      <c r="U1650" s="180" t="s">
        <v>5481</v>
      </c>
      <c r="V1650" s="165">
        <v>1173</v>
      </c>
      <c r="W1650" s="165">
        <v>1165</v>
      </c>
      <c r="X1650" s="165">
        <v>8</v>
      </c>
      <c r="Y1650" s="165">
        <v>0.68669527896995708</v>
      </c>
      <c r="Z1650" s="235" t="s">
        <v>9407</v>
      </c>
      <c r="AA1650" s="165">
        <v>472</v>
      </c>
      <c r="AB1650" s="165">
        <v>658</v>
      </c>
      <c r="AC1650" s="165">
        <v>-186</v>
      </c>
      <c r="AD1650" s="165">
        <v>-28.267477203647417</v>
      </c>
      <c r="AE1650" s="235" t="s">
        <v>5476</v>
      </c>
      <c r="AF1650" s="165">
        <v>393</v>
      </c>
      <c r="AG1650" s="165">
        <v>93</v>
      </c>
      <c r="AH1650" s="165">
        <v>300</v>
      </c>
      <c r="AI1650" s="165">
        <v>322.58064516129031</v>
      </c>
      <c r="AJ1650" s="235" t="s">
        <v>5386</v>
      </c>
      <c r="AK1650" s="165">
        <v>184</v>
      </c>
      <c r="AL1650" s="165">
        <v>185</v>
      </c>
      <c r="AM1650" s="165">
        <v>-1</v>
      </c>
      <c r="AN1650" s="165">
        <v>-0.54054054054054057</v>
      </c>
      <c r="AO1650" s="235" t="s">
        <v>9408</v>
      </c>
      <c r="AP1650" s="165">
        <v>89</v>
      </c>
      <c r="AQ1650" s="165">
        <v>134</v>
      </c>
      <c r="AR1650" s="165">
        <v>-45</v>
      </c>
      <c r="AS1650" s="255">
        <v>-33.582089552238806</v>
      </c>
      <c r="AT1650" s="166" t="s">
        <v>11568</v>
      </c>
    </row>
    <row r="1651" spans="2:46" ht="50" customHeight="1">
      <c r="B1651" s="34" t="s">
        <v>3253</v>
      </c>
      <c r="C1651" s="35" t="s">
        <v>5313</v>
      </c>
      <c r="D1651" s="36" t="s">
        <v>3254</v>
      </c>
      <c r="E1651" s="240">
        <v>8789</v>
      </c>
      <c r="F1651" s="235">
        <v>8095</v>
      </c>
      <c r="G1651" s="234">
        <v>694</v>
      </c>
      <c r="H1651" s="105">
        <v>8.5731933292155649</v>
      </c>
      <c r="I1651" s="240">
        <v>2930</v>
      </c>
      <c r="J1651" s="235">
        <v>2613</v>
      </c>
      <c r="K1651" s="234">
        <v>317</v>
      </c>
      <c r="L1651" s="312">
        <v>12.13164944508228</v>
      </c>
      <c r="M1651" s="240">
        <v>2477</v>
      </c>
      <c r="N1651" s="235">
        <v>2429</v>
      </c>
      <c r="O1651" s="234">
        <v>48</v>
      </c>
      <c r="P1651" s="105">
        <v>1.9761218608480857</v>
      </c>
      <c r="Q1651" s="240">
        <v>3383</v>
      </c>
      <c r="R1651" s="235">
        <v>3052</v>
      </c>
      <c r="S1651" s="234">
        <v>331</v>
      </c>
      <c r="T1651" s="105">
        <v>10.845347313237221</v>
      </c>
      <c r="U1651" s="180" t="s">
        <v>5481</v>
      </c>
      <c r="V1651" s="165">
        <v>794</v>
      </c>
      <c r="W1651" s="165">
        <v>465</v>
      </c>
      <c r="X1651" s="165">
        <v>329</v>
      </c>
      <c r="Y1651" s="165">
        <v>70.752688172043008</v>
      </c>
      <c r="Z1651" s="235" t="s">
        <v>6175</v>
      </c>
      <c r="AA1651" s="165">
        <v>695</v>
      </c>
      <c r="AB1651" s="165">
        <v>733</v>
      </c>
      <c r="AC1651" s="165">
        <v>-38</v>
      </c>
      <c r="AD1651" s="165">
        <v>-5.1841746248294678</v>
      </c>
      <c r="AE1651" s="235" t="s">
        <v>5486</v>
      </c>
      <c r="AF1651" s="165">
        <v>603</v>
      </c>
      <c r="AG1651" s="165">
        <v>606</v>
      </c>
      <c r="AH1651" s="165">
        <v>-3</v>
      </c>
      <c r="AI1651" s="165">
        <v>-0.49504950495049505</v>
      </c>
      <c r="AJ1651" s="235" t="s">
        <v>9409</v>
      </c>
      <c r="AK1651" s="165">
        <v>548</v>
      </c>
      <c r="AL1651" s="165">
        <v>546</v>
      </c>
      <c r="AM1651" s="165">
        <v>2</v>
      </c>
      <c r="AN1651" s="165">
        <v>0.36630036630036628</v>
      </c>
      <c r="AO1651" s="235" t="s">
        <v>8185</v>
      </c>
      <c r="AP1651" s="165">
        <v>484</v>
      </c>
      <c r="AQ1651" s="165">
        <v>484</v>
      </c>
      <c r="AR1651" s="165">
        <v>0</v>
      </c>
      <c r="AS1651" s="255">
        <v>0</v>
      </c>
      <c r="AT1651" s="166" t="s">
        <v>11569</v>
      </c>
    </row>
    <row r="1652" spans="2:46" ht="50" customHeight="1">
      <c r="B1652" s="34" t="s">
        <v>3255</v>
      </c>
      <c r="C1652" s="35" t="s">
        <v>5313</v>
      </c>
      <c r="D1652" s="36" t="s">
        <v>3256</v>
      </c>
      <c r="E1652" s="240">
        <v>29422</v>
      </c>
      <c r="F1652" s="235">
        <v>27939</v>
      </c>
      <c r="G1652" s="234">
        <v>1483</v>
      </c>
      <c r="H1652" s="105">
        <v>5.3079924120405169</v>
      </c>
      <c r="I1652" s="240">
        <v>11357</v>
      </c>
      <c r="J1652" s="235">
        <v>10019</v>
      </c>
      <c r="K1652" s="234">
        <v>1338</v>
      </c>
      <c r="L1652" s="312">
        <v>13.354626210200617</v>
      </c>
      <c r="M1652" s="240">
        <v>4401</v>
      </c>
      <c r="N1652" s="235">
        <v>4707</v>
      </c>
      <c r="O1652" s="234">
        <v>-306</v>
      </c>
      <c r="P1652" s="105">
        <v>-6.5009560229445515</v>
      </c>
      <c r="Q1652" s="240">
        <v>13664</v>
      </c>
      <c r="R1652" s="235">
        <v>13213</v>
      </c>
      <c r="S1652" s="234">
        <v>451</v>
      </c>
      <c r="T1652" s="105">
        <v>3.4133050783319456</v>
      </c>
      <c r="U1652" s="180" t="s">
        <v>9410</v>
      </c>
      <c r="V1652" s="165">
        <v>5948</v>
      </c>
      <c r="W1652" s="165">
        <v>5925</v>
      </c>
      <c r="X1652" s="165">
        <v>23</v>
      </c>
      <c r="Y1652" s="255">
        <v>0.3881856540084388</v>
      </c>
      <c r="Z1652" s="235" t="s">
        <v>9411</v>
      </c>
      <c r="AA1652" s="165">
        <v>4022</v>
      </c>
      <c r="AB1652" s="165">
        <v>4321</v>
      </c>
      <c r="AC1652" s="165">
        <v>-299</v>
      </c>
      <c r="AD1652" s="165">
        <v>-6.9196945151585281</v>
      </c>
      <c r="AE1652" s="235" t="s">
        <v>6017</v>
      </c>
      <c r="AF1652" s="165">
        <v>969</v>
      </c>
      <c r="AG1652" s="165">
        <v>969</v>
      </c>
      <c r="AH1652" s="165">
        <v>0</v>
      </c>
      <c r="AI1652" s="165">
        <v>0</v>
      </c>
      <c r="AJ1652" s="235" t="s">
        <v>9412</v>
      </c>
      <c r="AK1652" s="165">
        <v>500</v>
      </c>
      <c r="AL1652" s="165" t="s">
        <v>5412</v>
      </c>
      <c r="AM1652" s="165" t="s">
        <v>5412</v>
      </c>
      <c r="AN1652" s="165" t="s">
        <v>5412</v>
      </c>
      <c r="AO1652" s="235" t="s">
        <v>9413</v>
      </c>
      <c r="AP1652" s="165">
        <v>406</v>
      </c>
      <c r="AQ1652" s="165">
        <v>409</v>
      </c>
      <c r="AR1652" s="165">
        <v>-3</v>
      </c>
      <c r="AS1652" s="255">
        <v>-0.73349633251833746</v>
      </c>
      <c r="AT1652" s="166" t="s">
        <v>11570</v>
      </c>
    </row>
    <row r="1653" spans="2:46" ht="50" customHeight="1">
      <c r="B1653" s="34" t="s">
        <v>3257</v>
      </c>
      <c r="C1653" s="35" t="s">
        <v>5313</v>
      </c>
      <c r="D1653" s="36" t="s">
        <v>3258</v>
      </c>
      <c r="E1653" s="240">
        <v>22898</v>
      </c>
      <c r="F1653" s="235">
        <v>21695</v>
      </c>
      <c r="G1653" s="234">
        <v>1203</v>
      </c>
      <c r="H1653" s="105">
        <v>5.545056464623185</v>
      </c>
      <c r="I1653" s="240">
        <v>7668</v>
      </c>
      <c r="J1653" s="235">
        <v>7398</v>
      </c>
      <c r="K1653" s="234">
        <v>270</v>
      </c>
      <c r="L1653" s="312">
        <v>3.6496350364963499</v>
      </c>
      <c r="M1653" s="240" t="s">
        <v>6150</v>
      </c>
      <c r="N1653" s="235" t="s">
        <v>6150</v>
      </c>
      <c r="O1653" s="234" t="s">
        <v>6150</v>
      </c>
      <c r="P1653" s="234" t="s">
        <v>6150</v>
      </c>
      <c r="Q1653" s="240">
        <v>15229</v>
      </c>
      <c r="R1653" s="235">
        <v>14297</v>
      </c>
      <c r="S1653" s="234">
        <v>932</v>
      </c>
      <c r="T1653" s="105">
        <v>6.5188501084143518</v>
      </c>
      <c r="U1653" s="180" t="s">
        <v>9414</v>
      </c>
      <c r="V1653" s="165">
        <v>4176</v>
      </c>
      <c r="W1653" s="165">
        <v>3976</v>
      </c>
      <c r="X1653" s="165">
        <v>200</v>
      </c>
      <c r="Y1653" s="255">
        <v>5.0301810865191152</v>
      </c>
      <c r="Z1653" s="235" t="s">
        <v>7996</v>
      </c>
      <c r="AA1653" s="165">
        <v>4016</v>
      </c>
      <c r="AB1653" s="165">
        <v>3616</v>
      </c>
      <c r="AC1653" s="165">
        <v>400</v>
      </c>
      <c r="AD1653" s="165">
        <v>11.061946902654867</v>
      </c>
      <c r="AE1653" s="235" t="s">
        <v>9415</v>
      </c>
      <c r="AF1653" s="165">
        <v>2600</v>
      </c>
      <c r="AG1653" s="165">
        <v>2400</v>
      </c>
      <c r="AH1653" s="165">
        <v>200</v>
      </c>
      <c r="AI1653" s="165">
        <v>8.3333333333333321</v>
      </c>
      <c r="AJ1653" s="235" t="s">
        <v>6160</v>
      </c>
      <c r="AK1653" s="165">
        <v>2364</v>
      </c>
      <c r="AL1653" s="165">
        <v>2267</v>
      </c>
      <c r="AM1653" s="165">
        <v>97</v>
      </c>
      <c r="AN1653" s="165">
        <v>4.2787825319805917</v>
      </c>
      <c r="AO1653" s="235" t="s">
        <v>8528</v>
      </c>
      <c r="AP1653" s="165">
        <v>1096</v>
      </c>
      <c r="AQ1653" s="165">
        <v>1033</v>
      </c>
      <c r="AR1653" s="165">
        <v>63</v>
      </c>
      <c r="AS1653" s="255">
        <v>6.098741529525654</v>
      </c>
      <c r="AT1653" s="173" t="s">
        <v>9416</v>
      </c>
    </row>
    <row r="1654" spans="2:46" ht="50" customHeight="1">
      <c r="B1654" s="34" t="s">
        <v>3259</v>
      </c>
      <c r="C1654" s="35" t="s">
        <v>5313</v>
      </c>
      <c r="D1654" s="36" t="s">
        <v>3260</v>
      </c>
      <c r="E1654" s="240">
        <v>8649.93</v>
      </c>
      <c r="F1654" s="235">
        <v>8333.0259999999998</v>
      </c>
      <c r="G1654" s="234">
        <v>316.90400000000045</v>
      </c>
      <c r="H1654" s="105">
        <v>3.8029882542068205</v>
      </c>
      <c r="I1654" s="240">
        <v>6236.3530000000001</v>
      </c>
      <c r="J1654" s="235">
        <v>5840.2079999999996</v>
      </c>
      <c r="K1654" s="234">
        <v>396.14500000000044</v>
      </c>
      <c r="L1654" s="312">
        <v>6.7830632059680154</v>
      </c>
      <c r="M1654" s="240" t="s">
        <v>6150</v>
      </c>
      <c r="N1654" s="235" t="s">
        <v>6150</v>
      </c>
      <c r="O1654" s="234" t="s">
        <v>6150</v>
      </c>
      <c r="P1654" s="234" t="s">
        <v>6150</v>
      </c>
      <c r="Q1654" s="240">
        <v>2413.5770000000002</v>
      </c>
      <c r="R1654" s="235">
        <v>2492.8180000000002</v>
      </c>
      <c r="S1654" s="234">
        <v>-79.240999999999985</v>
      </c>
      <c r="T1654" s="105">
        <v>-3.1787719761330337</v>
      </c>
      <c r="U1654" s="180" t="s">
        <v>8185</v>
      </c>
      <c r="V1654" s="165">
        <v>637</v>
      </c>
      <c r="W1654" s="165">
        <v>703</v>
      </c>
      <c r="X1654" s="165">
        <v>-66</v>
      </c>
      <c r="Y1654" s="255">
        <v>-9.3883357041251774</v>
      </c>
      <c r="Z1654" s="235" t="s">
        <v>6994</v>
      </c>
      <c r="AA1654" s="165">
        <v>523</v>
      </c>
      <c r="AB1654" s="165">
        <v>484</v>
      </c>
      <c r="AC1654" s="165">
        <v>39</v>
      </c>
      <c r="AD1654" s="165">
        <v>8.0578512396694215</v>
      </c>
      <c r="AE1654" s="235" t="s">
        <v>7049</v>
      </c>
      <c r="AF1654" s="165">
        <v>199</v>
      </c>
      <c r="AG1654" s="165">
        <v>212</v>
      </c>
      <c r="AH1654" s="165">
        <v>-13</v>
      </c>
      <c r="AI1654" s="165">
        <v>-6.132075471698113</v>
      </c>
      <c r="AJ1654" s="235" t="s">
        <v>5421</v>
      </c>
      <c r="AK1654" s="165">
        <v>191</v>
      </c>
      <c r="AL1654" s="165">
        <v>189</v>
      </c>
      <c r="AM1654" s="165">
        <v>2</v>
      </c>
      <c r="AN1654" s="165">
        <v>1.0582010582010581</v>
      </c>
      <c r="AO1654" s="235" t="s">
        <v>9413</v>
      </c>
      <c r="AP1654" s="165">
        <v>163</v>
      </c>
      <c r="AQ1654" s="165">
        <v>151</v>
      </c>
      <c r="AR1654" s="165">
        <v>12</v>
      </c>
      <c r="AS1654" s="255">
        <v>7.9470198675496695</v>
      </c>
      <c r="AT1654" s="166" t="s">
        <v>11571</v>
      </c>
    </row>
    <row r="1655" spans="2:46" ht="50" customHeight="1">
      <c r="B1655" s="34" t="s">
        <v>3261</v>
      </c>
      <c r="C1655" s="35" t="s">
        <v>5313</v>
      </c>
      <c r="D1655" s="36" t="s">
        <v>3262</v>
      </c>
      <c r="E1655" s="240">
        <v>17980</v>
      </c>
      <c r="F1655" s="235">
        <v>28719</v>
      </c>
      <c r="G1655" s="234">
        <v>-10739</v>
      </c>
      <c r="H1655" s="105">
        <v>-37.393363278665689</v>
      </c>
      <c r="I1655" s="240">
        <v>1859</v>
      </c>
      <c r="J1655" s="235">
        <v>1590</v>
      </c>
      <c r="K1655" s="234">
        <v>269</v>
      </c>
      <c r="L1655" s="312">
        <v>16.918238993710691</v>
      </c>
      <c r="M1655" s="240">
        <v>566</v>
      </c>
      <c r="N1655" s="235">
        <v>686</v>
      </c>
      <c r="O1655" s="234">
        <v>-120</v>
      </c>
      <c r="P1655" s="105">
        <v>-17.492711370262391</v>
      </c>
      <c r="Q1655" s="240">
        <v>15555</v>
      </c>
      <c r="R1655" s="235">
        <v>26443</v>
      </c>
      <c r="S1655" s="234">
        <v>-10888</v>
      </c>
      <c r="T1655" s="105">
        <v>-41.175358317891316</v>
      </c>
      <c r="U1655" s="180" t="s">
        <v>5455</v>
      </c>
      <c r="V1655" s="165">
        <v>6312</v>
      </c>
      <c r="W1655" s="165">
        <v>16310</v>
      </c>
      <c r="X1655" s="165">
        <v>-9998</v>
      </c>
      <c r="Y1655" s="255">
        <v>-61.299816063764553</v>
      </c>
      <c r="Z1655" s="235" t="s">
        <v>5488</v>
      </c>
      <c r="AA1655" s="165">
        <v>4166</v>
      </c>
      <c r="AB1655" s="165">
        <v>4907</v>
      </c>
      <c r="AC1655" s="165">
        <v>-741</v>
      </c>
      <c r="AD1655" s="165">
        <v>-15.10087629916446</v>
      </c>
      <c r="AE1655" s="235" t="s">
        <v>5415</v>
      </c>
      <c r="AF1655" s="165">
        <v>1970</v>
      </c>
      <c r="AG1655" s="165">
        <v>2215</v>
      </c>
      <c r="AH1655" s="165">
        <v>-245</v>
      </c>
      <c r="AI1655" s="165">
        <v>-11.060948081264108</v>
      </c>
      <c r="AJ1655" s="235" t="s">
        <v>9417</v>
      </c>
      <c r="AK1655" s="165">
        <v>986</v>
      </c>
      <c r="AL1655" s="165">
        <v>922</v>
      </c>
      <c r="AM1655" s="165">
        <v>64</v>
      </c>
      <c r="AN1655" s="165">
        <v>6.9414316702819958</v>
      </c>
      <c r="AO1655" s="235" t="s">
        <v>8543</v>
      </c>
      <c r="AP1655" s="165">
        <v>553</v>
      </c>
      <c r="AQ1655" s="165">
        <v>542</v>
      </c>
      <c r="AR1655" s="165">
        <v>11</v>
      </c>
      <c r="AS1655" s="255">
        <v>2.0295202952029521</v>
      </c>
      <c r="AT1655" s="166" t="s">
        <v>11572</v>
      </c>
    </row>
    <row r="1656" spans="2:46" ht="50" customHeight="1">
      <c r="B1656" s="37" t="s">
        <v>3263</v>
      </c>
      <c r="C1656" s="38" t="s">
        <v>5313</v>
      </c>
      <c r="D1656" s="39" t="s">
        <v>3264</v>
      </c>
      <c r="E1656" s="240">
        <v>10262</v>
      </c>
      <c r="F1656" s="235">
        <v>10930</v>
      </c>
      <c r="G1656" s="234">
        <v>-668</v>
      </c>
      <c r="H1656" s="105">
        <v>-6.1116193961573657</v>
      </c>
      <c r="I1656" s="240">
        <v>3632</v>
      </c>
      <c r="J1656" s="235">
        <v>3701</v>
      </c>
      <c r="K1656" s="234">
        <v>-69</v>
      </c>
      <c r="L1656" s="312">
        <v>-1.864360983517968</v>
      </c>
      <c r="M1656" s="240" t="s">
        <v>6150</v>
      </c>
      <c r="N1656" s="235" t="s">
        <v>6150</v>
      </c>
      <c r="O1656" s="234" t="s">
        <v>6150</v>
      </c>
      <c r="P1656" s="234" t="s">
        <v>6150</v>
      </c>
      <c r="Q1656" s="240">
        <v>6630</v>
      </c>
      <c r="R1656" s="235">
        <v>7228</v>
      </c>
      <c r="S1656" s="234">
        <v>-598</v>
      </c>
      <c r="T1656" s="105">
        <v>-8.2733812949640289</v>
      </c>
      <c r="U1656" s="180" t="s">
        <v>5401</v>
      </c>
      <c r="V1656" s="165">
        <v>4942</v>
      </c>
      <c r="W1656" s="165">
        <v>5225</v>
      </c>
      <c r="X1656" s="165">
        <v>-283</v>
      </c>
      <c r="Y1656" s="255">
        <v>-5.4162679425837323</v>
      </c>
      <c r="Z1656" s="235" t="s">
        <v>6017</v>
      </c>
      <c r="AA1656" s="165">
        <v>716</v>
      </c>
      <c r="AB1656" s="165">
        <v>966</v>
      </c>
      <c r="AC1656" s="165">
        <v>-250</v>
      </c>
      <c r="AD1656" s="165">
        <v>-25.879917184265011</v>
      </c>
      <c r="AE1656" s="235" t="s">
        <v>5386</v>
      </c>
      <c r="AF1656" s="165">
        <v>189</v>
      </c>
      <c r="AG1656" s="165">
        <v>230</v>
      </c>
      <c r="AH1656" s="165">
        <v>-41</v>
      </c>
      <c r="AI1656" s="165">
        <v>-17.826086956521738</v>
      </c>
      <c r="AJ1656" s="235" t="s">
        <v>9418</v>
      </c>
      <c r="AK1656" s="165">
        <v>174</v>
      </c>
      <c r="AL1656" s="165">
        <v>173</v>
      </c>
      <c r="AM1656" s="165">
        <v>1</v>
      </c>
      <c r="AN1656" s="165">
        <v>0.57803468208092479</v>
      </c>
      <c r="AO1656" s="235" t="s">
        <v>9419</v>
      </c>
      <c r="AP1656" s="165">
        <v>138</v>
      </c>
      <c r="AQ1656" s="165">
        <v>133</v>
      </c>
      <c r="AR1656" s="165">
        <v>5</v>
      </c>
      <c r="AS1656" s="255">
        <v>3.7593984962406015</v>
      </c>
      <c r="AT1656" s="166" t="s">
        <v>11573</v>
      </c>
    </row>
    <row r="1657" spans="2:46" ht="50" customHeight="1">
      <c r="B1657" s="37" t="s">
        <v>3265</v>
      </c>
      <c r="C1657" s="38" t="s">
        <v>5313</v>
      </c>
      <c r="D1657" s="39" t="s">
        <v>3266</v>
      </c>
      <c r="E1657" s="240">
        <v>18222</v>
      </c>
      <c r="F1657" s="235">
        <v>15124</v>
      </c>
      <c r="G1657" s="234">
        <v>3098</v>
      </c>
      <c r="H1657" s="105">
        <v>20.483998942078816</v>
      </c>
      <c r="I1657" s="240">
        <v>10141</v>
      </c>
      <c r="J1657" s="235">
        <v>7195</v>
      </c>
      <c r="K1657" s="234">
        <v>2946</v>
      </c>
      <c r="L1657" s="312">
        <v>40.945100764419735</v>
      </c>
      <c r="M1657" s="240">
        <v>792</v>
      </c>
      <c r="N1657" s="235">
        <v>1080</v>
      </c>
      <c r="O1657" s="234">
        <v>-288</v>
      </c>
      <c r="P1657" s="105">
        <v>-26.666666666666668</v>
      </c>
      <c r="Q1657" s="240">
        <v>7289</v>
      </c>
      <c r="R1657" s="235">
        <v>6848</v>
      </c>
      <c r="S1657" s="234">
        <v>441</v>
      </c>
      <c r="T1657" s="105">
        <v>6.4398364485981308</v>
      </c>
      <c r="U1657" s="180" t="s">
        <v>6994</v>
      </c>
      <c r="V1657" s="165">
        <v>3620</v>
      </c>
      <c r="W1657" s="165">
        <v>3189</v>
      </c>
      <c r="X1657" s="165">
        <v>431</v>
      </c>
      <c r="Y1657" s="255">
        <v>13.515208529319537</v>
      </c>
      <c r="Z1657" s="237" t="s">
        <v>9420</v>
      </c>
      <c r="AA1657" s="165">
        <v>745</v>
      </c>
      <c r="AB1657" s="165">
        <v>705</v>
      </c>
      <c r="AC1657" s="165">
        <v>40</v>
      </c>
      <c r="AD1657" s="165">
        <v>5.6737588652482271</v>
      </c>
      <c r="AE1657" s="232" t="s">
        <v>9421</v>
      </c>
      <c r="AF1657" s="165">
        <v>680</v>
      </c>
      <c r="AG1657" s="165">
        <v>680</v>
      </c>
      <c r="AH1657" s="165">
        <v>0</v>
      </c>
      <c r="AI1657" s="165">
        <v>0</v>
      </c>
      <c r="AJ1657" s="235" t="s">
        <v>5415</v>
      </c>
      <c r="AK1657" s="92">
        <v>531</v>
      </c>
      <c r="AL1657" s="165">
        <v>529</v>
      </c>
      <c r="AM1657" s="165">
        <v>2</v>
      </c>
      <c r="AN1657" s="165">
        <v>0.3780718336483932</v>
      </c>
      <c r="AO1657" s="235" t="s">
        <v>9422</v>
      </c>
      <c r="AP1657" s="165">
        <v>428</v>
      </c>
      <c r="AQ1657" s="165">
        <v>428</v>
      </c>
      <c r="AR1657" s="165">
        <v>0</v>
      </c>
      <c r="AS1657" s="255">
        <v>0</v>
      </c>
      <c r="AT1657" s="166" t="s">
        <v>11574</v>
      </c>
    </row>
    <row r="1658" spans="2:46" ht="50" customHeight="1">
      <c r="B1658" s="34" t="s">
        <v>3267</v>
      </c>
      <c r="C1658" s="35" t="s">
        <v>5313</v>
      </c>
      <c r="D1658" s="36" t="s">
        <v>3268</v>
      </c>
      <c r="E1658" s="240">
        <v>8488</v>
      </c>
      <c r="F1658" s="235">
        <v>7711</v>
      </c>
      <c r="G1658" s="234">
        <v>777</v>
      </c>
      <c r="H1658" s="105">
        <v>10.076514070807937</v>
      </c>
      <c r="I1658" s="240">
        <v>2447</v>
      </c>
      <c r="J1658" s="235">
        <v>2406</v>
      </c>
      <c r="K1658" s="234">
        <v>41</v>
      </c>
      <c r="L1658" s="312">
        <v>1.7040731504571904</v>
      </c>
      <c r="M1658" s="240">
        <v>487</v>
      </c>
      <c r="N1658" s="235">
        <v>407</v>
      </c>
      <c r="O1658" s="234">
        <v>80</v>
      </c>
      <c r="P1658" s="105">
        <v>19.656019656019655</v>
      </c>
      <c r="Q1658" s="240">
        <v>5555</v>
      </c>
      <c r="R1658" s="235">
        <v>4898</v>
      </c>
      <c r="S1658" s="234">
        <v>657</v>
      </c>
      <c r="T1658" s="105">
        <v>13.413638219681504</v>
      </c>
      <c r="U1658" s="180" t="s">
        <v>9423</v>
      </c>
      <c r="V1658" s="165">
        <v>1869</v>
      </c>
      <c r="W1658" s="165">
        <v>1742</v>
      </c>
      <c r="X1658" s="165">
        <v>127</v>
      </c>
      <c r="Y1658" s="165">
        <v>7.2904707233065444</v>
      </c>
      <c r="Z1658" s="235" t="s">
        <v>9424</v>
      </c>
      <c r="AA1658" s="165">
        <v>1216</v>
      </c>
      <c r="AB1658" s="165">
        <v>1217</v>
      </c>
      <c r="AC1658" s="165">
        <v>-1</v>
      </c>
      <c r="AD1658" s="165">
        <v>-8.2169268693508629E-2</v>
      </c>
      <c r="AE1658" s="235" t="s">
        <v>9425</v>
      </c>
      <c r="AF1658" s="165">
        <v>766</v>
      </c>
      <c r="AG1658" s="165">
        <v>773</v>
      </c>
      <c r="AH1658" s="165">
        <v>-7</v>
      </c>
      <c r="AI1658" s="165">
        <v>-0.90556274256144886</v>
      </c>
      <c r="AJ1658" s="235" t="s">
        <v>9426</v>
      </c>
      <c r="AK1658" s="165">
        <v>462</v>
      </c>
      <c r="AL1658" s="165">
        <v>265</v>
      </c>
      <c r="AM1658" s="165">
        <v>197</v>
      </c>
      <c r="AN1658" s="165">
        <v>74.339622641509422</v>
      </c>
      <c r="AO1658" s="235" t="s">
        <v>9427</v>
      </c>
      <c r="AP1658" s="165">
        <v>341</v>
      </c>
      <c r="AQ1658" s="165">
        <v>110</v>
      </c>
      <c r="AR1658" s="165">
        <v>231</v>
      </c>
      <c r="AS1658" s="255">
        <v>210</v>
      </c>
      <c r="AT1658" s="166" t="s">
        <v>11575</v>
      </c>
    </row>
    <row r="1659" spans="2:46" ht="50" customHeight="1">
      <c r="B1659" s="34" t="s">
        <v>3269</v>
      </c>
      <c r="C1659" s="35" t="s">
        <v>5313</v>
      </c>
      <c r="D1659" s="36" t="s">
        <v>3270</v>
      </c>
      <c r="E1659" s="240">
        <v>1370</v>
      </c>
      <c r="F1659" s="235">
        <v>1798</v>
      </c>
      <c r="G1659" s="234">
        <v>-428</v>
      </c>
      <c r="H1659" s="105">
        <v>-23.804226918798665</v>
      </c>
      <c r="I1659" s="240">
        <v>451</v>
      </c>
      <c r="J1659" s="235">
        <v>457</v>
      </c>
      <c r="K1659" s="234">
        <v>-6</v>
      </c>
      <c r="L1659" s="312">
        <v>-1.3129102844638949</v>
      </c>
      <c r="M1659" s="240">
        <v>21</v>
      </c>
      <c r="N1659" s="235">
        <v>21</v>
      </c>
      <c r="O1659" s="234">
        <v>0</v>
      </c>
      <c r="P1659" s="105">
        <v>0</v>
      </c>
      <c r="Q1659" s="240">
        <v>898</v>
      </c>
      <c r="R1659" s="235">
        <v>1320</v>
      </c>
      <c r="S1659" s="234">
        <v>-422</v>
      </c>
      <c r="T1659" s="105">
        <v>-31.969696969696969</v>
      </c>
      <c r="U1659" s="180" t="s">
        <v>9428</v>
      </c>
      <c r="V1659" s="165">
        <v>167</v>
      </c>
      <c r="W1659" s="165">
        <v>211</v>
      </c>
      <c r="X1659" s="165">
        <v>-44</v>
      </c>
      <c r="Y1659" s="165">
        <v>-20.85308056872038</v>
      </c>
      <c r="Z1659" s="235" t="s">
        <v>5688</v>
      </c>
      <c r="AA1659" s="165">
        <v>164</v>
      </c>
      <c r="AB1659" s="165">
        <v>203</v>
      </c>
      <c r="AC1659" s="165">
        <v>-39</v>
      </c>
      <c r="AD1659" s="165">
        <v>-19.21182266009852</v>
      </c>
      <c r="AE1659" s="235" t="s">
        <v>9038</v>
      </c>
      <c r="AF1659" s="165">
        <v>140</v>
      </c>
      <c r="AG1659" s="165">
        <v>428</v>
      </c>
      <c r="AH1659" s="165">
        <v>-288</v>
      </c>
      <c r="AI1659" s="165">
        <v>-67.289719626168221</v>
      </c>
      <c r="AJ1659" s="235" t="s">
        <v>9429</v>
      </c>
      <c r="AK1659" s="165">
        <v>120</v>
      </c>
      <c r="AL1659" s="165">
        <v>120</v>
      </c>
      <c r="AM1659" s="165">
        <v>0</v>
      </c>
      <c r="AN1659" s="165">
        <v>0</v>
      </c>
      <c r="AO1659" s="235" t="s">
        <v>6119</v>
      </c>
      <c r="AP1659" s="165">
        <v>87</v>
      </c>
      <c r="AQ1659" s="165">
        <v>149</v>
      </c>
      <c r="AR1659" s="165">
        <v>-62</v>
      </c>
      <c r="AS1659" s="255">
        <v>-41.61073825503356</v>
      </c>
      <c r="AT1659" s="166" t="s">
        <v>11576</v>
      </c>
    </row>
    <row r="1660" spans="2:46" ht="50" customHeight="1">
      <c r="B1660" s="34" t="s">
        <v>3271</v>
      </c>
      <c r="C1660" s="35" t="s">
        <v>5313</v>
      </c>
      <c r="D1660" s="36" t="s">
        <v>3272</v>
      </c>
      <c r="E1660" s="240">
        <v>16365</v>
      </c>
      <c r="F1660" s="235">
        <v>17077</v>
      </c>
      <c r="G1660" s="234">
        <v>-712</v>
      </c>
      <c r="H1660" s="105">
        <v>-4.1693505885108628</v>
      </c>
      <c r="I1660" s="240">
        <v>4424</v>
      </c>
      <c r="J1660" s="235">
        <v>4780</v>
      </c>
      <c r="K1660" s="234">
        <v>-356</v>
      </c>
      <c r="L1660" s="312">
        <v>-7.447698744769875</v>
      </c>
      <c r="M1660" s="240">
        <v>503</v>
      </c>
      <c r="N1660" s="235">
        <v>1544</v>
      </c>
      <c r="O1660" s="234">
        <v>-1041</v>
      </c>
      <c r="P1660" s="105">
        <v>-67.42227979274611</v>
      </c>
      <c r="Q1660" s="240">
        <v>11438</v>
      </c>
      <c r="R1660" s="235">
        <v>10752</v>
      </c>
      <c r="S1660" s="234">
        <v>686</v>
      </c>
      <c r="T1660" s="105">
        <v>6.380208333333333</v>
      </c>
      <c r="U1660" s="180" t="s">
        <v>6143</v>
      </c>
      <c r="V1660" s="165">
        <v>2674</v>
      </c>
      <c r="W1660" s="165">
        <v>2632</v>
      </c>
      <c r="X1660" s="165">
        <v>42</v>
      </c>
      <c r="Y1660" s="165">
        <v>1.5957446808510638</v>
      </c>
      <c r="Z1660" s="235" t="s">
        <v>5476</v>
      </c>
      <c r="AA1660" s="165">
        <v>2000</v>
      </c>
      <c r="AB1660" s="165">
        <v>2000</v>
      </c>
      <c r="AC1660" s="165">
        <v>0</v>
      </c>
      <c r="AD1660" s="165">
        <v>0</v>
      </c>
      <c r="AE1660" s="235" t="s">
        <v>5649</v>
      </c>
      <c r="AF1660" s="165">
        <v>1727</v>
      </c>
      <c r="AG1660" s="165">
        <v>690</v>
      </c>
      <c r="AH1660" s="165">
        <v>1037</v>
      </c>
      <c r="AI1660" s="165">
        <v>150.28985507246378</v>
      </c>
      <c r="AJ1660" s="235" t="s">
        <v>6178</v>
      </c>
      <c r="AK1660" s="165">
        <v>1294</v>
      </c>
      <c r="AL1660" s="165">
        <v>1362</v>
      </c>
      <c r="AM1660" s="165">
        <v>-68</v>
      </c>
      <c r="AN1660" s="165">
        <v>-4.9926578560939792</v>
      </c>
      <c r="AO1660" s="235" t="s">
        <v>6017</v>
      </c>
      <c r="AP1660" s="165">
        <v>895</v>
      </c>
      <c r="AQ1660" s="165">
        <v>895</v>
      </c>
      <c r="AR1660" s="165">
        <v>0</v>
      </c>
      <c r="AS1660" s="255">
        <v>0</v>
      </c>
      <c r="AT1660" s="166" t="s">
        <v>11577</v>
      </c>
    </row>
    <row r="1661" spans="2:46" ht="50" customHeight="1">
      <c r="B1661" s="34" t="s">
        <v>3273</v>
      </c>
      <c r="C1661" s="35" t="s">
        <v>5313</v>
      </c>
      <c r="D1661" s="36" t="s">
        <v>3274</v>
      </c>
      <c r="E1661" s="240">
        <v>12183</v>
      </c>
      <c r="F1661" s="235">
        <v>11593</v>
      </c>
      <c r="G1661" s="234">
        <v>590</v>
      </c>
      <c r="H1661" s="105">
        <v>5.0892780125938062</v>
      </c>
      <c r="I1661" s="240">
        <v>4076</v>
      </c>
      <c r="J1661" s="235">
        <v>4125</v>
      </c>
      <c r="K1661" s="234">
        <v>-49</v>
      </c>
      <c r="L1661" s="312">
        <v>-1.187878787878788</v>
      </c>
      <c r="M1661" s="240">
        <v>212</v>
      </c>
      <c r="N1661" s="235">
        <v>212</v>
      </c>
      <c r="O1661" s="234">
        <v>0</v>
      </c>
      <c r="P1661" s="105">
        <v>0</v>
      </c>
      <c r="Q1661" s="240">
        <v>7895</v>
      </c>
      <c r="R1661" s="235">
        <v>7256</v>
      </c>
      <c r="S1661" s="234">
        <v>639</v>
      </c>
      <c r="T1661" s="105">
        <v>8.8065049614112461</v>
      </c>
      <c r="U1661" s="180" t="s">
        <v>5401</v>
      </c>
      <c r="V1661" s="165">
        <v>3427</v>
      </c>
      <c r="W1661" s="165">
        <v>3135</v>
      </c>
      <c r="X1661" s="165">
        <v>292</v>
      </c>
      <c r="Y1661" s="165">
        <v>9.3141945773524721</v>
      </c>
      <c r="Z1661" s="235" t="s">
        <v>9430</v>
      </c>
      <c r="AA1661" s="165">
        <v>2281</v>
      </c>
      <c r="AB1661" s="165">
        <v>2340</v>
      </c>
      <c r="AC1661" s="165">
        <v>-59</v>
      </c>
      <c r="AD1661" s="165">
        <v>-2.5213675213675213</v>
      </c>
      <c r="AE1661" s="235" t="s">
        <v>5422</v>
      </c>
      <c r="AF1661" s="165">
        <v>1735</v>
      </c>
      <c r="AG1661" s="165">
        <v>1580</v>
      </c>
      <c r="AH1661" s="165">
        <v>155</v>
      </c>
      <c r="AI1661" s="165">
        <v>9.81012658227848</v>
      </c>
      <c r="AJ1661" s="235" t="s">
        <v>9431</v>
      </c>
      <c r="AK1661" s="165">
        <v>263</v>
      </c>
      <c r="AL1661" s="165" t="s">
        <v>5412</v>
      </c>
      <c r="AM1661" s="165" t="s">
        <v>5412</v>
      </c>
      <c r="AN1661" s="165" t="s">
        <v>5412</v>
      </c>
      <c r="AO1661" s="235" t="s">
        <v>9432</v>
      </c>
      <c r="AP1661" s="165">
        <v>95</v>
      </c>
      <c r="AQ1661" s="165">
        <v>116</v>
      </c>
      <c r="AR1661" s="165">
        <v>-21</v>
      </c>
      <c r="AS1661" s="255">
        <v>-18.103448275862068</v>
      </c>
      <c r="AT1661" s="166" t="s">
        <v>11578</v>
      </c>
    </row>
    <row r="1662" spans="2:46" ht="50" customHeight="1">
      <c r="B1662" s="34" t="s">
        <v>3275</v>
      </c>
      <c r="C1662" s="35" t="s">
        <v>5313</v>
      </c>
      <c r="D1662" s="36" t="s">
        <v>3276</v>
      </c>
      <c r="E1662" s="240">
        <v>24289</v>
      </c>
      <c r="F1662" s="235">
        <v>24887</v>
      </c>
      <c r="G1662" s="234">
        <v>-598</v>
      </c>
      <c r="H1662" s="105">
        <v>-2.4028609314099731</v>
      </c>
      <c r="I1662" s="240">
        <v>5006</v>
      </c>
      <c r="J1662" s="235">
        <v>5399</v>
      </c>
      <c r="K1662" s="234">
        <v>-393</v>
      </c>
      <c r="L1662" s="312">
        <v>-7.2791257640303764</v>
      </c>
      <c r="M1662" s="240">
        <v>1914</v>
      </c>
      <c r="N1662" s="235">
        <v>1663</v>
      </c>
      <c r="O1662" s="234">
        <v>251</v>
      </c>
      <c r="P1662" s="105">
        <v>15.093205051112445</v>
      </c>
      <c r="Q1662" s="240">
        <v>17369</v>
      </c>
      <c r="R1662" s="235">
        <v>17825</v>
      </c>
      <c r="S1662" s="234">
        <v>-456</v>
      </c>
      <c r="T1662" s="105">
        <v>-2.5582047685834501</v>
      </c>
      <c r="U1662" s="180" t="s">
        <v>9433</v>
      </c>
      <c r="V1662" s="165">
        <v>8156</v>
      </c>
      <c r="W1662" s="165">
        <v>8764</v>
      </c>
      <c r="X1662" s="165">
        <v>-608</v>
      </c>
      <c r="Y1662" s="165">
        <v>-6.9374714742126882</v>
      </c>
      <c r="Z1662" s="235" t="s">
        <v>7354</v>
      </c>
      <c r="AA1662" s="165">
        <v>2958</v>
      </c>
      <c r="AB1662" s="165">
        <v>2338</v>
      </c>
      <c r="AC1662" s="165">
        <v>620</v>
      </c>
      <c r="AD1662" s="165">
        <v>26.518391787852863</v>
      </c>
      <c r="AE1662" s="235" t="s">
        <v>9339</v>
      </c>
      <c r="AF1662" s="165">
        <v>1737</v>
      </c>
      <c r="AG1662" s="165">
        <v>1786</v>
      </c>
      <c r="AH1662" s="165">
        <v>-49</v>
      </c>
      <c r="AI1662" s="165">
        <v>-2.7435610302351621</v>
      </c>
      <c r="AJ1662" s="235" t="s">
        <v>6175</v>
      </c>
      <c r="AK1662" s="165">
        <v>1062</v>
      </c>
      <c r="AL1662" s="165">
        <v>1082</v>
      </c>
      <c r="AM1662" s="165">
        <v>-20</v>
      </c>
      <c r="AN1662" s="165">
        <v>-1.8484288354898337</v>
      </c>
      <c r="AO1662" s="235" t="s">
        <v>9434</v>
      </c>
      <c r="AP1662" s="165">
        <v>821</v>
      </c>
      <c r="AQ1662" s="165">
        <v>918</v>
      </c>
      <c r="AR1662" s="165">
        <v>-97</v>
      </c>
      <c r="AS1662" s="255">
        <v>-10.56644880174292</v>
      </c>
      <c r="AT1662" s="166" t="s">
        <v>11579</v>
      </c>
    </row>
    <row r="1663" spans="2:46" ht="50" customHeight="1">
      <c r="B1663" s="34" t="s">
        <v>3277</v>
      </c>
      <c r="C1663" s="35" t="s">
        <v>5313</v>
      </c>
      <c r="D1663" s="36" t="s">
        <v>3278</v>
      </c>
      <c r="E1663" s="240">
        <v>3590</v>
      </c>
      <c r="F1663" s="235">
        <v>3359</v>
      </c>
      <c r="G1663" s="234">
        <v>231</v>
      </c>
      <c r="H1663" s="105">
        <v>6.8770467401012212</v>
      </c>
      <c r="I1663" s="240">
        <v>2253</v>
      </c>
      <c r="J1663" s="235">
        <v>2086</v>
      </c>
      <c r="K1663" s="234">
        <v>167</v>
      </c>
      <c r="L1663" s="312">
        <v>8.0057526366251199</v>
      </c>
      <c r="M1663" s="240" t="s">
        <v>6150</v>
      </c>
      <c r="N1663" s="235" t="s">
        <v>6150</v>
      </c>
      <c r="O1663" s="234" t="s">
        <v>6150</v>
      </c>
      <c r="P1663" s="234" t="s">
        <v>6150</v>
      </c>
      <c r="Q1663" s="240">
        <v>1337</v>
      </c>
      <c r="R1663" s="235">
        <v>1273</v>
      </c>
      <c r="S1663" s="234">
        <v>64</v>
      </c>
      <c r="T1663" s="105">
        <v>5.0274941084053424</v>
      </c>
      <c r="U1663" s="180" t="s">
        <v>9435</v>
      </c>
      <c r="V1663" s="165">
        <v>367</v>
      </c>
      <c r="W1663" s="165">
        <v>306</v>
      </c>
      <c r="X1663" s="165">
        <v>61</v>
      </c>
      <c r="Y1663" s="165">
        <v>19.934640522875817</v>
      </c>
      <c r="Z1663" s="235" t="s">
        <v>9436</v>
      </c>
      <c r="AA1663" s="165">
        <v>320</v>
      </c>
      <c r="AB1663" s="165">
        <v>320</v>
      </c>
      <c r="AC1663" s="165">
        <v>0</v>
      </c>
      <c r="AD1663" s="165">
        <v>0</v>
      </c>
      <c r="AE1663" s="235" t="s">
        <v>9437</v>
      </c>
      <c r="AF1663" s="165">
        <v>230</v>
      </c>
      <c r="AG1663" s="165">
        <v>230</v>
      </c>
      <c r="AH1663" s="165">
        <v>0</v>
      </c>
      <c r="AI1663" s="165">
        <v>0</v>
      </c>
      <c r="AJ1663" s="235" t="s">
        <v>9438</v>
      </c>
      <c r="AK1663" s="165">
        <v>202</v>
      </c>
      <c r="AL1663" s="165">
        <v>202</v>
      </c>
      <c r="AM1663" s="165">
        <v>0</v>
      </c>
      <c r="AN1663" s="165">
        <v>0</v>
      </c>
      <c r="AO1663" s="235" t="s">
        <v>11580</v>
      </c>
      <c r="AP1663" s="165">
        <v>65</v>
      </c>
      <c r="AQ1663" s="165">
        <v>65</v>
      </c>
      <c r="AR1663" s="165">
        <v>0</v>
      </c>
      <c r="AS1663" s="255">
        <v>0</v>
      </c>
      <c r="AT1663" s="166" t="s">
        <v>11581</v>
      </c>
    </row>
    <row r="1664" spans="2:46" ht="50" customHeight="1">
      <c r="B1664" s="34" t="s">
        <v>3279</v>
      </c>
      <c r="C1664" s="35" t="s">
        <v>5313</v>
      </c>
      <c r="D1664" s="36" t="s">
        <v>3280</v>
      </c>
      <c r="E1664" s="240">
        <v>6015</v>
      </c>
      <c r="F1664" s="235">
        <v>5752</v>
      </c>
      <c r="G1664" s="234">
        <v>263</v>
      </c>
      <c r="H1664" s="105">
        <v>4.5723226703755211</v>
      </c>
      <c r="I1664" s="240">
        <v>3677</v>
      </c>
      <c r="J1664" s="235">
        <v>3620</v>
      </c>
      <c r="K1664" s="234">
        <v>57</v>
      </c>
      <c r="L1664" s="312">
        <v>1.5745856353591159</v>
      </c>
      <c r="M1664" s="240">
        <v>290</v>
      </c>
      <c r="N1664" s="235">
        <v>86</v>
      </c>
      <c r="O1664" s="234">
        <v>204</v>
      </c>
      <c r="P1664" s="105">
        <v>237.2093023255814</v>
      </c>
      <c r="Q1664" s="240">
        <v>2048</v>
      </c>
      <c r="R1664" s="235">
        <v>2047</v>
      </c>
      <c r="S1664" s="234">
        <v>1</v>
      </c>
      <c r="T1664" s="105">
        <v>4.8851978505129456E-2</v>
      </c>
      <c r="U1664" s="180" t="s">
        <v>5401</v>
      </c>
      <c r="V1664" s="165">
        <v>1397</v>
      </c>
      <c r="W1664" s="165">
        <v>1397</v>
      </c>
      <c r="X1664" s="165">
        <v>0</v>
      </c>
      <c r="Y1664" s="165">
        <v>0</v>
      </c>
      <c r="Z1664" s="235" t="s">
        <v>9439</v>
      </c>
      <c r="AA1664" s="165">
        <v>558</v>
      </c>
      <c r="AB1664" s="165">
        <v>559</v>
      </c>
      <c r="AC1664" s="165">
        <v>-1</v>
      </c>
      <c r="AD1664" s="165">
        <v>-0.17889087656529518</v>
      </c>
      <c r="AE1664" s="235" t="s">
        <v>9440</v>
      </c>
      <c r="AF1664" s="165">
        <v>57</v>
      </c>
      <c r="AG1664" s="165">
        <v>56</v>
      </c>
      <c r="AH1664" s="165">
        <v>1</v>
      </c>
      <c r="AI1664" s="165">
        <v>1.7857142857142856</v>
      </c>
      <c r="AJ1664" s="235" t="s">
        <v>9441</v>
      </c>
      <c r="AK1664" s="165">
        <v>18</v>
      </c>
      <c r="AL1664" s="165">
        <v>20</v>
      </c>
      <c r="AM1664" s="165">
        <v>-2</v>
      </c>
      <c r="AN1664" s="165">
        <v>-10</v>
      </c>
      <c r="AO1664" s="235" t="s">
        <v>9442</v>
      </c>
      <c r="AP1664" s="165">
        <v>8</v>
      </c>
      <c r="AQ1664" s="165">
        <v>10</v>
      </c>
      <c r="AR1664" s="165">
        <v>-2</v>
      </c>
      <c r="AS1664" s="255">
        <v>-20</v>
      </c>
      <c r="AT1664" s="166" t="s">
        <v>11582</v>
      </c>
    </row>
    <row r="1665" spans="2:48" ht="50" customHeight="1">
      <c r="B1665" s="56" t="s">
        <v>3281</v>
      </c>
      <c r="C1665" s="57" t="s">
        <v>5313</v>
      </c>
      <c r="D1665" s="58" t="s">
        <v>3282</v>
      </c>
      <c r="E1665" s="240">
        <v>5080</v>
      </c>
      <c r="F1665" s="235">
        <v>5633</v>
      </c>
      <c r="G1665" s="234">
        <v>-553</v>
      </c>
      <c r="H1665" s="105">
        <v>-9.8171489437244812</v>
      </c>
      <c r="I1665" s="240">
        <v>1565</v>
      </c>
      <c r="J1665" s="235">
        <v>1554</v>
      </c>
      <c r="K1665" s="234">
        <v>11</v>
      </c>
      <c r="L1665" s="312">
        <v>0.70785070785070792</v>
      </c>
      <c r="M1665" s="240">
        <v>212</v>
      </c>
      <c r="N1665" s="235">
        <v>212</v>
      </c>
      <c r="O1665" s="234">
        <v>0</v>
      </c>
      <c r="P1665" s="105">
        <v>0</v>
      </c>
      <c r="Q1665" s="240">
        <v>3303</v>
      </c>
      <c r="R1665" s="235">
        <v>3867</v>
      </c>
      <c r="S1665" s="234">
        <v>-564</v>
      </c>
      <c r="T1665" s="105">
        <v>-14.584949573312645</v>
      </c>
      <c r="U1665" s="180" t="s">
        <v>9443</v>
      </c>
      <c r="V1665" s="165">
        <v>1193</v>
      </c>
      <c r="W1665" s="165">
        <v>1359</v>
      </c>
      <c r="X1665" s="165">
        <v>-166</v>
      </c>
      <c r="Y1665" s="255">
        <v>-12.214863870493009</v>
      </c>
      <c r="Z1665" s="237" t="s">
        <v>9444</v>
      </c>
      <c r="AA1665" s="165">
        <v>922</v>
      </c>
      <c r="AB1665" s="165">
        <v>1033</v>
      </c>
      <c r="AC1665" s="165">
        <v>-111</v>
      </c>
      <c r="AD1665" s="165">
        <v>-10.745401742497581</v>
      </c>
      <c r="AE1665" s="237" t="s">
        <v>7981</v>
      </c>
      <c r="AF1665" s="165">
        <v>542</v>
      </c>
      <c r="AG1665" s="165">
        <v>392</v>
      </c>
      <c r="AH1665" s="165">
        <v>150</v>
      </c>
      <c r="AI1665" s="165">
        <v>38.265306122448976</v>
      </c>
      <c r="AJ1665" s="237" t="s">
        <v>9399</v>
      </c>
      <c r="AK1665" s="165">
        <v>355</v>
      </c>
      <c r="AL1665" s="165">
        <v>792</v>
      </c>
      <c r="AM1665" s="165">
        <v>-437</v>
      </c>
      <c r="AN1665" s="165">
        <v>-55.176767676767682</v>
      </c>
      <c r="AO1665" s="237" t="s">
        <v>6989</v>
      </c>
      <c r="AP1665" s="165">
        <v>157</v>
      </c>
      <c r="AQ1665" s="165">
        <v>170</v>
      </c>
      <c r="AR1665" s="165">
        <v>-13</v>
      </c>
      <c r="AS1665" s="263">
        <v>-7.6470588235294121</v>
      </c>
      <c r="AT1665" s="166" t="s">
        <v>11583</v>
      </c>
      <c r="AV1665"/>
    </row>
    <row r="1666" spans="2:48" ht="50" customHeight="1">
      <c r="B1666" s="34" t="s">
        <v>3283</v>
      </c>
      <c r="C1666" s="35" t="s">
        <v>5313</v>
      </c>
      <c r="D1666" s="36" t="s">
        <v>3284</v>
      </c>
      <c r="E1666" s="240">
        <v>13281</v>
      </c>
      <c r="F1666" s="235">
        <v>12791</v>
      </c>
      <c r="G1666" s="234">
        <v>490</v>
      </c>
      <c r="H1666" s="105">
        <v>3.8308185442889533</v>
      </c>
      <c r="I1666" s="240">
        <v>5150</v>
      </c>
      <c r="J1666" s="235">
        <v>4667</v>
      </c>
      <c r="K1666" s="234">
        <v>483</v>
      </c>
      <c r="L1666" s="312">
        <v>10.349260767088065</v>
      </c>
      <c r="M1666" s="240">
        <v>3062</v>
      </c>
      <c r="N1666" s="235">
        <v>3059</v>
      </c>
      <c r="O1666" s="234">
        <v>3</v>
      </c>
      <c r="P1666" s="105">
        <v>9.8071265119320045E-2</v>
      </c>
      <c r="Q1666" s="240">
        <v>5069</v>
      </c>
      <c r="R1666" s="235">
        <v>5065</v>
      </c>
      <c r="S1666" s="234">
        <v>4</v>
      </c>
      <c r="T1666" s="105">
        <v>7.8973346495557747E-2</v>
      </c>
      <c r="U1666" s="180" t="s">
        <v>5401</v>
      </c>
      <c r="V1666" s="165">
        <v>4707</v>
      </c>
      <c r="W1666" s="165">
        <v>4704</v>
      </c>
      <c r="X1666" s="165">
        <v>3</v>
      </c>
      <c r="Y1666" s="255">
        <v>6.3775510204081634E-2</v>
      </c>
      <c r="Z1666" s="237" t="s">
        <v>9328</v>
      </c>
      <c r="AA1666" s="165">
        <v>102</v>
      </c>
      <c r="AB1666" s="165">
        <v>118</v>
      </c>
      <c r="AC1666" s="165">
        <v>-16</v>
      </c>
      <c r="AD1666" s="165">
        <v>-13.559322033898304</v>
      </c>
      <c r="AE1666" s="237" t="s">
        <v>5750</v>
      </c>
      <c r="AF1666" s="165">
        <v>100</v>
      </c>
      <c r="AG1666" s="165">
        <v>100</v>
      </c>
      <c r="AH1666" s="165">
        <v>0</v>
      </c>
      <c r="AI1666" s="165">
        <v>0</v>
      </c>
      <c r="AJ1666" s="237" t="s">
        <v>7049</v>
      </c>
      <c r="AK1666" s="165">
        <v>94</v>
      </c>
      <c r="AL1666" s="165">
        <v>94</v>
      </c>
      <c r="AM1666" s="165">
        <v>0</v>
      </c>
      <c r="AN1666" s="165">
        <v>0</v>
      </c>
      <c r="AO1666" s="237" t="s">
        <v>9445</v>
      </c>
      <c r="AP1666" s="165">
        <v>45</v>
      </c>
      <c r="AQ1666" s="165">
        <v>46</v>
      </c>
      <c r="AR1666" s="165">
        <v>-1</v>
      </c>
      <c r="AS1666" s="255">
        <v>-2.1739130434782608</v>
      </c>
      <c r="AT1666" s="166" t="s">
        <v>11584</v>
      </c>
    </row>
    <row r="1667" spans="2:48" ht="50" customHeight="1">
      <c r="B1667" s="34" t="s">
        <v>3285</v>
      </c>
      <c r="C1667" s="35" t="s">
        <v>5313</v>
      </c>
      <c r="D1667" s="36" t="s">
        <v>3286</v>
      </c>
      <c r="E1667" s="240">
        <v>4266</v>
      </c>
      <c r="F1667" s="235">
        <v>5344</v>
      </c>
      <c r="G1667" s="234">
        <v>-1078</v>
      </c>
      <c r="H1667" s="105">
        <v>-20.172155688622752</v>
      </c>
      <c r="I1667" s="240">
        <v>2105</v>
      </c>
      <c r="J1667" s="235">
        <v>2952</v>
      </c>
      <c r="K1667" s="234">
        <v>-847</v>
      </c>
      <c r="L1667" s="312">
        <v>-28.692411924119241</v>
      </c>
      <c r="M1667" s="240" t="s">
        <v>6150</v>
      </c>
      <c r="N1667" s="235" t="s">
        <v>6150</v>
      </c>
      <c r="O1667" s="234" t="s">
        <v>6150</v>
      </c>
      <c r="P1667" s="234" t="s">
        <v>6150</v>
      </c>
      <c r="Q1667" s="240">
        <v>2161</v>
      </c>
      <c r="R1667" s="235">
        <v>2392</v>
      </c>
      <c r="S1667" s="234">
        <v>-231</v>
      </c>
      <c r="T1667" s="105">
        <v>-9.6571906354515047</v>
      </c>
      <c r="U1667" s="180" t="s">
        <v>9446</v>
      </c>
      <c r="V1667" s="165">
        <v>1887</v>
      </c>
      <c r="W1667" s="165">
        <v>2071</v>
      </c>
      <c r="X1667" s="165">
        <v>-184</v>
      </c>
      <c r="Y1667" s="255">
        <v>-8.8845968131337525</v>
      </c>
      <c r="Z1667" s="237" t="s">
        <v>7049</v>
      </c>
      <c r="AA1667" s="165">
        <v>67</v>
      </c>
      <c r="AB1667" s="165">
        <v>82</v>
      </c>
      <c r="AC1667" s="165">
        <v>-15</v>
      </c>
      <c r="AD1667" s="165">
        <v>-18.292682926829269</v>
      </c>
      <c r="AE1667" s="237" t="s">
        <v>9447</v>
      </c>
      <c r="AF1667" s="165">
        <v>57</v>
      </c>
      <c r="AG1667" s="165">
        <v>52</v>
      </c>
      <c r="AH1667" s="165">
        <v>5</v>
      </c>
      <c r="AI1667" s="165">
        <v>9.6153846153846168</v>
      </c>
      <c r="AJ1667" s="237" t="s">
        <v>5421</v>
      </c>
      <c r="AK1667" s="165">
        <v>56</v>
      </c>
      <c r="AL1667" s="165">
        <v>47</v>
      </c>
      <c r="AM1667" s="165">
        <v>9</v>
      </c>
      <c r="AN1667" s="165">
        <v>19.148936170212767</v>
      </c>
      <c r="AO1667" s="237" t="s">
        <v>5415</v>
      </c>
      <c r="AP1667" s="165">
        <v>48</v>
      </c>
      <c r="AQ1667" s="165">
        <v>49</v>
      </c>
      <c r="AR1667" s="165">
        <v>-1</v>
      </c>
      <c r="AS1667" s="255">
        <v>-2.0408163265306123</v>
      </c>
      <c r="AT1667" s="166" t="s">
        <v>11585</v>
      </c>
    </row>
    <row r="1668" spans="2:48" ht="50" customHeight="1">
      <c r="B1668" s="34" t="s">
        <v>3287</v>
      </c>
      <c r="C1668" s="35" t="s">
        <v>5313</v>
      </c>
      <c r="D1668" s="36" t="s">
        <v>3288</v>
      </c>
      <c r="E1668" s="240">
        <v>1996</v>
      </c>
      <c r="F1668" s="235">
        <v>2067</v>
      </c>
      <c r="G1668" s="234">
        <v>-71</v>
      </c>
      <c r="H1668" s="105">
        <v>-3.4349298500241896</v>
      </c>
      <c r="I1668" s="240">
        <v>1493</v>
      </c>
      <c r="J1668" s="235">
        <v>1543</v>
      </c>
      <c r="K1668" s="234">
        <v>-50</v>
      </c>
      <c r="L1668" s="312">
        <v>-3.2404406999351911</v>
      </c>
      <c r="M1668" s="240">
        <v>172</v>
      </c>
      <c r="N1668" s="235">
        <v>172</v>
      </c>
      <c r="O1668" s="234">
        <v>0</v>
      </c>
      <c r="P1668" s="105">
        <v>0</v>
      </c>
      <c r="Q1668" s="240">
        <v>331</v>
      </c>
      <c r="R1668" s="235">
        <v>353</v>
      </c>
      <c r="S1668" s="234">
        <v>-22</v>
      </c>
      <c r="T1668" s="105">
        <v>-6.2322946175637393</v>
      </c>
      <c r="U1668" s="180" t="s">
        <v>5401</v>
      </c>
      <c r="V1668" s="165">
        <v>213</v>
      </c>
      <c r="W1668" s="165">
        <v>263</v>
      </c>
      <c r="X1668" s="165">
        <v>-50</v>
      </c>
      <c r="Y1668" s="255">
        <v>-19.011406844106464</v>
      </c>
      <c r="Z1668" s="237" t="s">
        <v>5720</v>
      </c>
      <c r="AA1668" s="165">
        <v>41</v>
      </c>
      <c r="AB1668" s="165">
        <v>15</v>
      </c>
      <c r="AC1668" s="165">
        <v>26</v>
      </c>
      <c r="AD1668" s="165">
        <v>173.33333333333334</v>
      </c>
      <c r="AE1668" s="237" t="s">
        <v>9448</v>
      </c>
      <c r="AF1668" s="165">
        <v>37</v>
      </c>
      <c r="AG1668" s="165">
        <v>37</v>
      </c>
      <c r="AH1668" s="165">
        <v>0</v>
      </c>
      <c r="AI1668" s="165">
        <v>0</v>
      </c>
      <c r="AJ1668" s="237" t="s">
        <v>9449</v>
      </c>
      <c r="AK1668" s="165">
        <v>26</v>
      </c>
      <c r="AL1668" s="165">
        <v>27</v>
      </c>
      <c r="AM1668" s="165">
        <v>-1</v>
      </c>
      <c r="AN1668" s="165">
        <v>-3.7037037037037033</v>
      </c>
      <c r="AO1668" s="237" t="s">
        <v>5415</v>
      </c>
      <c r="AP1668" s="165">
        <v>7</v>
      </c>
      <c r="AQ1668" s="165">
        <v>7</v>
      </c>
      <c r="AR1668" s="165">
        <v>0</v>
      </c>
      <c r="AS1668" s="255">
        <v>0</v>
      </c>
      <c r="AT1668" s="166" t="s">
        <v>11586</v>
      </c>
    </row>
    <row r="1669" spans="2:48" ht="50" customHeight="1">
      <c r="B1669" s="34" t="s">
        <v>3289</v>
      </c>
      <c r="C1669" s="35" t="s">
        <v>5313</v>
      </c>
      <c r="D1669" s="36" t="s">
        <v>3290</v>
      </c>
      <c r="E1669" s="240">
        <v>26735</v>
      </c>
      <c r="F1669" s="235">
        <v>24044</v>
      </c>
      <c r="G1669" s="234">
        <v>2691</v>
      </c>
      <c r="H1669" s="105">
        <v>11.19198136749293</v>
      </c>
      <c r="I1669" s="240">
        <v>17105</v>
      </c>
      <c r="J1669" s="235">
        <v>16440</v>
      </c>
      <c r="K1669" s="199">
        <v>665</v>
      </c>
      <c r="L1669" s="312">
        <v>4.0450121654501219</v>
      </c>
      <c r="M1669" s="240">
        <v>4371</v>
      </c>
      <c r="N1669" s="235">
        <v>4130</v>
      </c>
      <c r="O1669" s="234">
        <v>241</v>
      </c>
      <c r="P1669" s="105">
        <v>5.8353510895883778</v>
      </c>
      <c r="Q1669" s="240">
        <v>5259</v>
      </c>
      <c r="R1669" s="235">
        <v>3474</v>
      </c>
      <c r="S1669" s="234">
        <v>1785</v>
      </c>
      <c r="T1669" s="105">
        <v>51.381692573402418</v>
      </c>
      <c r="U1669" s="180" t="s">
        <v>5401</v>
      </c>
      <c r="V1669" s="165">
        <v>2527</v>
      </c>
      <c r="W1669" s="165">
        <v>655</v>
      </c>
      <c r="X1669" s="165">
        <v>1872</v>
      </c>
      <c r="Y1669" s="255">
        <v>285.80152671755724</v>
      </c>
      <c r="Z1669" s="237" t="s">
        <v>8412</v>
      </c>
      <c r="AA1669" s="165">
        <v>1610</v>
      </c>
      <c r="AB1669" s="165">
        <v>1647</v>
      </c>
      <c r="AC1669" s="165">
        <v>-37</v>
      </c>
      <c r="AD1669" s="165">
        <v>-2.2465088038858534</v>
      </c>
      <c r="AE1669" s="237" t="s">
        <v>9450</v>
      </c>
      <c r="AF1669" s="165">
        <v>284</v>
      </c>
      <c r="AG1669" s="165">
        <v>287</v>
      </c>
      <c r="AH1669" s="165">
        <v>-3</v>
      </c>
      <c r="AI1669" s="165">
        <v>-1.0452961672473868</v>
      </c>
      <c r="AJ1669" s="237" t="s">
        <v>9451</v>
      </c>
      <c r="AK1669" s="165">
        <v>221</v>
      </c>
      <c r="AL1669" s="165">
        <v>213</v>
      </c>
      <c r="AM1669" s="165">
        <v>8</v>
      </c>
      <c r="AN1669" s="165">
        <v>3.755868544600939</v>
      </c>
      <c r="AO1669" s="237" t="s">
        <v>9452</v>
      </c>
      <c r="AP1669" s="165">
        <v>169</v>
      </c>
      <c r="AQ1669" s="165">
        <v>147</v>
      </c>
      <c r="AR1669" s="165">
        <v>22</v>
      </c>
      <c r="AS1669" s="255">
        <v>14.965986394557824</v>
      </c>
      <c r="AT1669" s="166" t="s">
        <v>11587</v>
      </c>
    </row>
    <row r="1670" spans="2:48" ht="50" customHeight="1">
      <c r="B1670" s="34" t="s">
        <v>3291</v>
      </c>
      <c r="C1670" s="35" t="s">
        <v>5313</v>
      </c>
      <c r="D1670" s="36" t="s">
        <v>3292</v>
      </c>
      <c r="E1670" s="240">
        <v>4077</v>
      </c>
      <c r="F1670" s="235">
        <v>3495</v>
      </c>
      <c r="G1670" s="234">
        <v>582</v>
      </c>
      <c r="H1670" s="105">
        <v>16.652360515021456</v>
      </c>
      <c r="I1670" s="240">
        <v>804</v>
      </c>
      <c r="J1670" s="235">
        <v>628</v>
      </c>
      <c r="K1670" s="234">
        <v>176</v>
      </c>
      <c r="L1670" s="312">
        <v>28.02547770700637</v>
      </c>
      <c r="M1670" s="240">
        <v>1291</v>
      </c>
      <c r="N1670" s="235">
        <v>1278</v>
      </c>
      <c r="O1670" s="234">
        <v>13</v>
      </c>
      <c r="P1670" s="105">
        <v>1.0172143974960877</v>
      </c>
      <c r="Q1670" s="240">
        <v>1982</v>
      </c>
      <c r="R1670" s="235">
        <v>1589</v>
      </c>
      <c r="S1670" s="234">
        <v>393</v>
      </c>
      <c r="T1670" s="105">
        <v>24.732536186280679</v>
      </c>
      <c r="U1670" s="180" t="s">
        <v>5401</v>
      </c>
      <c r="V1670" s="165">
        <v>970</v>
      </c>
      <c r="W1670" s="165">
        <v>841</v>
      </c>
      <c r="X1670" s="165">
        <v>129</v>
      </c>
      <c r="Y1670" s="255">
        <v>15.338882282996433</v>
      </c>
      <c r="Z1670" s="237" t="s">
        <v>9453</v>
      </c>
      <c r="AA1670" s="165">
        <v>472</v>
      </c>
      <c r="AB1670" s="165">
        <v>211</v>
      </c>
      <c r="AC1670" s="165">
        <v>261</v>
      </c>
      <c r="AD1670" s="165">
        <v>123.69668246445498</v>
      </c>
      <c r="AE1670" s="237" t="s">
        <v>5386</v>
      </c>
      <c r="AF1670" s="165">
        <v>279</v>
      </c>
      <c r="AG1670" s="165">
        <v>278</v>
      </c>
      <c r="AH1670" s="165">
        <v>1</v>
      </c>
      <c r="AI1670" s="165">
        <v>0.35971223021582738</v>
      </c>
      <c r="AJ1670" s="237" t="s">
        <v>7049</v>
      </c>
      <c r="AK1670" s="165">
        <v>227</v>
      </c>
      <c r="AL1670" s="165">
        <v>228</v>
      </c>
      <c r="AM1670" s="165">
        <v>-1</v>
      </c>
      <c r="AN1670" s="165">
        <v>-0.43859649122807015</v>
      </c>
      <c r="AO1670" s="237" t="s">
        <v>9454</v>
      </c>
      <c r="AP1670" s="165">
        <v>19</v>
      </c>
      <c r="AQ1670" s="165">
        <v>19</v>
      </c>
      <c r="AR1670" s="165">
        <v>0</v>
      </c>
      <c r="AS1670" s="255">
        <v>0</v>
      </c>
      <c r="AT1670" s="166" t="s">
        <v>11588</v>
      </c>
    </row>
    <row r="1671" spans="2:48" ht="50" customHeight="1">
      <c r="B1671" s="34" t="s">
        <v>3293</v>
      </c>
      <c r="C1671" s="35" t="s">
        <v>5313</v>
      </c>
      <c r="D1671" s="36" t="s">
        <v>3294</v>
      </c>
      <c r="E1671" s="240">
        <v>5369</v>
      </c>
      <c r="F1671" s="235">
        <v>4889</v>
      </c>
      <c r="G1671" s="234">
        <v>480</v>
      </c>
      <c r="H1671" s="105">
        <v>9.8179586827572116</v>
      </c>
      <c r="I1671" s="240">
        <v>1805</v>
      </c>
      <c r="J1671" s="235">
        <v>1602</v>
      </c>
      <c r="K1671" s="234">
        <v>203</v>
      </c>
      <c r="L1671" s="312">
        <v>12.671660424469414</v>
      </c>
      <c r="M1671" s="240">
        <v>51</v>
      </c>
      <c r="N1671" s="235">
        <v>51</v>
      </c>
      <c r="O1671" s="234">
        <v>0</v>
      </c>
      <c r="P1671" s="105">
        <v>0</v>
      </c>
      <c r="Q1671" s="240">
        <v>3512</v>
      </c>
      <c r="R1671" s="235">
        <v>3235</v>
      </c>
      <c r="S1671" s="234">
        <v>277</v>
      </c>
      <c r="T1671" s="105">
        <v>8.562596599690881</v>
      </c>
      <c r="U1671" s="180" t="s">
        <v>5401</v>
      </c>
      <c r="V1671" s="165">
        <v>2315</v>
      </c>
      <c r="W1671" s="165">
        <v>2055</v>
      </c>
      <c r="X1671" s="165">
        <v>260</v>
      </c>
      <c r="Y1671" s="255">
        <v>12.652068126520682</v>
      </c>
      <c r="Z1671" s="237" t="s">
        <v>5654</v>
      </c>
      <c r="AA1671" s="165">
        <v>733</v>
      </c>
      <c r="AB1671" s="165">
        <v>727</v>
      </c>
      <c r="AC1671" s="165">
        <v>6</v>
      </c>
      <c r="AD1671" s="165">
        <v>0.82530949105914708</v>
      </c>
      <c r="AE1671" s="237" t="s">
        <v>5415</v>
      </c>
      <c r="AF1671" s="165">
        <v>307</v>
      </c>
      <c r="AG1671" s="165">
        <v>308</v>
      </c>
      <c r="AH1671" s="165">
        <v>-1</v>
      </c>
      <c r="AI1671" s="165">
        <v>-0.32467532467532467</v>
      </c>
      <c r="AJ1671" s="237" t="s">
        <v>7049</v>
      </c>
      <c r="AK1671" s="165">
        <v>93</v>
      </c>
      <c r="AL1671" s="165">
        <v>92</v>
      </c>
      <c r="AM1671" s="165">
        <v>1</v>
      </c>
      <c r="AN1671" s="165">
        <v>1.0869565217391304</v>
      </c>
      <c r="AO1671" s="237" t="s">
        <v>9455</v>
      </c>
      <c r="AP1671" s="165">
        <v>53</v>
      </c>
      <c r="AQ1671" s="165">
        <v>53</v>
      </c>
      <c r="AR1671" s="165">
        <v>0</v>
      </c>
      <c r="AS1671" s="255">
        <v>0</v>
      </c>
      <c r="AT1671" s="166" t="s">
        <v>11589</v>
      </c>
    </row>
    <row r="1672" spans="2:48" ht="50" customHeight="1">
      <c r="B1672" s="34" t="s">
        <v>3295</v>
      </c>
      <c r="C1672" s="35" t="s">
        <v>5313</v>
      </c>
      <c r="D1672" s="36" t="s">
        <v>3296</v>
      </c>
      <c r="E1672" s="240">
        <v>6550</v>
      </c>
      <c r="F1672" s="235">
        <v>6228</v>
      </c>
      <c r="G1672" s="234">
        <v>322</v>
      </c>
      <c r="H1672" s="105">
        <v>5.1701991008349397</v>
      </c>
      <c r="I1672" s="240">
        <v>3826</v>
      </c>
      <c r="J1672" s="235">
        <v>3617</v>
      </c>
      <c r="K1672" s="234">
        <v>209</v>
      </c>
      <c r="L1672" s="312">
        <v>5.7782692839369645</v>
      </c>
      <c r="M1672" s="240">
        <v>654</v>
      </c>
      <c r="N1672" s="235">
        <v>653</v>
      </c>
      <c r="O1672" s="234">
        <v>1</v>
      </c>
      <c r="P1672" s="105">
        <v>0.15313935681470139</v>
      </c>
      <c r="Q1672" s="240">
        <v>2071</v>
      </c>
      <c r="R1672" s="235">
        <v>1957</v>
      </c>
      <c r="S1672" s="234">
        <v>114</v>
      </c>
      <c r="T1672" s="105">
        <v>5.825242718446602</v>
      </c>
      <c r="U1672" s="180" t="s">
        <v>9456</v>
      </c>
      <c r="V1672" s="165">
        <v>519</v>
      </c>
      <c r="W1672" s="165">
        <v>509</v>
      </c>
      <c r="X1672" s="165">
        <v>10</v>
      </c>
      <c r="Y1672" s="255">
        <v>1.9646365422396856</v>
      </c>
      <c r="Z1672" s="237" t="s">
        <v>9457</v>
      </c>
      <c r="AA1672" s="165">
        <v>395</v>
      </c>
      <c r="AB1672" s="165">
        <v>394</v>
      </c>
      <c r="AC1672" s="165">
        <v>1</v>
      </c>
      <c r="AD1672" s="165">
        <v>0.25380710659898476</v>
      </c>
      <c r="AE1672" s="237" t="s">
        <v>5353</v>
      </c>
      <c r="AF1672" s="165">
        <v>379</v>
      </c>
      <c r="AG1672" s="165">
        <v>379</v>
      </c>
      <c r="AH1672" s="165">
        <v>0</v>
      </c>
      <c r="AI1672" s="165">
        <v>0</v>
      </c>
      <c r="AJ1672" s="112" t="s">
        <v>9458</v>
      </c>
      <c r="AK1672" s="92">
        <v>230</v>
      </c>
      <c r="AL1672" s="92">
        <v>150</v>
      </c>
      <c r="AM1672" s="165">
        <v>80</v>
      </c>
      <c r="AN1672" s="165">
        <v>53.333333333333336</v>
      </c>
      <c r="AO1672" s="112" t="s">
        <v>11590</v>
      </c>
      <c r="AP1672" s="92">
        <v>208</v>
      </c>
      <c r="AQ1672" s="92">
        <v>219</v>
      </c>
      <c r="AR1672" s="165">
        <v>-11</v>
      </c>
      <c r="AS1672" s="255">
        <v>-5.0228310502283104</v>
      </c>
      <c r="AT1672" s="166" t="s">
        <v>11591</v>
      </c>
    </row>
    <row r="1673" spans="2:48" ht="50" customHeight="1">
      <c r="B1673" s="37" t="s">
        <v>3297</v>
      </c>
      <c r="C1673" s="38" t="s">
        <v>5313</v>
      </c>
      <c r="D1673" s="39" t="s">
        <v>3298</v>
      </c>
      <c r="E1673" s="240">
        <v>3817</v>
      </c>
      <c r="F1673" s="235">
        <v>3862</v>
      </c>
      <c r="G1673" s="234">
        <v>-45</v>
      </c>
      <c r="H1673" s="105">
        <v>-1.1651993785603314</v>
      </c>
      <c r="I1673" s="240">
        <v>3038</v>
      </c>
      <c r="J1673" s="235">
        <v>3166</v>
      </c>
      <c r="K1673" s="234">
        <v>-128</v>
      </c>
      <c r="L1673" s="312">
        <v>-4.042956411876184</v>
      </c>
      <c r="M1673" s="240">
        <v>37</v>
      </c>
      <c r="N1673" s="235">
        <v>37</v>
      </c>
      <c r="O1673" s="234">
        <v>0</v>
      </c>
      <c r="P1673" s="105">
        <v>0</v>
      </c>
      <c r="Q1673" s="240">
        <v>742</v>
      </c>
      <c r="R1673" s="235">
        <v>659</v>
      </c>
      <c r="S1673" s="234">
        <v>83</v>
      </c>
      <c r="T1673" s="105">
        <v>12.5948406676783</v>
      </c>
      <c r="U1673" s="180" t="s">
        <v>5467</v>
      </c>
      <c r="V1673" s="165">
        <v>291</v>
      </c>
      <c r="W1673" s="165">
        <v>241</v>
      </c>
      <c r="X1673" s="165">
        <v>50</v>
      </c>
      <c r="Y1673" s="255">
        <v>20.74688796680498</v>
      </c>
      <c r="Z1673" s="237" t="s">
        <v>5373</v>
      </c>
      <c r="AA1673" s="165">
        <v>258</v>
      </c>
      <c r="AB1673" s="165">
        <v>258</v>
      </c>
      <c r="AC1673" s="165">
        <v>0</v>
      </c>
      <c r="AD1673" s="165">
        <v>0</v>
      </c>
      <c r="AE1673" s="237" t="s">
        <v>6287</v>
      </c>
      <c r="AF1673" s="165">
        <v>104</v>
      </c>
      <c r="AG1673" s="165">
        <v>104</v>
      </c>
      <c r="AH1673" s="165">
        <v>0</v>
      </c>
      <c r="AI1673" s="165">
        <v>0</v>
      </c>
      <c r="AJ1673" s="237" t="s">
        <v>5492</v>
      </c>
      <c r="AK1673" s="165">
        <v>50</v>
      </c>
      <c r="AL1673" s="165">
        <v>50</v>
      </c>
      <c r="AM1673" s="165">
        <v>0</v>
      </c>
      <c r="AN1673" s="165">
        <v>0</v>
      </c>
      <c r="AO1673" s="237" t="s">
        <v>6724</v>
      </c>
      <c r="AP1673" s="165">
        <v>30</v>
      </c>
      <c r="AQ1673" s="165">
        <v>0</v>
      </c>
      <c r="AR1673" s="165">
        <v>30</v>
      </c>
      <c r="AS1673" s="255" t="s">
        <v>12165</v>
      </c>
      <c r="AT1673" s="166" t="s">
        <v>11592</v>
      </c>
    </row>
    <row r="1674" spans="2:48" ht="50" customHeight="1">
      <c r="B1674" s="37" t="s">
        <v>3299</v>
      </c>
      <c r="C1674" s="38" t="s">
        <v>5313</v>
      </c>
      <c r="D1674" s="39" t="s">
        <v>3300</v>
      </c>
      <c r="E1674" s="240">
        <v>1833</v>
      </c>
      <c r="F1674" s="235">
        <v>2007</v>
      </c>
      <c r="G1674" s="234">
        <v>-174</v>
      </c>
      <c r="H1674" s="105">
        <v>-8.6696562032884916</v>
      </c>
      <c r="I1674" s="240">
        <v>721</v>
      </c>
      <c r="J1674" s="235">
        <v>927</v>
      </c>
      <c r="K1674" s="234">
        <v>-206</v>
      </c>
      <c r="L1674" s="312">
        <v>-22.222222222222221</v>
      </c>
      <c r="M1674" s="240">
        <v>216</v>
      </c>
      <c r="N1674" s="235">
        <v>216</v>
      </c>
      <c r="O1674" s="234">
        <v>0</v>
      </c>
      <c r="P1674" s="105">
        <v>0</v>
      </c>
      <c r="Q1674" s="240">
        <v>896</v>
      </c>
      <c r="R1674" s="235">
        <v>864</v>
      </c>
      <c r="S1674" s="234">
        <v>32</v>
      </c>
      <c r="T1674" s="105">
        <v>3.7037037037037033</v>
      </c>
      <c r="U1674" s="180" t="s">
        <v>6994</v>
      </c>
      <c r="V1674" s="165">
        <v>440</v>
      </c>
      <c r="W1674" s="165">
        <v>463</v>
      </c>
      <c r="X1674" s="165">
        <v>-23</v>
      </c>
      <c r="Y1674" s="255">
        <v>-4.967602591792657</v>
      </c>
      <c r="Z1674" s="237" t="s">
        <v>5720</v>
      </c>
      <c r="AA1674" s="165">
        <v>277</v>
      </c>
      <c r="AB1674" s="165">
        <v>239</v>
      </c>
      <c r="AC1674" s="165">
        <v>38</v>
      </c>
      <c r="AD1674" s="165">
        <v>15.899581589958158</v>
      </c>
      <c r="AE1674" s="237" t="s">
        <v>5404</v>
      </c>
      <c r="AF1674" s="165">
        <v>173</v>
      </c>
      <c r="AG1674" s="165">
        <v>159</v>
      </c>
      <c r="AH1674" s="165">
        <v>14</v>
      </c>
      <c r="AI1674" s="165">
        <v>8.8050314465408803</v>
      </c>
      <c r="AJ1674" s="237" t="s">
        <v>7981</v>
      </c>
      <c r="AK1674" s="165">
        <v>3</v>
      </c>
      <c r="AL1674" s="165">
        <v>3</v>
      </c>
      <c r="AM1674" s="165">
        <v>0</v>
      </c>
      <c r="AN1674" s="165">
        <v>0</v>
      </c>
      <c r="AO1674" s="237" t="s">
        <v>5673</v>
      </c>
      <c r="AP1674" s="165">
        <v>3</v>
      </c>
      <c r="AQ1674" s="165" t="s">
        <v>5412</v>
      </c>
      <c r="AR1674" s="165" t="s">
        <v>5412</v>
      </c>
      <c r="AS1674" s="165" t="s">
        <v>5412</v>
      </c>
      <c r="AT1674" s="166" t="s">
        <v>11593</v>
      </c>
    </row>
    <row r="1675" spans="2:48" ht="50" customHeight="1">
      <c r="B1675" s="34" t="s">
        <v>3301</v>
      </c>
      <c r="C1675" s="35" t="s">
        <v>5313</v>
      </c>
      <c r="D1675" s="36" t="s">
        <v>3302</v>
      </c>
      <c r="E1675" s="240">
        <v>3848</v>
      </c>
      <c r="F1675" s="235">
        <v>4047</v>
      </c>
      <c r="G1675" s="234">
        <v>-199</v>
      </c>
      <c r="H1675" s="105">
        <v>-4.9172226340499137</v>
      </c>
      <c r="I1675" s="240">
        <v>1455</v>
      </c>
      <c r="J1675" s="235">
        <v>1506</v>
      </c>
      <c r="K1675" s="234">
        <v>-51</v>
      </c>
      <c r="L1675" s="312">
        <v>-3.3864541832669319</v>
      </c>
      <c r="M1675" s="240">
        <v>1026</v>
      </c>
      <c r="N1675" s="235">
        <v>1076</v>
      </c>
      <c r="O1675" s="234">
        <v>-50</v>
      </c>
      <c r="P1675" s="105">
        <v>-4.6468401486988844</v>
      </c>
      <c r="Q1675" s="240">
        <v>1367</v>
      </c>
      <c r="R1675" s="235">
        <v>1465</v>
      </c>
      <c r="S1675" s="234">
        <v>-98</v>
      </c>
      <c r="T1675" s="105">
        <v>-6.689419795221843</v>
      </c>
      <c r="U1675" s="180" t="s">
        <v>9459</v>
      </c>
      <c r="V1675" s="165">
        <v>1059</v>
      </c>
      <c r="W1675" s="165">
        <v>1158</v>
      </c>
      <c r="X1675" s="165">
        <v>-99</v>
      </c>
      <c r="Y1675" s="255">
        <v>-8.5492227979274613</v>
      </c>
      <c r="Z1675" s="237" t="s">
        <v>9460</v>
      </c>
      <c r="AA1675" s="165">
        <v>168</v>
      </c>
      <c r="AB1675" s="165">
        <v>168</v>
      </c>
      <c r="AC1675" s="165">
        <v>0</v>
      </c>
      <c r="AD1675" s="165">
        <v>0</v>
      </c>
      <c r="AE1675" s="237" t="s">
        <v>9461</v>
      </c>
      <c r="AF1675" s="165">
        <v>85</v>
      </c>
      <c r="AG1675" s="165">
        <v>83</v>
      </c>
      <c r="AH1675" s="165">
        <v>2</v>
      </c>
      <c r="AI1675" s="165">
        <v>2.4096385542168677</v>
      </c>
      <c r="AJ1675" s="237" t="s">
        <v>5386</v>
      </c>
      <c r="AK1675" s="165">
        <v>41</v>
      </c>
      <c r="AL1675" s="165">
        <v>41</v>
      </c>
      <c r="AM1675" s="165">
        <v>0</v>
      </c>
      <c r="AN1675" s="165">
        <v>0</v>
      </c>
      <c r="AO1675" s="237" t="s">
        <v>9462</v>
      </c>
      <c r="AP1675" s="165">
        <v>10</v>
      </c>
      <c r="AQ1675" s="165">
        <v>10</v>
      </c>
      <c r="AR1675" s="165">
        <v>0</v>
      </c>
      <c r="AS1675" s="255">
        <v>0</v>
      </c>
      <c r="AT1675" s="166" t="s">
        <v>11594</v>
      </c>
    </row>
    <row r="1676" spans="2:48" ht="50" customHeight="1">
      <c r="B1676" s="34" t="s">
        <v>3303</v>
      </c>
      <c r="C1676" s="35" t="s">
        <v>5313</v>
      </c>
      <c r="D1676" s="36" t="s">
        <v>3304</v>
      </c>
      <c r="E1676" s="240">
        <v>2438</v>
      </c>
      <c r="F1676" s="235">
        <v>2628</v>
      </c>
      <c r="G1676" s="234">
        <v>-190</v>
      </c>
      <c r="H1676" s="105">
        <v>-7.2298325722983252</v>
      </c>
      <c r="I1676" s="240">
        <v>1497</v>
      </c>
      <c r="J1676" s="235">
        <v>1743</v>
      </c>
      <c r="K1676" s="234">
        <v>-246</v>
      </c>
      <c r="L1676" s="312">
        <v>-14.113597246127366</v>
      </c>
      <c r="M1676" s="240">
        <v>1</v>
      </c>
      <c r="N1676" s="235">
        <v>1</v>
      </c>
      <c r="O1676" s="234">
        <v>0</v>
      </c>
      <c r="P1676" s="105">
        <v>0</v>
      </c>
      <c r="Q1676" s="240">
        <v>940</v>
      </c>
      <c r="R1676" s="235">
        <v>884</v>
      </c>
      <c r="S1676" s="234">
        <v>56</v>
      </c>
      <c r="T1676" s="105">
        <v>6.3348416289592757</v>
      </c>
      <c r="U1676" s="180" t="s">
        <v>9463</v>
      </c>
      <c r="V1676" s="165">
        <v>519</v>
      </c>
      <c r="W1676" s="165">
        <v>586</v>
      </c>
      <c r="X1676" s="165">
        <v>-67</v>
      </c>
      <c r="Y1676" s="255">
        <v>-11.433447098976108</v>
      </c>
      <c r="Z1676" s="237" t="s">
        <v>5615</v>
      </c>
      <c r="AA1676" s="165">
        <v>109</v>
      </c>
      <c r="AB1676" s="165">
        <v>109</v>
      </c>
      <c r="AC1676" s="165">
        <v>0</v>
      </c>
      <c r="AD1676" s="165">
        <v>0</v>
      </c>
      <c r="AE1676" s="237" t="s">
        <v>5401</v>
      </c>
      <c r="AF1676" s="165">
        <v>178</v>
      </c>
      <c r="AG1676" s="165">
        <v>55</v>
      </c>
      <c r="AH1676" s="165">
        <v>123</v>
      </c>
      <c r="AI1676" s="165">
        <v>223.63636363636363</v>
      </c>
      <c r="AJ1676" s="237" t="s">
        <v>9464</v>
      </c>
      <c r="AK1676" s="165">
        <v>76</v>
      </c>
      <c r="AL1676" s="165">
        <v>76</v>
      </c>
      <c r="AM1676" s="165">
        <v>0</v>
      </c>
      <c r="AN1676" s="165">
        <v>0</v>
      </c>
      <c r="AO1676" s="237" t="s">
        <v>5688</v>
      </c>
      <c r="AP1676" s="165">
        <v>58</v>
      </c>
      <c r="AQ1676" s="165">
        <v>58</v>
      </c>
      <c r="AR1676" s="165">
        <v>0</v>
      </c>
      <c r="AS1676" s="255">
        <v>0</v>
      </c>
      <c r="AT1676" s="166" t="s">
        <v>11595</v>
      </c>
    </row>
    <row r="1677" spans="2:48" ht="50" customHeight="1">
      <c r="B1677" s="34" t="s">
        <v>3305</v>
      </c>
      <c r="C1677" s="35" t="s">
        <v>5313</v>
      </c>
      <c r="D1677" s="36" t="s">
        <v>3306</v>
      </c>
      <c r="E1677" s="240">
        <v>1705</v>
      </c>
      <c r="F1677" s="235">
        <v>1993</v>
      </c>
      <c r="G1677" s="234">
        <v>-288</v>
      </c>
      <c r="H1677" s="105">
        <v>-14.450577019568488</v>
      </c>
      <c r="I1677" s="240">
        <v>1350</v>
      </c>
      <c r="J1677" s="235">
        <v>1502</v>
      </c>
      <c r="K1677" s="234">
        <v>-152</v>
      </c>
      <c r="L1677" s="312">
        <v>-10.119840213049267</v>
      </c>
      <c r="M1677" s="240" t="s">
        <v>12163</v>
      </c>
      <c r="N1677" s="235" t="s">
        <v>12163</v>
      </c>
      <c r="O1677" s="234" t="s">
        <v>12163</v>
      </c>
      <c r="P1677" s="234" t="s">
        <v>12163</v>
      </c>
      <c r="Q1677" s="240">
        <v>355</v>
      </c>
      <c r="R1677" s="235">
        <v>491</v>
      </c>
      <c r="S1677" s="234">
        <v>-136</v>
      </c>
      <c r="T1677" s="105">
        <v>-27.698574338085542</v>
      </c>
      <c r="U1677" s="180" t="s">
        <v>5654</v>
      </c>
      <c r="V1677" s="165">
        <v>123</v>
      </c>
      <c r="W1677" s="165">
        <v>194</v>
      </c>
      <c r="X1677" s="165">
        <v>-71</v>
      </c>
      <c r="Y1677" s="255">
        <v>-36.597938144329895</v>
      </c>
      <c r="Z1677" s="237" t="s">
        <v>8573</v>
      </c>
      <c r="AA1677" s="165">
        <v>95</v>
      </c>
      <c r="AB1677" s="165">
        <v>152</v>
      </c>
      <c r="AC1677" s="165">
        <v>-57</v>
      </c>
      <c r="AD1677" s="165">
        <v>-37.5</v>
      </c>
      <c r="AE1677" s="237" t="s">
        <v>5386</v>
      </c>
      <c r="AF1677" s="165">
        <v>95</v>
      </c>
      <c r="AG1677" s="165">
        <v>104</v>
      </c>
      <c r="AH1677" s="165">
        <v>-9</v>
      </c>
      <c r="AI1677" s="165">
        <v>-8.6538461538461533</v>
      </c>
      <c r="AJ1677" s="237" t="s">
        <v>8404</v>
      </c>
      <c r="AK1677" s="165">
        <v>15</v>
      </c>
      <c r="AL1677" s="165">
        <v>20</v>
      </c>
      <c r="AM1677" s="165">
        <v>-5</v>
      </c>
      <c r="AN1677" s="165">
        <v>-25</v>
      </c>
      <c r="AO1677" s="237" t="s">
        <v>9465</v>
      </c>
      <c r="AP1677" s="165">
        <v>12</v>
      </c>
      <c r="AQ1677" s="165">
        <v>10</v>
      </c>
      <c r="AR1677" s="165">
        <v>2</v>
      </c>
      <c r="AS1677" s="255">
        <v>20</v>
      </c>
      <c r="AT1677" s="166" t="s">
        <v>11596</v>
      </c>
    </row>
    <row r="1678" spans="2:48" ht="50" customHeight="1">
      <c r="B1678" s="34" t="s">
        <v>3307</v>
      </c>
      <c r="C1678" s="35" t="s">
        <v>5313</v>
      </c>
      <c r="D1678" s="36" t="s">
        <v>3308</v>
      </c>
      <c r="E1678" s="240">
        <v>750</v>
      </c>
      <c r="F1678" s="235">
        <v>594</v>
      </c>
      <c r="G1678" s="234">
        <v>156</v>
      </c>
      <c r="H1678" s="105">
        <v>26.262626262626267</v>
      </c>
      <c r="I1678" s="240">
        <v>405</v>
      </c>
      <c r="J1678" s="235">
        <v>328</v>
      </c>
      <c r="K1678" s="234">
        <v>77</v>
      </c>
      <c r="L1678" s="312">
        <v>23.475609756097558</v>
      </c>
      <c r="M1678" s="240" t="s">
        <v>12163</v>
      </c>
      <c r="N1678" s="235" t="s">
        <v>12163</v>
      </c>
      <c r="O1678" s="234" t="s">
        <v>12163</v>
      </c>
      <c r="P1678" s="234" t="s">
        <v>12163</v>
      </c>
      <c r="Q1678" s="240">
        <v>345</v>
      </c>
      <c r="R1678" s="235">
        <v>266</v>
      </c>
      <c r="S1678" s="234">
        <v>79</v>
      </c>
      <c r="T1678" s="105">
        <v>29.699248120300751</v>
      </c>
      <c r="U1678" s="180" t="s">
        <v>9466</v>
      </c>
      <c r="V1678" s="165">
        <v>176</v>
      </c>
      <c r="W1678" s="165">
        <v>116</v>
      </c>
      <c r="X1678" s="165">
        <v>60</v>
      </c>
      <c r="Y1678" s="255">
        <v>51.724137931034484</v>
      </c>
      <c r="Z1678" s="237" t="s">
        <v>5401</v>
      </c>
      <c r="AA1678" s="165">
        <v>65</v>
      </c>
      <c r="AB1678" s="165">
        <v>43</v>
      </c>
      <c r="AC1678" s="165">
        <v>22</v>
      </c>
      <c r="AD1678" s="165">
        <v>51.162790697674424</v>
      </c>
      <c r="AE1678" s="237" t="s">
        <v>5750</v>
      </c>
      <c r="AF1678" s="165">
        <v>55</v>
      </c>
      <c r="AG1678" s="165">
        <v>58</v>
      </c>
      <c r="AH1678" s="165">
        <v>-3</v>
      </c>
      <c r="AI1678" s="165">
        <v>-5.1724137931034484</v>
      </c>
      <c r="AJ1678" s="237" t="s">
        <v>9467</v>
      </c>
      <c r="AK1678" s="165">
        <v>35</v>
      </c>
      <c r="AL1678" s="165">
        <v>35</v>
      </c>
      <c r="AM1678" s="165">
        <v>0</v>
      </c>
      <c r="AN1678" s="165">
        <v>0</v>
      </c>
      <c r="AO1678" s="237" t="s">
        <v>9468</v>
      </c>
      <c r="AP1678" s="165">
        <v>14</v>
      </c>
      <c r="AQ1678" s="165">
        <v>14</v>
      </c>
      <c r="AR1678" s="165">
        <v>0</v>
      </c>
      <c r="AS1678" s="255">
        <v>0</v>
      </c>
      <c r="AT1678" s="166" t="s">
        <v>11597</v>
      </c>
    </row>
    <row r="1679" spans="2:48" ht="50" customHeight="1">
      <c r="B1679" s="34" t="s">
        <v>3309</v>
      </c>
      <c r="C1679" s="35" t="s">
        <v>5313</v>
      </c>
      <c r="D1679" s="36" t="s">
        <v>3310</v>
      </c>
      <c r="E1679" s="240">
        <v>7324</v>
      </c>
      <c r="F1679" s="235">
        <v>7372</v>
      </c>
      <c r="G1679" s="234">
        <v>-48</v>
      </c>
      <c r="H1679" s="105">
        <v>-0.65111231687466087</v>
      </c>
      <c r="I1679" s="240">
        <v>1003</v>
      </c>
      <c r="J1679" s="235">
        <v>1090</v>
      </c>
      <c r="K1679" s="234">
        <v>-87</v>
      </c>
      <c r="L1679" s="312">
        <v>-7.9816513761467895</v>
      </c>
      <c r="M1679" s="240">
        <v>618</v>
      </c>
      <c r="N1679" s="235">
        <v>617</v>
      </c>
      <c r="O1679" s="234">
        <v>1</v>
      </c>
      <c r="P1679" s="105">
        <v>0.16207455429497569</v>
      </c>
      <c r="Q1679" s="240">
        <v>5703</v>
      </c>
      <c r="R1679" s="235">
        <v>5665</v>
      </c>
      <c r="S1679" s="234">
        <v>38</v>
      </c>
      <c r="T1679" s="105">
        <v>0.67078552515445722</v>
      </c>
      <c r="U1679" s="180" t="s">
        <v>9469</v>
      </c>
      <c r="V1679" s="92">
        <v>2927</v>
      </c>
      <c r="W1679" s="165">
        <v>3843</v>
      </c>
      <c r="X1679" s="165">
        <v>-916</v>
      </c>
      <c r="Y1679" s="255">
        <v>-23.835545147020557</v>
      </c>
      <c r="Z1679" s="237" t="s">
        <v>5401</v>
      </c>
      <c r="AA1679" s="165">
        <v>1532</v>
      </c>
      <c r="AB1679" s="165">
        <v>1529</v>
      </c>
      <c r="AC1679" s="165">
        <v>3</v>
      </c>
      <c r="AD1679" s="165">
        <v>0.19620667102681491</v>
      </c>
      <c r="AE1679" s="237" t="s">
        <v>9470</v>
      </c>
      <c r="AF1679" s="165">
        <v>1000</v>
      </c>
      <c r="AG1679" s="165" t="s">
        <v>12166</v>
      </c>
      <c r="AH1679" s="165" t="s">
        <v>12166</v>
      </c>
      <c r="AI1679" s="165" t="s">
        <v>12166</v>
      </c>
      <c r="AJ1679" s="237" t="s">
        <v>9471</v>
      </c>
      <c r="AK1679" s="165">
        <v>112</v>
      </c>
      <c r="AL1679" s="165">
        <v>115</v>
      </c>
      <c r="AM1679" s="165">
        <v>-3</v>
      </c>
      <c r="AN1679" s="165">
        <v>-2.6086956521739131</v>
      </c>
      <c r="AO1679" s="237" t="s">
        <v>9393</v>
      </c>
      <c r="AP1679" s="165">
        <v>78</v>
      </c>
      <c r="AQ1679" s="165">
        <v>93</v>
      </c>
      <c r="AR1679" s="165">
        <v>-15</v>
      </c>
      <c r="AS1679" s="255">
        <v>-16.129032258064516</v>
      </c>
      <c r="AT1679" s="166" t="s">
        <v>11598</v>
      </c>
    </row>
    <row r="1680" spans="2:48" ht="50" customHeight="1">
      <c r="B1680" s="34" t="s">
        <v>3311</v>
      </c>
      <c r="C1680" s="35" t="s">
        <v>5313</v>
      </c>
      <c r="D1680" s="36" t="s">
        <v>3312</v>
      </c>
      <c r="E1680" s="240">
        <v>9420</v>
      </c>
      <c r="F1680" s="235">
        <v>8802</v>
      </c>
      <c r="G1680" s="234">
        <v>618</v>
      </c>
      <c r="H1680" s="105">
        <v>7.0211315610088612</v>
      </c>
      <c r="I1680" s="240">
        <v>3687</v>
      </c>
      <c r="J1680" s="235">
        <v>2957</v>
      </c>
      <c r="K1680" s="234">
        <v>730</v>
      </c>
      <c r="L1680" s="312">
        <v>24.687182955698344</v>
      </c>
      <c r="M1680" s="240" t="s">
        <v>12163</v>
      </c>
      <c r="N1680" s="235" t="s">
        <v>12163</v>
      </c>
      <c r="O1680" s="234" t="s">
        <v>12163</v>
      </c>
      <c r="P1680" s="234" t="s">
        <v>12163</v>
      </c>
      <c r="Q1680" s="240">
        <v>5733</v>
      </c>
      <c r="R1680" s="235">
        <v>5846</v>
      </c>
      <c r="S1680" s="234">
        <v>-113</v>
      </c>
      <c r="T1680" s="105">
        <v>-1.9329456038316799</v>
      </c>
      <c r="U1680" s="180" t="s">
        <v>9472</v>
      </c>
      <c r="V1680" s="165">
        <v>5043</v>
      </c>
      <c r="W1680" s="165">
        <v>5206</v>
      </c>
      <c r="X1680" s="165">
        <v>-163</v>
      </c>
      <c r="Y1680" s="255">
        <v>-3.1310026892047635</v>
      </c>
      <c r="Z1680" s="237" t="s">
        <v>6017</v>
      </c>
      <c r="AA1680" s="165">
        <v>252</v>
      </c>
      <c r="AB1680" s="165">
        <v>202</v>
      </c>
      <c r="AC1680" s="165">
        <v>50</v>
      </c>
      <c r="AD1680" s="165">
        <v>24.752475247524753</v>
      </c>
      <c r="AE1680" s="237" t="s">
        <v>5415</v>
      </c>
      <c r="AF1680" s="165">
        <v>247</v>
      </c>
      <c r="AG1680" s="165">
        <v>248</v>
      </c>
      <c r="AH1680" s="165">
        <v>-1</v>
      </c>
      <c r="AI1680" s="165">
        <v>-0.40322580645161288</v>
      </c>
      <c r="AJ1680" s="237" t="s">
        <v>9473</v>
      </c>
      <c r="AK1680" s="165">
        <v>157</v>
      </c>
      <c r="AL1680" s="165">
        <v>157</v>
      </c>
      <c r="AM1680" s="165">
        <v>0</v>
      </c>
      <c r="AN1680" s="165">
        <v>0</v>
      </c>
      <c r="AO1680" s="237" t="s">
        <v>9474</v>
      </c>
      <c r="AP1680" s="165">
        <v>20</v>
      </c>
      <c r="AQ1680" s="165">
        <v>20</v>
      </c>
      <c r="AR1680" s="165">
        <v>0</v>
      </c>
      <c r="AS1680" s="255">
        <v>0</v>
      </c>
      <c r="AT1680" s="166" t="s">
        <v>11599</v>
      </c>
    </row>
    <row r="1681" spans="2:46" ht="50" customHeight="1">
      <c r="B1681" s="34" t="s">
        <v>3313</v>
      </c>
      <c r="C1681" s="35" t="s">
        <v>5313</v>
      </c>
      <c r="D1681" s="36" t="s">
        <v>3314</v>
      </c>
      <c r="E1681" s="240">
        <v>1390</v>
      </c>
      <c r="F1681" s="235">
        <v>1507</v>
      </c>
      <c r="G1681" s="234">
        <v>-117</v>
      </c>
      <c r="H1681" s="105">
        <v>-7.76376907763769</v>
      </c>
      <c r="I1681" s="240">
        <v>688</v>
      </c>
      <c r="J1681" s="235">
        <v>642</v>
      </c>
      <c r="K1681" s="234">
        <v>46</v>
      </c>
      <c r="L1681" s="312">
        <v>7.1651090342679122</v>
      </c>
      <c r="M1681" s="240">
        <v>38</v>
      </c>
      <c r="N1681" s="235">
        <v>38</v>
      </c>
      <c r="O1681" s="234">
        <v>0</v>
      </c>
      <c r="P1681" s="105">
        <v>0</v>
      </c>
      <c r="Q1681" s="240">
        <v>664</v>
      </c>
      <c r="R1681" s="235">
        <v>827</v>
      </c>
      <c r="S1681" s="234">
        <v>-163</v>
      </c>
      <c r="T1681" s="105">
        <v>-19.709794437726725</v>
      </c>
      <c r="U1681" s="180" t="s">
        <v>9475</v>
      </c>
      <c r="V1681" s="165">
        <v>346</v>
      </c>
      <c r="W1681" s="165">
        <v>499</v>
      </c>
      <c r="X1681" s="165">
        <v>-153</v>
      </c>
      <c r="Y1681" s="255">
        <v>-30.661322645290578</v>
      </c>
      <c r="Z1681" s="237" t="s">
        <v>9476</v>
      </c>
      <c r="AA1681" s="165">
        <v>145</v>
      </c>
      <c r="AB1681" s="165">
        <v>156</v>
      </c>
      <c r="AC1681" s="165">
        <v>-11</v>
      </c>
      <c r="AD1681" s="165">
        <v>-7.0512820512820511</v>
      </c>
      <c r="AE1681" s="237" t="s">
        <v>5401</v>
      </c>
      <c r="AF1681" s="165">
        <v>137</v>
      </c>
      <c r="AG1681" s="165">
        <v>137</v>
      </c>
      <c r="AH1681" s="165">
        <v>0</v>
      </c>
      <c r="AI1681" s="165">
        <v>0</v>
      </c>
      <c r="AJ1681" s="237" t="s">
        <v>9477</v>
      </c>
      <c r="AK1681" s="165">
        <v>34</v>
      </c>
      <c r="AL1681" s="165">
        <v>35</v>
      </c>
      <c r="AM1681" s="165">
        <v>-1</v>
      </c>
      <c r="AN1681" s="165">
        <v>-2.8571428571428572</v>
      </c>
      <c r="AO1681" s="237" t="s">
        <v>8533</v>
      </c>
      <c r="AP1681" s="165">
        <v>2</v>
      </c>
      <c r="AQ1681" s="165" t="s">
        <v>5412</v>
      </c>
      <c r="AR1681" s="165" t="s">
        <v>5412</v>
      </c>
      <c r="AS1681" s="165" t="s">
        <v>5412</v>
      </c>
      <c r="AT1681" s="166" t="s">
        <v>11600</v>
      </c>
    </row>
    <row r="1682" spans="2:46" ht="50" customHeight="1">
      <c r="B1682" s="37" t="s">
        <v>3315</v>
      </c>
      <c r="C1682" s="38" t="s">
        <v>5313</v>
      </c>
      <c r="D1682" s="39" t="s">
        <v>3316</v>
      </c>
      <c r="E1682" s="240">
        <v>2903</v>
      </c>
      <c r="F1682" s="235">
        <v>3280</v>
      </c>
      <c r="G1682" s="234">
        <v>-377</v>
      </c>
      <c r="H1682" s="105">
        <v>-11.49390243902439</v>
      </c>
      <c r="I1682" s="240">
        <v>1494</v>
      </c>
      <c r="J1682" s="235">
        <v>1719</v>
      </c>
      <c r="K1682" s="234">
        <v>-225</v>
      </c>
      <c r="L1682" s="312">
        <v>-13.089005235602095</v>
      </c>
      <c r="M1682" s="240">
        <v>8</v>
      </c>
      <c r="N1682" s="235">
        <v>8</v>
      </c>
      <c r="O1682" s="234">
        <v>0</v>
      </c>
      <c r="P1682" s="105">
        <v>0</v>
      </c>
      <c r="Q1682" s="240">
        <v>1401</v>
      </c>
      <c r="R1682" s="235">
        <v>1553</v>
      </c>
      <c r="S1682" s="234">
        <v>-152</v>
      </c>
      <c r="T1682" s="105">
        <v>-9.787508048937541</v>
      </c>
      <c r="U1682" s="180" t="s">
        <v>5401</v>
      </c>
      <c r="V1682" s="165">
        <v>1138</v>
      </c>
      <c r="W1682" s="165">
        <v>1197</v>
      </c>
      <c r="X1682" s="165">
        <v>-59</v>
      </c>
      <c r="Y1682" s="255">
        <v>-4.9289891395154548</v>
      </c>
      <c r="Z1682" s="237" t="s">
        <v>5654</v>
      </c>
      <c r="AA1682" s="165">
        <v>125</v>
      </c>
      <c r="AB1682" s="165">
        <v>212</v>
      </c>
      <c r="AC1682" s="165">
        <v>-87</v>
      </c>
      <c r="AD1682" s="165">
        <v>-41.037735849056602</v>
      </c>
      <c r="AE1682" s="237" t="s">
        <v>9478</v>
      </c>
      <c r="AF1682" s="165">
        <v>45</v>
      </c>
      <c r="AG1682" s="165">
        <v>42</v>
      </c>
      <c r="AH1682" s="165">
        <v>3</v>
      </c>
      <c r="AI1682" s="165">
        <v>7.1428571428571423</v>
      </c>
      <c r="AJ1682" s="237" t="s">
        <v>9479</v>
      </c>
      <c r="AK1682" s="165">
        <v>35</v>
      </c>
      <c r="AL1682" s="165">
        <v>35</v>
      </c>
      <c r="AM1682" s="165">
        <v>0</v>
      </c>
      <c r="AN1682" s="165">
        <v>0</v>
      </c>
      <c r="AO1682" s="237" t="s">
        <v>9480</v>
      </c>
      <c r="AP1682" s="165">
        <v>28</v>
      </c>
      <c r="AQ1682" s="165">
        <v>28</v>
      </c>
      <c r="AR1682" s="165">
        <v>0</v>
      </c>
      <c r="AS1682" s="255">
        <v>0</v>
      </c>
      <c r="AT1682" s="166" t="s">
        <v>11601</v>
      </c>
    </row>
    <row r="1683" spans="2:46" ht="50" customHeight="1">
      <c r="B1683" s="34" t="s">
        <v>3317</v>
      </c>
      <c r="C1683" s="35" t="s">
        <v>5313</v>
      </c>
      <c r="D1683" s="36" t="s">
        <v>3318</v>
      </c>
      <c r="E1683" s="240">
        <v>2457</v>
      </c>
      <c r="F1683" s="235">
        <v>2548</v>
      </c>
      <c r="G1683" s="234">
        <v>-91</v>
      </c>
      <c r="H1683" s="105">
        <v>-3.5714285714285712</v>
      </c>
      <c r="I1683" s="240">
        <v>1148</v>
      </c>
      <c r="J1683" s="235">
        <v>1177</v>
      </c>
      <c r="K1683" s="234">
        <v>-29</v>
      </c>
      <c r="L1683" s="312">
        <v>-2.4638912489379781</v>
      </c>
      <c r="M1683" s="240">
        <v>210</v>
      </c>
      <c r="N1683" s="235">
        <v>210</v>
      </c>
      <c r="O1683" s="234">
        <v>0</v>
      </c>
      <c r="P1683" s="105">
        <v>0</v>
      </c>
      <c r="Q1683" s="240">
        <v>1099</v>
      </c>
      <c r="R1683" s="235">
        <v>1161</v>
      </c>
      <c r="S1683" s="234">
        <v>-62</v>
      </c>
      <c r="T1683" s="105">
        <v>-5.3402239448751079</v>
      </c>
      <c r="U1683" s="180" t="s">
        <v>6994</v>
      </c>
      <c r="V1683" s="165">
        <v>402</v>
      </c>
      <c r="W1683" s="165">
        <v>420</v>
      </c>
      <c r="X1683" s="165">
        <v>-18</v>
      </c>
      <c r="Y1683" s="255">
        <v>-4.2857142857142856</v>
      </c>
      <c r="Z1683" s="237" t="s">
        <v>9481</v>
      </c>
      <c r="AA1683" s="165">
        <v>202</v>
      </c>
      <c r="AB1683" s="165">
        <v>242</v>
      </c>
      <c r="AC1683" s="165">
        <v>-40</v>
      </c>
      <c r="AD1683" s="165">
        <v>-16.528925619834713</v>
      </c>
      <c r="AE1683" s="237" t="s">
        <v>5654</v>
      </c>
      <c r="AF1683" s="165">
        <v>160</v>
      </c>
      <c r="AG1683" s="165">
        <v>162</v>
      </c>
      <c r="AH1683" s="165">
        <v>-2</v>
      </c>
      <c r="AI1683" s="165">
        <v>-1.2345679012345678</v>
      </c>
      <c r="AJ1683" s="237" t="s">
        <v>9482</v>
      </c>
      <c r="AK1683" s="165">
        <v>160</v>
      </c>
      <c r="AL1683" s="165">
        <v>160</v>
      </c>
      <c r="AM1683" s="165">
        <v>0</v>
      </c>
      <c r="AN1683" s="165">
        <v>0</v>
      </c>
      <c r="AO1683" s="237" t="s">
        <v>9483</v>
      </c>
      <c r="AP1683" s="165">
        <v>121</v>
      </c>
      <c r="AQ1683" s="165">
        <v>122</v>
      </c>
      <c r="AR1683" s="165">
        <v>-1</v>
      </c>
      <c r="AS1683" s="255">
        <v>-0.81967213114754101</v>
      </c>
      <c r="AT1683" s="166" t="s">
        <v>11602</v>
      </c>
    </row>
    <row r="1684" spans="2:46" ht="50" customHeight="1">
      <c r="B1684" s="34" t="s">
        <v>3319</v>
      </c>
      <c r="C1684" s="35" t="s">
        <v>5313</v>
      </c>
      <c r="D1684" s="36" t="s">
        <v>3320</v>
      </c>
      <c r="E1684" s="240">
        <v>2072</v>
      </c>
      <c r="F1684" s="235">
        <v>2204</v>
      </c>
      <c r="G1684" s="234">
        <v>-132</v>
      </c>
      <c r="H1684" s="105">
        <v>-5.9891107078039925</v>
      </c>
      <c r="I1684" s="240">
        <v>884</v>
      </c>
      <c r="J1684" s="235">
        <v>1018</v>
      </c>
      <c r="K1684" s="234">
        <v>-134</v>
      </c>
      <c r="L1684" s="312">
        <v>-13.163064833005894</v>
      </c>
      <c r="M1684" s="240">
        <v>275</v>
      </c>
      <c r="N1684" s="235">
        <v>245</v>
      </c>
      <c r="O1684" s="234">
        <v>30</v>
      </c>
      <c r="P1684" s="105">
        <v>12.244897959183673</v>
      </c>
      <c r="Q1684" s="240">
        <v>912</v>
      </c>
      <c r="R1684" s="235">
        <v>941</v>
      </c>
      <c r="S1684" s="234">
        <v>-29</v>
      </c>
      <c r="T1684" s="105">
        <v>-3.0818278427205104</v>
      </c>
      <c r="U1684" s="180" t="s">
        <v>5481</v>
      </c>
      <c r="V1684" s="165">
        <v>766</v>
      </c>
      <c r="W1684" s="165">
        <v>776</v>
      </c>
      <c r="X1684" s="165">
        <v>-10</v>
      </c>
      <c r="Y1684" s="255">
        <v>-1.2886597938144329</v>
      </c>
      <c r="Z1684" s="237" t="s">
        <v>5577</v>
      </c>
      <c r="AA1684" s="165">
        <v>117</v>
      </c>
      <c r="AB1684" s="165">
        <v>120</v>
      </c>
      <c r="AC1684" s="165">
        <v>-3</v>
      </c>
      <c r="AD1684" s="165">
        <v>-2.5</v>
      </c>
      <c r="AE1684" s="237" t="s">
        <v>5404</v>
      </c>
      <c r="AF1684" s="165">
        <v>25</v>
      </c>
      <c r="AG1684" s="165">
        <v>45</v>
      </c>
      <c r="AH1684" s="165">
        <v>-20</v>
      </c>
      <c r="AI1684" s="165">
        <v>-44.444444444444443</v>
      </c>
      <c r="AJ1684" s="237" t="s">
        <v>5673</v>
      </c>
      <c r="AK1684" s="165">
        <v>4</v>
      </c>
      <c r="AL1684" s="165">
        <v>0</v>
      </c>
      <c r="AM1684" s="165">
        <v>4</v>
      </c>
      <c r="AN1684" s="165" t="s">
        <v>6176</v>
      </c>
      <c r="AO1684" s="165" t="s">
        <v>6176</v>
      </c>
      <c r="AP1684" s="165" t="s">
        <v>6176</v>
      </c>
      <c r="AQ1684" s="165" t="s">
        <v>6176</v>
      </c>
      <c r="AR1684" s="165" t="s">
        <v>6176</v>
      </c>
      <c r="AS1684" s="165" t="s">
        <v>6176</v>
      </c>
      <c r="AT1684" s="166" t="s">
        <v>11603</v>
      </c>
    </row>
    <row r="1685" spans="2:46" ht="50" customHeight="1">
      <c r="B1685" s="34" t="s">
        <v>3321</v>
      </c>
      <c r="C1685" s="35" t="s">
        <v>5313</v>
      </c>
      <c r="D1685" s="36" t="s">
        <v>3322</v>
      </c>
      <c r="E1685" s="240">
        <v>7</v>
      </c>
      <c r="F1685" s="235">
        <v>12</v>
      </c>
      <c r="G1685" s="234">
        <v>-5</v>
      </c>
      <c r="H1685" s="105">
        <v>-41.666666666666671</v>
      </c>
      <c r="I1685" s="240" t="s">
        <v>12163</v>
      </c>
      <c r="J1685" s="235" t="s">
        <v>12163</v>
      </c>
      <c r="K1685" s="234" t="s">
        <v>12163</v>
      </c>
      <c r="L1685" s="312" t="s">
        <v>12163</v>
      </c>
      <c r="M1685" s="240" t="s">
        <v>12163</v>
      </c>
      <c r="N1685" s="235" t="s">
        <v>12163</v>
      </c>
      <c r="O1685" s="234" t="s">
        <v>12163</v>
      </c>
      <c r="P1685" s="105" t="s">
        <v>12163</v>
      </c>
      <c r="Q1685" s="240">
        <v>7</v>
      </c>
      <c r="R1685" s="235">
        <v>12</v>
      </c>
      <c r="S1685" s="234">
        <v>-5</v>
      </c>
      <c r="T1685" s="105">
        <v>-41.666666666666671</v>
      </c>
      <c r="U1685" s="180" t="s">
        <v>11604</v>
      </c>
      <c r="V1685" s="165">
        <v>4</v>
      </c>
      <c r="W1685" s="165">
        <v>9</v>
      </c>
      <c r="X1685" s="165">
        <v>-5</v>
      </c>
      <c r="Y1685" s="255">
        <v>-55.555555555555557</v>
      </c>
      <c r="Z1685" s="237" t="s">
        <v>11605</v>
      </c>
      <c r="AA1685" s="165">
        <v>3</v>
      </c>
      <c r="AB1685" s="165">
        <v>3</v>
      </c>
      <c r="AC1685" s="165">
        <v>0</v>
      </c>
      <c r="AD1685" s="165">
        <v>0</v>
      </c>
      <c r="AE1685" s="235" t="s">
        <v>12158</v>
      </c>
      <c r="AF1685" s="235" t="s">
        <v>12158</v>
      </c>
      <c r="AG1685" s="235" t="s">
        <v>12158</v>
      </c>
      <c r="AH1685" s="235" t="s">
        <v>12158</v>
      </c>
      <c r="AI1685" s="235" t="s">
        <v>12158</v>
      </c>
      <c r="AJ1685" s="165" t="s">
        <v>6176</v>
      </c>
      <c r="AK1685" s="165" t="s">
        <v>6176</v>
      </c>
      <c r="AL1685" s="165" t="s">
        <v>6176</v>
      </c>
      <c r="AM1685" s="165" t="s">
        <v>6176</v>
      </c>
      <c r="AN1685" s="165" t="s">
        <v>6176</v>
      </c>
      <c r="AO1685" s="165" t="s">
        <v>6176</v>
      </c>
      <c r="AP1685" s="165" t="s">
        <v>6176</v>
      </c>
      <c r="AQ1685" s="165" t="s">
        <v>6176</v>
      </c>
      <c r="AR1685" s="165" t="s">
        <v>6176</v>
      </c>
      <c r="AS1685" s="165" t="s">
        <v>6176</v>
      </c>
      <c r="AT1685" s="129"/>
    </row>
    <row r="1686" spans="2:46" ht="50" customHeight="1">
      <c r="B1686" s="34" t="s">
        <v>3323</v>
      </c>
      <c r="C1686" s="35" t="s">
        <v>5313</v>
      </c>
      <c r="D1686" s="36" t="s">
        <v>3324</v>
      </c>
      <c r="E1686" s="240">
        <v>134</v>
      </c>
      <c r="F1686" s="235">
        <v>128</v>
      </c>
      <c r="G1686" s="234">
        <v>6</v>
      </c>
      <c r="H1686" s="105">
        <v>4.6875</v>
      </c>
      <c r="I1686" s="240" t="s">
        <v>12163</v>
      </c>
      <c r="J1686" s="235" t="s">
        <v>12163</v>
      </c>
      <c r="K1686" s="234" t="s">
        <v>12163</v>
      </c>
      <c r="L1686" s="312" t="s">
        <v>12163</v>
      </c>
      <c r="M1686" s="240" t="s">
        <v>12163</v>
      </c>
      <c r="N1686" s="235" t="s">
        <v>12163</v>
      </c>
      <c r="O1686" s="234" t="s">
        <v>12163</v>
      </c>
      <c r="P1686" s="105" t="s">
        <v>12163</v>
      </c>
      <c r="Q1686" s="240">
        <v>134</v>
      </c>
      <c r="R1686" s="235">
        <v>128</v>
      </c>
      <c r="S1686" s="234">
        <v>6</v>
      </c>
      <c r="T1686" s="105">
        <v>4.6875</v>
      </c>
      <c r="U1686" s="180" t="s">
        <v>11606</v>
      </c>
      <c r="V1686" s="165">
        <v>77</v>
      </c>
      <c r="W1686" s="165">
        <v>76</v>
      </c>
      <c r="X1686" s="165">
        <v>1</v>
      </c>
      <c r="Y1686" s="255">
        <v>1.3157894736842104</v>
      </c>
      <c r="Z1686" s="237" t="s">
        <v>10534</v>
      </c>
      <c r="AA1686" s="165">
        <v>33</v>
      </c>
      <c r="AB1686" s="165">
        <v>32</v>
      </c>
      <c r="AC1686" s="165">
        <v>1</v>
      </c>
      <c r="AD1686" s="165">
        <v>3.125</v>
      </c>
      <c r="AE1686" s="237" t="s">
        <v>5422</v>
      </c>
      <c r="AF1686" s="165">
        <v>22</v>
      </c>
      <c r="AG1686" s="165">
        <v>20</v>
      </c>
      <c r="AH1686" s="165">
        <v>2</v>
      </c>
      <c r="AI1686" s="165">
        <v>10</v>
      </c>
      <c r="AJ1686" s="237" t="s">
        <v>11607</v>
      </c>
      <c r="AK1686" s="165">
        <v>3</v>
      </c>
      <c r="AL1686" s="165" t="s">
        <v>5412</v>
      </c>
      <c r="AM1686" s="165" t="s">
        <v>6176</v>
      </c>
      <c r="AN1686" s="165" t="s">
        <v>6176</v>
      </c>
      <c r="AO1686" s="165" t="s">
        <v>6176</v>
      </c>
      <c r="AP1686" s="165" t="s">
        <v>6176</v>
      </c>
      <c r="AQ1686" s="165" t="s">
        <v>6176</v>
      </c>
      <c r="AR1686" s="165" t="s">
        <v>6176</v>
      </c>
      <c r="AS1686" s="165" t="s">
        <v>6176</v>
      </c>
      <c r="AT1686" s="129"/>
    </row>
    <row r="1687" spans="2:46" ht="50" customHeight="1">
      <c r="B1687" s="34" t="s">
        <v>3325</v>
      </c>
      <c r="C1687" s="35" t="s">
        <v>5313</v>
      </c>
      <c r="D1687" s="36" t="s">
        <v>3326</v>
      </c>
      <c r="E1687" s="240">
        <v>177</v>
      </c>
      <c r="F1687" s="235">
        <v>170</v>
      </c>
      <c r="G1687" s="234">
        <v>7</v>
      </c>
      <c r="H1687" s="105">
        <v>4.117647058823529</v>
      </c>
      <c r="I1687" s="240">
        <v>8</v>
      </c>
      <c r="J1687" s="235">
        <v>0</v>
      </c>
      <c r="K1687" s="234">
        <v>8</v>
      </c>
      <c r="L1687" s="312">
        <v>0</v>
      </c>
      <c r="M1687" s="240" t="s">
        <v>12163</v>
      </c>
      <c r="N1687" s="235" t="s">
        <v>12163</v>
      </c>
      <c r="O1687" s="234" t="s">
        <v>12163</v>
      </c>
      <c r="P1687" s="105" t="s">
        <v>12163</v>
      </c>
      <c r="Q1687" s="240">
        <v>169</v>
      </c>
      <c r="R1687" s="235">
        <v>170</v>
      </c>
      <c r="S1687" s="234">
        <v>-1</v>
      </c>
      <c r="T1687" s="105">
        <v>-0.58823529411764708</v>
      </c>
      <c r="U1687" s="180" t="s">
        <v>5422</v>
      </c>
      <c r="V1687" s="165">
        <v>109</v>
      </c>
      <c r="W1687" s="165">
        <v>102</v>
      </c>
      <c r="X1687" s="165">
        <v>7</v>
      </c>
      <c r="Y1687" s="255">
        <v>6.8627450980392162</v>
      </c>
      <c r="Z1687" s="237" t="s">
        <v>6017</v>
      </c>
      <c r="AA1687" s="165">
        <v>32</v>
      </c>
      <c r="AB1687" s="165">
        <v>39</v>
      </c>
      <c r="AC1687" s="165">
        <v>-7</v>
      </c>
      <c r="AD1687" s="165">
        <v>-17.948717948717949</v>
      </c>
      <c r="AE1687" s="237" t="s">
        <v>11606</v>
      </c>
      <c r="AF1687" s="165">
        <v>29</v>
      </c>
      <c r="AG1687" s="165">
        <v>29</v>
      </c>
      <c r="AH1687" s="165">
        <v>0</v>
      </c>
      <c r="AI1687" s="165">
        <v>0</v>
      </c>
      <c r="AJ1687" s="165" t="s">
        <v>6176</v>
      </c>
      <c r="AK1687" s="165" t="s">
        <v>6176</v>
      </c>
      <c r="AL1687" s="165" t="s">
        <v>6176</v>
      </c>
      <c r="AM1687" s="165" t="s">
        <v>6176</v>
      </c>
      <c r="AN1687" s="165" t="s">
        <v>6176</v>
      </c>
      <c r="AO1687" s="165" t="s">
        <v>6176</v>
      </c>
      <c r="AP1687" s="165" t="s">
        <v>6176</v>
      </c>
      <c r="AQ1687" s="165" t="s">
        <v>6176</v>
      </c>
      <c r="AR1687" s="165" t="s">
        <v>6176</v>
      </c>
      <c r="AS1687" s="165" t="s">
        <v>6176</v>
      </c>
      <c r="AT1687" s="129"/>
    </row>
    <row r="1688" spans="2:46" ht="50" customHeight="1">
      <c r="B1688" s="34" t="s">
        <v>3327</v>
      </c>
      <c r="C1688" s="35" t="s">
        <v>5313</v>
      </c>
      <c r="D1688" s="36" t="s">
        <v>3328</v>
      </c>
      <c r="E1688" s="240">
        <v>144</v>
      </c>
      <c r="F1688" s="235">
        <v>139</v>
      </c>
      <c r="G1688" s="234">
        <v>5</v>
      </c>
      <c r="H1688" s="105">
        <v>3.5971223021582732</v>
      </c>
      <c r="I1688" s="240" t="s">
        <v>12163</v>
      </c>
      <c r="J1688" s="235" t="s">
        <v>12163</v>
      </c>
      <c r="K1688" s="234" t="s">
        <v>12163</v>
      </c>
      <c r="L1688" s="312" t="s">
        <v>12163</v>
      </c>
      <c r="M1688" s="240" t="s">
        <v>12163</v>
      </c>
      <c r="N1688" s="235" t="s">
        <v>12163</v>
      </c>
      <c r="O1688" s="234" t="s">
        <v>12163</v>
      </c>
      <c r="P1688" s="105" t="s">
        <v>12163</v>
      </c>
      <c r="Q1688" s="240">
        <v>144</v>
      </c>
      <c r="R1688" s="235">
        <v>139</v>
      </c>
      <c r="S1688" s="234">
        <v>5</v>
      </c>
      <c r="T1688" s="105">
        <v>3.5971223021582732</v>
      </c>
      <c r="U1688" s="180" t="s">
        <v>5422</v>
      </c>
      <c r="V1688" s="165">
        <v>89</v>
      </c>
      <c r="W1688" s="165">
        <v>87</v>
      </c>
      <c r="X1688" s="165">
        <v>2</v>
      </c>
      <c r="Y1688" s="255">
        <v>2.2988505747126435</v>
      </c>
      <c r="Z1688" s="237" t="s">
        <v>11606</v>
      </c>
      <c r="AA1688" s="165">
        <v>36</v>
      </c>
      <c r="AB1688" s="165">
        <v>33</v>
      </c>
      <c r="AC1688" s="165">
        <v>3</v>
      </c>
      <c r="AD1688" s="165">
        <v>9.0909090909090917</v>
      </c>
      <c r="AE1688" s="237" t="s">
        <v>10534</v>
      </c>
      <c r="AF1688" s="165">
        <v>20</v>
      </c>
      <c r="AG1688" s="165">
        <v>19</v>
      </c>
      <c r="AH1688" s="165">
        <v>1</v>
      </c>
      <c r="AI1688" s="165">
        <v>5.2631578947368416</v>
      </c>
      <c r="AJ1688" s="165" t="s">
        <v>6176</v>
      </c>
      <c r="AK1688" s="165" t="s">
        <v>6176</v>
      </c>
      <c r="AL1688" s="165" t="s">
        <v>6176</v>
      </c>
      <c r="AM1688" s="165" t="s">
        <v>6176</v>
      </c>
      <c r="AN1688" s="165" t="s">
        <v>6176</v>
      </c>
      <c r="AO1688" s="165" t="s">
        <v>6176</v>
      </c>
      <c r="AP1688" s="165" t="s">
        <v>6176</v>
      </c>
      <c r="AQ1688" s="165" t="s">
        <v>6176</v>
      </c>
      <c r="AR1688" s="165" t="s">
        <v>6176</v>
      </c>
      <c r="AS1688" s="165" t="s">
        <v>6176</v>
      </c>
      <c r="AT1688" s="129"/>
    </row>
    <row r="1689" spans="2:46" ht="50" customHeight="1">
      <c r="B1689" s="34" t="s">
        <v>3329</v>
      </c>
      <c r="C1689" s="35" t="s">
        <v>5313</v>
      </c>
      <c r="D1689" s="36" t="s">
        <v>3330</v>
      </c>
      <c r="E1689" s="240">
        <v>13</v>
      </c>
      <c r="F1689" s="235">
        <v>10</v>
      </c>
      <c r="G1689" s="234">
        <v>3</v>
      </c>
      <c r="H1689" s="105">
        <v>30</v>
      </c>
      <c r="I1689" s="240" t="s">
        <v>12163</v>
      </c>
      <c r="J1689" s="235" t="s">
        <v>12163</v>
      </c>
      <c r="K1689" s="234" t="s">
        <v>12163</v>
      </c>
      <c r="L1689" s="312" t="s">
        <v>12163</v>
      </c>
      <c r="M1689" s="240" t="s">
        <v>12163</v>
      </c>
      <c r="N1689" s="235" t="s">
        <v>12163</v>
      </c>
      <c r="O1689" s="234" t="s">
        <v>12163</v>
      </c>
      <c r="P1689" s="105" t="s">
        <v>12163</v>
      </c>
      <c r="Q1689" s="240">
        <v>13</v>
      </c>
      <c r="R1689" s="235">
        <v>10</v>
      </c>
      <c r="S1689" s="234">
        <v>3</v>
      </c>
      <c r="T1689" s="105">
        <v>30</v>
      </c>
      <c r="U1689" s="180" t="s">
        <v>11608</v>
      </c>
      <c r="V1689" s="165">
        <v>13</v>
      </c>
      <c r="W1689" s="165">
        <v>10</v>
      </c>
      <c r="X1689" s="165">
        <v>3</v>
      </c>
      <c r="Y1689" s="255">
        <v>30</v>
      </c>
      <c r="Z1689" s="235" t="s">
        <v>6150</v>
      </c>
      <c r="AA1689" s="235" t="s">
        <v>6150</v>
      </c>
      <c r="AB1689" s="235" t="s">
        <v>6150</v>
      </c>
      <c r="AC1689" s="235" t="s">
        <v>6150</v>
      </c>
      <c r="AD1689" s="235" t="s">
        <v>6150</v>
      </c>
      <c r="AE1689" s="235" t="s">
        <v>12158</v>
      </c>
      <c r="AF1689" s="235" t="s">
        <v>12158</v>
      </c>
      <c r="AG1689" s="235" t="s">
        <v>12158</v>
      </c>
      <c r="AH1689" s="235" t="s">
        <v>12158</v>
      </c>
      <c r="AI1689" s="235" t="s">
        <v>12158</v>
      </c>
      <c r="AJ1689" s="165" t="s">
        <v>6176</v>
      </c>
      <c r="AK1689" s="165" t="s">
        <v>6176</v>
      </c>
      <c r="AL1689" s="165" t="s">
        <v>6176</v>
      </c>
      <c r="AM1689" s="165" t="s">
        <v>6176</v>
      </c>
      <c r="AN1689" s="165" t="s">
        <v>6176</v>
      </c>
      <c r="AO1689" s="165" t="s">
        <v>6176</v>
      </c>
      <c r="AP1689" s="165" t="s">
        <v>6176</v>
      </c>
      <c r="AQ1689" s="165" t="s">
        <v>6176</v>
      </c>
      <c r="AR1689" s="165" t="s">
        <v>6176</v>
      </c>
      <c r="AS1689" s="165" t="s">
        <v>6176</v>
      </c>
      <c r="AT1689" s="129"/>
    </row>
    <row r="1690" spans="2:46" ht="50" customHeight="1">
      <c r="B1690" s="34" t="s">
        <v>3331</v>
      </c>
      <c r="C1690" s="35" t="s">
        <v>5313</v>
      </c>
      <c r="D1690" s="36" t="s">
        <v>3332</v>
      </c>
      <c r="E1690" s="240">
        <v>14</v>
      </c>
      <c r="F1690" s="235">
        <v>14</v>
      </c>
      <c r="G1690" s="234">
        <v>0</v>
      </c>
      <c r="H1690" s="105">
        <v>0</v>
      </c>
      <c r="I1690" s="240">
        <v>14</v>
      </c>
      <c r="J1690" s="235">
        <v>14</v>
      </c>
      <c r="K1690" s="234">
        <v>0</v>
      </c>
      <c r="L1690" s="312">
        <v>0</v>
      </c>
      <c r="M1690" s="240" t="s">
        <v>12163</v>
      </c>
      <c r="N1690" s="235" t="s">
        <v>12163</v>
      </c>
      <c r="O1690" s="234" t="s">
        <v>12163</v>
      </c>
      <c r="P1690" s="105" t="s">
        <v>12163</v>
      </c>
      <c r="Q1690" s="240">
        <v>0</v>
      </c>
      <c r="R1690" s="235">
        <v>0</v>
      </c>
      <c r="S1690" s="234">
        <v>0</v>
      </c>
      <c r="T1690" s="138" t="s">
        <v>12165</v>
      </c>
      <c r="U1690" s="65" t="s">
        <v>6150</v>
      </c>
      <c r="V1690" s="235" t="s">
        <v>6150</v>
      </c>
      <c r="W1690" s="235" t="s">
        <v>6150</v>
      </c>
      <c r="X1690" s="235" t="s">
        <v>6150</v>
      </c>
      <c r="Y1690" s="235" t="s">
        <v>6150</v>
      </c>
      <c r="Z1690" s="235" t="s">
        <v>6150</v>
      </c>
      <c r="AA1690" s="235" t="s">
        <v>6150</v>
      </c>
      <c r="AB1690" s="235" t="s">
        <v>6150</v>
      </c>
      <c r="AC1690" s="235" t="s">
        <v>6150</v>
      </c>
      <c r="AD1690" s="235" t="s">
        <v>6150</v>
      </c>
      <c r="AE1690" s="235" t="s">
        <v>12158</v>
      </c>
      <c r="AF1690" s="235" t="s">
        <v>12158</v>
      </c>
      <c r="AG1690" s="235" t="s">
        <v>12158</v>
      </c>
      <c r="AH1690" s="235" t="s">
        <v>12158</v>
      </c>
      <c r="AI1690" s="235" t="s">
        <v>12158</v>
      </c>
      <c r="AJ1690" s="165" t="s">
        <v>6176</v>
      </c>
      <c r="AK1690" s="165" t="s">
        <v>6176</v>
      </c>
      <c r="AL1690" s="165" t="s">
        <v>6176</v>
      </c>
      <c r="AM1690" s="165" t="s">
        <v>6176</v>
      </c>
      <c r="AN1690" s="165" t="s">
        <v>6176</v>
      </c>
      <c r="AO1690" s="165" t="s">
        <v>6176</v>
      </c>
      <c r="AP1690" s="165" t="s">
        <v>6176</v>
      </c>
      <c r="AQ1690" s="165" t="s">
        <v>6176</v>
      </c>
      <c r="AR1690" s="165" t="s">
        <v>6176</v>
      </c>
      <c r="AS1690" s="165" t="s">
        <v>6176</v>
      </c>
      <c r="AT1690" s="129"/>
    </row>
    <row r="1691" spans="2:46" ht="50" customHeight="1">
      <c r="B1691" s="37" t="s">
        <v>3333</v>
      </c>
      <c r="C1691" s="38" t="s">
        <v>5313</v>
      </c>
      <c r="D1691" s="39" t="s">
        <v>3334</v>
      </c>
      <c r="E1691" s="240">
        <v>12</v>
      </c>
      <c r="F1691" s="235">
        <v>10</v>
      </c>
      <c r="G1691" s="234">
        <v>2</v>
      </c>
      <c r="H1691" s="105">
        <v>20</v>
      </c>
      <c r="I1691" s="240" t="s">
        <v>12163</v>
      </c>
      <c r="J1691" s="235" t="s">
        <v>12163</v>
      </c>
      <c r="K1691" s="234" t="s">
        <v>12163</v>
      </c>
      <c r="L1691" s="312" t="s">
        <v>12163</v>
      </c>
      <c r="M1691" s="240" t="s">
        <v>12163</v>
      </c>
      <c r="N1691" s="235" t="s">
        <v>12163</v>
      </c>
      <c r="O1691" s="234" t="s">
        <v>12163</v>
      </c>
      <c r="P1691" s="105" t="s">
        <v>12163</v>
      </c>
      <c r="Q1691" s="240">
        <v>12</v>
      </c>
      <c r="R1691" s="235">
        <v>10</v>
      </c>
      <c r="S1691" s="234">
        <v>2</v>
      </c>
      <c r="T1691" s="105">
        <v>20</v>
      </c>
      <c r="U1691" s="180" t="s">
        <v>9484</v>
      </c>
      <c r="V1691" s="165">
        <v>12</v>
      </c>
      <c r="W1691" s="165">
        <v>10</v>
      </c>
      <c r="X1691" s="165">
        <v>2</v>
      </c>
      <c r="Y1691" s="255">
        <v>20</v>
      </c>
      <c r="Z1691" s="235" t="s">
        <v>6150</v>
      </c>
      <c r="AA1691" s="235" t="s">
        <v>6150</v>
      </c>
      <c r="AB1691" s="235" t="s">
        <v>6150</v>
      </c>
      <c r="AC1691" s="235" t="s">
        <v>6150</v>
      </c>
      <c r="AD1691" s="235" t="s">
        <v>6150</v>
      </c>
      <c r="AE1691" s="235" t="s">
        <v>12158</v>
      </c>
      <c r="AF1691" s="235" t="s">
        <v>12158</v>
      </c>
      <c r="AG1691" s="235" t="s">
        <v>12158</v>
      </c>
      <c r="AH1691" s="235" t="s">
        <v>12158</v>
      </c>
      <c r="AI1691" s="235" t="s">
        <v>12158</v>
      </c>
      <c r="AJ1691" s="165" t="s">
        <v>6176</v>
      </c>
      <c r="AK1691" s="165" t="s">
        <v>6176</v>
      </c>
      <c r="AL1691" s="165" t="s">
        <v>6176</v>
      </c>
      <c r="AM1691" s="165" t="s">
        <v>6176</v>
      </c>
      <c r="AN1691" s="165" t="s">
        <v>6176</v>
      </c>
      <c r="AO1691" s="165" t="s">
        <v>6176</v>
      </c>
      <c r="AP1691" s="165" t="s">
        <v>6176</v>
      </c>
      <c r="AQ1691" s="165" t="s">
        <v>6176</v>
      </c>
      <c r="AR1691" s="165" t="s">
        <v>6176</v>
      </c>
      <c r="AS1691" s="165" t="s">
        <v>6176</v>
      </c>
      <c r="AT1691" s="129"/>
    </row>
    <row r="1692" spans="2:46" ht="50" customHeight="1">
      <c r="B1692" s="37" t="s">
        <v>3335</v>
      </c>
      <c r="C1692" s="38" t="s">
        <v>5313</v>
      </c>
      <c r="D1692" s="39" t="s">
        <v>3336</v>
      </c>
      <c r="E1692" s="240">
        <v>649</v>
      </c>
      <c r="F1692" s="235">
        <v>620</v>
      </c>
      <c r="G1692" s="234">
        <v>29</v>
      </c>
      <c r="H1692" s="105">
        <v>4.67741935483871</v>
      </c>
      <c r="I1692" s="240" t="s">
        <v>12163</v>
      </c>
      <c r="J1692" s="235" t="s">
        <v>12163</v>
      </c>
      <c r="K1692" s="234" t="s">
        <v>12163</v>
      </c>
      <c r="L1692" s="312" t="s">
        <v>12163</v>
      </c>
      <c r="M1692" s="240" t="s">
        <v>12163</v>
      </c>
      <c r="N1692" s="235" t="s">
        <v>12163</v>
      </c>
      <c r="O1692" s="234" t="s">
        <v>12163</v>
      </c>
      <c r="P1692" s="105" t="s">
        <v>12163</v>
      </c>
      <c r="Q1692" s="240">
        <v>649</v>
      </c>
      <c r="R1692" s="235">
        <v>620</v>
      </c>
      <c r="S1692" s="234">
        <v>29</v>
      </c>
      <c r="T1692" s="105">
        <v>4.67741935483871</v>
      </c>
      <c r="U1692" s="180" t="s">
        <v>11609</v>
      </c>
      <c r="V1692" s="165">
        <v>499</v>
      </c>
      <c r="W1692" s="165">
        <v>469</v>
      </c>
      <c r="X1692" s="165">
        <v>30</v>
      </c>
      <c r="Y1692" s="255">
        <v>6.3965884861407254</v>
      </c>
      <c r="Z1692" s="237" t="s">
        <v>11610</v>
      </c>
      <c r="AA1692" s="165">
        <v>103</v>
      </c>
      <c r="AB1692" s="165">
        <v>103</v>
      </c>
      <c r="AC1692" s="165">
        <v>0</v>
      </c>
      <c r="AD1692" s="165">
        <v>0</v>
      </c>
      <c r="AE1692" s="237" t="s">
        <v>5654</v>
      </c>
      <c r="AF1692" s="165">
        <v>47</v>
      </c>
      <c r="AG1692" s="165">
        <v>47</v>
      </c>
      <c r="AH1692" s="165">
        <v>0</v>
      </c>
      <c r="AI1692" s="165">
        <v>0</v>
      </c>
      <c r="AJ1692" s="165" t="s">
        <v>6176</v>
      </c>
      <c r="AK1692" s="165" t="s">
        <v>6176</v>
      </c>
      <c r="AL1692" s="165" t="s">
        <v>6176</v>
      </c>
      <c r="AM1692" s="165" t="s">
        <v>6176</v>
      </c>
      <c r="AN1692" s="165" t="s">
        <v>6176</v>
      </c>
      <c r="AO1692" s="165" t="s">
        <v>6176</v>
      </c>
      <c r="AP1692" s="165" t="s">
        <v>6176</v>
      </c>
      <c r="AQ1692" s="165" t="s">
        <v>6176</v>
      </c>
      <c r="AR1692" s="165" t="s">
        <v>6176</v>
      </c>
      <c r="AS1692" s="165" t="s">
        <v>6176</v>
      </c>
      <c r="AT1692" s="129"/>
    </row>
    <row r="1693" spans="2:46" ht="50" customHeight="1">
      <c r="B1693" s="34" t="s">
        <v>3337</v>
      </c>
      <c r="C1693" s="35" t="s">
        <v>5313</v>
      </c>
      <c r="D1693" s="36" t="s">
        <v>3338</v>
      </c>
      <c r="E1693" s="240">
        <v>4171</v>
      </c>
      <c r="F1693" s="235">
        <v>4022</v>
      </c>
      <c r="G1693" s="234">
        <v>149</v>
      </c>
      <c r="H1693" s="105">
        <v>3.7046245648930878</v>
      </c>
      <c r="I1693" s="240" t="s">
        <v>12163</v>
      </c>
      <c r="J1693" s="235" t="s">
        <v>12163</v>
      </c>
      <c r="K1693" s="234" t="s">
        <v>12163</v>
      </c>
      <c r="L1693" s="312" t="s">
        <v>12163</v>
      </c>
      <c r="M1693" s="240" t="s">
        <v>12163</v>
      </c>
      <c r="N1693" s="235" t="s">
        <v>12163</v>
      </c>
      <c r="O1693" s="234" t="s">
        <v>12163</v>
      </c>
      <c r="P1693" s="105" t="s">
        <v>12163</v>
      </c>
      <c r="Q1693" s="240">
        <v>4171</v>
      </c>
      <c r="R1693" s="235">
        <v>4022</v>
      </c>
      <c r="S1693" s="234">
        <v>149</v>
      </c>
      <c r="T1693" s="105">
        <v>3.7046245648930878</v>
      </c>
      <c r="U1693" s="180" t="s">
        <v>9486</v>
      </c>
      <c r="V1693" s="165">
        <v>4148</v>
      </c>
      <c r="W1693" s="165">
        <v>4010</v>
      </c>
      <c r="X1693" s="165">
        <v>138</v>
      </c>
      <c r="Y1693" s="255">
        <v>3.4413965087281797</v>
      </c>
      <c r="Z1693" s="237" t="s">
        <v>9487</v>
      </c>
      <c r="AA1693" s="165">
        <v>23</v>
      </c>
      <c r="AB1693" s="165">
        <v>12</v>
      </c>
      <c r="AC1693" s="165">
        <v>11</v>
      </c>
      <c r="AD1693" s="165">
        <v>91.666666666666657</v>
      </c>
      <c r="AE1693" s="235" t="s">
        <v>12158</v>
      </c>
      <c r="AF1693" s="235" t="s">
        <v>12158</v>
      </c>
      <c r="AG1693" s="235" t="s">
        <v>12158</v>
      </c>
      <c r="AH1693" s="235" t="s">
        <v>12158</v>
      </c>
      <c r="AI1693" s="235" t="s">
        <v>12158</v>
      </c>
      <c r="AJ1693" s="165" t="s">
        <v>6176</v>
      </c>
      <c r="AK1693" s="165" t="s">
        <v>6176</v>
      </c>
      <c r="AL1693" s="165" t="s">
        <v>6176</v>
      </c>
      <c r="AM1693" s="165" t="s">
        <v>6176</v>
      </c>
      <c r="AN1693" s="165" t="s">
        <v>6176</v>
      </c>
      <c r="AO1693" s="165" t="s">
        <v>6176</v>
      </c>
      <c r="AP1693" s="165" t="s">
        <v>6176</v>
      </c>
      <c r="AQ1693" s="165" t="s">
        <v>6176</v>
      </c>
      <c r="AR1693" s="165" t="s">
        <v>6176</v>
      </c>
      <c r="AS1693" s="165" t="s">
        <v>6176</v>
      </c>
      <c r="AT1693" s="129"/>
    </row>
    <row r="1694" spans="2:46" ht="50" customHeight="1">
      <c r="B1694" s="34" t="s">
        <v>3339</v>
      </c>
      <c r="C1694" s="35" t="s">
        <v>5313</v>
      </c>
      <c r="D1694" s="36" t="s">
        <v>3340</v>
      </c>
      <c r="E1694" s="240">
        <v>2110</v>
      </c>
      <c r="F1694" s="235">
        <v>1717</v>
      </c>
      <c r="G1694" s="234">
        <v>393</v>
      </c>
      <c r="H1694" s="105">
        <v>22.888759464181714</v>
      </c>
      <c r="I1694" s="240" t="s">
        <v>12163</v>
      </c>
      <c r="J1694" s="235" t="s">
        <v>12163</v>
      </c>
      <c r="K1694" s="234" t="s">
        <v>12163</v>
      </c>
      <c r="L1694" s="312" t="s">
        <v>12163</v>
      </c>
      <c r="M1694" s="240" t="s">
        <v>12163</v>
      </c>
      <c r="N1694" s="235" t="s">
        <v>12163</v>
      </c>
      <c r="O1694" s="234" t="s">
        <v>12163</v>
      </c>
      <c r="P1694" s="105" t="s">
        <v>12163</v>
      </c>
      <c r="Q1694" s="240">
        <v>2110</v>
      </c>
      <c r="R1694" s="235">
        <v>1717</v>
      </c>
      <c r="S1694" s="234">
        <v>393</v>
      </c>
      <c r="T1694" s="105">
        <v>22.888759464181714</v>
      </c>
      <c r="U1694" s="180" t="s">
        <v>11611</v>
      </c>
      <c r="V1694" s="165">
        <v>1456</v>
      </c>
      <c r="W1694" s="165">
        <v>1166</v>
      </c>
      <c r="X1694" s="165">
        <v>290</v>
      </c>
      <c r="Y1694" s="255">
        <v>24.871355060034304</v>
      </c>
      <c r="Z1694" s="237" t="s">
        <v>11612</v>
      </c>
      <c r="AA1694" s="165">
        <v>563</v>
      </c>
      <c r="AB1694" s="165">
        <v>440</v>
      </c>
      <c r="AC1694" s="165">
        <v>123</v>
      </c>
      <c r="AD1694" s="165">
        <v>27.954545454545453</v>
      </c>
      <c r="AE1694" s="237" t="s">
        <v>11613</v>
      </c>
      <c r="AF1694" s="165">
        <v>91</v>
      </c>
      <c r="AG1694" s="165">
        <v>111</v>
      </c>
      <c r="AH1694" s="165">
        <v>-20</v>
      </c>
      <c r="AI1694" s="165">
        <v>-18.018018018018019</v>
      </c>
      <c r="AJ1694" s="165" t="s">
        <v>6176</v>
      </c>
      <c r="AK1694" s="165" t="s">
        <v>6176</v>
      </c>
      <c r="AL1694" s="165" t="s">
        <v>6176</v>
      </c>
      <c r="AM1694" s="165" t="s">
        <v>6176</v>
      </c>
      <c r="AN1694" s="165" t="s">
        <v>6176</v>
      </c>
      <c r="AO1694" s="165" t="s">
        <v>6176</v>
      </c>
      <c r="AP1694" s="165" t="s">
        <v>6176</v>
      </c>
      <c r="AQ1694" s="165" t="s">
        <v>6176</v>
      </c>
      <c r="AR1694" s="165" t="s">
        <v>6176</v>
      </c>
      <c r="AS1694" s="165" t="s">
        <v>6176</v>
      </c>
      <c r="AT1694" s="129"/>
    </row>
    <row r="1695" spans="2:46" ht="50" customHeight="1">
      <c r="B1695" s="34" t="s">
        <v>3341</v>
      </c>
      <c r="C1695" s="35" t="s">
        <v>5313</v>
      </c>
      <c r="D1695" s="36" t="s">
        <v>3342</v>
      </c>
      <c r="E1695" s="240">
        <v>10</v>
      </c>
      <c r="F1695" s="235">
        <v>10</v>
      </c>
      <c r="G1695" s="234">
        <v>0</v>
      </c>
      <c r="H1695" s="105">
        <v>0</v>
      </c>
      <c r="I1695" s="240" t="s">
        <v>12163</v>
      </c>
      <c r="J1695" s="235" t="s">
        <v>12163</v>
      </c>
      <c r="K1695" s="234" t="s">
        <v>12163</v>
      </c>
      <c r="L1695" s="312" t="s">
        <v>12163</v>
      </c>
      <c r="M1695" s="240" t="s">
        <v>12163</v>
      </c>
      <c r="N1695" s="235" t="s">
        <v>12163</v>
      </c>
      <c r="O1695" s="234" t="s">
        <v>12163</v>
      </c>
      <c r="P1695" s="105" t="s">
        <v>12163</v>
      </c>
      <c r="Q1695" s="240">
        <v>10</v>
      </c>
      <c r="R1695" s="235">
        <v>10</v>
      </c>
      <c r="S1695" s="234">
        <v>0</v>
      </c>
      <c r="T1695" s="105">
        <v>0</v>
      </c>
      <c r="U1695" s="180" t="s">
        <v>11614</v>
      </c>
      <c r="V1695" s="165">
        <v>10</v>
      </c>
      <c r="W1695" s="165">
        <v>10</v>
      </c>
      <c r="X1695" s="165">
        <v>0</v>
      </c>
      <c r="Y1695" s="255">
        <v>0</v>
      </c>
      <c r="Z1695" s="235" t="s">
        <v>6150</v>
      </c>
      <c r="AA1695" s="235" t="s">
        <v>6150</v>
      </c>
      <c r="AB1695" s="235" t="s">
        <v>6150</v>
      </c>
      <c r="AC1695" s="235" t="s">
        <v>6150</v>
      </c>
      <c r="AD1695" s="235" t="s">
        <v>6150</v>
      </c>
      <c r="AE1695" s="235" t="s">
        <v>12158</v>
      </c>
      <c r="AF1695" s="235" t="s">
        <v>12158</v>
      </c>
      <c r="AG1695" s="235" t="s">
        <v>12158</v>
      </c>
      <c r="AH1695" s="235" t="s">
        <v>12158</v>
      </c>
      <c r="AI1695" s="235" t="s">
        <v>12158</v>
      </c>
      <c r="AJ1695" s="165" t="s">
        <v>6176</v>
      </c>
      <c r="AK1695" s="165" t="s">
        <v>6176</v>
      </c>
      <c r="AL1695" s="165" t="s">
        <v>6176</v>
      </c>
      <c r="AM1695" s="165" t="s">
        <v>6176</v>
      </c>
      <c r="AN1695" s="165" t="s">
        <v>6176</v>
      </c>
      <c r="AO1695" s="165" t="s">
        <v>6176</v>
      </c>
      <c r="AP1695" s="165" t="s">
        <v>6176</v>
      </c>
      <c r="AQ1695" s="165" t="s">
        <v>6176</v>
      </c>
      <c r="AR1695" s="165" t="s">
        <v>6176</v>
      </c>
      <c r="AS1695" s="165" t="s">
        <v>6176</v>
      </c>
      <c r="AT1695" s="129"/>
    </row>
    <row r="1696" spans="2:46" ht="50" customHeight="1">
      <c r="B1696" s="34" t="s">
        <v>3343</v>
      </c>
      <c r="C1696" s="35" t="s">
        <v>5313</v>
      </c>
      <c r="D1696" s="36" t="s">
        <v>3344</v>
      </c>
      <c r="E1696" s="240">
        <v>82</v>
      </c>
      <c r="F1696" s="235">
        <v>82</v>
      </c>
      <c r="G1696" s="234">
        <v>0</v>
      </c>
      <c r="H1696" s="105">
        <v>0</v>
      </c>
      <c r="I1696" s="240" t="s">
        <v>12163</v>
      </c>
      <c r="J1696" s="235" t="s">
        <v>12163</v>
      </c>
      <c r="K1696" s="234" t="s">
        <v>12163</v>
      </c>
      <c r="L1696" s="312" t="s">
        <v>12163</v>
      </c>
      <c r="M1696" s="240" t="s">
        <v>12163</v>
      </c>
      <c r="N1696" s="235" t="s">
        <v>12163</v>
      </c>
      <c r="O1696" s="234" t="s">
        <v>12163</v>
      </c>
      <c r="P1696" s="105" t="s">
        <v>12163</v>
      </c>
      <c r="Q1696" s="240">
        <v>82</v>
      </c>
      <c r="R1696" s="235">
        <v>82</v>
      </c>
      <c r="S1696" s="234">
        <v>0</v>
      </c>
      <c r="T1696" s="105">
        <v>0</v>
      </c>
      <c r="U1696" s="180" t="s">
        <v>11615</v>
      </c>
      <c r="V1696" s="165">
        <v>76</v>
      </c>
      <c r="W1696" s="165">
        <v>76</v>
      </c>
      <c r="X1696" s="165">
        <v>0</v>
      </c>
      <c r="Y1696" s="255">
        <v>0</v>
      </c>
      <c r="Z1696" s="237" t="s">
        <v>11616</v>
      </c>
      <c r="AA1696" s="165">
        <v>6</v>
      </c>
      <c r="AB1696" s="165">
        <v>6</v>
      </c>
      <c r="AC1696" s="165">
        <v>0</v>
      </c>
      <c r="AD1696" s="165">
        <v>0</v>
      </c>
      <c r="AE1696" s="237" t="s">
        <v>11617</v>
      </c>
      <c r="AF1696" s="165">
        <v>0</v>
      </c>
      <c r="AG1696" s="165" t="s">
        <v>5412</v>
      </c>
      <c r="AH1696" s="165" t="s">
        <v>5412</v>
      </c>
      <c r="AI1696" s="165" t="s">
        <v>5412</v>
      </c>
      <c r="AJ1696" s="237" t="s">
        <v>11618</v>
      </c>
      <c r="AK1696" s="165">
        <v>0</v>
      </c>
      <c r="AL1696" s="165">
        <v>0</v>
      </c>
      <c r="AM1696" s="165" t="s">
        <v>6176</v>
      </c>
      <c r="AN1696" s="165" t="s">
        <v>6176</v>
      </c>
      <c r="AO1696" s="165" t="s">
        <v>6176</v>
      </c>
      <c r="AP1696" s="165" t="s">
        <v>6176</v>
      </c>
      <c r="AQ1696" s="165" t="s">
        <v>6176</v>
      </c>
      <c r="AR1696" s="165" t="s">
        <v>6176</v>
      </c>
      <c r="AS1696" s="165" t="s">
        <v>6176</v>
      </c>
      <c r="AT1696" s="129"/>
    </row>
    <row r="1697" spans="2:46" ht="50" customHeight="1">
      <c r="B1697" s="34" t="s">
        <v>3345</v>
      </c>
      <c r="C1697" s="35" t="s">
        <v>5313</v>
      </c>
      <c r="D1697" s="36" t="s">
        <v>3346</v>
      </c>
      <c r="E1697" s="240">
        <v>71</v>
      </c>
      <c r="F1697" s="235">
        <v>13</v>
      </c>
      <c r="G1697" s="234">
        <v>58</v>
      </c>
      <c r="H1697" s="105">
        <v>446.15384615384619</v>
      </c>
      <c r="I1697" s="240" t="s">
        <v>12163</v>
      </c>
      <c r="J1697" s="235" t="s">
        <v>12163</v>
      </c>
      <c r="K1697" s="234" t="s">
        <v>12163</v>
      </c>
      <c r="L1697" s="312" t="s">
        <v>12163</v>
      </c>
      <c r="M1697" s="240" t="s">
        <v>12163</v>
      </c>
      <c r="N1697" s="235" t="s">
        <v>12163</v>
      </c>
      <c r="O1697" s="234" t="s">
        <v>12163</v>
      </c>
      <c r="P1697" s="105" t="s">
        <v>12163</v>
      </c>
      <c r="Q1697" s="240">
        <v>71</v>
      </c>
      <c r="R1697" s="235">
        <v>13</v>
      </c>
      <c r="S1697" s="234">
        <v>58</v>
      </c>
      <c r="T1697" s="105">
        <v>446.15384615384619</v>
      </c>
      <c r="U1697" s="180" t="s">
        <v>11619</v>
      </c>
      <c r="V1697" s="165">
        <v>71</v>
      </c>
      <c r="W1697" s="165">
        <v>13</v>
      </c>
      <c r="X1697" s="165">
        <v>58</v>
      </c>
      <c r="Y1697" s="255">
        <v>446.15384615384619</v>
      </c>
      <c r="Z1697" s="235" t="s">
        <v>6150</v>
      </c>
      <c r="AA1697" s="235" t="s">
        <v>6150</v>
      </c>
      <c r="AB1697" s="235" t="s">
        <v>6150</v>
      </c>
      <c r="AC1697" s="235" t="s">
        <v>6150</v>
      </c>
      <c r="AD1697" s="235" t="s">
        <v>6150</v>
      </c>
      <c r="AE1697" s="235" t="s">
        <v>12158</v>
      </c>
      <c r="AF1697" s="235" t="s">
        <v>12158</v>
      </c>
      <c r="AG1697" s="235" t="s">
        <v>12158</v>
      </c>
      <c r="AH1697" s="235" t="s">
        <v>12158</v>
      </c>
      <c r="AI1697" s="235" t="s">
        <v>12158</v>
      </c>
      <c r="AJ1697" s="165" t="s">
        <v>6176</v>
      </c>
      <c r="AK1697" s="165" t="s">
        <v>6176</v>
      </c>
      <c r="AL1697" s="165" t="s">
        <v>6176</v>
      </c>
      <c r="AM1697" s="165" t="s">
        <v>6176</v>
      </c>
      <c r="AN1697" s="165" t="s">
        <v>6176</v>
      </c>
      <c r="AO1697" s="165" t="s">
        <v>6176</v>
      </c>
      <c r="AP1697" s="165" t="s">
        <v>6176</v>
      </c>
      <c r="AQ1697" s="165" t="s">
        <v>6176</v>
      </c>
      <c r="AR1697" s="165" t="s">
        <v>6176</v>
      </c>
      <c r="AS1697" s="165" t="s">
        <v>6176</v>
      </c>
      <c r="AT1697" s="129"/>
    </row>
    <row r="1698" spans="2:46" ht="50" customHeight="1">
      <c r="B1698" s="34" t="s">
        <v>5243</v>
      </c>
      <c r="C1698" s="35" t="s">
        <v>5314</v>
      </c>
      <c r="D1698" s="36" t="s">
        <v>5244</v>
      </c>
      <c r="E1698" s="240">
        <v>54964</v>
      </c>
      <c r="F1698" s="235">
        <v>54017.743000000002</v>
      </c>
      <c r="G1698" s="234">
        <f t="shared" ref="G1698:G1735" si="487">E1698-F1698</f>
        <v>946.25699999999779</v>
      </c>
      <c r="H1698" s="105">
        <f t="shared" ref="H1698:H1735" si="488">G1698/F1698*100</f>
        <v>1.7517521974214987</v>
      </c>
      <c r="I1698" s="240">
        <v>11529.993</v>
      </c>
      <c r="J1698" s="235">
        <v>12898.689</v>
      </c>
      <c r="K1698" s="234">
        <f t="shared" ref="K1698:K1737" si="489">I1698-J1698</f>
        <v>-1368.6959999999999</v>
      </c>
      <c r="L1698" s="312">
        <f t="shared" ref="L1698:L1737" si="490">K1698/J1698*100</f>
        <v>-10.611124898041963</v>
      </c>
      <c r="M1698" s="240">
        <v>22073.026999999998</v>
      </c>
      <c r="N1698" s="235">
        <v>23059.523000000001</v>
      </c>
      <c r="O1698" s="234">
        <f t="shared" ref="O1698:O1738" si="491">M1698-N1698</f>
        <v>-986.49600000000282</v>
      </c>
      <c r="P1698" s="105">
        <f t="shared" ref="P1698:P1738" si="492">O1698/N1698*100</f>
        <v>-4.278041657670034</v>
      </c>
      <c r="Q1698" s="240">
        <v>21361.212</v>
      </c>
      <c r="R1698" s="235">
        <v>18059.530999999999</v>
      </c>
      <c r="S1698" s="234">
        <f t="shared" ref="S1698:S1754" si="493">Q1698-R1698</f>
        <v>3301.6810000000005</v>
      </c>
      <c r="T1698" s="105">
        <f t="shared" ref="T1698:T1754" si="494">S1698/R1698*100</f>
        <v>18.282207882364169</v>
      </c>
      <c r="U1698" s="180" t="s">
        <v>9488</v>
      </c>
      <c r="V1698" s="165">
        <v>7391</v>
      </c>
      <c r="W1698" s="165">
        <v>5254</v>
      </c>
      <c r="X1698" s="165">
        <f t="shared" ref="X1698:X1754" si="495">V1698-W1698</f>
        <v>2137</v>
      </c>
      <c r="Y1698" s="255">
        <f t="shared" ref="Y1698:Y1754" si="496">X1698/W1698*100</f>
        <v>40.673772363913208</v>
      </c>
      <c r="Z1698" s="237" t="s">
        <v>9489</v>
      </c>
      <c r="AA1698" s="165">
        <v>1794</v>
      </c>
      <c r="AB1698" s="165">
        <v>1959</v>
      </c>
      <c r="AC1698" s="165">
        <f t="shared" ref="AC1698:AC1745" si="497">AA1698-AB1698</f>
        <v>-165</v>
      </c>
      <c r="AD1698" s="165">
        <f t="shared" ref="AD1698:AD1742" si="498">AC1698/AB1698*100</f>
        <v>-8.4226646248085757</v>
      </c>
      <c r="AE1698" s="237" t="s">
        <v>9490</v>
      </c>
      <c r="AF1698" s="165">
        <v>1278</v>
      </c>
      <c r="AG1698" s="165">
        <v>1575</v>
      </c>
      <c r="AH1698" s="165">
        <f t="shared" ref="AH1698:AH1738" si="499">AF1698-AG1698</f>
        <v>-297</v>
      </c>
      <c r="AI1698" s="165">
        <f t="shared" ref="AI1698:AI1738" si="500">AH1698/AG1698*100</f>
        <v>-18.857142857142858</v>
      </c>
      <c r="AJ1698" s="237" t="s">
        <v>9491</v>
      </c>
      <c r="AK1698" s="165">
        <v>1129</v>
      </c>
      <c r="AL1698" s="165">
        <v>1143</v>
      </c>
      <c r="AM1698" s="165">
        <f t="shared" ref="AM1698:AM1738" si="501">AK1698-AL1698</f>
        <v>-14</v>
      </c>
      <c r="AN1698" s="165">
        <f t="shared" ref="AN1698:AN1738" si="502">AM1698/AL1698*100</f>
        <v>-1.2248468941382327</v>
      </c>
      <c r="AO1698" s="237" t="s">
        <v>7431</v>
      </c>
      <c r="AP1698" s="165">
        <v>1000</v>
      </c>
      <c r="AQ1698" s="165">
        <v>0</v>
      </c>
      <c r="AR1698" s="165">
        <f t="shared" ref="AR1698:AR1738" si="503">AP1698-AQ1698</f>
        <v>1000</v>
      </c>
      <c r="AS1698" s="255" t="s">
        <v>12166</v>
      </c>
      <c r="AT1698" s="9" t="s">
        <v>9492</v>
      </c>
    </row>
    <row r="1699" spans="2:46" ht="50" customHeight="1">
      <c r="B1699" s="34" t="s">
        <v>3347</v>
      </c>
      <c r="C1699" s="35" t="s">
        <v>5314</v>
      </c>
      <c r="D1699" s="36" t="s">
        <v>3348</v>
      </c>
      <c r="E1699" s="240">
        <v>52291.699000000001</v>
      </c>
      <c r="F1699" s="235">
        <v>52998.603999999999</v>
      </c>
      <c r="G1699" s="234">
        <f t="shared" si="487"/>
        <v>-706.90499999999884</v>
      </c>
      <c r="H1699" s="105">
        <f t="shared" si="488"/>
        <v>-1.3338181511346958</v>
      </c>
      <c r="I1699" s="240">
        <v>14315.075999999999</v>
      </c>
      <c r="J1699" s="235">
        <v>14307.237999999999</v>
      </c>
      <c r="K1699" s="234">
        <f t="shared" si="489"/>
        <v>7.8379999999997381</v>
      </c>
      <c r="L1699" s="312">
        <f t="shared" si="490"/>
        <v>5.4783459952226547E-2</v>
      </c>
      <c r="M1699" s="240">
        <v>1727.8050000000001</v>
      </c>
      <c r="N1699" s="235">
        <v>1727.269</v>
      </c>
      <c r="O1699" s="234">
        <f t="shared" si="491"/>
        <v>0.53600000000005821</v>
      </c>
      <c r="P1699" s="105">
        <f t="shared" si="492"/>
        <v>3.1031645910397178E-2</v>
      </c>
      <c r="Q1699" s="240">
        <v>36248.817999999999</v>
      </c>
      <c r="R1699" s="235">
        <v>36964.097000000002</v>
      </c>
      <c r="S1699" s="234">
        <f t="shared" si="493"/>
        <v>-715.27900000000227</v>
      </c>
      <c r="T1699" s="105">
        <f t="shared" si="494"/>
        <v>-1.9350641786271752</v>
      </c>
      <c r="U1699" s="180" t="s">
        <v>9493</v>
      </c>
      <c r="V1699" s="165">
        <v>17990</v>
      </c>
      <c r="W1699" s="165">
        <v>18470</v>
      </c>
      <c r="X1699" s="165">
        <f t="shared" si="495"/>
        <v>-480</v>
      </c>
      <c r="Y1699" s="255">
        <f t="shared" si="496"/>
        <v>-2.5988088792636708</v>
      </c>
      <c r="Z1699" s="237" t="s">
        <v>9494</v>
      </c>
      <c r="AA1699" s="165">
        <v>7127</v>
      </c>
      <c r="AB1699" s="165">
        <v>7285</v>
      </c>
      <c r="AC1699" s="165">
        <f t="shared" si="497"/>
        <v>-158</v>
      </c>
      <c r="AD1699" s="165">
        <f t="shared" si="498"/>
        <v>-2.1688400823610161</v>
      </c>
      <c r="AE1699" s="237" t="s">
        <v>5338</v>
      </c>
      <c r="AF1699" s="165">
        <v>4000</v>
      </c>
      <c r="AG1699" s="165">
        <v>4000</v>
      </c>
      <c r="AH1699" s="165">
        <f t="shared" si="499"/>
        <v>0</v>
      </c>
      <c r="AI1699" s="165">
        <f t="shared" si="500"/>
        <v>0</v>
      </c>
      <c r="AJ1699" s="241" t="s">
        <v>6705</v>
      </c>
      <c r="AK1699" s="165">
        <v>1492</v>
      </c>
      <c r="AL1699" s="165">
        <v>1460</v>
      </c>
      <c r="AM1699" s="165">
        <f t="shared" si="501"/>
        <v>32</v>
      </c>
      <c r="AN1699" s="165">
        <f t="shared" si="502"/>
        <v>2.1917808219178081</v>
      </c>
      <c r="AO1699" s="241" t="s">
        <v>9495</v>
      </c>
      <c r="AP1699" s="165">
        <v>1136</v>
      </c>
      <c r="AQ1699" s="165">
        <v>1136</v>
      </c>
      <c r="AR1699" s="165">
        <f t="shared" si="503"/>
        <v>0</v>
      </c>
      <c r="AS1699" s="255">
        <f t="shared" ref="AS1699:AS1738" si="504">AR1699/AQ1699*100</f>
        <v>0</v>
      </c>
      <c r="AT1699" s="9" t="s">
        <v>9496</v>
      </c>
    </row>
    <row r="1700" spans="2:46" ht="50" customHeight="1">
      <c r="B1700" s="34" t="s">
        <v>3349</v>
      </c>
      <c r="C1700" s="35" t="s">
        <v>5314</v>
      </c>
      <c r="D1700" s="36" t="s">
        <v>3350</v>
      </c>
      <c r="E1700" s="240">
        <v>28606.245999999999</v>
      </c>
      <c r="F1700" s="235">
        <v>25048.495999999999</v>
      </c>
      <c r="G1700" s="234">
        <f t="shared" si="487"/>
        <v>3557.75</v>
      </c>
      <c r="H1700" s="105">
        <f t="shared" si="488"/>
        <v>14.203447584238191</v>
      </c>
      <c r="I1700" s="240">
        <v>6954.9709999999995</v>
      </c>
      <c r="J1700" s="235">
        <v>6767.6260000000002</v>
      </c>
      <c r="K1700" s="234">
        <f t="shared" si="489"/>
        <v>187.34499999999935</v>
      </c>
      <c r="L1700" s="312">
        <f t="shared" si="490"/>
        <v>2.7682528555803665</v>
      </c>
      <c r="M1700" s="240">
        <v>11704.531999999999</v>
      </c>
      <c r="N1700" s="235">
        <v>9265.4089999999997</v>
      </c>
      <c r="O1700" s="234">
        <f t="shared" si="491"/>
        <v>2439.1229999999996</v>
      </c>
      <c r="P1700" s="105">
        <f t="shared" si="492"/>
        <v>26.325044042847974</v>
      </c>
      <c r="Q1700" s="240">
        <v>9946.7430000000004</v>
      </c>
      <c r="R1700" s="235">
        <v>9015.4609999999993</v>
      </c>
      <c r="S1700" s="234">
        <f t="shared" si="493"/>
        <v>931.28200000000106</v>
      </c>
      <c r="T1700" s="105">
        <f t="shared" si="494"/>
        <v>10.32983227369073</v>
      </c>
      <c r="U1700" s="180" t="s">
        <v>7598</v>
      </c>
      <c r="V1700" s="165">
        <v>4078.741</v>
      </c>
      <c r="W1700" s="165">
        <v>3379.6170000000002</v>
      </c>
      <c r="X1700" s="165">
        <f t="shared" si="495"/>
        <v>699.1239999999998</v>
      </c>
      <c r="Y1700" s="255">
        <f t="shared" si="496"/>
        <v>20.686486072238356</v>
      </c>
      <c r="Z1700" s="237" t="s">
        <v>9497</v>
      </c>
      <c r="AA1700" s="165">
        <v>1701.8620000000001</v>
      </c>
      <c r="AB1700" s="165">
        <v>1716.662</v>
      </c>
      <c r="AC1700" s="165">
        <f t="shared" si="497"/>
        <v>-14.799999999999955</v>
      </c>
      <c r="AD1700" s="165">
        <f t="shared" si="498"/>
        <v>-0.862138266006934</v>
      </c>
      <c r="AE1700" s="237" t="s">
        <v>9498</v>
      </c>
      <c r="AF1700" s="165">
        <v>1021.48</v>
      </c>
      <c r="AG1700" s="165">
        <v>767.32299999999998</v>
      </c>
      <c r="AH1700" s="165">
        <f t="shared" si="499"/>
        <v>254.15700000000004</v>
      </c>
      <c r="AI1700" s="165">
        <f t="shared" si="500"/>
        <v>33.12255725424626</v>
      </c>
      <c r="AJ1700" s="237" t="s">
        <v>6689</v>
      </c>
      <c r="AK1700" s="165">
        <v>722.303</v>
      </c>
      <c r="AL1700" s="165">
        <v>712.87900000000002</v>
      </c>
      <c r="AM1700" s="165">
        <f t="shared" si="501"/>
        <v>9.4239999999999782</v>
      </c>
      <c r="AN1700" s="165">
        <f t="shared" si="502"/>
        <v>1.3219634748674007</v>
      </c>
      <c r="AO1700" s="237" t="s">
        <v>9495</v>
      </c>
      <c r="AP1700" s="165">
        <v>599.58100000000002</v>
      </c>
      <c r="AQ1700" s="165">
        <v>601.48299999999995</v>
      </c>
      <c r="AR1700" s="165">
        <f t="shared" si="503"/>
        <v>-1.90199999999993</v>
      </c>
      <c r="AS1700" s="255">
        <f t="shared" si="504"/>
        <v>-0.31621841348798391</v>
      </c>
      <c r="AT1700" s="9" t="s">
        <v>9499</v>
      </c>
    </row>
    <row r="1701" spans="2:46" ht="50" customHeight="1">
      <c r="B1701" s="34" t="s">
        <v>3351</v>
      </c>
      <c r="C1701" s="35" t="s">
        <v>5314</v>
      </c>
      <c r="D1701" s="36" t="s">
        <v>3352</v>
      </c>
      <c r="E1701" s="240">
        <v>14169.462</v>
      </c>
      <c r="F1701" s="235">
        <v>14668.06</v>
      </c>
      <c r="G1701" s="234">
        <f t="shared" si="487"/>
        <v>-498.59799999999996</v>
      </c>
      <c r="H1701" s="105">
        <f t="shared" si="488"/>
        <v>-3.3992088933369509</v>
      </c>
      <c r="I1701" s="240">
        <v>9053.3179999999993</v>
      </c>
      <c r="J1701" s="235">
        <v>9336.7860000000001</v>
      </c>
      <c r="K1701" s="234">
        <f t="shared" si="489"/>
        <v>-283.46800000000076</v>
      </c>
      <c r="L1701" s="312">
        <f t="shared" si="490"/>
        <v>-3.0360340271266875</v>
      </c>
      <c r="M1701" s="240">
        <v>1501.4580000000001</v>
      </c>
      <c r="N1701" s="235">
        <v>1701.347</v>
      </c>
      <c r="O1701" s="234">
        <f t="shared" si="491"/>
        <v>-199.8889999999999</v>
      </c>
      <c r="P1701" s="105">
        <f t="shared" si="492"/>
        <v>-11.748867221090107</v>
      </c>
      <c r="Q1701" s="240">
        <v>3614.6860000000001</v>
      </c>
      <c r="R1701" s="235">
        <v>3629.9270000000001</v>
      </c>
      <c r="S1701" s="234">
        <f t="shared" si="493"/>
        <v>-15.240999999999985</v>
      </c>
      <c r="T1701" s="105">
        <f t="shared" si="494"/>
        <v>-0.41987070263396442</v>
      </c>
      <c r="U1701" s="180" t="s">
        <v>9500</v>
      </c>
      <c r="V1701" s="165">
        <v>1612.1890000000001</v>
      </c>
      <c r="W1701" s="165">
        <v>1612.1659999999999</v>
      </c>
      <c r="X1701" s="165">
        <f t="shared" si="495"/>
        <v>2.3000000000138243E-2</v>
      </c>
      <c r="Y1701" s="255">
        <f t="shared" si="496"/>
        <v>1.4266520941477643E-3</v>
      </c>
      <c r="Z1701" s="237" t="s">
        <v>9501</v>
      </c>
      <c r="AA1701" s="165">
        <v>822.84699999999998</v>
      </c>
      <c r="AB1701" s="165">
        <v>818.32799999999997</v>
      </c>
      <c r="AC1701" s="165">
        <f t="shared" si="497"/>
        <v>4.5190000000000055</v>
      </c>
      <c r="AD1701" s="165">
        <f t="shared" si="498"/>
        <v>0.55222355827981029</v>
      </c>
      <c r="AE1701" s="237" t="s">
        <v>9502</v>
      </c>
      <c r="AF1701" s="165">
        <v>487.62299999999999</v>
      </c>
      <c r="AG1701" s="165">
        <v>527.91600000000005</v>
      </c>
      <c r="AH1701" s="165">
        <f t="shared" si="499"/>
        <v>-40.293000000000063</v>
      </c>
      <c r="AI1701" s="165">
        <f t="shared" si="500"/>
        <v>-7.6324642556770499</v>
      </c>
      <c r="AJ1701" s="237" t="s">
        <v>9503</v>
      </c>
      <c r="AK1701" s="165">
        <v>455.54899999999998</v>
      </c>
      <c r="AL1701" s="165">
        <v>455.51900000000001</v>
      </c>
      <c r="AM1701" s="165">
        <f t="shared" si="501"/>
        <v>2.9999999999972715E-2</v>
      </c>
      <c r="AN1701" s="165">
        <f t="shared" si="502"/>
        <v>6.5858943315147585E-3</v>
      </c>
      <c r="AO1701" s="237" t="s">
        <v>9504</v>
      </c>
      <c r="AP1701" s="165">
        <v>80.194999999999993</v>
      </c>
      <c r="AQ1701" s="165">
        <v>70.188000000000002</v>
      </c>
      <c r="AR1701" s="165">
        <f t="shared" si="503"/>
        <v>10.006999999999991</v>
      </c>
      <c r="AS1701" s="255">
        <f t="shared" si="504"/>
        <v>14.257422921297074</v>
      </c>
      <c r="AT1701" s="9" t="s">
        <v>9505</v>
      </c>
    </row>
    <row r="1702" spans="2:46" ht="50" customHeight="1">
      <c r="B1702" s="34" t="s">
        <v>3353</v>
      </c>
      <c r="C1702" s="35" t="s">
        <v>5314</v>
      </c>
      <c r="D1702" s="36" t="s">
        <v>3354</v>
      </c>
      <c r="E1702" s="240">
        <v>28334.523000000001</v>
      </c>
      <c r="F1702" s="235">
        <v>32854.991000000002</v>
      </c>
      <c r="G1702" s="234">
        <f t="shared" si="487"/>
        <v>-4520.4680000000008</v>
      </c>
      <c r="H1702" s="105">
        <f t="shared" si="488"/>
        <v>-13.758847171804128</v>
      </c>
      <c r="I1702" s="240">
        <v>17558.381000000001</v>
      </c>
      <c r="J1702" s="235">
        <v>22495.268</v>
      </c>
      <c r="K1702" s="234">
        <f t="shared" si="489"/>
        <v>-4936.8869999999988</v>
      </c>
      <c r="L1702" s="312">
        <f t="shared" si="490"/>
        <v>-21.94633555821606</v>
      </c>
      <c r="M1702" s="240">
        <v>3503.9340000000002</v>
      </c>
      <c r="N1702" s="235">
        <v>3516.567</v>
      </c>
      <c r="O1702" s="234">
        <f t="shared" si="491"/>
        <v>-12.632999999999811</v>
      </c>
      <c r="P1702" s="105">
        <f t="shared" si="492"/>
        <v>-0.35924240886068176</v>
      </c>
      <c r="Q1702" s="240">
        <v>7272.2079999999996</v>
      </c>
      <c r="R1702" s="235">
        <v>6843.1559999999999</v>
      </c>
      <c r="S1702" s="234">
        <f t="shared" si="493"/>
        <v>429.05199999999968</v>
      </c>
      <c r="T1702" s="105">
        <f t="shared" si="494"/>
        <v>6.2697971520742719</v>
      </c>
      <c r="U1702" s="180" t="s">
        <v>9506</v>
      </c>
      <c r="V1702" s="165">
        <v>3603</v>
      </c>
      <c r="W1702" s="165">
        <v>3305</v>
      </c>
      <c r="X1702" s="165">
        <f t="shared" si="495"/>
        <v>298</v>
      </c>
      <c r="Y1702" s="255">
        <f t="shared" si="496"/>
        <v>9.016641452344933</v>
      </c>
      <c r="Z1702" s="237" t="s">
        <v>9507</v>
      </c>
      <c r="AA1702" s="165">
        <v>1270</v>
      </c>
      <c r="AB1702" s="165">
        <v>1249</v>
      </c>
      <c r="AC1702" s="165">
        <f t="shared" si="497"/>
        <v>21</v>
      </c>
      <c r="AD1702" s="165">
        <f t="shared" si="498"/>
        <v>1.6813450760608486</v>
      </c>
      <c r="AE1702" s="237" t="s">
        <v>9508</v>
      </c>
      <c r="AF1702" s="165">
        <v>539</v>
      </c>
      <c r="AG1702" s="165">
        <v>548</v>
      </c>
      <c r="AH1702" s="165">
        <f t="shared" si="499"/>
        <v>-9</v>
      </c>
      <c r="AI1702" s="165">
        <f t="shared" si="500"/>
        <v>-1.6423357664233578</v>
      </c>
      <c r="AJ1702" s="237" t="s">
        <v>9509</v>
      </c>
      <c r="AK1702" s="165">
        <v>471</v>
      </c>
      <c r="AL1702" s="165">
        <v>448</v>
      </c>
      <c r="AM1702" s="165">
        <f t="shared" si="501"/>
        <v>23</v>
      </c>
      <c r="AN1702" s="165">
        <f t="shared" si="502"/>
        <v>5.1339285714285712</v>
      </c>
      <c r="AO1702" s="237" t="s">
        <v>9510</v>
      </c>
      <c r="AP1702" s="165">
        <v>294</v>
      </c>
      <c r="AQ1702" s="165">
        <v>235</v>
      </c>
      <c r="AR1702" s="165">
        <f t="shared" si="503"/>
        <v>59</v>
      </c>
      <c r="AS1702" s="255">
        <f t="shared" si="504"/>
        <v>25.106382978723403</v>
      </c>
      <c r="AT1702" s="9" t="s">
        <v>9511</v>
      </c>
    </row>
    <row r="1703" spans="2:46" ht="50" customHeight="1">
      <c r="B1703" s="34" t="s">
        <v>3355</v>
      </c>
      <c r="C1703" s="35" t="s">
        <v>5314</v>
      </c>
      <c r="D1703" s="36" t="s">
        <v>3356</v>
      </c>
      <c r="E1703" s="240">
        <v>5895.7309999999998</v>
      </c>
      <c r="F1703" s="235">
        <v>5217.6660000000002</v>
      </c>
      <c r="G1703" s="234">
        <f t="shared" si="487"/>
        <v>678.0649999999996</v>
      </c>
      <c r="H1703" s="105">
        <f t="shared" si="488"/>
        <v>12.995561617014189</v>
      </c>
      <c r="I1703" s="240">
        <v>2557.1280000000002</v>
      </c>
      <c r="J1703" s="235">
        <v>2756.2739999999999</v>
      </c>
      <c r="K1703" s="234">
        <f t="shared" si="489"/>
        <v>-199.14599999999973</v>
      </c>
      <c r="L1703" s="312">
        <f t="shared" si="490"/>
        <v>-7.2251887874717733</v>
      </c>
      <c r="M1703" s="240">
        <v>91.042000000000002</v>
      </c>
      <c r="N1703" s="235">
        <v>0.81899999999999995</v>
      </c>
      <c r="O1703" s="234">
        <f t="shared" si="491"/>
        <v>90.222999999999999</v>
      </c>
      <c r="P1703" s="105">
        <f t="shared" si="492"/>
        <v>11016.239316239316</v>
      </c>
      <c r="Q1703" s="240">
        <v>3247.5610000000001</v>
      </c>
      <c r="R1703" s="235">
        <v>2460.5729999999999</v>
      </c>
      <c r="S1703" s="234">
        <f t="shared" si="493"/>
        <v>786.98800000000028</v>
      </c>
      <c r="T1703" s="105">
        <f t="shared" si="494"/>
        <v>31.983932197906761</v>
      </c>
      <c r="U1703" s="180" t="s">
        <v>9512</v>
      </c>
      <c r="V1703" s="165">
        <v>2047</v>
      </c>
      <c r="W1703" s="165">
        <v>1141</v>
      </c>
      <c r="X1703" s="165">
        <f t="shared" si="495"/>
        <v>906</v>
      </c>
      <c r="Y1703" s="255">
        <f t="shared" si="496"/>
        <v>79.404031551270819</v>
      </c>
      <c r="Z1703" s="237" t="s">
        <v>5338</v>
      </c>
      <c r="AA1703" s="165">
        <v>409</v>
      </c>
      <c r="AB1703" s="165">
        <v>474</v>
      </c>
      <c r="AC1703" s="165">
        <f t="shared" si="497"/>
        <v>-65</v>
      </c>
      <c r="AD1703" s="165">
        <f t="shared" si="498"/>
        <v>-13.71308016877637</v>
      </c>
      <c r="AE1703" s="237" t="s">
        <v>9513</v>
      </c>
      <c r="AF1703" s="165">
        <v>407</v>
      </c>
      <c r="AG1703" s="165">
        <v>418</v>
      </c>
      <c r="AH1703" s="165">
        <f t="shared" si="499"/>
        <v>-11</v>
      </c>
      <c r="AI1703" s="165">
        <f t="shared" si="500"/>
        <v>-2.6315789473684208</v>
      </c>
      <c r="AJ1703" s="241" t="s">
        <v>9514</v>
      </c>
      <c r="AK1703" s="165">
        <v>203</v>
      </c>
      <c r="AL1703" s="165">
        <v>195</v>
      </c>
      <c r="AM1703" s="165">
        <f t="shared" si="501"/>
        <v>8</v>
      </c>
      <c r="AN1703" s="165">
        <f t="shared" si="502"/>
        <v>4.1025641025641022</v>
      </c>
      <c r="AO1703" s="241" t="s">
        <v>8697</v>
      </c>
      <c r="AP1703" s="165">
        <v>44</v>
      </c>
      <c r="AQ1703" s="165">
        <v>94</v>
      </c>
      <c r="AR1703" s="165">
        <f t="shared" si="503"/>
        <v>-50</v>
      </c>
      <c r="AS1703" s="255">
        <f t="shared" si="504"/>
        <v>-53.191489361702125</v>
      </c>
      <c r="AT1703" s="9" t="s">
        <v>9515</v>
      </c>
    </row>
    <row r="1704" spans="2:46" ht="50" customHeight="1">
      <c r="B1704" s="34" t="s">
        <v>3357</v>
      </c>
      <c r="C1704" s="35" t="s">
        <v>5314</v>
      </c>
      <c r="D1704" s="36" t="s">
        <v>3358</v>
      </c>
      <c r="E1704" s="240">
        <v>13051.472</v>
      </c>
      <c r="F1704" s="235">
        <v>12702.289000000001</v>
      </c>
      <c r="G1704" s="234">
        <f t="shared" si="487"/>
        <v>349.18299999999908</v>
      </c>
      <c r="H1704" s="105">
        <f t="shared" si="488"/>
        <v>2.7489769757246041</v>
      </c>
      <c r="I1704" s="240">
        <v>7367.7139999999999</v>
      </c>
      <c r="J1704" s="235">
        <v>7070.5879999999997</v>
      </c>
      <c r="K1704" s="234">
        <f t="shared" si="489"/>
        <v>297.1260000000002</v>
      </c>
      <c r="L1704" s="312">
        <f t="shared" si="490"/>
        <v>4.202281337846304</v>
      </c>
      <c r="M1704" s="240">
        <v>1504.47</v>
      </c>
      <c r="N1704" s="235">
        <v>1303.557</v>
      </c>
      <c r="O1704" s="234">
        <f t="shared" si="491"/>
        <v>200.91300000000001</v>
      </c>
      <c r="P1704" s="105">
        <f t="shared" si="492"/>
        <v>15.412674704673442</v>
      </c>
      <c r="Q1704" s="240">
        <v>4179.2879999999996</v>
      </c>
      <c r="R1704" s="235">
        <v>4328.1440000000002</v>
      </c>
      <c r="S1704" s="234">
        <f t="shared" si="493"/>
        <v>-148.85600000000068</v>
      </c>
      <c r="T1704" s="105">
        <f t="shared" si="494"/>
        <v>-3.4392571041998754</v>
      </c>
      <c r="U1704" s="180" t="s">
        <v>5440</v>
      </c>
      <c r="V1704" s="165">
        <v>2625</v>
      </c>
      <c r="W1704" s="165">
        <v>2744</v>
      </c>
      <c r="X1704" s="165">
        <f t="shared" si="495"/>
        <v>-119</v>
      </c>
      <c r="Y1704" s="255">
        <f t="shared" si="496"/>
        <v>-4.3367346938775508</v>
      </c>
      <c r="Z1704" s="237" t="s">
        <v>6577</v>
      </c>
      <c r="AA1704" s="165">
        <v>273</v>
      </c>
      <c r="AB1704" s="165">
        <v>281</v>
      </c>
      <c r="AC1704" s="165">
        <f t="shared" si="497"/>
        <v>-8</v>
      </c>
      <c r="AD1704" s="165">
        <f t="shared" si="498"/>
        <v>-2.8469750889679712</v>
      </c>
      <c r="AE1704" s="237" t="s">
        <v>9516</v>
      </c>
      <c r="AF1704" s="165">
        <v>238</v>
      </c>
      <c r="AG1704" s="165">
        <v>238</v>
      </c>
      <c r="AH1704" s="165">
        <f t="shared" si="499"/>
        <v>0</v>
      </c>
      <c r="AI1704" s="165">
        <f t="shared" si="500"/>
        <v>0</v>
      </c>
      <c r="AJ1704" s="241" t="s">
        <v>6109</v>
      </c>
      <c r="AK1704" s="165">
        <v>195</v>
      </c>
      <c r="AL1704" s="165">
        <v>195</v>
      </c>
      <c r="AM1704" s="165">
        <f t="shared" si="501"/>
        <v>0</v>
      </c>
      <c r="AN1704" s="165">
        <f t="shared" si="502"/>
        <v>0</v>
      </c>
      <c r="AO1704" s="241" t="s">
        <v>9517</v>
      </c>
      <c r="AP1704" s="165">
        <v>160</v>
      </c>
      <c r="AQ1704" s="165">
        <v>163</v>
      </c>
      <c r="AR1704" s="165">
        <f t="shared" si="503"/>
        <v>-3</v>
      </c>
      <c r="AS1704" s="255">
        <f t="shared" si="504"/>
        <v>-1.8404907975460123</v>
      </c>
      <c r="AT1704" s="9" t="s">
        <v>9518</v>
      </c>
    </row>
    <row r="1705" spans="2:46" ht="50" customHeight="1">
      <c r="B1705" s="34" t="s">
        <v>3359</v>
      </c>
      <c r="C1705" s="35" t="s">
        <v>5314</v>
      </c>
      <c r="D1705" s="36" t="s">
        <v>3360</v>
      </c>
      <c r="E1705" s="240">
        <v>17426.418000000001</v>
      </c>
      <c r="F1705" s="235">
        <v>16340.352999999999</v>
      </c>
      <c r="G1705" s="234">
        <f t="shared" si="487"/>
        <v>1086.0650000000023</v>
      </c>
      <c r="H1705" s="105">
        <f t="shared" si="488"/>
        <v>6.6465210390497829</v>
      </c>
      <c r="I1705" s="240">
        <v>5857.6009999999997</v>
      </c>
      <c r="J1705" s="235">
        <v>6406.59</v>
      </c>
      <c r="K1705" s="234">
        <f t="shared" si="489"/>
        <v>-548.98900000000049</v>
      </c>
      <c r="L1705" s="312">
        <f t="shared" si="490"/>
        <v>-8.5691295993656595</v>
      </c>
      <c r="M1705" s="240">
        <v>3234.22</v>
      </c>
      <c r="N1705" s="235">
        <v>2055.002</v>
      </c>
      <c r="O1705" s="234">
        <f t="shared" si="491"/>
        <v>1179.2179999999998</v>
      </c>
      <c r="P1705" s="105">
        <f t="shared" si="492"/>
        <v>57.382815199206618</v>
      </c>
      <c r="Q1705" s="240">
        <v>8334.5969999999998</v>
      </c>
      <c r="R1705" s="235">
        <v>7878.7610000000004</v>
      </c>
      <c r="S1705" s="234">
        <f t="shared" si="493"/>
        <v>455.83599999999933</v>
      </c>
      <c r="T1705" s="105">
        <f t="shared" si="494"/>
        <v>5.7856305071317591</v>
      </c>
      <c r="U1705" s="180" t="s">
        <v>6143</v>
      </c>
      <c r="V1705" s="165">
        <v>5192</v>
      </c>
      <c r="W1705" s="165">
        <v>5061</v>
      </c>
      <c r="X1705" s="165">
        <f t="shared" si="495"/>
        <v>131</v>
      </c>
      <c r="Y1705" s="255">
        <f t="shared" si="496"/>
        <v>2.5884212606204309</v>
      </c>
      <c r="Z1705" s="237" t="s">
        <v>9519</v>
      </c>
      <c r="AA1705" s="165">
        <v>2063</v>
      </c>
      <c r="AB1705" s="165">
        <v>1764</v>
      </c>
      <c r="AC1705" s="165">
        <f t="shared" si="497"/>
        <v>299</v>
      </c>
      <c r="AD1705" s="165">
        <f t="shared" si="498"/>
        <v>16.950113378684808</v>
      </c>
      <c r="AE1705" s="237" t="s">
        <v>7550</v>
      </c>
      <c r="AF1705" s="165">
        <v>347</v>
      </c>
      <c r="AG1705" s="165">
        <v>322</v>
      </c>
      <c r="AH1705" s="165">
        <f t="shared" si="499"/>
        <v>25</v>
      </c>
      <c r="AI1705" s="165">
        <f t="shared" si="500"/>
        <v>7.7639751552795024</v>
      </c>
      <c r="AJ1705" s="237" t="s">
        <v>9520</v>
      </c>
      <c r="AK1705" s="165">
        <v>227</v>
      </c>
      <c r="AL1705" s="165">
        <v>225</v>
      </c>
      <c r="AM1705" s="165">
        <f t="shared" si="501"/>
        <v>2</v>
      </c>
      <c r="AN1705" s="165">
        <f t="shared" si="502"/>
        <v>0.88888888888888884</v>
      </c>
      <c r="AO1705" s="237" t="s">
        <v>9521</v>
      </c>
      <c r="AP1705" s="165">
        <v>182</v>
      </c>
      <c r="AQ1705" s="165">
        <v>169</v>
      </c>
      <c r="AR1705" s="165">
        <f t="shared" si="503"/>
        <v>13</v>
      </c>
      <c r="AS1705" s="255">
        <f t="shared" si="504"/>
        <v>7.6923076923076925</v>
      </c>
      <c r="AT1705" s="9" t="s">
        <v>9522</v>
      </c>
    </row>
    <row r="1706" spans="2:46" ht="50" customHeight="1">
      <c r="B1706" s="34" t="s">
        <v>3361</v>
      </c>
      <c r="C1706" s="35" t="s">
        <v>5314</v>
      </c>
      <c r="D1706" s="36" t="s">
        <v>3362</v>
      </c>
      <c r="E1706" s="240">
        <v>2775.3919999999998</v>
      </c>
      <c r="F1706" s="235">
        <v>2981.7719999999999</v>
      </c>
      <c r="G1706" s="234">
        <f t="shared" si="487"/>
        <v>-206.38000000000011</v>
      </c>
      <c r="H1706" s="105">
        <f t="shared" si="488"/>
        <v>-6.921387684906831</v>
      </c>
      <c r="I1706" s="240">
        <v>1617.451</v>
      </c>
      <c r="J1706" s="235">
        <v>1791.356</v>
      </c>
      <c r="K1706" s="234">
        <f t="shared" si="489"/>
        <v>-173.90499999999997</v>
      </c>
      <c r="L1706" s="312">
        <f t="shared" si="490"/>
        <v>-9.7080089049859417</v>
      </c>
      <c r="M1706" s="240">
        <v>4.6959999999999997</v>
      </c>
      <c r="N1706" s="235">
        <v>4.6829999999999998</v>
      </c>
      <c r="O1706" s="234">
        <f t="shared" si="491"/>
        <v>1.2999999999999901E-2</v>
      </c>
      <c r="P1706" s="105">
        <f t="shared" si="492"/>
        <v>0.27759982916933379</v>
      </c>
      <c r="Q1706" s="240">
        <v>1153.2449999999999</v>
      </c>
      <c r="R1706" s="235">
        <v>1185.7329999999999</v>
      </c>
      <c r="S1706" s="234">
        <f t="shared" si="493"/>
        <v>-32.488000000000056</v>
      </c>
      <c r="T1706" s="105">
        <f t="shared" si="494"/>
        <v>-2.7399085628889521</v>
      </c>
      <c r="U1706" s="180" t="s">
        <v>5422</v>
      </c>
      <c r="V1706" s="165">
        <v>357</v>
      </c>
      <c r="W1706" s="165">
        <v>311</v>
      </c>
      <c r="X1706" s="165">
        <f t="shared" si="495"/>
        <v>46</v>
      </c>
      <c r="Y1706" s="255">
        <f t="shared" si="496"/>
        <v>14.790996784565916</v>
      </c>
      <c r="Z1706" s="237" t="s">
        <v>9523</v>
      </c>
      <c r="AA1706" s="165">
        <v>273</v>
      </c>
      <c r="AB1706" s="165">
        <v>283</v>
      </c>
      <c r="AC1706" s="165">
        <f t="shared" si="497"/>
        <v>-10</v>
      </c>
      <c r="AD1706" s="165">
        <f t="shared" si="498"/>
        <v>-3.5335689045936398</v>
      </c>
      <c r="AE1706" s="237" t="s">
        <v>6017</v>
      </c>
      <c r="AF1706" s="165">
        <v>215</v>
      </c>
      <c r="AG1706" s="165">
        <v>266</v>
      </c>
      <c r="AH1706" s="165">
        <f t="shared" si="499"/>
        <v>-51</v>
      </c>
      <c r="AI1706" s="165">
        <f t="shared" si="500"/>
        <v>-19.172932330827066</v>
      </c>
      <c r="AJ1706" s="237" t="s">
        <v>9524</v>
      </c>
      <c r="AK1706" s="165">
        <v>142</v>
      </c>
      <c r="AL1706" s="165">
        <v>162</v>
      </c>
      <c r="AM1706" s="165">
        <f t="shared" si="501"/>
        <v>-20</v>
      </c>
      <c r="AN1706" s="165">
        <f t="shared" si="502"/>
        <v>-12.345679012345679</v>
      </c>
      <c r="AO1706" s="237" t="s">
        <v>5577</v>
      </c>
      <c r="AP1706" s="165">
        <v>56</v>
      </c>
      <c r="AQ1706" s="165">
        <v>58</v>
      </c>
      <c r="AR1706" s="165">
        <f t="shared" si="503"/>
        <v>-2</v>
      </c>
      <c r="AS1706" s="255">
        <f t="shared" si="504"/>
        <v>-3.4482758620689653</v>
      </c>
      <c r="AT1706" s="9" t="s">
        <v>9525</v>
      </c>
    </row>
    <row r="1707" spans="2:46" ht="50" customHeight="1">
      <c r="B1707" s="34" t="s">
        <v>3363</v>
      </c>
      <c r="C1707" s="35" t="s">
        <v>5314</v>
      </c>
      <c r="D1707" s="36" t="s">
        <v>3364</v>
      </c>
      <c r="E1707" s="240">
        <v>20215.723000000002</v>
      </c>
      <c r="F1707" s="235">
        <v>20351.852999999999</v>
      </c>
      <c r="G1707" s="234">
        <f t="shared" si="487"/>
        <v>-136.12999999999738</v>
      </c>
      <c r="H1707" s="105">
        <f t="shared" si="488"/>
        <v>-0.66888258282917723</v>
      </c>
      <c r="I1707" s="240">
        <v>5003.259</v>
      </c>
      <c r="J1707" s="235">
        <v>5275.1049999999996</v>
      </c>
      <c r="K1707" s="234">
        <f t="shared" si="489"/>
        <v>-271.84599999999955</v>
      </c>
      <c r="L1707" s="312">
        <f t="shared" si="490"/>
        <v>-5.1533760939355622</v>
      </c>
      <c r="M1707" s="240">
        <v>1653.2929999999999</v>
      </c>
      <c r="N1707" s="235">
        <v>1946.479</v>
      </c>
      <c r="O1707" s="234">
        <f t="shared" si="491"/>
        <v>-293.18600000000015</v>
      </c>
      <c r="P1707" s="105">
        <f t="shared" si="492"/>
        <v>-15.062376732551449</v>
      </c>
      <c r="Q1707" s="240">
        <v>13559.171</v>
      </c>
      <c r="R1707" s="235">
        <v>13130.269</v>
      </c>
      <c r="S1707" s="234">
        <f t="shared" si="493"/>
        <v>428.90200000000004</v>
      </c>
      <c r="T1707" s="105">
        <f t="shared" si="494"/>
        <v>3.2665134278665584</v>
      </c>
      <c r="U1707" s="180" t="s">
        <v>5395</v>
      </c>
      <c r="V1707" s="165">
        <v>7697</v>
      </c>
      <c r="W1707" s="165">
        <v>7607</v>
      </c>
      <c r="X1707" s="165">
        <f t="shared" si="495"/>
        <v>90</v>
      </c>
      <c r="Y1707" s="255">
        <f t="shared" si="496"/>
        <v>1.1831208097804655</v>
      </c>
      <c r="Z1707" s="237" t="s">
        <v>5338</v>
      </c>
      <c r="AA1707" s="165">
        <v>3823</v>
      </c>
      <c r="AB1707" s="165">
        <v>3509</v>
      </c>
      <c r="AC1707" s="165">
        <f t="shared" si="497"/>
        <v>314</v>
      </c>
      <c r="AD1707" s="165">
        <f t="shared" si="498"/>
        <v>8.9484183528070673</v>
      </c>
      <c r="AE1707" s="237" t="s">
        <v>5362</v>
      </c>
      <c r="AF1707" s="165">
        <v>1197</v>
      </c>
      <c r="AG1707" s="165">
        <v>1197</v>
      </c>
      <c r="AH1707" s="165">
        <f t="shared" si="499"/>
        <v>0</v>
      </c>
      <c r="AI1707" s="165">
        <f t="shared" si="500"/>
        <v>0</v>
      </c>
      <c r="AJ1707" s="237" t="s">
        <v>9526</v>
      </c>
      <c r="AK1707" s="165">
        <v>518</v>
      </c>
      <c r="AL1707" s="165">
        <v>517</v>
      </c>
      <c r="AM1707" s="165">
        <f t="shared" si="501"/>
        <v>1</v>
      </c>
      <c r="AN1707" s="165">
        <f t="shared" si="502"/>
        <v>0.19342359767891684</v>
      </c>
      <c r="AO1707" s="241" t="s">
        <v>9527</v>
      </c>
      <c r="AP1707" s="165">
        <v>128</v>
      </c>
      <c r="AQ1707" s="165">
        <v>133</v>
      </c>
      <c r="AR1707" s="165">
        <f t="shared" si="503"/>
        <v>-5</v>
      </c>
      <c r="AS1707" s="255">
        <f t="shared" si="504"/>
        <v>-3.7593984962406015</v>
      </c>
      <c r="AT1707" s="9" t="s">
        <v>9528</v>
      </c>
    </row>
    <row r="1708" spans="2:46" ht="50" customHeight="1">
      <c r="B1708" s="37" t="s">
        <v>3365</v>
      </c>
      <c r="C1708" s="38" t="s">
        <v>5314</v>
      </c>
      <c r="D1708" s="39" t="s">
        <v>3366</v>
      </c>
      <c r="E1708" s="240">
        <v>21171.219000000001</v>
      </c>
      <c r="F1708" s="235">
        <v>20443.812000000002</v>
      </c>
      <c r="G1708" s="234">
        <f t="shared" si="487"/>
        <v>727.40699999999924</v>
      </c>
      <c r="H1708" s="105">
        <f t="shared" si="488"/>
        <v>3.5580790901422845</v>
      </c>
      <c r="I1708" s="240">
        <v>6751.4480000000003</v>
      </c>
      <c r="J1708" s="235">
        <v>6659.4030000000002</v>
      </c>
      <c r="K1708" s="234">
        <f t="shared" si="489"/>
        <v>92.045000000000073</v>
      </c>
      <c r="L1708" s="312">
        <f t="shared" si="490"/>
        <v>1.3821809552598043</v>
      </c>
      <c r="M1708" s="240">
        <v>2830.2979999999998</v>
      </c>
      <c r="N1708" s="235">
        <v>2825.37</v>
      </c>
      <c r="O1708" s="234">
        <f t="shared" si="491"/>
        <v>4.9279999999998836</v>
      </c>
      <c r="P1708" s="105">
        <f t="shared" si="492"/>
        <v>0.17441963353471876</v>
      </c>
      <c r="Q1708" s="240">
        <v>11589.473</v>
      </c>
      <c r="R1708" s="235">
        <v>10959.039000000001</v>
      </c>
      <c r="S1708" s="234">
        <f t="shared" si="493"/>
        <v>630.43399999999929</v>
      </c>
      <c r="T1708" s="105">
        <f t="shared" si="494"/>
        <v>5.7526394421992588</v>
      </c>
      <c r="U1708" s="180" t="s">
        <v>9529</v>
      </c>
      <c r="V1708" s="165">
        <v>6789</v>
      </c>
      <c r="W1708" s="165">
        <v>6985</v>
      </c>
      <c r="X1708" s="165">
        <f t="shared" si="495"/>
        <v>-196</v>
      </c>
      <c r="Y1708" s="255">
        <f t="shared" si="496"/>
        <v>-2.8060128847530419</v>
      </c>
      <c r="Z1708" s="237" t="s">
        <v>9530</v>
      </c>
      <c r="AA1708" s="165">
        <v>4104</v>
      </c>
      <c r="AB1708" s="165">
        <v>3288</v>
      </c>
      <c r="AC1708" s="165">
        <f t="shared" si="497"/>
        <v>816</v>
      </c>
      <c r="AD1708" s="165">
        <f t="shared" si="498"/>
        <v>24.817518248175183</v>
      </c>
      <c r="AE1708" s="237" t="s">
        <v>9531</v>
      </c>
      <c r="AF1708" s="165">
        <v>692</v>
      </c>
      <c r="AG1708" s="165">
        <v>686</v>
      </c>
      <c r="AH1708" s="165">
        <f t="shared" si="499"/>
        <v>6</v>
      </c>
      <c r="AI1708" s="165">
        <f t="shared" si="500"/>
        <v>0.87463556851311952</v>
      </c>
      <c r="AJ1708" s="237" t="s">
        <v>9532</v>
      </c>
      <c r="AK1708" s="165">
        <v>4</v>
      </c>
      <c r="AL1708" s="165" t="s">
        <v>5412</v>
      </c>
      <c r="AM1708" s="165" t="s">
        <v>5412</v>
      </c>
      <c r="AN1708" s="165" t="s">
        <v>5412</v>
      </c>
      <c r="AO1708" s="165" t="s">
        <v>6176</v>
      </c>
      <c r="AP1708" s="165" t="s">
        <v>6176</v>
      </c>
      <c r="AQ1708" s="165" t="s">
        <v>6176</v>
      </c>
      <c r="AR1708" s="165" t="s">
        <v>6176</v>
      </c>
      <c r="AS1708" s="165" t="s">
        <v>6176</v>
      </c>
      <c r="AT1708" s="11" t="s">
        <v>9533</v>
      </c>
    </row>
    <row r="1709" spans="2:46" ht="50" customHeight="1">
      <c r="B1709" s="37" t="s">
        <v>3367</v>
      </c>
      <c r="C1709" s="38" t="s">
        <v>5314</v>
      </c>
      <c r="D1709" s="39" t="s">
        <v>3368</v>
      </c>
      <c r="E1709" s="240">
        <v>3402.7979999999998</v>
      </c>
      <c r="F1709" s="235">
        <v>3696.7429999999999</v>
      </c>
      <c r="G1709" s="234">
        <f t="shared" si="487"/>
        <v>-293.94500000000016</v>
      </c>
      <c r="H1709" s="105">
        <f t="shared" si="488"/>
        <v>-7.9514588923276559</v>
      </c>
      <c r="I1709" s="240">
        <v>1343.511</v>
      </c>
      <c r="J1709" s="235">
        <v>1713.221</v>
      </c>
      <c r="K1709" s="234">
        <f t="shared" si="489"/>
        <v>-369.71000000000004</v>
      </c>
      <c r="L1709" s="312">
        <f t="shared" si="490"/>
        <v>-21.579819532914904</v>
      </c>
      <c r="M1709" s="240">
        <v>351.41300000000001</v>
      </c>
      <c r="N1709" s="235">
        <v>350.93400000000003</v>
      </c>
      <c r="O1709" s="234">
        <f t="shared" si="491"/>
        <v>0.47899999999998499</v>
      </c>
      <c r="P1709" s="105">
        <f t="shared" si="492"/>
        <v>0.13649290179919443</v>
      </c>
      <c r="Q1709" s="240">
        <v>1707.874</v>
      </c>
      <c r="R1709" s="235">
        <v>1632.588</v>
      </c>
      <c r="S1709" s="234">
        <f t="shared" si="493"/>
        <v>75.286000000000058</v>
      </c>
      <c r="T1709" s="105">
        <f t="shared" si="494"/>
        <v>4.611451266332967</v>
      </c>
      <c r="U1709" s="180" t="s">
        <v>9534</v>
      </c>
      <c r="V1709" s="165">
        <v>521</v>
      </c>
      <c r="W1709" s="165">
        <v>520</v>
      </c>
      <c r="X1709" s="165">
        <f t="shared" si="495"/>
        <v>1</v>
      </c>
      <c r="Y1709" s="255">
        <f t="shared" si="496"/>
        <v>0.19230769230769232</v>
      </c>
      <c r="Z1709" s="237" t="s">
        <v>9535</v>
      </c>
      <c r="AA1709" s="165">
        <v>287</v>
      </c>
      <c r="AB1709" s="165">
        <v>295</v>
      </c>
      <c r="AC1709" s="165">
        <f t="shared" si="497"/>
        <v>-8</v>
      </c>
      <c r="AD1709" s="165">
        <f t="shared" si="498"/>
        <v>-2.7118644067796609</v>
      </c>
      <c r="AE1709" s="237" t="s">
        <v>5373</v>
      </c>
      <c r="AF1709" s="165">
        <v>238</v>
      </c>
      <c r="AG1709" s="165">
        <v>238</v>
      </c>
      <c r="AH1709" s="165">
        <f t="shared" si="499"/>
        <v>0</v>
      </c>
      <c r="AI1709" s="165">
        <f t="shared" si="500"/>
        <v>0</v>
      </c>
      <c r="AJ1709" s="241" t="s">
        <v>9536</v>
      </c>
      <c r="AK1709" s="165">
        <v>140</v>
      </c>
      <c r="AL1709" s="165">
        <v>80</v>
      </c>
      <c r="AM1709" s="165">
        <f t="shared" si="501"/>
        <v>60</v>
      </c>
      <c r="AN1709" s="165">
        <f t="shared" si="502"/>
        <v>75</v>
      </c>
      <c r="AO1709" s="241" t="s">
        <v>9537</v>
      </c>
      <c r="AP1709" s="165">
        <v>133</v>
      </c>
      <c r="AQ1709" s="165">
        <v>135</v>
      </c>
      <c r="AR1709" s="165">
        <f t="shared" si="503"/>
        <v>-2</v>
      </c>
      <c r="AS1709" s="255">
        <f t="shared" si="504"/>
        <v>-1.4814814814814816</v>
      </c>
      <c r="AT1709" s="11" t="s">
        <v>9538</v>
      </c>
    </row>
    <row r="1710" spans="2:46" ht="50" customHeight="1">
      <c r="B1710" s="34" t="s">
        <v>3369</v>
      </c>
      <c r="C1710" s="35" t="s">
        <v>5314</v>
      </c>
      <c r="D1710" s="36" t="s">
        <v>3370</v>
      </c>
      <c r="E1710" s="240">
        <v>10177.449000000001</v>
      </c>
      <c r="F1710" s="235">
        <v>10523.982</v>
      </c>
      <c r="G1710" s="234">
        <f t="shared" si="487"/>
        <v>-346.53299999999945</v>
      </c>
      <c r="H1710" s="105">
        <f t="shared" si="488"/>
        <v>-3.2927935452569135</v>
      </c>
      <c r="I1710" s="240">
        <v>5153.085</v>
      </c>
      <c r="J1710" s="235">
        <v>5667.6109999999999</v>
      </c>
      <c r="K1710" s="234">
        <f t="shared" si="489"/>
        <v>-514.52599999999984</v>
      </c>
      <c r="L1710" s="312">
        <f t="shared" si="490"/>
        <v>-9.0783577066245353</v>
      </c>
      <c r="M1710" s="240">
        <v>42.545000000000002</v>
      </c>
      <c r="N1710" s="235">
        <v>42.536000000000001</v>
      </c>
      <c r="O1710" s="234">
        <f t="shared" si="491"/>
        <v>9.0000000000003411E-3</v>
      </c>
      <c r="P1710" s="105">
        <f t="shared" si="492"/>
        <v>2.115854805341438E-2</v>
      </c>
      <c r="Q1710" s="240">
        <v>4981.8190000000004</v>
      </c>
      <c r="R1710" s="235">
        <v>4813.835</v>
      </c>
      <c r="S1710" s="234">
        <f t="shared" si="493"/>
        <v>167.98400000000038</v>
      </c>
      <c r="T1710" s="105">
        <f t="shared" si="494"/>
        <v>3.489608596887936</v>
      </c>
      <c r="U1710" s="180" t="s">
        <v>5682</v>
      </c>
      <c r="V1710" s="165">
        <v>2116</v>
      </c>
      <c r="W1710" s="165">
        <v>2203</v>
      </c>
      <c r="X1710" s="165">
        <f t="shared" si="495"/>
        <v>-87</v>
      </c>
      <c r="Y1710" s="255">
        <f t="shared" si="496"/>
        <v>-3.9491602360417613</v>
      </c>
      <c r="Z1710" s="237" t="s">
        <v>5901</v>
      </c>
      <c r="AA1710" s="165">
        <v>1376</v>
      </c>
      <c r="AB1710" s="165">
        <v>1373</v>
      </c>
      <c r="AC1710" s="165">
        <f t="shared" si="497"/>
        <v>3</v>
      </c>
      <c r="AD1710" s="165">
        <f t="shared" si="498"/>
        <v>0.21849963583394028</v>
      </c>
      <c r="AE1710" s="237" t="s">
        <v>9539</v>
      </c>
      <c r="AF1710" s="165">
        <v>509</v>
      </c>
      <c r="AG1710" s="165">
        <v>509</v>
      </c>
      <c r="AH1710" s="165">
        <f t="shared" si="499"/>
        <v>0</v>
      </c>
      <c r="AI1710" s="165">
        <f t="shared" si="500"/>
        <v>0</v>
      </c>
      <c r="AJ1710" s="237" t="s">
        <v>9540</v>
      </c>
      <c r="AK1710" s="165">
        <v>478</v>
      </c>
      <c r="AL1710" s="165">
        <v>250</v>
      </c>
      <c r="AM1710" s="165">
        <f t="shared" si="501"/>
        <v>228</v>
      </c>
      <c r="AN1710" s="165">
        <f t="shared" si="502"/>
        <v>91.2</v>
      </c>
      <c r="AO1710" s="237" t="s">
        <v>9541</v>
      </c>
      <c r="AP1710" s="165">
        <v>172</v>
      </c>
      <c r="AQ1710" s="165">
        <v>173</v>
      </c>
      <c r="AR1710" s="165">
        <f t="shared" si="503"/>
        <v>-1</v>
      </c>
      <c r="AS1710" s="255">
        <f t="shared" si="504"/>
        <v>-0.57803468208092479</v>
      </c>
      <c r="AT1710" s="9" t="s">
        <v>9542</v>
      </c>
    </row>
    <row r="1711" spans="2:46" ht="50" customHeight="1">
      <c r="B1711" s="34" t="s">
        <v>3371</v>
      </c>
      <c r="C1711" s="35" t="s">
        <v>5314</v>
      </c>
      <c r="D1711" s="36" t="s">
        <v>3372</v>
      </c>
      <c r="E1711" s="240">
        <v>10026.485000000001</v>
      </c>
      <c r="F1711" s="235">
        <v>10019.645</v>
      </c>
      <c r="G1711" s="234">
        <f t="shared" si="487"/>
        <v>6.8400000000001455</v>
      </c>
      <c r="H1711" s="105">
        <f t="shared" si="488"/>
        <v>6.8265891655843541E-2</v>
      </c>
      <c r="I1711" s="240">
        <v>5408.183</v>
      </c>
      <c r="J1711" s="235">
        <v>5617.1540000000005</v>
      </c>
      <c r="K1711" s="234">
        <f t="shared" si="489"/>
        <v>-208.97100000000046</v>
      </c>
      <c r="L1711" s="312">
        <f t="shared" si="490"/>
        <v>-3.7202291409493213</v>
      </c>
      <c r="M1711" s="240">
        <v>245.83500000000001</v>
      </c>
      <c r="N1711" s="235">
        <v>245.74600000000001</v>
      </c>
      <c r="O1711" s="234">
        <f t="shared" si="491"/>
        <v>8.8999999999998636E-2</v>
      </c>
      <c r="P1711" s="105">
        <f t="shared" si="492"/>
        <v>3.6216255808842725E-2</v>
      </c>
      <c r="Q1711" s="240">
        <v>4372.4669999999996</v>
      </c>
      <c r="R1711" s="235">
        <v>4156.7449999999999</v>
      </c>
      <c r="S1711" s="234">
        <f t="shared" si="493"/>
        <v>215.72199999999975</v>
      </c>
      <c r="T1711" s="105">
        <f t="shared" si="494"/>
        <v>5.1896856795401156</v>
      </c>
      <c r="U1711" s="180" t="s">
        <v>9543</v>
      </c>
      <c r="V1711" s="165">
        <v>1399</v>
      </c>
      <c r="W1711" s="165">
        <v>1299</v>
      </c>
      <c r="X1711" s="165">
        <f t="shared" si="495"/>
        <v>100</v>
      </c>
      <c r="Y1711" s="255">
        <f t="shared" si="496"/>
        <v>7.6982294072363358</v>
      </c>
      <c r="Z1711" s="237" t="s">
        <v>9544</v>
      </c>
      <c r="AA1711" s="165">
        <v>560</v>
      </c>
      <c r="AB1711" s="165">
        <v>629</v>
      </c>
      <c r="AC1711" s="165">
        <f t="shared" si="497"/>
        <v>-69</v>
      </c>
      <c r="AD1711" s="165">
        <f t="shared" si="498"/>
        <v>-10.969793322734498</v>
      </c>
      <c r="AE1711" s="237" t="s">
        <v>9545</v>
      </c>
      <c r="AF1711" s="165">
        <v>399</v>
      </c>
      <c r="AG1711" s="165">
        <v>150</v>
      </c>
      <c r="AH1711" s="165">
        <f t="shared" si="499"/>
        <v>249</v>
      </c>
      <c r="AI1711" s="165">
        <f t="shared" si="500"/>
        <v>166</v>
      </c>
      <c r="AJ1711" s="237" t="s">
        <v>9546</v>
      </c>
      <c r="AK1711" s="165">
        <v>385</v>
      </c>
      <c r="AL1711" s="165">
        <v>605</v>
      </c>
      <c r="AM1711" s="165">
        <f t="shared" si="501"/>
        <v>-220</v>
      </c>
      <c r="AN1711" s="165">
        <f t="shared" si="502"/>
        <v>-36.363636363636367</v>
      </c>
      <c r="AO1711" s="237" t="s">
        <v>7646</v>
      </c>
      <c r="AP1711" s="165">
        <v>375</v>
      </c>
      <c r="AQ1711" s="165">
        <v>361</v>
      </c>
      <c r="AR1711" s="165">
        <f t="shared" si="503"/>
        <v>14</v>
      </c>
      <c r="AS1711" s="255">
        <f t="shared" si="504"/>
        <v>3.8781163434903045</v>
      </c>
      <c r="AT1711" s="9" t="s">
        <v>9547</v>
      </c>
    </row>
    <row r="1712" spans="2:46" ht="50" customHeight="1">
      <c r="B1712" s="34" t="s">
        <v>3373</v>
      </c>
      <c r="C1712" s="35" t="s">
        <v>5314</v>
      </c>
      <c r="D1712" s="36" t="s">
        <v>3374</v>
      </c>
      <c r="E1712" s="240">
        <v>5980.0529999999999</v>
      </c>
      <c r="F1712" s="235">
        <v>6409.12</v>
      </c>
      <c r="G1712" s="234">
        <f t="shared" si="487"/>
        <v>-429.06700000000001</v>
      </c>
      <c r="H1712" s="105">
        <f t="shared" si="488"/>
        <v>-6.6946320243652799</v>
      </c>
      <c r="I1712" s="240">
        <v>2672.4</v>
      </c>
      <c r="J1712" s="235">
        <v>2743.38</v>
      </c>
      <c r="K1712" s="234">
        <f t="shared" si="489"/>
        <v>-70.980000000000018</v>
      </c>
      <c r="L1712" s="312">
        <f t="shared" si="490"/>
        <v>-2.5873192922599135</v>
      </c>
      <c r="M1712" s="240">
        <v>1963.4059999999999</v>
      </c>
      <c r="N1712" s="235">
        <v>2158.5360000000001</v>
      </c>
      <c r="O1712" s="234">
        <f t="shared" si="491"/>
        <v>-195.13000000000011</v>
      </c>
      <c r="P1712" s="105">
        <f t="shared" si="492"/>
        <v>-9.0399233554594467</v>
      </c>
      <c r="Q1712" s="240">
        <v>1344.2470000000001</v>
      </c>
      <c r="R1712" s="235">
        <v>1507.204</v>
      </c>
      <c r="S1712" s="234">
        <f t="shared" si="493"/>
        <v>-162.95699999999988</v>
      </c>
      <c r="T1712" s="105">
        <f t="shared" si="494"/>
        <v>-10.811874172308453</v>
      </c>
      <c r="U1712" s="180" t="s">
        <v>5395</v>
      </c>
      <c r="V1712" s="165">
        <v>658</v>
      </c>
      <c r="W1712" s="165">
        <v>807</v>
      </c>
      <c r="X1712" s="165">
        <f t="shared" si="495"/>
        <v>-149</v>
      </c>
      <c r="Y1712" s="255">
        <f t="shared" si="496"/>
        <v>-18.463444857496903</v>
      </c>
      <c r="Z1712" s="237" t="s">
        <v>5494</v>
      </c>
      <c r="AA1712" s="165">
        <v>280</v>
      </c>
      <c r="AB1712" s="165">
        <v>352</v>
      </c>
      <c r="AC1712" s="165">
        <f t="shared" si="497"/>
        <v>-72</v>
      </c>
      <c r="AD1712" s="165">
        <f t="shared" si="498"/>
        <v>-20.454545454545457</v>
      </c>
      <c r="AE1712" s="237" t="s">
        <v>9548</v>
      </c>
      <c r="AF1712" s="165">
        <v>218</v>
      </c>
      <c r="AG1712" s="165">
        <v>147</v>
      </c>
      <c r="AH1712" s="165">
        <f t="shared" si="499"/>
        <v>71</v>
      </c>
      <c r="AI1712" s="165">
        <f t="shared" si="500"/>
        <v>48.299319727891152</v>
      </c>
      <c r="AJ1712" s="241" t="s">
        <v>9549</v>
      </c>
      <c r="AK1712" s="165">
        <v>94</v>
      </c>
      <c r="AL1712" s="165">
        <v>108</v>
      </c>
      <c r="AM1712" s="165">
        <f t="shared" si="501"/>
        <v>-14</v>
      </c>
      <c r="AN1712" s="165">
        <f t="shared" si="502"/>
        <v>-12.962962962962962</v>
      </c>
      <c r="AO1712" s="241" t="s">
        <v>7571</v>
      </c>
      <c r="AP1712" s="165">
        <v>74</v>
      </c>
      <c r="AQ1712" s="165">
        <v>76</v>
      </c>
      <c r="AR1712" s="165">
        <f t="shared" si="503"/>
        <v>-2</v>
      </c>
      <c r="AS1712" s="255">
        <f t="shared" si="504"/>
        <v>-2.6315789473684208</v>
      </c>
      <c r="AT1712" s="9" t="s">
        <v>9550</v>
      </c>
    </row>
    <row r="1713" spans="2:46" ht="50" customHeight="1">
      <c r="B1713" s="34" t="s">
        <v>3375</v>
      </c>
      <c r="C1713" s="35" t="s">
        <v>5314</v>
      </c>
      <c r="D1713" s="36" t="s">
        <v>3376</v>
      </c>
      <c r="E1713" s="240">
        <v>6867.9269999999997</v>
      </c>
      <c r="F1713" s="235">
        <v>5695.8459999999995</v>
      </c>
      <c r="G1713" s="234">
        <f t="shared" si="487"/>
        <v>1172.0810000000001</v>
      </c>
      <c r="H1713" s="105">
        <f t="shared" si="488"/>
        <v>20.577821099797998</v>
      </c>
      <c r="I1713" s="240">
        <v>3215.6419999999998</v>
      </c>
      <c r="J1713" s="235">
        <v>2695.2060000000001</v>
      </c>
      <c r="K1713" s="234">
        <f t="shared" si="489"/>
        <v>520.43599999999969</v>
      </c>
      <c r="L1713" s="312">
        <f t="shared" si="490"/>
        <v>19.30969283980518</v>
      </c>
      <c r="M1713" s="240">
        <v>2696.04</v>
      </c>
      <c r="N1713" s="235">
        <v>1893.877</v>
      </c>
      <c r="O1713" s="234">
        <f t="shared" si="491"/>
        <v>802.16300000000001</v>
      </c>
      <c r="P1713" s="105">
        <f t="shared" si="492"/>
        <v>42.355601762944481</v>
      </c>
      <c r="Q1713" s="240">
        <v>956.245</v>
      </c>
      <c r="R1713" s="235">
        <v>1106.7629999999999</v>
      </c>
      <c r="S1713" s="234">
        <f t="shared" si="493"/>
        <v>-150.51799999999992</v>
      </c>
      <c r="T1713" s="105">
        <f t="shared" si="494"/>
        <v>-13.599840254869374</v>
      </c>
      <c r="U1713" s="180" t="s">
        <v>7858</v>
      </c>
      <c r="V1713" s="165">
        <v>741</v>
      </c>
      <c r="W1713" s="165">
        <v>885</v>
      </c>
      <c r="X1713" s="165">
        <f t="shared" si="495"/>
        <v>-144</v>
      </c>
      <c r="Y1713" s="255">
        <f t="shared" si="496"/>
        <v>-16.271186440677965</v>
      </c>
      <c r="Z1713" s="237" t="s">
        <v>9551</v>
      </c>
      <c r="AA1713" s="165">
        <v>114</v>
      </c>
      <c r="AB1713" s="165">
        <v>114</v>
      </c>
      <c r="AC1713" s="165">
        <f t="shared" si="497"/>
        <v>0</v>
      </c>
      <c r="AD1713" s="165">
        <f t="shared" si="498"/>
        <v>0</v>
      </c>
      <c r="AE1713" s="237" t="s">
        <v>9552</v>
      </c>
      <c r="AF1713" s="165">
        <v>94</v>
      </c>
      <c r="AG1713" s="165">
        <v>103</v>
      </c>
      <c r="AH1713" s="165">
        <f t="shared" si="499"/>
        <v>-9</v>
      </c>
      <c r="AI1713" s="165">
        <f t="shared" si="500"/>
        <v>-8.7378640776699026</v>
      </c>
      <c r="AJ1713" s="237" t="s">
        <v>9553</v>
      </c>
      <c r="AK1713" s="165">
        <v>4</v>
      </c>
      <c r="AL1713" s="165">
        <v>5</v>
      </c>
      <c r="AM1713" s="165">
        <f t="shared" si="501"/>
        <v>-1</v>
      </c>
      <c r="AN1713" s="165">
        <f t="shared" si="502"/>
        <v>-20</v>
      </c>
      <c r="AO1713" s="237" t="s">
        <v>9554</v>
      </c>
      <c r="AP1713" s="165">
        <v>3</v>
      </c>
      <c r="AQ1713" s="165" t="s">
        <v>5412</v>
      </c>
      <c r="AR1713" s="165" t="s">
        <v>5412</v>
      </c>
      <c r="AS1713" s="165" t="s">
        <v>5412</v>
      </c>
      <c r="AT1713" s="9" t="s">
        <v>9555</v>
      </c>
    </row>
    <row r="1714" spans="2:46" ht="50" customHeight="1">
      <c r="B1714" s="34" t="s">
        <v>3377</v>
      </c>
      <c r="C1714" s="35" t="s">
        <v>5314</v>
      </c>
      <c r="D1714" s="36" t="s">
        <v>3378</v>
      </c>
      <c r="E1714" s="240">
        <v>6175.8720000000003</v>
      </c>
      <c r="F1714" s="235">
        <v>3782.8009999999999</v>
      </c>
      <c r="G1714" s="234">
        <f t="shared" si="487"/>
        <v>2393.0710000000004</v>
      </c>
      <c r="H1714" s="105">
        <f t="shared" si="488"/>
        <v>63.261879226530823</v>
      </c>
      <c r="I1714" s="240">
        <v>1305.4110000000001</v>
      </c>
      <c r="J1714" s="235">
        <v>1153.4349999999999</v>
      </c>
      <c r="K1714" s="234">
        <f t="shared" si="489"/>
        <v>151.97600000000011</v>
      </c>
      <c r="L1714" s="312">
        <f t="shared" si="490"/>
        <v>13.175948362933335</v>
      </c>
      <c r="M1714" s="240">
        <v>3024.442</v>
      </c>
      <c r="N1714" s="235">
        <v>869.02499999999998</v>
      </c>
      <c r="O1714" s="234">
        <f t="shared" si="491"/>
        <v>2155.4169999999999</v>
      </c>
      <c r="P1714" s="105">
        <f t="shared" si="492"/>
        <v>248.02704179971809</v>
      </c>
      <c r="Q1714" s="240">
        <v>1846.019</v>
      </c>
      <c r="R1714" s="235">
        <v>1760.3409999999999</v>
      </c>
      <c r="S1714" s="234">
        <f t="shared" si="493"/>
        <v>85.678000000000111</v>
      </c>
      <c r="T1714" s="105">
        <f t="shared" si="494"/>
        <v>4.8671251763152776</v>
      </c>
      <c r="U1714" s="180" t="s">
        <v>5580</v>
      </c>
      <c r="V1714" s="165">
        <v>463</v>
      </c>
      <c r="W1714" s="165">
        <v>372</v>
      </c>
      <c r="X1714" s="165">
        <f t="shared" si="495"/>
        <v>91</v>
      </c>
      <c r="Y1714" s="255">
        <f t="shared" si="496"/>
        <v>24.462365591397848</v>
      </c>
      <c r="Z1714" s="237" t="s">
        <v>5373</v>
      </c>
      <c r="AA1714" s="165">
        <v>347</v>
      </c>
      <c r="AB1714" s="165">
        <v>347</v>
      </c>
      <c r="AC1714" s="165">
        <f t="shared" si="497"/>
        <v>0</v>
      </c>
      <c r="AD1714" s="165">
        <f t="shared" si="498"/>
        <v>0</v>
      </c>
      <c r="AE1714" s="237" t="s">
        <v>5744</v>
      </c>
      <c r="AF1714" s="165">
        <v>338</v>
      </c>
      <c r="AG1714" s="165">
        <v>371</v>
      </c>
      <c r="AH1714" s="165">
        <f t="shared" si="499"/>
        <v>-33</v>
      </c>
      <c r="AI1714" s="165">
        <f t="shared" si="500"/>
        <v>-8.8948787061994601</v>
      </c>
      <c r="AJ1714" s="237" t="s">
        <v>5494</v>
      </c>
      <c r="AK1714" s="165">
        <v>213</v>
      </c>
      <c r="AL1714" s="165">
        <v>199</v>
      </c>
      <c r="AM1714" s="165">
        <f t="shared" si="501"/>
        <v>14</v>
      </c>
      <c r="AN1714" s="165">
        <f t="shared" si="502"/>
        <v>7.0351758793969852</v>
      </c>
      <c r="AO1714" s="237" t="s">
        <v>6287</v>
      </c>
      <c r="AP1714" s="165">
        <v>212</v>
      </c>
      <c r="AQ1714" s="165">
        <v>212</v>
      </c>
      <c r="AR1714" s="165">
        <f t="shared" si="503"/>
        <v>0</v>
      </c>
      <c r="AS1714" s="255">
        <f t="shared" si="504"/>
        <v>0</v>
      </c>
      <c r="AT1714" s="9" t="s">
        <v>9556</v>
      </c>
    </row>
    <row r="1715" spans="2:46" ht="50" customHeight="1">
      <c r="B1715" s="34" t="s">
        <v>3379</v>
      </c>
      <c r="C1715" s="35" t="s">
        <v>5314</v>
      </c>
      <c r="D1715" s="36" t="s">
        <v>3380</v>
      </c>
      <c r="E1715" s="240">
        <v>7696.8969999999999</v>
      </c>
      <c r="F1715" s="235">
        <v>9282.9930000000004</v>
      </c>
      <c r="G1715" s="234">
        <f t="shared" si="487"/>
        <v>-1586.0960000000005</v>
      </c>
      <c r="H1715" s="105">
        <f t="shared" si="488"/>
        <v>-17.086041107647073</v>
      </c>
      <c r="I1715" s="240">
        <v>4193.2520000000004</v>
      </c>
      <c r="J1715" s="235">
        <v>4233.8519999999999</v>
      </c>
      <c r="K1715" s="234">
        <f t="shared" si="489"/>
        <v>-40.599999999999454</v>
      </c>
      <c r="L1715" s="312">
        <f t="shared" si="490"/>
        <v>-0.95893762937390004</v>
      </c>
      <c r="M1715" s="240">
        <v>952.17700000000002</v>
      </c>
      <c r="N1715" s="235">
        <v>948.17700000000002</v>
      </c>
      <c r="O1715" s="234">
        <f t="shared" si="491"/>
        <v>4</v>
      </c>
      <c r="P1715" s="105">
        <f t="shared" si="492"/>
        <v>0.42186216286621592</v>
      </c>
      <c r="Q1715" s="240">
        <v>2551.4679999999998</v>
      </c>
      <c r="R1715" s="235">
        <v>4100.9639999999999</v>
      </c>
      <c r="S1715" s="234">
        <f t="shared" si="493"/>
        <v>-1549.4960000000001</v>
      </c>
      <c r="T1715" s="105">
        <f t="shared" si="494"/>
        <v>-37.78370158821194</v>
      </c>
      <c r="U1715" s="180" t="s">
        <v>5395</v>
      </c>
      <c r="V1715" s="165">
        <v>1974</v>
      </c>
      <c r="W1715" s="165">
        <v>3266</v>
      </c>
      <c r="X1715" s="165">
        <f t="shared" si="495"/>
        <v>-1292</v>
      </c>
      <c r="Y1715" s="255">
        <f t="shared" si="496"/>
        <v>-39.559093692590324</v>
      </c>
      <c r="Z1715" s="237" t="s">
        <v>5362</v>
      </c>
      <c r="AA1715" s="165">
        <v>371</v>
      </c>
      <c r="AB1715" s="165">
        <v>371</v>
      </c>
      <c r="AC1715" s="165">
        <f t="shared" si="497"/>
        <v>0</v>
      </c>
      <c r="AD1715" s="165">
        <f t="shared" si="498"/>
        <v>0</v>
      </c>
      <c r="AE1715" s="237" t="s">
        <v>5688</v>
      </c>
      <c r="AF1715" s="165">
        <v>110</v>
      </c>
      <c r="AG1715" s="165">
        <v>110</v>
      </c>
      <c r="AH1715" s="165">
        <f t="shared" si="499"/>
        <v>0</v>
      </c>
      <c r="AI1715" s="165">
        <f t="shared" si="500"/>
        <v>0</v>
      </c>
      <c r="AJ1715" s="237" t="s">
        <v>9557</v>
      </c>
      <c r="AK1715" s="165">
        <v>55</v>
      </c>
      <c r="AL1715" s="165">
        <v>313</v>
      </c>
      <c r="AM1715" s="165">
        <f t="shared" si="501"/>
        <v>-258</v>
      </c>
      <c r="AN1715" s="165">
        <f t="shared" si="502"/>
        <v>-82.428115015974441</v>
      </c>
      <c r="AO1715" s="241" t="s">
        <v>5431</v>
      </c>
      <c r="AP1715" s="165">
        <v>27</v>
      </c>
      <c r="AQ1715" s="165">
        <v>27</v>
      </c>
      <c r="AR1715" s="165">
        <f t="shared" si="503"/>
        <v>0</v>
      </c>
      <c r="AS1715" s="255">
        <f t="shared" si="504"/>
        <v>0</v>
      </c>
      <c r="AT1715" s="9" t="s">
        <v>9558</v>
      </c>
    </row>
    <row r="1716" spans="2:46" ht="50" customHeight="1">
      <c r="B1716" s="34" t="s">
        <v>3381</v>
      </c>
      <c r="C1716" s="35" t="s">
        <v>5314</v>
      </c>
      <c r="D1716" s="36" t="s">
        <v>3382</v>
      </c>
      <c r="E1716" s="240">
        <v>7368.22</v>
      </c>
      <c r="F1716" s="235">
        <v>6657.0290000000005</v>
      </c>
      <c r="G1716" s="234">
        <f t="shared" si="487"/>
        <v>711.1909999999998</v>
      </c>
      <c r="H1716" s="105">
        <f t="shared" si="488"/>
        <v>10.683309326127311</v>
      </c>
      <c r="I1716" s="240">
        <v>3214.4690000000001</v>
      </c>
      <c r="J1716" s="235">
        <v>2806.1309999999999</v>
      </c>
      <c r="K1716" s="234">
        <f t="shared" si="489"/>
        <v>408.33800000000019</v>
      </c>
      <c r="L1716" s="312">
        <f t="shared" si="490"/>
        <v>14.551637111738556</v>
      </c>
      <c r="M1716" s="240">
        <v>1007.646</v>
      </c>
      <c r="N1716" s="235">
        <v>996.65499999999997</v>
      </c>
      <c r="O1716" s="234">
        <f t="shared" si="491"/>
        <v>10.990999999999985</v>
      </c>
      <c r="P1716" s="105">
        <f t="shared" si="492"/>
        <v>1.102788828631772</v>
      </c>
      <c r="Q1716" s="240">
        <v>3146.105</v>
      </c>
      <c r="R1716" s="235">
        <v>2854.2429999999999</v>
      </c>
      <c r="S1716" s="234">
        <f t="shared" si="493"/>
        <v>291.86200000000008</v>
      </c>
      <c r="T1716" s="105">
        <f t="shared" si="494"/>
        <v>10.225548420369257</v>
      </c>
      <c r="U1716" s="180" t="s">
        <v>9559</v>
      </c>
      <c r="V1716" s="165">
        <v>769</v>
      </c>
      <c r="W1716" s="165">
        <v>721</v>
      </c>
      <c r="X1716" s="165">
        <f t="shared" si="495"/>
        <v>48</v>
      </c>
      <c r="Y1716" s="255">
        <f t="shared" si="496"/>
        <v>6.6574202496532591</v>
      </c>
      <c r="Z1716" s="237" t="s">
        <v>5481</v>
      </c>
      <c r="AA1716" s="165">
        <v>690</v>
      </c>
      <c r="AB1716" s="165">
        <v>335</v>
      </c>
      <c r="AC1716" s="165">
        <f t="shared" si="497"/>
        <v>355</v>
      </c>
      <c r="AD1716" s="165">
        <f t="shared" si="498"/>
        <v>105.97014925373134</v>
      </c>
      <c r="AE1716" s="237" t="s">
        <v>5386</v>
      </c>
      <c r="AF1716" s="165">
        <v>390</v>
      </c>
      <c r="AG1716" s="165">
        <v>389</v>
      </c>
      <c r="AH1716" s="165">
        <f t="shared" si="499"/>
        <v>1</v>
      </c>
      <c r="AI1716" s="165">
        <f t="shared" si="500"/>
        <v>0.25706940874035988</v>
      </c>
      <c r="AJ1716" s="237" t="s">
        <v>9560</v>
      </c>
      <c r="AK1716" s="165">
        <v>341</v>
      </c>
      <c r="AL1716" s="165">
        <v>341</v>
      </c>
      <c r="AM1716" s="165">
        <f t="shared" si="501"/>
        <v>0</v>
      </c>
      <c r="AN1716" s="165">
        <f t="shared" si="502"/>
        <v>0</v>
      </c>
      <c r="AO1716" s="237" t="s">
        <v>9561</v>
      </c>
      <c r="AP1716" s="165">
        <v>337</v>
      </c>
      <c r="AQ1716" s="165">
        <v>311</v>
      </c>
      <c r="AR1716" s="165">
        <f t="shared" si="503"/>
        <v>26</v>
      </c>
      <c r="AS1716" s="255">
        <f t="shared" si="504"/>
        <v>8.360128617363344</v>
      </c>
      <c r="AT1716" s="9" t="s">
        <v>9562</v>
      </c>
    </row>
    <row r="1717" spans="2:46" ht="50" customHeight="1">
      <c r="B1717" s="37" t="s">
        <v>3383</v>
      </c>
      <c r="C1717" s="38" t="s">
        <v>5314</v>
      </c>
      <c r="D1717" s="39" t="s">
        <v>3384</v>
      </c>
      <c r="E1717" s="240">
        <v>3595.9119999999998</v>
      </c>
      <c r="F1717" s="235">
        <v>3126.9659999999999</v>
      </c>
      <c r="G1717" s="234">
        <f t="shared" si="487"/>
        <v>468.94599999999991</v>
      </c>
      <c r="H1717" s="105">
        <f t="shared" si="488"/>
        <v>14.99683718978716</v>
      </c>
      <c r="I1717" s="240">
        <v>1844.546</v>
      </c>
      <c r="J1717" s="235">
        <v>1679.3779999999999</v>
      </c>
      <c r="K1717" s="234">
        <f t="shared" si="489"/>
        <v>165.16800000000012</v>
      </c>
      <c r="L1717" s="312">
        <f t="shared" si="490"/>
        <v>9.8350698889708053</v>
      </c>
      <c r="M1717" s="240">
        <v>458.33499999999998</v>
      </c>
      <c r="N1717" s="235">
        <v>458.28899999999999</v>
      </c>
      <c r="O1717" s="234">
        <f t="shared" si="491"/>
        <v>4.5999999999992269E-2</v>
      </c>
      <c r="P1717" s="105">
        <f t="shared" si="492"/>
        <v>1.0037334520355556E-2</v>
      </c>
      <c r="Q1717" s="240">
        <v>1293.0309999999999</v>
      </c>
      <c r="R1717" s="235">
        <v>989.29899999999998</v>
      </c>
      <c r="S1717" s="234">
        <f t="shared" si="493"/>
        <v>303.73199999999997</v>
      </c>
      <c r="T1717" s="105">
        <f t="shared" si="494"/>
        <v>30.701739312381793</v>
      </c>
      <c r="U1717" s="180" t="s">
        <v>5460</v>
      </c>
      <c r="V1717" s="165">
        <v>632</v>
      </c>
      <c r="W1717" s="165">
        <v>327</v>
      </c>
      <c r="X1717" s="165">
        <f t="shared" si="495"/>
        <v>305</v>
      </c>
      <c r="Y1717" s="255">
        <f t="shared" si="496"/>
        <v>93.272171253822634</v>
      </c>
      <c r="Z1717" s="237" t="s">
        <v>5445</v>
      </c>
      <c r="AA1717" s="165">
        <v>490</v>
      </c>
      <c r="AB1717" s="165">
        <v>485</v>
      </c>
      <c r="AC1717" s="165">
        <f t="shared" si="497"/>
        <v>5</v>
      </c>
      <c r="AD1717" s="165">
        <f t="shared" si="498"/>
        <v>1.0309278350515463</v>
      </c>
      <c r="AE1717" s="237" t="s">
        <v>5526</v>
      </c>
      <c r="AF1717" s="165">
        <v>86</v>
      </c>
      <c r="AG1717" s="165">
        <v>90</v>
      </c>
      <c r="AH1717" s="165">
        <f t="shared" si="499"/>
        <v>-4</v>
      </c>
      <c r="AI1717" s="165">
        <f t="shared" si="500"/>
        <v>-4.4444444444444446</v>
      </c>
      <c r="AJ1717" s="237" t="s">
        <v>5373</v>
      </c>
      <c r="AK1717" s="165">
        <v>67</v>
      </c>
      <c r="AL1717" s="165">
        <v>70</v>
      </c>
      <c r="AM1717" s="165">
        <f t="shared" si="501"/>
        <v>-3</v>
      </c>
      <c r="AN1717" s="165">
        <f t="shared" si="502"/>
        <v>-4.2857142857142856</v>
      </c>
      <c r="AO1717" s="237" t="s">
        <v>7716</v>
      </c>
      <c r="AP1717" s="165">
        <v>17</v>
      </c>
      <c r="AQ1717" s="165">
        <v>17</v>
      </c>
      <c r="AR1717" s="165">
        <f t="shared" si="503"/>
        <v>0</v>
      </c>
      <c r="AS1717" s="255">
        <f t="shared" si="504"/>
        <v>0</v>
      </c>
      <c r="AT1717" s="11" t="s">
        <v>9563</v>
      </c>
    </row>
    <row r="1718" spans="2:46" ht="50" customHeight="1">
      <c r="B1718" s="34" t="s">
        <v>3385</v>
      </c>
      <c r="C1718" s="35" t="s">
        <v>5314</v>
      </c>
      <c r="D1718" s="36" t="s">
        <v>5267</v>
      </c>
      <c r="E1718" s="240">
        <v>4367.7650000000003</v>
      </c>
      <c r="F1718" s="235">
        <v>5029.97</v>
      </c>
      <c r="G1718" s="234">
        <f t="shared" si="487"/>
        <v>-662.20499999999993</v>
      </c>
      <c r="H1718" s="105">
        <f t="shared" si="488"/>
        <v>-13.165187863943521</v>
      </c>
      <c r="I1718" s="240">
        <v>1516.7719999999999</v>
      </c>
      <c r="J1718" s="235">
        <v>1512.076</v>
      </c>
      <c r="K1718" s="234">
        <f t="shared" si="489"/>
        <v>4.6959999999999127</v>
      </c>
      <c r="L1718" s="312">
        <f t="shared" si="490"/>
        <v>0.31056640010157638</v>
      </c>
      <c r="M1718" s="240">
        <v>143.81200000000001</v>
      </c>
      <c r="N1718" s="235">
        <v>12.349</v>
      </c>
      <c r="O1718" s="234">
        <f t="shared" si="491"/>
        <v>131.46300000000002</v>
      </c>
      <c r="P1718" s="105">
        <f t="shared" si="492"/>
        <v>1064.5639323022108</v>
      </c>
      <c r="Q1718" s="240">
        <v>2707.181</v>
      </c>
      <c r="R1718" s="235">
        <v>3505.5450000000001</v>
      </c>
      <c r="S1718" s="234">
        <f t="shared" si="493"/>
        <v>-798.36400000000003</v>
      </c>
      <c r="T1718" s="105">
        <f t="shared" si="494"/>
        <v>-22.77431897180039</v>
      </c>
      <c r="U1718" s="180" t="s">
        <v>5338</v>
      </c>
      <c r="V1718" s="165">
        <v>1785</v>
      </c>
      <c r="W1718" s="165">
        <v>2112</v>
      </c>
      <c r="X1718" s="165">
        <f t="shared" si="495"/>
        <v>-327</v>
      </c>
      <c r="Y1718" s="255">
        <f t="shared" si="496"/>
        <v>-15.482954545454545</v>
      </c>
      <c r="Z1718" s="237" t="s">
        <v>9564</v>
      </c>
      <c r="AA1718" s="165">
        <v>116</v>
      </c>
      <c r="AB1718" s="165">
        <v>190</v>
      </c>
      <c r="AC1718" s="165">
        <f t="shared" si="497"/>
        <v>-74</v>
      </c>
      <c r="AD1718" s="165">
        <f t="shared" si="498"/>
        <v>-38.94736842105263</v>
      </c>
      <c r="AE1718" s="237" t="s">
        <v>9565</v>
      </c>
      <c r="AF1718" s="165">
        <v>96</v>
      </c>
      <c r="AG1718" s="165">
        <v>95</v>
      </c>
      <c r="AH1718" s="165">
        <f t="shared" si="499"/>
        <v>1</v>
      </c>
      <c r="AI1718" s="165">
        <f t="shared" si="500"/>
        <v>1.0526315789473684</v>
      </c>
      <c r="AJ1718" s="237" t="s">
        <v>9566</v>
      </c>
      <c r="AK1718" s="165">
        <v>90</v>
      </c>
      <c r="AL1718" s="165">
        <v>223</v>
      </c>
      <c r="AM1718" s="165">
        <f t="shared" si="501"/>
        <v>-133</v>
      </c>
      <c r="AN1718" s="165">
        <f t="shared" si="502"/>
        <v>-59.641255605381161</v>
      </c>
      <c r="AO1718" s="237" t="s">
        <v>9567</v>
      </c>
      <c r="AP1718" s="165">
        <v>86</v>
      </c>
      <c r="AQ1718" s="165">
        <v>98</v>
      </c>
      <c r="AR1718" s="165">
        <f t="shared" si="503"/>
        <v>-12</v>
      </c>
      <c r="AS1718" s="255">
        <f t="shared" si="504"/>
        <v>-12.244897959183673</v>
      </c>
      <c r="AT1718" s="9" t="s">
        <v>9568</v>
      </c>
    </row>
    <row r="1719" spans="2:46" ht="50" customHeight="1">
      <c r="B1719" s="34" t="s">
        <v>3386</v>
      </c>
      <c r="C1719" s="35" t="s">
        <v>5314</v>
      </c>
      <c r="D1719" s="36" t="s">
        <v>3387</v>
      </c>
      <c r="E1719" s="240">
        <v>15205.342000000001</v>
      </c>
      <c r="F1719" s="235">
        <v>14036.005999999999</v>
      </c>
      <c r="G1719" s="234">
        <f t="shared" si="487"/>
        <v>1169.3360000000011</v>
      </c>
      <c r="H1719" s="105">
        <f t="shared" si="488"/>
        <v>8.3309739252035175</v>
      </c>
      <c r="I1719" s="240">
        <v>2581.607</v>
      </c>
      <c r="J1719" s="235">
        <v>2578.52</v>
      </c>
      <c r="K1719" s="234">
        <f t="shared" si="489"/>
        <v>3.0869999999999891</v>
      </c>
      <c r="L1719" s="312">
        <f t="shared" si="490"/>
        <v>0.11971983928765295</v>
      </c>
      <c r="M1719" s="240">
        <v>2160.2800000000002</v>
      </c>
      <c r="N1719" s="235">
        <v>1798.89</v>
      </c>
      <c r="O1719" s="234">
        <f t="shared" si="491"/>
        <v>361.3900000000001</v>
      </c>
      <c r="P1719" s="105">
        <f t="shared" si="492"/>
        <v>20.089610815558487</v>
      </c>
      <c r="Q1719" s="240">
        <v>10463.455</v>
      </c>
      <c r="R1719" s="235">
        <v>9658.5959999999995</v>
      </c>
      <c r="S1719" s="234">
        <f t="shared" si="493"/>
        <v>804.85900000000038</v>
      </c>
      <c r="T1719" s="105">
        <f t="shared" si="494"/>
        <v>8.3330848500134014</v>
      </c>
      <c r="U1719" s="180" t="s">
        <v>5440</v>
      </c>
      <c r="V1719" s="165">
        <v>5443</v>
      </c>
      <c r="W1719" s="165">
        <v>5170</v>
      </c>
      <c r="X1719" s="165">
        <f t="shared" si="495"/>
        <v>273</v>
      </c>
      <c r="Y1719" s="255">
        <f t="shared" si="496"/>
        <v>5.2804642166344289</v>
      </c>
      <c r="Z1719" s="237" t="s">
        <v>5338</v>
      </c>
      <c r="AA1719" s="165">
        <v>2313</v>
      </c>
      <c r="AB1719" s="165">
        <v>2313</v>
      </c>
      <c r="AC1719" s="165">
        <f t="shared" si="497"/>
        <v>0</v>
      </c>
      <c r="AD1719" s="165">
        <f t="shared" si="498"/>
        <v>0</v>
      </c>
      <c r="AE1719" s="237" t="s">
        <v>9569</v>
      </c>
      <c r="AF1719" s="165">
        <v>763</v>
      </c>
      <c r="AG1719" s="165">
        <v>515</v>
      </c>
      <c r="AH1719" s="165">
        <f t="shared" si="499"/>
        <v>248</v>
      </c>
      <c r="AI1719" s="165">
        <f t="shared" si="500"/>
        <v>48.155339805825243</v>
      </c>
      <c r="AJ1719" s="241" t="s">
        <v>5373</v>
      </c>
      <c r="AK1719" s="165">
        <v>615</v>
      </c>
      <c r="AL1719" s="165">
        <v>613</v>
      </c>
      <c r="AM1719" s="165">
        <f t="shared" si="501"/>
        <v>2</v>
      </c>
      <c r="AN1719" s="165">
        <f t="shared" si="502"/>
        <v>0.32626427406199021</v>
      </c>
      <c r="AO1719" s="241" t="s">
        <v>9570</v>
      </c>
      <c r="AP1719" s="165">
        <v>481</v>
      </c>
      <c r="AQ1719" s="165">
        <v>431</v>
      </c>
      <c r="AR1719" s="165">
        <f t="shared" si="503"/>
        <v>50</v>
      </c>
      <c r="AS1719" s="255">
        <f t="shared" si="504"/>
        <v>11.600928074245939</v>
      </c>
      <c r="AT1719" s="9" t="s">
        <v>9571</v>
      </c>
    </row>
    <row r="1720" spans="2:46" ht="50" customHeight="1">
      <c r="B1720" s="34" t="s">
        <v>3388</v>
      </c>
      <c r="C1720" s="35" t="s">
        <v>5314</v>
      </c>
      <c r="D1720" s="36" t="s">
        <v>3389</v>
      </c>
      <c r="E1720" s="240">
        <v>15347.26</v>
      </c>
      <c r="F1720" s="235">
        <v>14171.130999999999</v>
      </c>
      <c r="G1720" s="234">
        <f t="shared" si="487"/>
        <v>1176.1290000000008</v>
      </c>
      <c r="H1720" s="105">
        <f t="shared" si="488"/>
        <v>8.2994716512041329</v>
      </c>
      <c r="I1720" s="240">
        <v>5472.1570000000002</v>
      </c>
      <c r="J1720" s="235">
        <v>4918.7920000000004</v>
      </c>
      <c r="K1720" s="234">
        <f t="shared" si="489"/>
        <v>553.36499999999978</v>
      </c>
      <c r="L1720" s="312">
        <f t="shared" si="490"/>
        <v>11.250018297175398</v>
      </c>
      <c r="M1720" s="240">
        <v>928.35199999999998</v>
      </c>
      <c r="N1720" s="235">
        <v>925.553</v>
      </c>
      <c r="O1720" s="234">
        <f t="shared" si="491"/>
        <v>2.7989999999999782</v>
      </c>
      <c r="P1720" s="105">
        <f t="shared" si="492"/>
        <v>0.30241380018215902</v>
      </c>
      <c r="Q1720" s="240">
        <v>8946.7510000000002</v>
      </c>
      <c r="R1720" s="235">
        <v>8326.7860000000001</v>
      </c>
      <c r="S1720" s="234">
        <f t="shared" si="493"/>
        <v>619.96500000000015</v>
      </c>
      <c r="T1720" s="105">
        <f t="shared" si="494"/>
        <v>7.4454297252265187</v>
      </c>
      <c r="U1720" s="180" t="s">
        <v>5338</v>
      </c>
      <c r="V1720" s="165">
        <v>4188</v>
      </c>
      <c r="W1720" s="165">
        <v>4245</v>
      </c>
      <c r="X1720" s="165">
        <f t="shared" si="495"/>
        <v>-57</v>
      </c>
      <c r="Y1720" s="165">
        <f t="shared" si="496"/>
        <v>-1.342756183745583</v>
      </c>
      <c r="Z1720" s="241" t="s">
        <v>9572</v>
      </c>
      <c r="AA1720" s="165">
        <v>2234</v>
      </c>
      <c r="AB1720" s="165">
        <v>1629</v>
      </c>
      <c r="AC1720" s="165">
        <f t="shared" si="497"/>
        <v>605</v>
      </c>
      <c r="AD1720" s="165">
        <f t="shared" si="498"/>
        <v>37.139349294045424</v>
      </c>
      <c r="AE1720" s="241" t="s">
        <v>7670</v>
      </c>
      <c r="AF1720" s="165">
        <v>526</v>
      </c>
      <c r="AG1720" s="165">
        <v>472</v>
      </c>
      <c r="AH1720" s="165">
        <f t="shared" si="499"/>
        <v>54</v>
      </c>
      <c r="AI1720" s="165">
        <f t="shared" si="500"/>
        <v>11.440677966101696</v>
      </c>
      <c r="AJ1720" s="241" t="s">
        <v>9573</v>
      </c>
      <c r="AK1720" s="165">
        <v>498</v>
      </c>
      <c r="AL1720" s="165">
        <v>544</v>
      </c>
      <c r="AM1720" s="165">
        <f t="shared" si="501"/>
        <v>-46</v>
      </c>
      <c r="AN1720" s="165">
        <f t="shared" si="502"/>
        <v>-8.4558823529411775</v>
      </c>
      <c r="AO1720" s="241" t="s">
        <v>9574</v>
      </c>
      <c r="AP1720" s="165">
        <v>433</v>
      </c>
      <c r="AQ1720" s="165">
        <v>432</v>
      </c>
      <c r="AR1720" s="165">
        <f t="shared" si="503"/>
        <v>1</v>
      </c>
      <c r="AS1720" s="255">
        <f t="shared" si="504"/>
        <v>0.23148148148148145</v>
      </c>
      <c r="AT1720" s="9" t="s">
        <v>9575</v>
      </c>
    </row>
    <row r="1721" spans="2:46" ht="50" customHeight="1">
      <c r="B1721" s="34" t="s">
        <v>3390</v>
      </c>
      <c r="C1721" s="35" t="s">
        <v>5314</v>
      </c>
      <c r="D1721" s="36" t="s">
        <v>3391</v>
      </c>
      <c r="E1721" s="240">
        <v>11042.88</v>
      </c>
      <c r="F1721" s="235">
        <v>11080.869000000001</v>
      </c>
      <c r="G1721" s="234">
        <f t="shared" si="487"/>
        <v>-37.989000000001397</v>
      </c>
      <c r="H1721" s="105">
        <f t="shared" si="488"/>
        <v>-0.34283412248625439</v>
      </c>
      <c r="I1721" s="240">
        <v>2808.4459999999999</v>
      </c>
      <c r="J1721" s="235">
        <v>2794.35</v>
      </c>
      <c r="K1721" s="234">
        <f t="shared" si="489"/>
        <v>14.096000000000004</v>
      </c>
      <c r="L1721" s="312">
        <f t="shared" si="490"/>
        <v>0.50444647234598405</v>
      </c>
      <c r="M1721" s="240">
        <v>934.06</v>
      </c>
      <c r="N1721" s="235">
        <v>982.64700000000005</v>
      </c>
      <c r="O1721" s="234">
        <f t="shared" si="491"/>
        <v>-48.587000000000103</v>
      </c>
      <c r="P1721" s="105">
        <f t="shared" si="492"/>
        <v>-4.9445019422030594</v>
      </c>
      <c r="Q1721" s="240">
        <v>7300.3739999999998</v>
      </c>
      <c r="R1721" s="235">
        <v>7303.8720000000003</v>
      </c>
      <c r="S1721" s="234">
        <f t="shared" si="493"/>
        <v>-3.498000000000502</v>
      </c>
      <c r="T1721" s="105">
        <f t="shared" si="494"/>
        <v>-4.7892405562426361E-2</v>
      </c>
      <c r="U1721" s="180" t="s">
        <v>5338</v>
      </c>
      <c r="V1721" s="165">
        <v>2700</v>
      </c>
      <c r="W1721" s="165">
        <v>2700</v>
      </c>
      <c r="X1721" s="165">
        <f t="shared" si="495"/>
        <v>0</v>
      </c>
      <c r="Y1721" s="165">
        <f t="shared" si="496"/>
        <v>0</v>
      </c>
      <c r="Z1721" s="241" t="s">
        <v>5440</v>
      </c>
      <c r="AA1721" s="165">
        <v>1124</v>
      </c>
      <c r="AB1721" s="165">
        <v>1289</v>
      </c>
      <c r="AC1721" s="165">
        <f t="shared" si="497"/>
        <v>-165</v>
      </c>
      <c r="AD1721" s="165">
        <f t="shared" si="498"/>
        <v>-12.800620636152054</v>
      </c>
      <c r="AE1721" s="241" t="s">
        <v>7646</v>
      </c>
      <c r="AF1721" s="165">
        <v>932</v>
      </c>
      <c r="AG1721" s="165">
        <v>829</v>
      </c>
      <c r="AH1721" s="165">
        <f t="shared" si="499"/>
        <v>103</v>
      </c>
      <c r="AI1721" s="165">
        <f t="shared" si="500"/>
        <v>12.424607961399277</v>
      </c>
      <c r="AJ1721" s="241" t="s">
        <v>9576</v>
      </c>
      <c r="AK1721" s="165">
        <v>617</v>
      </c>
      <c r="AL1721" s="165">
        <v>559</v>
      </c>
      <c r="AM1721" s="165">
        <f t="shared" si="501"/>
        <v>58</v>
      </c>
      <c r="AN1721" s="165">
        <f t="shared" si="502"/>
        <v>10.375670840787119</v>
      </c>
      <c r="AO1721" s="241" t="s">
        <v>9577</v>
      </c>
      <c r="AP1721" s="165">
        <v>603</v>
      </c>
      <c r="AQ1721" s="165">
        <v>662</v>
      </c>
      <c r="AR1721" s="165">
        <f t="shared" si="503"/>
        <v>-59</v>
      </c>
      <c r="AS1721" s="255">
        <f t="shared" si="504"/>
        <v>-8.9123867069486398</v>
      </c>
      <c r="AT1721" s="9" t="s">
        <v>9578</v>
      </c>
    </row>
    <row r="1722" spans="2:46" ht="50" customHeight="1">
      <c r="B1722" s="34" t="s">
        <v>3392</v>
      </c>
      <c r="C1722" s="35" t="s">
        <v>5314</v>
      </c>
      <c r="D1722" s="36" t="s">
        <v>3393</v>
      </c>
      <c r="E1722" s="240">
        <v>9751.2240000000002</v>
      </c>
      <c r="F1722" s="235">
        <v>9564.7549999999992</v>
      </c>
      <c r="G1722" s="234">
        <f t="shared" si="487"/>
        <v>186.46900000000096</v>
      </c>
      <c r="H1722" s="105">
        <f t="shared" si="488"/>
        <v>1.949542879038731</v>
      </c>
      <c r="I1722" s="240">
        <v>3186.9470000000001</v>
      </c>
      <c r="J1722" s="235">
        <v>4701.5159999999996</v>
      </c>
      <c r="K1722" s="234">
        <f t="shared" si="489"/>
        <v>-1514.5689999999995</v>
      </c>
      <c r="L1722" s="312">
        <f t="shared" si="490"/>
        <v>-32.214481456619517</v>
      </c>
      <c r="M1722" s="240">
        <v>8.9169999999999998</v>
      </c>
      <c r="N1722" s="235">
        <v>7.8689999999999998</v>
      </c>
      <c r="O1722" s="234">
        <f t="shared" si="491"/>
        <v>1.048</v>
      </c>
      <c r="P1722" s="105">
        <f t="shared" si="492"/>
        <v>13.318083619265472</v>
      </c>
      <c r="Q1722" s="240">
        <v>6555.36</v>
      </c>
      <c r="R1722" s="235">
        <v>4855.37</v>
      </c>
      <c r="S1722" s="234">
        <f t="shared" si="493"/>
        <v>1699.9899999999998</v>
      </c>
      <c r="T1722" s="105">
        <f t="shared" si="494"/>
        <v>35.012573707050123</v>
      </c>
      <c r="U1722" s="180" t="s">
        <v>5338</v>
      </c>
      <c r="V1722" s="165">
        <v>2099</v>
      </c>
      <c r="W1722" s="165">
        <v>2139</v>
      </c>
      <c r="X1722" s="165">
        <f t="shared" si="495"/>
        <v>-40</v>
      </c>
      <c r="Y1722" s="255">
        <f t="shared" si="496"/>
        <v>-1.8700327255726974</v>
      </c>
      <c r="Z1722" s="241" t="s">
        <v>6304</v>
      </c>
      <c r="AA1722" s="165">
        <v>1700</v>
      </c>
      <c r="AB1722" s="165" t="s">
        <v>5412</v>
      </c>
      <c r="AC1722" s="165" t="s">
        <v>5412</v>
      </c>
      <c r="AD1722" s="165" t="s">
        <v>5412</v>
      </c>
      <c r="AE1722" s="241" t="s">
        <v>5445</v>
      </c>
      <c r="AF1722" s="165">
        <v>1098</v>
      </c>
      <c r="AG1722" s="165">
        <v>1068</v>
      </c>
      <c r="AH1722" s="165">
        <f t="shared" si="499"/>
        <v>30</v>
      </c>
      <c r="AI1722" s="165">
        <f t="shared" si="500"/>
        <v>2.8089887640449436</v>
      </c>
      <c r="AJ1722" s="241" t="s">
        <v>5373</v>
      </c>
      <c r="AK1722" s="165">
        <v>687</v>
      </c>
      <c r="AL1722" s="165">
        <v>688</v>
      </c>
      <c r="AM1722" s="165">
        <f t="shared" si="501"/>
        <v>-1</v>
      </c>
      <c r="AN1722" s="165">
        <f t="shared" si="502"/>
        <v>-0.14534883720930233</v>
      </c>
      <c r="AO1722" s="241" t="s">
        <v>9579</v>
      </c>
      <c r="AP1722" s="165">
        <v>290</v>
      </c>
      <c r="AQ1722" s="165">
        <v>273</v>
      </c>
      <c r="AR1722" s="165">
        <f t="shared" si="503"/>
        <v>17</v>
      </c>
      <c r="AS1722" s="255">
        <f t="shared" si="504"/>
        <v>6.2271062271062272</v>
      </c>
      <c r="AT1722" s="9" t="s">
        <v>9580</v>
      </c>
    </row>
    <row r="1723" spans="2:46" ht="50" customHeight="1">
      <c r="B1723" s="34" t="s">
        <v>3394</v>
      </c>
      <c r="C1723" s="35" t="s">
        <v>5314</v>
      </c>
      <c r="D1723" s="36" t="s">
        <v>3395</v>
      </c>
      <c r="E1723" s="240">
        <v>12968.046</v>
      </c>
      <c r="F1723" s="235">
        <v>12779.217000000001</v>
      </c>
      <c r="G1723" s="234">
        <f t="shared" si="487"/>
        <v>188.82899999999972</v>
      </c>
      <c r="H1723" s="105">
        <f t="shared" si="488"/>
        <v>1.4776257418588301</v>
      </c>
      <c r="I1723" s="240">
        <v>2945.6509999999998</v>
      </c>
      <c r="J1723" s="235">
        <v>2887.9459999999999</v>
      </c>
      <c r="K1723" s="234">
        <f t="shared" si="489"/>
        <v>57.704999999999927</v>
      </c>
      <c r="L1723" s="312">
        <f t="shared" si="490"/>
        <v>1.9981329290783112</v>
      </c>
      <c r="M1723" s="240">
        <v>2382.8270000000002</v>
      </c>
      <c r="N1723" s="235">
        <v>2376.125</v>
      </c>
      <c r="O1723" s="234">
        <f t="shared" si="491"/>
        <v>6.7020000000002256</v>
      </c>
      <c r="P1723" s="105">
        <f t="shared" si="492"/>
        <v>0.28205586827293283</v>
      </c>
      <c r="Q1723" s="240">
        <v>7639.5680000000002</v>
      </c>
      <c r="R1723" s="235">
        <v>7515.1459999999997</v>
      </c>
      <c r="S1723" s="234">
        <f t="shared" si="493"/>
        <v>124.42200000000048</v>
      </c>
      <c r="T1723" s="105">
        <f t="shared" si="494"/>
        <v>1.6556165375895622</v>
      </c>
      <c r="U1723" s="180" t="s">
        <v>5338</v>
      </c>
      <c r="V1723" s="165">
        <v>2876</v>
      </c>
      <c r="W1723" s="165">
        <v>2868</v>
      </c>
      <c r="X1723" s="165">
        <f t="shared" si="495"/>
        <v>8</v>
      </c>
      <c r="Y1723" s="165">
        <f t="shared" si="496"/>
        <v>0.2789400278940028</v>
      </c>
      <c r="Z1723" s="241" t="s">
        <v>5339</v>
      </c>
      <c r="AA1723" s="165">
        <v>2522</v>
      </c>
      <c r="AB1723" s="165">
        <v>2339</v>
      </c>
      <c r="AC1723" s="165">
        <f t="shared" si="497"/>
        <v>183</v>
      </c>
      <c r="AD1723" s="165">
        <f t="shared" si="498"/>
        <v>7.8238563488670367</v>
      </c>
      <c r="AE1723" s="241" t="s">
        <v>6272</v>
      </c>
      <c r="AF1723" s="165">
        <v>1136</v>
      </c>
      <c r="AG1723" s="165">
        <v>1057</v>
      </c>
      <c r="AH1723" s="165">
        <f t="shared" si="499"/>
        <v>79</v>
      </c>
      <c r="AI1723" s="165">
        <f t="shared" si="500"/>
        <v>7.4739829706717122</v>
      </c>
      <c r="AJ1723" s="241" t="s">
        <v>9581</v>
      </c>
      <c r="AK1723" s="165">
        <v>625</v>
      </c>
      <c r="AL1723" s="165">
        <v>446</v>
      </c>
      <c r="AM1723" s="165">
        <f t="shared" si="501"/>
        <v>179</v>
      </c>
      <c r="AN1723" s="165">
        <f t="shared" si="502"/>
        <v>40.134529147982065</v>
      </c>
      <c r="AO1723" s="241" t="s">
        <v>5373</v>
      </c>
      <c r="AP1723" s="165">
        <v>302</v>
      </c>
      <c r="AQ1723" s="165">
        <v>302</v>
      </c>
      <c r="AR1723" s="165">
        <f t="shared" si="503"/>
        <v>0</v>
      </c>
      <c r="AS1723" s="255">
        <f t="shared" si="504"/>
        <v>0</v>
      </c>
      <c r="AT1723" s="9" t="s">
        <v>9582</v>
      </c>
    </row>
    <row r="1724" spans="2:46" ht="50" customHeight="1">
      <c r="B1724" s="37" t="s">
        <v>3396</v>
      </c>
      <c r="C1724" s="38" t="s">
        <v>5314</v>
      </c>
      <c r="D1724" s="39" t="s">
        <v>3397</v>
      </c>
      <c r="E1724" s="240">
        <v>6875.5929999999998</v>
      </c>
      <c r="F1724" s="235">
        <v>7456.8819999999996</v>
      </c>
      <c r="G1724" s="234">
        <f t="shared" si="487"/>
        <v>-581.28899999999976</v>
      </c>
      <c r="H1724" s="105">
        <f t="shared" si="488"/>
        <v>-7.7953359058115677</v>
      </c>
      <c r="I1724" s="240">
        <v>2716.43</v>
      </c>
      <c r="J1724" s="235">
        <v>3110.1010000000001</v>
      </c>
      <c r="K1724" s="234">
        <f t="shared" si="489"/>
        <v>-393.67100000000028</v>
      </c>
      <c r="L1724" s="312">
        <f t="shared" si="490"/>
        <v>-12.657820437342718</v>
      </c>
      <c r="M1724" s="240">
        <v>168.923</v>
      </c>
      <c r="N1724" s="235">
        <v>176.904</v>
      </c>
      <c r="O1724" s="234">
        <f t="shared" si="491"/>
        <v>-7.9809999999999945</v>
      </c>
      <c r="P1724" s="105">
        <f t="shared" si="492"/>
        <v>-4.5114864559308971</v>
      </c>
      <c r="Q1724" s="240">
        <v>3990.24</v>
      </c>
      <c r="R1724" s="235">
        <v>4169.8770000000004</v>
      </c>
      <c r="S1724" s="234">
        <f t="shared" si="493"/>
        <v>-179.63700000000063</v>
      </c>
      <c r="T1724" s="105">
        <f t="shared" si="494"/>
        <v>-4.3079687962019175</v>
      </c>
      <c r="U1724" s="180" t="s">
        <v>5338</v>
      </c>
      <c r="V1724" s="165">
        <v>1929</v>
      </c>
      <c r="W1724" s="165">
        <v>2081</v>
      </c>
      <c r="X1724" s="165">
        <f t="shared" si="495"/>
        <v>-152</v>
      </c>
      <c r="Y1724" s="255">
        <f t="shared" si="496"/>
        <v>-7.3041806823642474</v>
      </c>
      <c r="Z1724" s="241" t="s">
        <v>5373</v>
      </c>
      <c r="AA1724" s="165">
        <v>714</v>
      </c>
      <c r="AB1724" s="165">
        <v>713</v>
      </c>
      <c r="AC1724" s="165">
        <f t="shared" si="497"/>
        <v>1</v>
      </c>
      <c r="AD1724" s="165">
        <f t="shared" si="498"/>
        <v>0.14025245441795231</v>
      </c>
      <c r="AE1724" s="241" t="s">
        <v>5440</v>
      </c>
      <c r="AF1724" s="165">
        <v>607</v>
      </c>
      <c r="AG1724" s="165">
        <v>641</v>
      </c>
      <c r="AH1724" s="165">
        <f t="shared" si="499"/>
        <v>-34</v>
      </c>
      <c r="AI1724" s="165">
        <f t="shared" si="500"/>
        <v>-5.3042121684867398</v>
      </c>
      <c r="AJ1724" s="241" t="s">
        <v>9583</v>
      </c>
      <c r="AK1724" s="165">
        <v>420</v>
      </c>
      <c r="AL1724" s="165">
        <v>420</v>
      </c>
      <c r="AM1724" s="165">
        <f t="shared" si="501"/>
        <v>0</v>
      </c>
      <c r="AN1724" s="165">
        <f t="shared" si="502"/>
        <v>0</v>
      </c>
      <c r="AO1724" s="241" t="s">
        <v>9584</v>
      </c>
      <c r="AP1724" s="165">
        <v>150</v>
      </c>
      <c r="AQ1724" s="165">
        <v>132</v>
      </c>
      <c r="AR1724" s="165">
        <f t="shared" si="503"/>
        <v>18</v>
      </c>
      <c r="AS1724" s="255">
        <f t="shared" si="504"/>
        <v>13.636363636363635</v>
      </c>
      <c r="AT1724" s="11" t="s">
        <v>9585</v>
      </c>
    </row>
    <row r="1725" spans="2:46" ht="50" customHeight="1">
      <c r="B1725" s="37" t="s">
        <v>3398</v>
      </c>
      <c r="C1725" s="38" t="s">
        <v>5314</v>
      </c>
      <c r="D1725" s="39" t="s">
        <v>3399</v>
      </c>
      <c r="E1725" s="240">
        <v>13671.867</v>
      </c>
      <c r="F1725" s="235">
        <v>13681.628000000001</v>
      </c>
      <c r="G1725" s="234">
        <f t="shared" si="487"/>
        <v>-9.761000000000422</v>
      </c>
      <c r="H1725" s="105">
        <f t="shared" si="488"/>
        <v>-7.1343848846061458E-2</v>
      </c>
      <c r="I1725" s="240">
        <v>5787.0540000000001</v>
      </c>
      <c r="J1725" s="235">
        <v>6103.2740000000003</v>
      </c>
      <c r="K1725" s="234">
        <f t="shared" si="489"/>
        <v>-316.22000000000025</v>
      </c>
      <c r="L1725" s="312">
        <f t="shared" si="490"/>
        <v>-5.1811535906793678</v>
      </c>
      <c r="M1725" s="240">
        <v>765.08600000000001</v>
      </c>
      <c r="N1725" s="235">
        <v>763.71799999999996</v>
      </c>
      <c r="O1725" s="234">
        <f t="shared" si="491"/>
        <v>1.3680000000000518</v>
      </c>
      <c r="P1725" s="105">
        <f t="shared" si="492"/>
        <v>0.17912370796551239</v>
      </c>
      <c r="Q1725" s="240">
        <v>7119.7269999999999</v>
      </c>
      <c r="R1725" s="235">
        <v>6814.6360000000004</v>
      </c>
      <c r="S1725" s="234">
        <f t="shared" si="493"/>
        <v>305.09099999999944</v>
      </c>
      <c r="T1725" s="105">
        <f t="shared" si="494"/>
        <v>4.4769962768370819</v>
      </c>
      <c r="U1725" s="180" t="s">
        <v>5401</v>
      </c>
      <c r="V1725" s="165">
        <v>3647</v>
      </c>
      <c r="W1725" s="165">
        <v>3342</v>
      </c>
      <c r="X1725" s="165">
        <f t="shared" si="495"/>
        <v>305</v>
      </c>
      <c r="Y1725" s="165">
        <f t="shared" si="496"/>
        <v>9.1262716935966495</v>
      </c>
      <c r="Z1725" s="241" t="s">
        <v>5513</v>
      </c>
      <c r="AA1725" s="165">
        <v>1930</v>
      </c>
      <c r="AB1725" s="165">
        <v>1930</v>
      </c>
      <c r="AC1725" s="165">
        <f t="shared" si="497"/>
        <v>0</v>
      </c>
      <c r="AD1725" s="165">
        <f t="shared" si="498"/>
        <v>0</v>
      </c>
      <c r="AE1725" s="241" t="s">
        <v>5415</v>
      </c>
      <c r="AF1725" s="165">
        <v>814</v>
      </c>
      <c r="AG1725" s="165">
        <v>814</v>
      </c>
      <c r="AH1725" s="165">
        <f t="shared" si="499"/>
        <v>0</v>
      </c>
      <c r="AI1725" s="165">
        <f t="shared" si="500"/>
        <v>0</v>
      </c>
      <c r="AJ1725" s="241" t="s">
        <v>8573</v>
      </c>
      <c r="AK1725" s="165">
        <v>410</v>
      </c>
      <c r="AL1725" s="165">
        <v>409</v>
      </c>
      <c r="AM1725" s="165">
        <f t="shared" si="501"/>
        <v>1</v>
      </c>
      <c r="AN1725" s="165">
        <f t="shared" si="502"/>
        <v>0.24449877750611246</v>
      </c>
      <c r="AO1725" s="241" t="s">
        <v>9586</v>
      </c>
      <c r="AP1725" s="165">
        <v>226</v>
      </c>
      <c r="AQ1725" s="165">
        <v>225</v>
      </c>
      <c r="AR1725" s="165">
        <f t="shared" si="503"/>
        <v>1</v>
      </c>
      <c r="AS1725" s="255">
        <f t="shared" si="504"/>
        <v>0.44444444444444442</v>
      </c>
      <c r="AT1725" s="11" t="s">
        <v>9587</v>
      </c>
    </row>
    <row r="1726" spans="2:46" ht="50" customHeight="1">
      <c r="B1726" s="34" t="s">
        <v>3400</v>
      </c>
      <c r="C1726" s="35" t="s">
        <v>5314</v>
      </c>
      <c r="D1726" s="36" t="s">
        <v>3401</v>
      </c>
      <c r="E1726" s="240">
        <v>19344.243999999999</v>
      </c>
      <c r="F1726" s="235">
        <v>19836.47</v>
      </c>
      <c r="G1726" s="234">
        <f t="shared" si="487"/>
        <v>-492.22600000000239</v>
      </c>
      <c r="H1726" s="105">
        <f t="shared" si="488"/>
        <v>-2.481419325111788</v>
      </c>
      <c r="I1726" s="240">
        <v>6101.1350000000002</v>
      </c>
      <c r="J1726" s="235">
        <v>6975.4340000000002</v>
      </c>
      <c r="K1726" s="234">
        <f t="shared" si="489"/>
        <v>-874.29899999999998</v>
      </c>
      <c r="L1726" s="312">
        <f t="shared" si="490"/>
        <v>-12.533972796531371</v>
      </c>
      <c r="M1726" s="240">
        <v>3066.895</v>
      </c>
      <c r="N1726" s="235">
        <v>3047.1149999999998</v>
      </c>
      <c r="O1726" s="234">
        <f t="shared" si="491"/>
        <v>19.7800000000002</v>
      </c>
      <c r="P1726" s="105">
        <f t="shared" si="492"/>
        <v>0.64913861144066443</v>
      </c>
      <c r="Q1726" s="240">
        <v>10176.214</v>
      </c>
      <c r="R1726" s="235">
        <v>9813.9210000000003</v>
      </c>
      <c r="S1726" s="234">
        <f t="shared" si="493"/>
        <v>362.29299999999967</v>
      </c>
      <c r="T1726" s="105">
        <f t="shared" si="494"/>
        <v>3.6916233582886968</v>
      </c>
      <c r="U1726" s="180" t="s">
        <v>5395</v>
      </c>
      <c r="V1726" s="165">
        <v>5947</v>
      </c>
      <c r="W1726" s="165">
        <v>5598</v>
      </c>
      <c r="X1726" s="165">
        <f t="shared" si="495"/>
        <v>349</v>
      </c>
      <c r="Y1726" s="165">
        <f t="shared" si="496"/>
        <v>6.2343694176491606</v>
      </c>
      <c r="Z1726" s="241" t="s">
        <v>5338</v>
      </c>
      <c r="AA1726" s="165">
        <v>3291</v>
      </c>
      <c r="AB1726" s="165">
        <v>3291</v>
      </c>
      <c r="AC1726" s="165">
        <f t="shared" si="497"/>
        <v>0</v>
      </c>
      <c r="AD1726" s="165">
        <f t="shared" si="498"/>
        <v>0</v>
      </c>
      <c r="AE1726" s="241" t="s">
        <v>5373</v>
      </c>
      <c r="AF1726" s="165">
        <v>838</v>
      </c>
      <c r="AG1726" s="165">
        <v>838</v>
      </c>
      <c r="AH1726" s="165">
        <f t="shared" si="499"/>
        <v>0</v>
      </c>
      <c r="AI1726" s="165">
        <f t="shared" si="500"/>
        <v>0</v>
      </c>
      <c r="AJ1726" s="241" t="s">
        <v>5460</v>
      </c>
      <c r="AK1726" s="165">
        <v>91</v>
      </c>
      <c r="AL1726" s="165">
        <v>78</v>
      </c>
      <c r="AM1726" s="165">
        <f t="shared" si="501"/>
        <v>13</v>
      </c>
      <c r="AN1726" s="165">
        <f t="shared" si="502"/>
        <v>16.666666666666664</v>
      </c>
      <c r="AO1726" s="241" t="s">
        <v>5342</v>
      </c>
      <c r="AP1726" s="165">
        <v>9</v>
      </c>
      <c r="AQ1726" s="165">
        <v>9</v>
      </c>
      <c r="AR1726" s="165">
        <f t="shared" si="503"/>
        <v>0</v>
      </c>
      <c r="AS1726" s="255">
        <f t="shared" si="504"/>
        <v>0</v>
      </c>
      <c r="AT1726" s="9" t="s">
        <v>9588</v>
      </c>
    </row>
    <row r="1727" spans="2:46" ht="50" customHeight="1">
      <c r="B1727" s="34" t="s">
        <v>3402</v>
      </c>
      <c r="C1727" s="35" t="s">
        <v>5314</v>
      </c>
      <c r="D1727" s="36" t="s">
        <v>3403</v>
      </c>
      <c r="E1727" s="240">
        <v>4253.924</v>
      </c>
      <c r="F1727" s="235">
        <v>4513.482</v>
      </c>
      <c r="G1727" s="234">
        <f t="shared" si="487"/>
        <v>-259.55799999999999</v>
      </c>
      <c r="H1727" s="105">
        <f t="shared" si="488"/>
        <v>-5.7507263793231029</v>
      </c>
      <c r="I1727" s="240">
        <v>1745.0409999999999</v>
      </c>
      <c r="J1727" s="235">
        <v>1913.2729999999999</v>
      </c>
      <c r="K1727" s="234">
        <f t="shared" si="489"/>
        <v>-168.23199999999997</v>
      </c>
      <c r="L1727" s="312">
        <f t="shared" si="490"/>
        <v>-8.7928905075229711</v>
      </c>
      <c r="M1727" s="240">
        <v>431.50799999999998</v>
      </c>
      <c r="N1727" s="235">
        <v>540.87400000000002</v>
      </c>
      <c r="O1727" s="234">
        <f t="shared" si="491"/>
        <v>-109.36600000000004</v>
      </c>
      <c r="P1727" s="105">
        <f t="shared" si="492"/>
        <v>-20.220236136327507</v>
      </c>
      <c r="Q1727" s="240">
        <v>2077.375</v>
      </c>
      <c r="R1727" s="235">
        <v>2059.335</v>
      </c>
      <c r="S1727" s="234">
        <f t="shared" si="493"/>
        <v>18.039999999999964</v>
      </c>
      <c r="T1727" s="105">
        <f t="shared" si="494"/>
        <v>0.87601094528087764</v>
      </c>
      <c r="U1727" s="180" t="s">
        <v>5524</v>
      </c>
      <c r="V1727" s="165">
        <v>1833</v>
      </c>
      <c r="W1727" s="165">
        <v>1795</v>
      </c>
      <c r="X1727" s="165">
        <f t="shared" si="495"/>
        <v>38</v>
      </c>
      <c r="Y1727" s="165">
        <f t="shared" si="496"/>
        <v>2.116991643454039</v>
      </c>
      <c r="Z1727" s="241" t="s">
        <v>5362</v>
      </c>
      <c r="AA1727" s="165">
        <v>214</v>
      </c>
      <c r="AB1727" s="165">
        <v>211</v>
      </c>
      <c r="AC1727" s="165">
        <f t="shared" si="497"/>
        <v>3</v>
      </c>
      <c r="AD1727" s="165">
        <f t="shared" si="498"/>
        <v>1.4218009478672986</v>
      </c>
      <c r="AE1727" s="241" t="s">
        <v>5342</v>
      </c>
      <c r="AF1727" s="165">
        <v>30</v>
      </c>
      <c r="AG1727" s="165">
        <v>53</v>
      </c>
      <c r="AH1727" s="165">
        <f t="shared" si="499"/>
        <v>-23</v>
      </c>
      <c r="AI1727" s="165">
        <f t="shared" si="500"/>
        <v>-43.39622641509434</v>
      </c>
      <c r="AJ1727" s="241" t="s">
        <v>7288</v>
      </c>
      <c r="AK1727" s="165">
        <v>0</v>
      </c>
      <c r="AL1727" s="165">
        <v>0</v>
      </c>
      <c r="AM1727" s="165">
        <f t="shared" si="501"/>
        <v>0</v>
      </c>
      <c r="AN1727" s="165" t="s">
        <v>12165</v>
      </c>
      <c r="AO1727" s="165" t="s">
        <v>6176</v>
      </c>
      <c r="AP1727" s="165" t="s">
        <v>6176</v>
      </c>
      <c r="AQ1727" s="165" t="s">
        <v>6176</v>
      </c>
      <c r="AR1727" s="165" t="s">
        <v>6176</v>
      </c>
      <c r="AS1727" s="165" t="s">
        <v>6176</v>
      </c>
      <c r="AT1727" s="9" t="s">
        <v>9589</v>
      </c>
    </row>
    <row r="1728" spans="2:46" ht="50" customHeight="1">
      <c r="B1728" s="34" t="s">
        <v>3404</v>
      </c>
      <c r="C1728" s="35" t="s">
        <v>5314</v>
      </c>
      <c r="D1728" s="36" t="s">
        <v>3405</v>
      </c>
      <c r="E1728" s="240">
        <v>6483.5050000000001</v>
      </c>
      <c r="F1728" s="235">
        <v>6376.5219999999999</v>
      </c>
      <c r="G1728" s="234">
        <f t="shared" si="487"/>
        <v>106.98300000000017</v>
      </c>
      <c r="H1728" s="105">
        <f t="shared" si="488"/>
        <v>1.6777641479163745</v>
      </c>
      <c r="I1728" s="240">
        <v>2923.3969999999999</v>
      </c>
      <c r="J1728" s="235">
        <v>2883.0889999999999</v>
      </c>
      <c r="K1728" s="234">
        <f t="shared" si="489"/>
        <v>40.307999999999993</v>
      </c>
      <c r="L1728" s="312">
        <f t="shared" si="490"/>
        <v>1.398083791377928</v>
      </c>
      <c r="M1728" s="240">
        <v>103.923</v>
      </c>
      <c r="N1728" s="235">
        <v>203.55600000000001</v>
      </c>
      <c r="O1728" s="234">
        <f t="shared" si="491"/>
        <v>-99.63300000000001</v>
      </c>
      <c r="P1728" s="105">
        <f t="shared" si="492"/>
        <v>-48.94623592524907</v>
      </c>
      <c r="Q1728" s="240">
        <v>3456.1849999999999</v>
      </c>
      <c r="R1728" s="235">
        <v>3289.877</v>
      </c>
      <c r="S1728" s="234">
        <f t="shared" si="493"/>
        <v>166.30799999999999</v>
      </c>
      <c r="T1728" s="105">
        <f t="shared" si="494"/>
        <v>5.0551433989781378</v>
      </c>
      <c r="U1728" s="180" t="s">
        <v>5863</v>
      </c>
      <c r="V1728" s="165">
        <v>1747</v>
      </c>
      <c r="W1728" s="165">
        <v>1747</v>
      </c>
      <c r="X1728" s="165">
        <f t="shared" si="495"/>
        <v>0</v>
      </c>
      <c r="Y1728" s="165">
        <f t="shared" si="496"/>
        <v>0</v>
      </c>
      <c r="Z1728" s="241" t="s">
        <v>9590</v>
      </c>
      <c r="AA1728" s="165">
        <v>213</v>
      </c>
      <c r="AB1728" s="165">
        <v>212</v>
      </c>
      <c r="AC1728" s="165">
        <f t="shared" si="497"/>
        <v>1</v>
      </c>
      <c r="AD1728" s="165">
        <f t="shared" si="498"/>
        <v>0.47169811320754718</v>
      </c>
      <c r="AE1728" s="241" t="s">
        <v>9591</v>
      </c>
      <c r="AF1728" s="165">
        <v>202</v>
      </c>
      <c r="AG1728" s="165">
        <v>202</v>
      </c>
      <c r="AH1728" s="165">
        <f t="shared" si="499"/>
        <v>0</v>
      </c>
      <c r="AI1728" s="165">
        <f t="shared" si="500"/>
        <v>0</v>
      </c>
      <c r="AJ1728" s="241" t="s">
        <v>5478</v>
      </c>
      <c r="AK1728" s="165">
        <v>200</v>
      </c>
      <c r="AL1728" s="165">
        <v>200</v>
      </c>
      <c r="AM1728" s="165">
        <f t="shared" si="501"/>
        <v>0</v>
      </c>
      <c r="AN1728" s="165">
        <f t="shared" si="502"/>
        <v>0</v>
      </c>
      <c r="AO1728" s="241" t="s">
        <v>9592</v>
      </c>
      <c r="AP1728" s="165">
        <v>199</v>
      </c>
      <c r="AQ1728" s="165">
        <v>202</v>
      </c>
      <c r="AR1728" s="165">
        <f t="shared" si="503"/>
        <v>-3</v>
      </c>
      <c r="AS1728" s="255">
        <f t="shared" si="504"/>
        <v>-1.4851485148514851</v>
      </c>
      <c r="AT1728" s="9" t="s">
        <v>9593</v>
      </c>
    </row>
    <row r="1729" spans="2:46" ht="50" customHeight="1">
      <c r="B1729" s="34" t="s">
        <v>3406</v>
      </c>
      <c r="C1729" s="35" t="s">
        <v>5314</v>
      </c>
      <c r="D1729" s="36" t="s">
        <v>3407</v>
      </c>
      <c r="E1729" s="240">
        <v>6180.6019999999999</v>
      </c>
      <c r="F1729" s="235">
        <v>5936.5720000000001</v>
      </c>
      <c r="G1729" s="234">
        <f t="shared" si="487"/>
        <v>244.02999999999975</v>
      </c>
      <c r="H1729" s="105">
        <f t="shared" si="488"/>
        <v>4.1106214158608667</v>
      </c>
      <c r="I1729" s="240">
        <v>4219.2969999999996</v>
      </c>
      <c r="J1729" s="235">
        <v>3954.393</v>
      </c>
      <c r="K1729" s="234">
        <f t="shared" si="489"/>
        <v>264.90399999999954</v>
      </c>
      <c r="L1729" s="312">
        <f t="shared" si="490"/>
        <v>6.698980096313127</v>
      </c>
      <c r="M1729" s="240">
        <v>546.85599999999999</v>
      </c>
      <c r="N1729" s="235">
        <v>551.33799999999997</v>
      </c>
      <c r="O1729" s="234">
        <f t="shared" si="491"/>
        <v>-4.4819999999999709</v>
      </c>
      <c r="P1729" s="105">
        <f t="shared" si="492"/>
        <v>-0.81293145039884263</v>
      </c>
      <c r="Q1729" s="240">
        <v>1414.4490000000001</v>
      </c>
      <c r="R1729" s="235">
        <v>1430.8409999999999</v>
      </c>
      <c r="S1729" s="234">
        <f t="shared" si="493"/>
        <v>-16.391999999999825</v>
      </c>
      <c r="T1729" s="105">
        <f t="shared" si="494"/>
        <v>-1.1456199535797358</v>
      </c>
      <c r="U1729" s="180" t="s">
        <v>9594</v>
      </c>
      <c r="V1729" s="165">
        <v>944</v>
      </c>
      <c r="W1729" s="165">
        <v>962</v>
      </c>
      <c r="X1729" s="165">
        <f t="shared" si="495"/>
        <v>-18</v>
      </c>
      <c r="Y1729" s="165">
        <f t="shared" si="496"/>
        <v>-1.8711018711018712</v>
      </c>
      <c r="Z1729" s="241" t="s">
        <v>5373</v>
      </c>
      <c r="AA1729" s="165">
        <v>278</v>
      </c>
      <c r="AB1729" s="165">
        <v>278</v>
      </c>
      <c r="AC1729" s="165">
        <f t="shared" si="497"/>
        <v>0</v>
      </c>
      <c r="AD1729" s="165">
        <f t="shared" si="498"/>
        <v>0</v>
      </c>
      <c r="AE1729" s="241" t="s">
        <v>9595</v>
      </c>
      <c r="AF1729" s="165">
        <v>102</v>
      </c>
      <c r="AG1729" s="165">
        <v>102</v>
      </c>
      <c r="AH1729" s="165">
        <f t="shared" si="499"/>
        <v>0</v>
      </c>
      <c r="AI1729" s="165">
        <f t="shared" si="500"/>
        <v>0</v>
      </c>
      <c r="AJ1729" s="241" t="s">
        <v>9596</v>
      </c>
      <c r="AK1729" s="165">
        <v>58</v>
      </c>
      <c r="AL1729" s="165">
        <v>58</v>
      </c>
      <c r="AM1729" s="165">
        <f t="shared" si="501"/>
        <v>0</v>
      </c>
      <c r="AN1729" s="165">
        <f t="shared" si="502"/>
        <v>0</v>
      </c>
      <c r="AO1729" s="241" t="s">
        <v>9597</v>
      </c>
      <c r="AP1729" s="165">
        <v>17</v>
      </c>
      <c r="AQ1729" s="165">
        <v>17</v>
      </c>
      <c r="AR1729" s="165">
        <f t="shared" si="503"/>
        <v>0</v>
      </c>
      <c r="AS1729" s="255">
        <f t="shared" si="504"/>
        <v>0</v>
      </c>
      <c r="AT1729" s="9" t="s">
        <v>9598</v>
      </c>
    </row>
    <row r="1730" spans="2:46" ht="50" customHeight="1">
      <c r="B1730" s="34" t="s">
        <v>3408</v>
      </c>
      <c r="C1730" s="35" t="s">
        <v>5314</v>
      </c>
      <c r="D1730" s="36" t="s">
        <v>3409</v>
      </c>
      <c r="E1730" s="240">
        <v>6328.924</v>
      </c>
      <c r="F1730" s="235">
        <v>7125.7640000000001</v>
      </c>
      <c r="G1730" s="234">
        <f t="shared" si="487"/>
        <v>-796.84000000000015</v>
      </c>
      <c r="H1730" s="105">
        <f t="shared" si="488"/>
        <v>-11.182520218182921</v>
      </c>
      <c r="I1730" s="240">
        <v>2864.4270000000001</v>
      </c>
      <c r="J1730" s="235">
        <v>2864.0740000000001</v>
      </c>
      <c r="K1730" s="234">
        <f t="shared" si="489"/>
        <v>0.35300000000006548</v>
      </c>
      <c r="L1730" s="312">
        <f t="shared" si="490"/>
        <v>1.232510053860569E-2</v>
      </c>
      <c r="M1730" s="240">
        <v>0.03</v>
      </c>
      <c r="N1730" s="235">
        <v>0.03</v>
      </c>
      <c r="O1730" s="234">
        <f t="shared" si="491"/>
        <v>0</v>
      </c>
      <c r="P1730" s="105">
        <f t="shared" si="492"/>
        <v>0</v>
      </c>
      <c r="Q1730" s="240">
        <v>3464.4670000000001</v>
      </c>
      <c r="R1730" s="235">
        <v>4261.66</v>
      </c>
      <c r="S1730" s="234">
        <f t="shared" si="493"/>
        <v>-797.19299999999976</v>
      </c>
      <c r="T1730" s="105">
        <f t="shared" si="494"/>
        <v>-18.7061614488251</v>
      </c>
      <c r="U1730" s="180" t="s">
        <v>5395</v>
      </c>
      <c r="V1730" s="165">
        <v>1605</v>
      </c>
      <c r="W1730" s="165">
        <v>2393</v>
      </c>
      <c r="X1730" s="165">
        <f t="shared" si="495"/>
        <v>-788</v>
      </c>
      <c r="Y1730" s="165">
        <f t="shared" si="496"/>
        <v>-32.929377350605932</v>
      </c>
      <c r="Z1730" s="241" t="s">
        <v>8759</v>
      </c>
      <c r="AA1730" s="165">
        <v>1084</v>
      </c>
      <c r="AB1730" s="165">
        <v>1095</v>
      </c>
      <c r="AC1730" s="165">
        <f t="shared" si="497"/>
        <v>-11</v>
      </c>
      <c r="AD1730" s="165">
        <f t="shared" si="498"/>
        <v>-1.004566210045662</v>
      </c>
      <c r="AE1730" s="241" t="s">
        <v>7947</v>
      </c>
      <c r="AF1730" s="165">
        <v>324</v>
      </c>
      <c r="AG1730" s="165">
        <v>324</v>
      </c>
      <c r="AH1730" s="165">
        <f t="shared" si="499"/>
        <v>0</v>
      </c>
      <c r="AI1730" s="165">
        <f t="shared" si="500"/>
        <v>0</v>
      </c>
      <c r="AJ1730" s="241" t="s">
        <v>6577</v>
      </c>
      <c r="AK1730" s="165">
        <v>261</v>
      </c>
      <c r="AL1730" s="165">
        <v>261</v>
      </c>
      <c r="AM1730" s="165">
        <f t="shared" si="501"/>
        <v>0</v>
      </c>
      <c r="AN1730" s="165">
        <f t="shared" si="502"/>
        <v>0</v>
      </c>
      <c r="AO1730" s="241" t="s">
        <v>9599</v>
      </c>
      <c r="AP1730" s="165">
        <v>128</v>
      </c>
      <c r="AQ1730" s="165">
        <v>128</v>
      </c>
      <c r="AR1730" s="165">
        <f t="shared" si="503"/>
        <v>0</v>
      </c>
      <c r="AS1730" s="255">
        <f t="shared" si="504"/>
        <v>0</v>
      </c>
      <c r="AT1730" s="9" t="s">
        <v>9600</v>
      </c>
    </row>
    <row r="1731" spans="2:46" ht="50" customHeight="1">
      <c r="B1731" s="34" t="s">
        <v>3410</v>
      </c>
      <c r="C1731" s="35" t="s">
        <v>5314</v>
      </c>
      <c r="D1731" s="36" t="s">
        <v>3411</v>
      </c>
      <c r="E1731" s="240">
        <v>1373.8679999999999</v>
      </c>
      <c r="F1731" s="235">
        <v>1419.723</v>
      </c>
      <c r="G1731" s="234">
        <f t="shared" si="487"/>
        <v>-45.855000000000018</v>
      </c>
      <c r="H1731" s="105">
        <f t="shared" si="488"/>
        <v>-3.2298554013705503</v>
      </c>
      <c r="I1731" s="240">
        <v>640.79100000000005</v>
      </c>
      <c r="J1731" s="235">
        <v>729.70100000000002</v>
      </c>
      <c r="K1731" s="234">
        <f t="shared" si="489"/>
        <v>-88.909999999999968</v>
      </c>
      <c r="L1731" s="312">
        <f t="shared" si="490"/>
        <v>-12.184442668983593</v>
      </c>
      <c r="M1731" s="240">
        <v>2.5750000000000002</v>
      </c>
      <c r="N1731" s="235">
        <v>2.5750000000000002</v>
      </c>
      <c r="O1731" s="234">
        <f t="shared" si="491"/>
        <v>0</v>
      </c>
      <c r="P1731" s="105">
        <f t="shared" si="492"/>
        <v>0</v>
      </c>
      <c r="Q1731" s="240">
        <v>730.50199999999995</v>
      </c>
      <c r="R1731" s="235">
        <v>687.447</v>
      </c>
      <c r="S1731" s="234">
        <f t="shared" si="493"/>
        <v>43.05499999999995</v>
      </c>
      <c r="T1731" s="105">
        <f t="shared" si="494"/>
        <v>6.2630282770889902</v>
      </c>
      <c r="U1731" s="180" t="s">
        <v>9601</v>
      </c>
      <c r="V1731" s="165">
        <v>554</v>
      </c>
      <c r="W1731" s="165">
        <v>512</v>
      </c>
      <c r="X1731" s="165">
        <f t="shared" si="495"/>
        <v>42</v>
      </c>
      <c r="Y1731" s="255">
        <f t="shared" si="496"/>
        <v>8.203125</v>
      </c>
      <c r="Z1731" s="241" t="s">
        <v>9602</v>
      </c>
      <c r="AA1731" s="165">
        <v>113</v>
      </c>
      <c r="AB1731" s="165">
        <v>113</v>
      </c>
      <c r="AC1731" s="165">
        <f t="shared" si="497"/>
        <v>0</v>
      </c>
      <c r="AD1731" s="165">
        <f t="shared" si="498"/>
        <v>0</v>
      </c>
      <c r="AE1731" s="241" t="s">
        <v>5373</v>
      </c>
      <c r="AF1731" s="165">
        <v>25</v>
      </c>
      <c r="AG1731" s="165">
        <v>25</v>
      </c>
      <c r="AH1731" s="165">
        <f t="shared" si="499"/>
        <v>0</v>
      </c>
      <c r="AI1731" s="165">
        <f t="shared" si="500"/>
        <v>0</v>
      </c>
      <c r="AJ1731" s="241" t="s">
        <v>9302</v>
      </c>
      <c r="AK1731" s="165">
        <v>11</v>
      </c>
      <c r="AL1731" s="165">
        <v>11</v>
      </c>
      <c r="AM1731" s="165">
        <f t="shared" si="501"/>
        <v>0</v>
      </c>
      <c r="AN1731" s="165">
        <f t="shared" si="502"/>
        <v>0</v>
      </c>
      <c r="AO1731" s="241" t="s">
        <v>6035</v>
      </c>
      <c r="AP1731" s="165">
        <v>11</v>
      </c>
      <c r="AQ1731" s="165">
        <v>11</v>
      </c>
      <c r="AR1731" s="165">
        <f t="shared" si="503"/>
        <v>0</v>
      </c>
      <c r="AS1731" s="255">
        <f t="shared" si="504"/>
        <v>0</v>
      </c>
      <c r="AT1731" s="9" t="s">
        <v>9603</v>
      </c>
    </row>
    <row r="1732" spans="2:46" ht="50" customHeight="1">
      <c r="B1732" s="34" t="s">
        <v>3412</v>
      </c>
      <c r="C1732" s="35" t="s">
        <v>5314</v>
      </c>
      <c r="D1732" s="36" t="s">
        <v>3413</v>
      </c>
      <c r="E1732" s="240">
        <v>1679.806</v>
      </c>
      <c r="F1732" s="235">
        <v>1619.71</v>
      </c>
      <c r="G1732" s="234">
        <f t="shared" si="487"/>
        <v>60.096000000000004</v>
      </c>
      <c r="H1732" s="105">
        <f t="shared" si="488"/>
        <v>3.7102938180291534</v>
      </c>
      <c r="I1732" s="240">
        <v>1304.3</v>
      </c>
      <c r="J1732" s="235">
        <v>1262.0999999999999</v>
      </c>
      <c r="K1732" s="234">
        <f t="shared" si="489"/>
        <v>42.200000000000045</v>
      </c>
      <c r="L1732" s="312">
        <f t="shared" si="490"/>
        <v>3.3436336264955271</v>
      </c>
      <c r="M1732" s="240">
        <v>0</v>
      </c>
      <c r="N1732" s="235">
        <v>0</v>
      </c>
      <c r="O1732" s="234">
        <f t="shared" si="491"/>
        <v>0</v>
      </c>
      <c r="P1732" s="105" t="s">
        <v>12166</v>
      </c>
      <c r="Q1732" s="240">
        <v>375.50599999999997</v>
      </c>
      <c r="R1732" s="235">
        <v>357.61</v>
      </c>
      <c r="S1732" s="234">
        <f t="shared" si="493"/>
        <v>17.895999999999958</v>
      </c>
      <c r="T1732" s="105">
        <f t="shared" si="494"/>
        <v>5.0043343306954382</v>
      </c>
      <c r="U1732" s="180" t="s">
        <v>5460</v>
      </c>
      <c r="V1732" s="165">
        <v>181</v>
      </c>
      <c r="W1732" s="165">
        <v>135</v>
      </c>
      <c r="X1732" s="165">
        <f t="shared" si="495"/>
        <v>46</v>
      </c>
      <c r="Y1732" s="165">
        <f t="shared" si="496"/>
        <v>34.074074074074076</v>
      </c>
      <c r="Z1732" s="241" t="s">
        <v>5362</v>
      </c>
      <c r="AA1732" s="165">
        <v>56</v>
      </c>
      <c r="AB1732" s="165">
        <v>67</v>
      </c>
      <c r="AC1732" s="165">
        <f t="shared" si="497"/>
        <v>-11</v>
      </c>
      <c r="AD1732" s="165">
        <f t="shared" si="498"/>
        <v>-16.417910447761194</v>
      </c>
      <c r="AE1732" s="241" t="s">
        <v>9604</v>
      </c>
      <c r="AF1732" s="165">
        <v>49</v>
      </c>
      <c r="AG1732" s="165">
        <v>53</v>
      </c>
      <c r="AH1732" s="165">
        <f t="shared" si="499"/>
        <v>-4</v>
      </c>
      <c r="AI1732" s="165">
        <f t="shared" si="500"/>
        <v>-7.5471698113207548</v>
      </c>
      <c r="AJ1732" s="241" t="s">
        <v>9605</v>
      </c>
      <c r="AK1732" s="165">
        <v>41</v>
      </c>
      <c r="AL1732" s="165">
        <v>41</v>
      </c>
      <c r="AM1732" s="165">
        <f t="shared" si="501"/>
        <v>0</v>
      </c>
      <c r="AN1732" s="165">
        <f t="shared" si="502"/>
        <v>0</v>
      </c>
      <c r="AO1732" s="241" t="s">
        <v>6035</v>
      </c>
      <c r="AP1732" s="165">
        <v>25</v>
      </c>
      <c r="AQ1732" s="165">
        <v>25</v>
      </c>
      <c r="AR1732" s="165">
        <f t="shared" si="503"/>
        <v>0</v>
      </c>
      <c r="AS1732" s="255">
        <f t="shared" si="504"/>
        <v>0</v>
      </c>
      <c r="AT1732" s="9" t="s">
        <v>9606</v>
      </c>
    </row>
    <row r="1733" spans="2:46" ht="50" customHeight="1">
      <c r="B1733" s="34" t="s">
        <v>3414</v>
      </c>
      <c r="C1733" s="35" t="s">
        <v>5314</v>
      </c>
      <c r="D1733" s="36" t="s">
        <v>3415</v>
      </c>
      <c r="E1733" s="240">
        <v>3474.5549999999998</v>
      </c>
      <c r="F1733" s="235">
        <v>3662.8420000000001</v>
      </c>
      <c r="G1733" s="234">
        <f t="shared" si="487"/>
        <v>-188.28700000000026</v>
      </c>
      <c r="H1733" s="105">
        <f t="shared" si="488"/>
        <v>-5.1404619691485536</v>
      </c>
      <c r="I1733" s="240">
        <v>1298.9100000000001</v>
      </c>
      <c r="J1733" s="235">
        <v>1382.6420000000001</v>
      </c>
      <c r="K1733" s="234">
        <f t="shared" si="489"/>
        <v>-83.731999999999971</v>
      </c>
      <c r="L1733" s="312">
        <f t="shared" si="490"/>
        <v>-6.0559421744746631</v>
      </c>
      <c r="M1733" s="240">
        <v>21.817</v>
      </c>
      <c r="N1733" s="235">
        <v>25.776</v>
      </c>
      <c r="O1733" s="234">
        <f t="shared" si="491"/>
        <v>-3.9589999999999996</v>
      </c>
      <c r="P1733" s="105">
        <f t="shared" si="492"/>
        <v>-15.359248913718185</v>
      </c>
      <c r="Q1733" s="240">
        <v>2153.828</v>
      </c>
      <c r="R1733" s="235">
        <v>2254.424</v>
      </c>
      <c r="S1733" s="234">
        <f t="shared" si="493"/>
        <v>-100.596</v>
      </c>
      <c r="T1733" s="105">
        <f t="shared" si="494"/>
        <v>-4.4621597357018912</v>
      </c>
      <c r="U1733" s="180" t="s">
        <v>5524</v>
      </c>
      <c r="V1733" s="165">
        <v>1046</v>
      </c>
      <c r="W1733" s="165">
        <v>1069</v>
      </c>
      <c r="X1733" s="165">
        <f t="shared" si="495"/>
        <v>-23</v>
      </c>
      <c r="Y1733" s="165">
        <f t="shared" si="496"/>
        <v>-2.1515434985968196</v>
      </c>
      <c r="Z1733" s="241" t="s">
        <v>9607</v>
      </c>
      <c r="AA1733" s="165">
        <v>624</v>
      </c>
      <c r="AB1733" s="165">
        <v>625</v>
      </c>
      <c r="AC1733" s="165">
        <f t="shared" si="497"/>
        <v>-1</v>
      </c>
      <c r="AD1733" s="165">
        <f t="shared" si="498"/>
        <v>-0.16</v>
      </c>
      <c r="AE1733" s="241" t="s">
        <v>9608</v>
      </c>
      <c r="AF1733" s="165">
        <v>129</v>
      </c>
      <c r="AG1733" s="165">
        <v>136</v>
      </c>
      <c r="AH1733" s="165">
        <f t="shared" si="499"/>
        <v>-7</v>
      </c>
      <c r="AI1733" s="165">
        <f t="shared" si="500"/>
        <v>-5.1470588235294112</v>
      </c>
      <c r="AJ1733" s="241" t="s">
        <v>7677</v>
      </c>
      <c r="AK1733" s="165">
        <v>115</v>
      </c>
      <c r="AL1733" s="165">
        <v>196</v>
      </c>
      <c r="AM1733" s="165">
        <f t="shared" si="501"/>
        <v>-81</v>
      </c>
      <c r="AN1733" s="165">
        <f t="shared" si="502"/>
        <v>-41.326530612244902</v>
      </c>
      <c r="AO1733" s="241" t="s">
        <v>9609</v>
      </c>
      <c r="AP1733" s="165">
        <v>107</v>
      </c>
      <c r="AQ1733" s="165">
        <v>99</v>
      </c>
      <c r="AR1733" s="165">
        <f t="shared" si="503"/>
        <v>8</v>
      </c>
      <c r="AS1733" s="255">
        <f t="shared" si="504"/>
        <v>8.0808080808080813</v>
      </c>
      <c r="AT1733" s="9" t="s">
        <v>9610</v>
      </c>
    </row>
    <row r="1734" spans="2:46" ht="50" customHeight="1">
      <c r="B1734" s="34" t="s">
        <v>3416</v>
      </c>
      <c r="C1734" s="35" t="s">
        <v>5314</v>
      </c>
      <c r="D1734" s="36" t="s">
        <v>3316</v>
      </c>
      <c r="E1734" s="240">
        <v>3497.9580000000001</v>
      </c>
      <c r="F1734" s="235">
        <v>3085.3870000000002</v>
      </c>
      <c r="G1734" s="234">
        <f t="shared" si="487"/>
        <v>412.57099999999991</v>
      </c>
      <c r="H1734" s="105">
        <f t="shared" si="488"/>
        <v>13.37177475629475</v>
      </c>
      <c r="I1734" s="240">
        <v>2171.2199999999998</v>
      </c>
      <c r="J1734" s="235">
        <v>1991.384</v>
      </c>
      <c r="K1734" s="234">
        <f t="shared" si="489"/>
        <v>179.83599999999979</v>
      </c>
      <c r="L1734" s="312">
        <f t="shared" si="490"/>
        <v>9.0307042740124341</v>
      </c>
      <c r="M1734" s="240">
        <v>100.35899999999999</v>
      </c>
      <c r="N1734" s="235">
        <v>100.167</v>
      </c>
      <c r="O1734" s="234">
        <f t="shared" si="491"/>
        <v>0.19199999999999307</v>
      </c>
      <c r="P1734" s="105">
        <f t="shared" si="492"/>
        <v>0.19167989457605106</v>
      </c>
      <c r="Q1734" s="240">
        <v>1226.3789999999999</v>
      </c>
      <c r="R1734" s="235">
        <v>993.83600000000001</v>
      </c>
      <c r="S1734" s="234">
        <f t="shared" si="493"/>
        <v>232.54299999999989</v>
      </c>
      <c r="T1734" s="105">
        <f t="shared" si="494"/>
        <v>23.398528529858034</v>
      </c>
      <c r="U1734" s="180" t="s">
        <v>5751</v>
      </c>
      <c r="V1734" s="165">
        <v>611</v>
      </c>
      <c r="W1734" s="165">
        <v>410</v>
      </c>
      <c r="X1734" s="165">
        <f t="shared" si="495"/>
        <v>201</v>
      </c>
      <c r="Y1734" s="165">
        <f t="shared" si="496"/>
        <v>49.024390243902438</v>
      </c>
      <c r="Z1734" s="241" t="s">
        <v>5460</v>
      </c>
      <c r="AA1734" s="165">
        <v>412</v>
      </c>
      <c r="AB1734" s="165">
        <v>382</v>
      </c>
      <c r="AC1734" s="165">
        <f t="shared" si="497"/>
        <v>30</v>
      </c>
      <c r="AD1734" s="165">
        <f t="shared" si="498"/>
        <v>7.8534031413612562</v>
      </c>
      <c r="AE1734" s="241" t="s">
        <v>5373</v>
      </c>
      <c r="AF1734" s="165">
        <v>200</v>
      </c>
      <c r="AG1734" s="165">
        <v>200</v>
      </c>
      <c r="AH1734" s="165">
        <f t="shared" si="499"/>
        <v>0</v>
      </c>
      <c r="AI1734" s="165">
        <f t="shared" si="500"/>
        <v>0</v>
      </c>
      <c r="AJ1734" s="241" t="s">
        <v>9611</v>
      </c>
      <c r="AK1734" s="165">
        <v>2</v>
      </c>
      <c r="AL1734" s="165">
        <v>2</v>
      </c>
      <c r="AM1734" s="165">
        <f t="shared" si="501"/>
        <v>0</v>
      </c>
      <c r="AN1734" s="165">
        <f t="shared" si="502"/>
        <v>0</v>
      </c>
      <c r="AO1734" s="241" t="s">
        <v>9612</v>
      </c>
      <c r="AP1734" s="165">
        <v>1</v>
      </c>
      <c r="AQ1734" s="165">
        <v>0</v>
      </c>
      <c r="AR1734" s="165">
        <f t="shared" si="503"/>
        <v>1</v>
      </c>
      <c r="AS1734" s="255" t="s">
        <v>12165</v>
      </c>
      <c r="AT1734" s="9" t="s">
        <v>9613</v>
      </c>
    </row>
    <row r="1735" spans="2:46" ht="50" customHeight="1">
      <c r="B1735" s="34" t="s">
        <v>3417</v>
      </c>
      <c r="C1735" s="35" t="s">
        <v>5314</v>
      </c>
      <c r="D1735" s="36" t="s">
        <v>3418</v>
      </c>
      <c r="E1735" s="240">
        <v>820.00699999999995</v>
      </c>
      <c r="F1735" s="235">
        <v>853.15599999999995</v>
      </c>
      <c r="G1735" s="234">
        <f t="shared" si="487"/>
        <v>-33.149000000000001</v>
      </c>
      <c r="H1735" s="105">
        <f t="shared" si="488"/>
        <v>-3.8854558838008528</v>
      </c>
      <c r="I1735" s="240">
        <v>456.42</v>
      </c>
      <c r="J1735" s="235">
        <v>520.84500000000003</v>
      </c>
      <c r="K1735" s="234">
        <f t="shared" si="489"/>
        <v>-64.425000000000011</v>
      </c>
      <c r="L1735" s="312">
        <f t="shared" si="490"/>
        <v>-12.369322927166433</v>
      </c>
      <c r="M1735" s="240">
        <v>2.8000000000000001E-2</v>
      </c>
      <c r="N1735" s="235">
        <v>2.7E-2</v>
      </c>
      <c r="O1735" s="234">
        <f t="shared" si="491"/>
        <v>1.0000000000000009E-3</v>
      </c>
      <c r="P1735" s="105">
        <f t="shared" si="492"/>
        <v>3.7037037037037068</v>
      </c>
      <c r="Q1735" s="240">
        <v>363.55900000000003</v>
      </c>
      <c r="R1735" s="235">
        <v>332.28399999999999</v>
      </c>
      <c r="S1735" s="234">
        <f t="shared" si="493"/>
        <v>31.275000000000034</v>
      </c>
      <c r="T1735" s="105">
        <f t="shared" si="494"/>
        <v>9.4121293832986339</v>
      </c>
      <c r="U1735" s="180" t="s">
        <v>9614</v>
      </c>
      <c r="V1735" s="165">
        <v>172</v>
      </c>
      <c r="W1735" s="165">
        <v>160</v>
      </c>
      <c r="X1735" s="165">
        <f t="shared" si="495"/>
        <v>12</v>
      </c>
      <c r="Y1735" s="165">
        <f t="shared" si="496"/>
        <v>7.5</v>
      </c>
      <c r="Z1735" s="241" t="s">
        <v>9615</v>
      </c>
      <c r="AA1735" s="165">
        <v>138</v>
      </c>
      <c r="AB1735" s="165">
        <v>118</v>
      </c>
      <c r="AC1735" s="165">
        <f t="shared" si="497"/>
        <v>20</v>
      </c>
      <c r="AD1735" s="165">
        <f t="shared" si="498"/>
        <v>16.949152542372879</v>
      </c>
      <c r="AE1735" s="241" t="s">
        <v>9616</v>
      </c>
      <c r="AF1735" s="165">
        <v>23</v>
      </c>
      <c r="AG1735" s="165">
        <v>23</v>
      </c>
      <c r="AH1735" s="165">
        <f t="shared" si="499"/>
        <v>0</v>
      </c>
      <c r="AI1735" s="165">
        <f t="shared" si="500"/>
        <v>0</v>
      </c>
      <c r="AJ1735" s="241" t="s">
        <v>9617</v>
      </c>
      <c r="AK1735" s="165">
        <v>12</v>
      </c>
      <c r="AL1735" s="165">
        <v>12</v>
      </c>
      <c r="AM1735" s="165">
        <f t="shared" si="501"/>
        <v>0</v>
      </c>
      <c r="AN1735" s="165">
        <f t="shared" si="502"/>
        <v>0</v>
      </c>
      <c r="AO1735" s="241" t="s">
        <v>9618</v>
      </c>
      <c r="AP1735" s="165">
        <v>9</v>
      </c>
      <c r="AQ1735" s="165">
        <v>9</v>
      </c>
      <c r="AR1735" s="165">
        <f t="shared" si="503"/>
        <v>0</v>
      </c>
      <c r="AS1735" s="255">
        <f t="shared" si="504"/>
        <v>0</v>
      </c>
      <c r="AT1735" s="9" t="s">
        <v>9619</v>
      </c>
    </row>
    <row r="1736" spans="2:46" ht="50" customHeight="1">
      <c r="B1736" s="34" t="s">
        <v>3419</v>
      </c>
      <c r="C1736" s="35" t="s">
        <v>5314</v>
      </c>
      <c r="D1736" s="36" t="s">
        <v>3420</v>
      </c>
      <c r="E1736" s="240">
        <v>10146.504999999999</v>
      </c>
      <c r="F1736" s="235">
        <v>9654.9240000000009</v>
      </c>
      <c r="G1736" s="234">
        <f t="shared" ref="G1736:G1764" si="505">E1736-F1736</f>
        <v>491.58099999999831</v>
      </c>
      <c r="H1736" s="105">
        <f t="shared" ref="H1736:H1764" si="506">G1736/F1736*100</f>
        <v>5.091505640023664</v>
      </c>
      <c r="I1736" s="240">
        <v>2625.8240000000001</v>
      </c>
      <c r="J1736" s="235">
        <v>2664.962</v>
      </c>
      <c r="K1736" s="234">
        <f t="shared" si="489"/>
        <v>-39.13799999999992</v>
      </c>
      <c r="L1736" s="312">
        <f t="shared" si="490"/>
        <v>-1.4686138113789211</v>
      </c>
      <c r="M1736" s="240">
        <v>1758.643</v>
      </c>
      <c r="N1736" s="235">
        <v>1752.21</v>
      </c>
      <c r="O1736" s="234">
        <f t="shared" si="491"/>
        <v>6.4329999999999927</v>
      </c>
      <c r="P1736" s="105">
        <f t="shared" si="492"/>
        <v>0.36713635922634802</v>
      </c>
      <c r="Q1736" s="240">
        <v>5762.0379999999996</v>
      </c>
      <c r="R1736" s="235">
        <v>5237.7520000000004</v>
      </c>
      <c r="S1736" s="234">
        <f t="shared" si="493"/>
        <v>524.28599999999915</v>
      </c>
      <c r="T1736" s="105">
        <f t="shared" si="494"/>
        <v>10.009752275403629</v>
      </c>
      <c r="U1736" s="180" t="s">
        <v>5508</v>
      </c>
      <c r="V1736" s="165">
        <v>1983</v>
      </c>
      <c r="W1736" s="165">
        <v>1943</v>
      </c>
      <c r="X1736" s="165">
        <f t="shared" si="495"/>
        <v>40</v>
      </c>
      <c r="Y1736" s="165">
        <f t="shared" si="496"/>
        <v>2.058672156459084</v>
      </c>
      <c r="Z1736" s="241" t="s">
        <v>5440</v>
      </c>
      <c r="AA1736" s="165">
        <v>1442</v>
      </c>
      <c r="AB1736" s="165">
        <v>1269</v>
      </c>
      <c r="AC1736" s="165">
        <f t="shared" si="497"/>
        <v>173</v>
      </c>
      <c r="AD1736" s="165">
        <f t="shared" si="498"/>
        <v>13.632781717888101</v>
      </c>
      <c r="AE1736" s="241" t="s">
        <v>9514</v>
      </c>
      <c r="AF1736" s="165">
        <v>1187</v>
      </c>
      <c r="AG1736" s="165">
        <v>1184</v>
      </c>
      <c r="AH1736" s="165">
        <f t="shared" si="499"/>
        <v>3</v>
      </c>
      <c r="AI1736" s="165">
        <f t="shared" si="500"/>
        <v>0.2533783783783784</v>
      </c>
      <c r="AJ1736" s="241" t="s">
        <v>5373</v>
      </c>
      <c r="AK1736" s="165">
        <v>566</v>
      </c>
      <c r="AL1736" s="165">
        <v>566</v>
      </c>
      <c r="AM1736" s="165">
        <f t="shared" si="501"/>
        <v>0</v>
      </c>
      <c r="AN1736" s="165">
        <f t="shared" si="502"/>
        <v>0</v>
      </c>
      <c r="AO1736" s="241" t="s">
        <v>7529</v>
      </c>
      <c r="AP1736" s="165">
        <v>425</v>
      </c>
      <c r="AQ1736" s="165">
        <v>119</v>
      </c>
      <c r="AR1736" s="165">
        <f t="shared" si="503"/>
        <v>306</v>
      </c>
      <c r="AS1736" s="255">
        <f t="shared" si="504"/>
        <v>257.14285714285717</v>
      </c>
      <c r="AT1736" s="9" t="s">
        <v>9620</v>
      </c>
    </row>
    <row r="1737" spans="2:46" ht="50" customHeight="1">
      <c r="B1737" s="34" t="s">
        <v>3421</v>
      </c>
      <c r="C1737" s="35" t="s">
        <v>5314</v>
      </c>
      <c r="D1737" s="36" t="s">
        <v>3422</v>
      </c>
      <c r="E1737" s="240">
        <v>6719.5910000000003</v>
      </c>
      <c r="F1737" s="235">
        <v>6262.2139999999999</v>
      </c>
      <c r="G1737" s="234">
        <f t="shared" si="505"/>
        <v>457.37700000000041</v>
      </c>
      <c r="H1737" s="105">
        <f t="shared" si="506"/>
        <v>7.3037587025930506</v>
      </c>
      <c r="I1737" s="240">
        <v>3798.5250000000001</v>
      </c>
      <c r="J1737" s="235">
        <v>3677.4540000000002</v>
      </c>
      <c r="K1737" s="234">
        <f t="shared" si="489"/>
        <v>121.07099999999991</v>
      </c>
      <c r="L1737" s="312">
        <f t="shared" si="490"/>
        <v>3.2922505624815406</v>
      </c>
      <c r="M1737" s="240">
        <v>410.09</v>
      </c>
      <c r="N1737" s="235">
        <v>398.95400000000001</v>
      </c>
      <c r="O1737" s="234">
        <f t="shared" si="491"/>
        <v>11.135999999999967</v>
      </c>
      <c r="P1737" s="105">
        <f t="shared" si="492"/>
        <v>2.7912992475322884</v>
      </c>
      <c r="Q1737" s="240">
        <v>2510.9760000000001</v>
      </c>
      <c r="R1737" s="235">
        <v>2185.806</v>
      </c>
      <c r="S1737" s="234">
        <f t="shared" si="493"/>
        <v>325.17000000000007</v>
      </c>
      <c r="T1737" s="105">
        <f t="shared" si="494"/>
        <v>14.876434596665947</v>
      </c>
      <c r="U1737" s="180" t="s">
        <v>5338</v>
      </c>
      <c r="V1737" s="165">
        <v>1663</v>
      </c>
      <c r="W1737" s="165">
        <v>1669</v>
      </c>
      <c r="X1737" s="165">
        <f t="shared" si="495"/>
        <v>-6</v>
      </c>
      <c r="Y1737" s="165">
        <f t="shared" si="496"/>
        <v>-0.35949670461354105</v>
      </c>
      <c r="Z1737" s="241" t="s">
        <v>9621</v>
      </c>
      <c r="AA1737" s="165">
        <v>488</v>
      </c>
      <c r="AB1737" s="165">
        <v>335</v>
      </c>
      <c r="AC1737" s="165">
        <f t="shared" si="497"/>
        <v>153</v>
      </c>
      <c r="AD1737" s="165">
        <f t="shared" si="498"/>
        <v>45.671641791044777</v>
      </c>
      <c r="AE1737" s="241" t="s">
        <v>5580</v>
      </c>
      <c r="AF1737" s="165">
        <v>307</v>
      </c>
      <c r="AG1737" s="165">
        <v>136</v>
      </c>
      <c r="AH1737" s="165">
        <f t="shared" si="499"/>
        <v>171</v>
      </c>
      <c r="AI1737" s="165">
        <f t="shared" si="500"/>
        <v>125.73529411764706</v>
      </c>
      <c r="AJ1737" s="241" t="s">
        <v>9622</v>
      </c>
      <c r="AK1737" s="165">
        <v>52</v>
      </c>
      <c r="AL1737" s="165">
        <v>46</v>
      </c>
      <c r="AM1737" s="165">
        <f t="shared" si="501"/>
        <v>6</v>
      </c>
      <c r="AN1737" s="165">
        <f t="shared" si="502"/>
        <v>13.043478260869565</v>
      </c>
      <c r="AO1737" s="241" t="s">
        <v>6298</v>
      </c>
      <c r="AP1737" s="165">
        <v>1</v>
      </c>
      <c r="AQ1737" s="165" t="s">
        <v>5423</v>
      </c>
      <c r="AR1737" s="165" t="s">
        <v>5423</v>
      </c>
      <c r="AS1737" s="165" t="s">
        <v>5423</v>
      </c>
      <c r="AT1737" s="9" t="s">
        <v>9623</v>
      </c>
    </row>
    <row r="1738" spans="2:46" ht="50" customHeight="1">
      <c r="B1738" s="34" t="s">
        <v>3423</v>
      </c>
      <c r="C1738" s="35" t="s">
        <v>5314</v>
      </c>
      <c r="D1738" s="36" t="s">
        <v>3424</v>
      </c>
      <c r="E1738" s="240">
        <v>3590.625</v>
      </c>
      <c r="F1738" s="235">
        <v>3402.3040000000001</v>
      </c>
      <c r="G1738" s="234">
        <f t="shared" si="505"/>
        <v>188.32099999999991</v>
      </c>
      <c r="H1738" s="105">
        <f t="shared" si="506"/>
        <v>5.5351020955211503</v>
      </c>
      <c r="I1738" s="240">
        <v>2021.03</v>
      </c>
      <c r="J1738" s="235">
        <v>2027.7570000000001</v>
      </c>
      <c r="K1738" s="234">
        <f t="shared" ref="K1738:K1764" si="507">I1738-J1738</f>
        <v>-6.7270000000000891</v>
      </c>
      <c r="L1738" s="312">
        <f t="shared" ref="L1738:L1764" si="508">K1738/J1738*100</f>
        <v>-0.33174586501242942</v>
      </c>
      <c r="M1738" s="240">
        <v>384.19499999999999</v>
      </c>
      <c r="N1738" s="235">
        <v>265</v>
      </c>
      <c r="O1738" s="234">
        <f t="shared" si="491"/>
        <v>119.19499999999999</v>
      </c>
      <c r="P1738" s="105">
        <f t="shared" si="492"/>
        <v>44.979245283018862</v>
      </c>
      <c r="Q1738" s="240">
        <v>1185.4000000000001</v>
      </c>
      <c r="R1738" s="235">
        <v>1109.547</v>
      </c>
      <c r="S1738" s="234">
        <f t="shared" si="493"/>
        <v>75.853000000000065</v>
      </c>
      <c r="T1738" s="105">
        <f t="shared" si="494"/>
        <v>6.8363935912584202</v>
      </c>
      <c r="U1738" s="180" t="s">
        <v>5338</v>
      </c>
      <c r="V1738" s="165">
        <v>900</v>
      </c>
      <c r="W1738" s="165">
        <v>900</v>
      </c>
      <c r="X1738" s="165">
        <f t="shared" si="495"/>
        <v>0</v>
      </c>
      <c r="Y1738" s="165">
        <f t="shared" si="496"/>
        <v>0</v>
      </c>
      <c r="Z1738" s="241" t="s">
        <v>5580</v>
      </c>
      <c r="AA1738" s="165">
        <v>134</v>
      </c>
      <c r="AB1738" s="165">
        <v>56</v>
      </c>
      <c r="AC1738" s="165">
        <f t="shared" si="497"/>
        <v>78</v>
      </c>
      <c r="AD1738" s="165">
        <f t="shared" si="498"/>
        <v>139.28571428571428</v>
      </c>
      <c r="AE1738" s="241" t="s">
        <v>9624</v>
      </c>
      <c r="AF1738" s="165">
        <v>116</v>
      </c>
      <c r="AG1738" s="165">
        <v>85</v>
      </c>
      <c r="AH1738" s="165">
        <f t="shared" si="499"/>
        <v>31</v>
      </c>
      <c r="AI1738" s="165">
        <f t="shared" si="500"/>
        <v>36.470588235294116</v>
      </c>
      <c r="AJ1738" s="241" t="s">
        <v>9625</v>
      </c>
      <c r="AK1738" s="165">
        <v>34</v>
      </c>
      <c r="AL1738" s="165">
        <v>67</v>
      </c>
      <c r="AM1738" s="165">
        <f t="shared" si="501"/>
        <v>-33</v>
      </c>
      <c r="AN1738" s="165">
        <f t="shared" si="502"/>
        <v>-49.253731343283583</v>
      </c>
      <c r="AO1738" s="241" t="s">
        <v>9626</v>
      </c>
      <c r="AP1738" s="165">
        <v>1</v>
      </c>
      <c r="AQ1738" s="165">
        <v>1</v>
      </c>
      <c r="AR1738" s="165">
        <f t="shared" si="503"/>
        <v>0</v>
      </c>
      <c r="AS1738" s="255">
        <f t="shared" si="504"/>
        <v>0</v>
      </c>
      <c r="AT1738" s="9" t="s">
        <v>9627</v>
      </c>
    </row>
    <row r="1739" spans="2:46" ht="50" customHeight="1">
      <c r="B1739" s="37" t="s">
        <v>3425</v>
      </c>
      <c r="C1739" s="38" t="s">
        <v>5314</v>
      </c>
      <c r="D1739" s="39" t="s">
        <v>3426</v>
      </c>
      <c r="E1739" s="240">
        <v>24337.954000000002</v>
      </c>
      <c r="F1739" s="235">
        <v>24796.571</v>
      </c>
      <c r="G1739" s="234">
        <f t="shared" si="505"/>
        <v>-458.61699999999837</v>
      </c>
      <c r="H1739" s="105">
        <f t="shared" si="506"/>
        <v>-1.8495178224440725</v>
      </c>
      <c r="I1739" s="240" t="s">
        <v>12163</v>
      </c>
      <c r="J1739" s="235" t="s">
        <v>12163</v>
      </c>
      <c r="K1739" s="234" t="s">
        <v>12163</v>
      </c>
      <c r="L1739" s="312" t="s">
        <v>12163</v>
      </c>
      <c r="M1739" s="240" t="s">
        <v>12163</v>
      </c>
      <c r="N1739" s="235" t="s">
        <v>12163</v>
      </c>
      <c r="O1739" s="234" t="s">
        <v>12163</v>
      </c>
      <c r="P1739" s="105" t="s">
        <v>12163</v>
      </c>
      <c r="Q1739" s="240">
        <v>24337.954000000002</v>
      </c>
      <c r="R1739" s="235">
        <v>24796.571</v>
      </c>
      <c r="S1739" s="234">
        <f t="shared" si="493"/>
        <v>-458.61699999999837</v>
      </c>
      <c r="T1739" s="105">
        <f t="shared" si="494"/>
        <v>-1.8495178224440725</v>
      </c>
      <c r="U1739" s="180" t="s">
        <v>6109</v>
      </c>
      <c r="V1739" s="165">
        <v>24338</v>
      </c>
      <c r="W1739" s="165">
        <v>24797</v>
      </c>
      <c r="X1739" s="165">
        <f t="shared" si="495"/>
        <v>-459</v>
      </c>
      <c r="Y1739" s="255">
        <f t="shared" si="496"/>
        <v>-1.8510303665766021</v>
      </c>
      <c r="Z1739" s="235" t="s">
        <v>6150</v>
      </c>
      <c r="AA1739" s="235" t="s">
        <v>6150</v>
      </c>
      <c r="AB1739" s="235" t="s">
        <v>6150</v>
      </c>
      <c r="AC1739" s="235" t="s">
        <v>6150</v>
      </c>
      <c r="AD1739" s="235" t="s">
        <v>6150</v>
      </c>
      <c r="AE1739" s="235" t="s">
        <v>12158</v>
      </c>
      <c r="AF1739" s="235" t="s">
        <v>12158</v>
      </c>
      <c r="AG1739" s="235" t="s">
        <v>12158</v>
      </c>
      <c r="AH1739" s="235" t="s">
        <v>12158</v>
      </c>
      <c r="AI1739" s="235" t="s">
        <v>12158</v>
      </c>
      <c r="AJ1739" s="165" t="s">
        <v>6176</v>
      </c>
      <c r="AK1739" s="165" t="s">
        <v>6176</v>
      </c>
      <c r="AL1739" s="165" t="s">
        <v>6176</v>
      </c>
      <c r="AM1739" s="165" t="s">
        <v>6176</v>
      </c>
      <c r="AN1739" s="165" t="s">
        <v>6176</v>
      </c>
      <c r="AO1739" s="165" t="s">
        <v>6176</v>
      </c>
      <c r="AP1739" s="165" t="s">
        <v>6176</v>
      </c>
      <c r="AQ1739" s="165" t="s">
        <v>6176</v>
      </c>
      <c r="AR1739" s="165" t="s">
        <v>6176</v>
      </c>
      <c r="AS1739" s="165" t="s">
        <v>6176</v>
      </c>
      <c r="AT1739" s="10"/>
    </row>
    <row r="1740" spans="2:46" ht="50" customHeight="1">
      <c r="B1740" s="37" t="s">
        <v>3427</v>
      </c>
      <c r="C1740" s="38" t="s">
        <v>5314</v>
      </c>
      <c r="D1740" s="39" t="s">
        <v>3428</v>
      </c>
      <c r="E1740" s="240">
        <v>52.4</v>
      </c>
      <c r="F1740" s="235">
        <v>52.395000000000003</v>
      </c>
      <c r="G1740" s="234">
        <f t="shared" si="505"/>
        <v>4.9999999999954525E-3</v>
      </c>
      <c r="H1740" s="105">
        <f t="shared" si="506"/>
        <v>9.542895314429721E-3</v>
      </c>
      <c r="I1740" s="240" t="s">
        <v>12163</v>
      </c>
      <c r="J1740" s="235" t="s">
        <v>12163</v>
      </c>
      <c r="K1740" s="234" t="s">
        <v>12163</v>
      </c>
      <c r="L1740" s="312" t="s">
        <v>12163</v>
      </c>
      <c r="M1740" s="240" t="s">
        <v>12163</v>
      </c>
      <c r="N1740" s="235" t="s">
        <v>12163</v>
      </c>
      <c r="O1740" s="234" t="s">
        <v>12163</v>
      </c>
      <c r="P1740" s="105" t="s">
        <v>12163</v>
      </c>
      <c r="Q1740" s="240">
        <v>52.4</v>
      </c>
      <c r="R1740" s="235">
        <v>52.395000000000003</v>
      </c>
      <c r="S1740" s="234">
        <f t="shared" si="493"/>
        <v>4.9999999999954525E-3</v>
      </c>
      <c r="T1740" s="105">
        <f t="shared" si="494"/>
        <v>9.542895314429721E-3</v>
      </c>
      <c r="U1740" s="180" t="s">
        <v>9267</v>
      </c>
      <c r="V1740" s="165">
        <v>53</v>
      </c>
      <c r="W1740" s="165">
        <v>53</v>
      </c>
      <c r="X1740" s="165">
        <f t="shared" ref="X1740" si="509">V1740-W1740</f>
        <v>0</v>
      </c>
      <c r="Y1740" s="165">
        <f t="shared" ref="Y1740" si="510">X1740/W1740*100</f>
        <v>0</v>
      </c>
      <c r="Z1740" s="235" t="s">
        <v>6150</v>
      </c>
      <c r="AA1740" s="235" t="s">
        <v>6150</v>
      </c>
      <c r="AB1740" s="235" t="s">
        <v>6150</v>
      </c>
      <c r="AC1740" s="235" t="s">
        <v>6150</v>
      </c>
      <c r="AD1740" s="235" t="s">
        <v>6150</v>
      </c>
      <c r="AE1740" s="235" t="s">
        <v>12158</v>
      </c>
      <c r="AF1740" s="235" t="s">
        <v>12158</v>
      </c>
      <c r="AG1740" s="235" t="s">
        <v>12158</v>
      </c>
      <c r="AH1740" s="235" t="s">
        <v>12158</v>
      </c>
      <c r="AI1740" s="235" t="s">
        <v>12158</v>
      </c>
      <c r="AJ1740" s="165" t="s">
        <v>6176</v>
      </c>
      <c r="AK1740" s="165" t="s">
        <v>6176</v>
      </c>
      <c r="AL1740" s="165" t="s">
        <v>6176</v>
      </c>
      <c r="AM1740" s="165" t="s">
        <v>6176</v>
      </c>
      <c r="AN1740" s="165" t="s">
        <v>6176</v>
      </c>
      <c r="AO1740" s="165" t="s">
        <v>6176</v>
      </c>
      <c r="AP1740" s="165" t="s">
        <v>6176</v>
      </c>
      <c r="AQ1740" s="165" t="s">
        <v>6176</v>
      </c>
      <c r="AR1740" s="165" t="s">
        <v>6176</v>
      </c>
      <c r="AS1740" s="165" t="s">
        <v>6176</v>
      </c>
      <c r="AT1740" s="10"/>
    </row>
    <row r="1741" spans="2:46" ht="50" customHeight="1">
      <c r="B1741" s="34" t="s">
        <v>3429</v>
      </c>
      <c r="C1741" s="35" t="s">
        <v>5314</v>
      </c>
      <c r="D1741" s="36" t="s">
        <v>3430</v>
      </c>
      <c r="E1741" s="240">
        <v>59.279000000000003</v>
      </c>
      <c r="F1741" s="235">
        <v>62.883000000000003</v>
      </c>
      <c r="G1741" s="234">
        <f t="shared" si="505"/>
        <v>-3.6039999999999992</v>
      </c>
      <c r="H1741" s="105">
        <f t="shared" si="506"/>
        <v>-5.731278723979452</v>
      </c>
      <c r="I1741" s="240">
        <v>58.261000000000003</v>
      </c>
      <c r="J1741" s="235">
        <v>61.866999999999997</v>
      </c>
      <c r="K1741" s="234">
        <f t="shared" si="507"/>
        <v>-3.6059999999999945</v>
      </c>
      <c r="L1741" s="312">
        <f t="shared" si="508"/>
        <v>-5.8286323888341034</v>
      </c>
      <c r="M1741" s="240" t="s">
        <v>12163</v>
      </c>
      <c r="N1741" s="235" t="s">
        <v>12163</v>
      </c>
      <c r="O1741" s="234" t="s">
        <v>12163</v>
      </c>
      <c r="P1741" s="105" t="s">
        <v>12163</v>
      </c>
      <c r="Q1741" s="240">
        <v>1.018</v>
      </c>
      <c r="R1741" s="235">
        <v>1.016</v>
      </c>
      <c r="S1741" s="234">
        <f t="shared" si="493"/>
        <v>2.0000000000000018E-3</v>
      </c>
      <c r="T1741" s="105">
        <f t="shared" si="494"/>
        <v>0.19685039370078758</v>
      </c>
      <c r="U1741" s="180" t="s">
        <v>9628</v>
      </c>
      <c r="V1741" s="165">
        <v>1</v>
      </c>
      <c r="W1741" s="165">
        <v>1</v>
      </c>
      <c r="X1741" s="165">
        <f t="shared" si="495"/>
        <v>0</v>
      </c>
      <c r="Y1741" s="165">
        <f t="shared" si="496"/>
        <v>0</v>
      </c>
      <c r="Z1741" s="235" t="s">
        <v>6150</v>
      </c>
      <c r="AA1741" s="235" t="s">
        <v>6150</v>
      </c>
      <c r="AB1741" s="235" t="s">
        <v>6150</v>
      </c>
      <c r="AC1741" s="235" t="s">
        <v>6150</v>
      </c>
      <c r="AD1741" s="235" t="s">
        <v>6150</v>
      </c>
      <c r="AE1741" s="235" t="s">
        <v>12158</v>
      </c>
      <c r="AF1741" s="235" t="s">
        <v>12158</v>
      </c>
      <c r="AG1741" s="235" t="s">
        <v>12158</v>
      </c>
      <c r="AH1741" s="235" t="s">
        <v>12158</v>
      </c>
      <c r="AI1741" s="235" t="s">
        <v>12158</v>
      </c>
      <c r="AJ1741" s="165" t="s">
        <v>6176</v>
      </c>
      <c r="AK1741" s="165" t="s">
        <v>6176</v>
      </c>
      <c r="AL1741" s="165" t="s">
        <v>6176</v>
      </c>
      <c r="AM1741" s="165" t="s">
        <v>6176</v>
      </c>
      <c r="AN1741" s="165" t="s">
        <v>6176</v>
      </c>
      <c r="AO1741" s="165" t="s">
        <v>6176</v>
      </c>
      <c r="AP1741" s="165" t="s">
        <v>6176</v>
      </c>
      <c r="AQ1741" s="165" t="s">
        <v>6176</v>
      </c>
      <c r="AR1741" s="165" t="s">
        <v>6176</v>
      </c>
      <c r="AS1741" s="165" t="s">
        <v>6176</v>
      </c>
      <c r="AT1741" s="5"/>
    </row>
    <row r="1742" spans="2:46" ht="50" customHeight="1">
      <c r="B1742" s="34" t="s">
        <v>3431</v>
      </c>
      <c r="C1742" s="35" t="s">
        <v>5314</v>
      </c>
      <c r="D1742" s="36" t="s">
        <v>3432</v>
      </c>
      <c r="E1742" s="240">
        <v>866.22500000000002</v>
      </c>
      <c r="F1742" s="235">
        <v>812.96500000000003</v>
      </c>
      <c r="G1742" s="234">
        <f t="shared" si="505"/>
        <v>53.259999999999991</v>
      </c>
      <c r="H1742" s="105">
        <f t="shared" si="506"/>
        <v>6.5513275479264168</v>
      </c>
      <c r="I1742" s="240">
        <v>470.39499999999998</v>
      </c>
      <c r="J1742" s="235">
        <v>447.97699999999998</v>
      </c>
      <c r="K1742" s="234">
        <f t="shared" si="507"/>
        <v>22.418000000000006</v>
      </c>
      <c r="L1742" s="312">
        <f t="shared" si="508"/>
        <v>5.0042747730352239</v>
      </c>
      <c r="M1742" s="240" t="s">
        <v>12163</v>
      </c>
      <c r="N1742" s="235" t="s">
        <v>12163</v>
      </c>
      <c r="O1742" s="234" t="s">
        <v>12163</v>
      </c>
      <c r="P1742" s="105" t="s">
        <v>12163</v>
      </c>
      <c r="Q1742" s="240">
        <v>395.83</v>
      </c>
      <c r="R1742" s="235">
        <v>364.988</v>
      </c>
      <c r="S1742" s="234">
        <f t="shared" si="493"/>
        <v>30.841999999999985</v>
      </c>
      <c r="T1742" s="105">
        <f t="shared" si="494"/>
        <v>8.4501408265477185</v>
      </c>
      <c r="U1742" s="180" t="s">
        <v>6920</v>
      </c>
      <c r="V1742" s="165">
        <v>373</v>
      </c>
      <c r="W1742" s="165">
        <v>340</v>
      </c>
      <c r="X1742" s="165">
        <f t="shared" si="495"/>
        <v>33</v>
      </c>
      <c r="Y1742" s="165">
        <f t="shared" si="496"/>
        <v>9.7058823529411775</v>
      </c>
      <c r="Z1742" s="241" t="s">
        <v>9629</v>
      </c>
      <c r="AA1742" s="165">
        <v>23</v>
      </c>
      <c r="AB1742" s="165">
        <v>25</v>
      </c>
      <c r="AC1742" s="165">
        <f t="shared" si="497"/>
        <v>-2</v>
      </c>
      <c r="AD1742" s="165">
        <f t="shared" si="498"/>
        <v>-8</v>
      </c>
      <c r="AE1742" s="235" t="s">
        <v>12158</v>
      </c>
      <c r="AF1742" s="235" t="s">
        <v>12158</v>
      </c>
      <c r="AG1742" s="235" t="s">
        <v>12158</v>
      </c>
      <c r="AH1742" s="235" t="s">
        <v>12158</v>
      </c>
      <c r="AI1742" s="235" t="s">
        <v>12158</v>
      </c>
      <c r="AJ1742" s="165" t="s">
        <v>6176</v>
      </c>
      <c r="AK1742" s="165" t="s">
        <v>6176</v>
      </c>
      <c r="AL1742" s="165" t="s">
        <v>6176</v>
      </c>
      <c r="AM1742" s="165" t="s">
        <v>6176</v>
      </c>
      <c r="AN1742" s="165" t="s">
        <v>6176</v>
      </c>
      <c r="AO1742" s="165" t="s">
        <v>6176</v>
      </c>
      <c r="AP1742" s="165" t="s">
        <v>6176</v>
      </c>
      <c r="AQ1742" s="165" t="s">
        <v>6176</v>
      </c>
      <c r="AR1742" s="165" t="s">
        <v>6176</v>
      </c>
      <c r="AS1742" s="165" t="s">
        <v>6176</v>
      </c>
      <c r="AT1742" s="5"/>
    </row>
    <row r="1743" spans="2:46" ht="50" customHeight="1">
      <c r="B1743" s="34" t="s">
        <v>3433</v>
      </c>
      <c r="C1743" s="35" t="s">
        <v>5314</v>
      </c>
      <c r="D1743" s="36" t="s">
        <v>3434</v>
      </c>
      <c r="E1743" s="240">
        <v>98.162999999999997</v>
      </c>
      <c r="F1743" s="235">
        <v>97.394999999999996</v>
      </c>
      <c r="G1743" s="234">
        <f t="shared" si="505"/>
        <v>0.76800000000000068</v>
      </c>
      <c r="H1743" s="105">
        <f t="shared" si="506"/>
        <v>0.7885415062374872</v>
      </c>
      <c r="I1743" s="240">
        <v>98.162999999999997</v>
      </c>
      <c r="J1743" s="235">
        <v>97.394999999999996</v>
      </c>
      <c r="K1743" s="234">
        <f t="shared" si="507"/>
        <v>0.76800000000000068</v>
      </c>
      <c r="L1743" s="312">
        <f t="shared" si="508"/>
        <v>0.7885415062374872</v>
      </c>
      <c r="M1743" s="240" t="s">
        <v>12163</v>
      </c>
      <c r="N1743" s="235" t="s">
        <v>12163</v>
      </c>
      <c r="O1743" s="234" t="s">
        <v>12163</v>
      </c>
      <c r="P1743" s="105" t="s">
        <v>12163</v>
      </c>
      <c r="Q1743" s="240">
        <v>0</v>
      </c>
      <c r="R1743" s="235">
        <v>0</v>
      </c>
      <c r="S1743" s="234">
        <f t="shared" si="493"/>
        <v>0</v>
      </c>
      <c r="T1743" s="138" t="s">
        <v>12165</v>
      </c>
      <c r="U1743" s="65" t="s">
        <v>6150</v>
      </c>
      <c r="V1743" s="235" t="s">
        <v>6150</v>
      </c>
      <c r="W1743" s="235" t="s">
        <v>6150</v>
      </c>
      <c r="X1743" s="235" t="s">
        <v>6150</v>
      </c>
      <c r="Y1743" s="235" t="s">
        <v>6150</v>
      </c>
      <c r="Z1743" s="235" t="s">
        <v>6150</v>
      </c>
      <c r="AA1743" s="235" t="s">
        <v>6150</v>
      </c>
      <c r="AB1743" s="235" t="s">
        <v>6150</v>
      </c>
      <c r="AC1743" s="235" t="s">
        <v>6150</v>
      </c>
      <c r="AD1743" s="235" t="s">
        <v>6150</v>
      </c>
      <c r="AE1743" s="235" t="s">
        <v>12158</v>
      </c>
      <c r="AF1743" s="235" t="s">
        <v>12158</v>
      </c>
      <c r="AG1743" s="235" t="s">
        <v>12158</v>
      </c>
      <c r="AH1743" s="235" t="s">
        <v>12158</v>
      </c>
      <c r="AI1743" s="235" t="s">
        <v>12158</v>
      </c>
      <c r="AJ1743" s="165" t="s">
        <v>6176</v>
      </c>
      <c r="AK1743" s="165" t="s">
        <v>6176</v>
      </c>
      <c r="AL1743" s="165" t="s">
        <v>6176</v>
      </c>
      <c r="AM1743" s="165" t="s">
        <v>6176</v>
      </c>
      <c r="AN1743" s="165" t="s">
        <v>6176</v>
      </c>
      <c r="AO1743" s="165" t="s">
        <v>6176</v>
      </c>
      <c r="AP1743" s="165" t="s">
        <v>6176</v>
      </c>
      <c r="AQ1743" s="165" t="s">
        <v>6176</v>
      </c>
      <c r="AR1743" s="165" t="s">
        <v>6176</v>
      </c>
      <c r="AS1743" s="165" t="s">
        <v>6176</v>
      </c>
      <c r="AT1743" s="5"/>
    </row>
    <row r="1744" spans="2:46" ht="50" customHeight="1">
      <c r="B1744" s="34" t="s">
        <v>3435</v>
      </c>
      <c r="C1744" s="35" t="s">
        <v>5314</v>
      </c>
      <c r="D1744" s="36" t="s">
        <v>3436</v>
      </c>
      <c r="E1744" s="240">
        <v>4.6509999999999998</v>
      </c>
      <c r="F1744" s="235">
        <v>4.6509999999999998</v>
      </c>
      <c r="G1744" s="234">
        <f t="shared" si="505"/>
        <v>0</v>
      </c>
      <c r="H1744" s="105">
        <f t="shared" si="506"/>
        <v>0</v>
      </c>
      <c r="I1744" s="240">
        <v>4.6509999999999998</v>
      </c>
      <c r="J1744" s="235">
        <v>4.6509999999999998</v>
      </c>
      <c r="K1744" s="234">
        <f t="shared" si="507"/>
        <v>0</v>
      </c>
      <c r="L1744" s="312">
        <f t="shared" si="508"/>
        <v>0</v>
      </c>
      <c r="M1744" s="240" t="s">
        <v>12163</v>
      </c>
      <c r="N1744" s="235" t="s">
        <v>12163</v>
      </c>
      <c r="O1744" s="234" t="s">
        <v>12163</v>
      </c>
      <c r="P1744" s="105" t="s">
        <v>12163</v>
      </c>
      <c r="Q1744" s="240">
        <v>0</v>
      </c>
      <c r="R1744" s="235">
        <v>0</v>
      </c>
      <c r="S1744" s="234">
        <f t="shared" si="493"/>
        <v>0</v>
      </c>
      <c r="T1744" s="138" t="s">
        <v>12165</v>
      </c>
      <c r="U1744" s="65" t="s">
        <v>6150</v>
      </c>
      <c r="V1744" s="235" t="s">
        <v>6150</v>
      </c>
      <c r="W1744" s="235" t="s">
        <v>6150</v>
      </c>
      <c r="X1744" s="235" t="s">
        <v>6150</v>
      </c>
      <c r="Y1744" s="235" t="s">
        <v>6150</v>
      </c>
      <c r="Z1744" s="235" t="s">
        <v>6150</v>
      </c>
      <c r="AA1744" s="235" t="s">
        <v>6150</v>
      </c>
      <c r="AB1744" s="235" t="s">
        <v>6150</v>
      </c>
      <c r="AC1744" s="235" t="s">
        <v>6150</v>
      </c>
      <c r="AD1744" s="235" t="s">
        <v>6150</v>
      </c>
      <c r="AE1744" s="235" t="s">
        <v>12158</v>
      </c>
      <c r="AF1744" s="235" t="s">
        <v>12158</v>
      </c>
      <c r="AG1744" s="235" t="s">
        <v>12158</v>
      </c>
      <c r="AH1744" s="235" t="s">
        <v>12158</v>
      </c>
      <c r="AI1744" s="235" t="s">
        <v>12158</v>
      </c>
      <c r="AJ1744" s="165" t="s">
        <v>6176</v>
      </c>
      <c r="AK1744" s="165" t="s">
        <v>6176</v>
      </c>
      <c r="AL1744" s="165" t="s">
        <v>6176</v>
      </c>
      <c r="AM1744" s="165" t="s">
        <v>6176</v>
      </c>
      <c r="AN1744" s="165" t="s">
        <v>6176</v>
      </c>
      <c r="AO1744" s="165" t="s">
        <v>6176</v>
      </c>
      <c r="AP1744" s="165" t="s">
        <v>6176</v>
      </c>
      <c r="AQ1744" s="165" t="s">
        <v>6176</v>
      </c>
      <c r="AR1744" s="165" t="s">
        <v>6176</v>
      </c>
      <c r="AS1744" s="165" t="s">
        <v>6176</v>
      </c>
      <c r="AT1744" s="5"/>
    </row>
    <row r="1745" spans="2:46" ht="50" customHeight="1">
      <c r="B1745" s="34" t="s">
        <v>3437</v>
      </c>
      <c r="C1745" s="35" t="s">
        <v>5314</v>
      </c>
      <c r="D1745" s="36" t="s">
        <v>3438</v>
      </c>
      <c r="E1745" s="240">
        <v>772.73199999999997</v>
      </c>
      <c r="F1745" s="235">
        <v>684.98900000000003</v>
      </c>
      <c r="G1745" s="234">
        <f t="shared" si="505"/>
        <v>87.742999999999938</v>
      </c>
      <c r="H1745" s="105">
        <f t="shared" si="506"/>
        <v>12.809402778730744</v>
      </c>
      <c r="I1745" s="240">
        <v>118.77500000000001</v>
      </c>
      <c r="J1745" s="235">
        <v>111.54600000000001</v>
      </c>
      <c r="K1745" s="234">
        <f t="shared" si="507"/>
        <v>7.2289999999999992</v>
      </c>
      <c r="L1745" s="312">
        <f t="shared" si="508"/>
        <v>6.4807344055367286</v>
      </c>
      <c r="M1745" s="240">
        <v>0.36</v>
      </c>
      <c r="N1745" s="235">
        <v>0.36</v>
      </c>
      <c r="O1745" s="234">
        <f t="shared" ref="O1745" si="511">M1745-N1745</f>
        <v>0</v>
      </c>
      <c r="P1745" s="234">
        <f t="shared" ref="P1745" si="512">N1745-O1745</f>
        <v>0.36</v>
      </c>
      <c r="Q1745" s="240">
        <v>653.59699999999998</v>
      </c>
      <c r="R1745" s="235">
        <v>573.08299999999997</v>
      </c>
      <c r="S1745" s="234">
        <f t="shared" si="493"/>
        <v>80.51400000000001</v>
      </c>
      <c r="T1745" s="105">
        <f t="shared" si="494"/>
        <v>14.049273839914989</v>
      </c>
      <c r="U1745" s="198" t="s">
        <v>6074</v>
      </c>
      <c r="V1745" s="92">
        <v>604</v>
      </c>
      <c r="W1745" s="92">
        <v>519</v>
      </c>
      <c r="X1745" s="92">
        <f>V1740-W1740</f>
        <v>0</v>
      </c>
      <c r="Y1745" s="92">
        <f>X1745/W1740*100</f>
        <v>0</v>
      </c>
      <c r="Z1745" s="98" t="s">
        <v>9630</v>
      </c>
      <c r="AA1745" s="92">
        <v>50</v>
      </c>
      <c r="AB1745" s="92">
        <v>54</v>
      </c>
      <c r="AC1745" s="165">
        <f t="shared" si="497"/>
        <v>-4</v>
      </c>
      <c r="AD1745" s="92">
        <f>AC1745/AB1745*100</f>
        <v>-7.4074074074074066</v>
      </c>
      <c r="AE1745" s="235" t="s">
        <v>12158</v>
      </c>
      <c r="AF1745" s="235" t="s">
        <v>12158</v>
      </c>
      <c r="AG1745" s="235" t="s">
        <v>12158</v>
      </c>
      <c r="AH1745" s="235" t="s">
        <v>12158</v>
      </c>
      <c r="AI1745" s="235" t="s">
        <v>12158</v>
      </c>
      <c r="AJ1745" s="165" t="s">
        <v>6176</v>
      </c>
      <c r="AK1745" s="165" t="s">
        <v>6176</v>
      </c>
      <c r="AL1745" s="165" t="s">
        <v>6176</v>
      </c>
      <c r="AM1745" s="165" t="s">
        <v>6176</v>
      </c>
      <c r="AN1745" s="165" t="s">
        <v>6176</v>
      </c>
      <c r="AO1745" s="165" t="s">
        <v>6176</v>
      </c>
      <c r="AP1745" s="165" t="s">
        <v>6176</v>
      </c>
      <c r="AQ1745" s="165" t="s">
        <v>6176</v>
      </c>
      <c r="AR1745" s="165" t="s">
        <v>6176</v>
      </c>
      <c r="AS1745" s="165" t="s">
        <v>6176</v>
      </c>
      <c r="AT1745" s="5"/>
    </row>
    <row r="1746" spans="2:46" ht="50" customHeight="1">
      <c r="B1746" s="34" t="s">
        <v>3439</v>
      </c>
      <c r="C1746" s="35" t="s">
        <v>5314</v>
      </c>
      <c r="D1746" s="36" t="s">
        <v>3440</v>
      </c>
      <c r="E1746" s="240">
        <v>15.731</v>
      </c>
      <c r="F1746" s="235">
        <v>15.714</v>
      </c>
      <c r="G1746" s="234">
        <f t="shared" si="505"/>
        <v>1.699999999999946E-2</v>
      </c>
      <c r="H1746" s="105">
        <f t="shared" si="506"/>
        <v>0.10818378515972674</v>
      </c>
      <c r="I1746" s="240">
        <v>15.731</v>
      </c>
      <c r="J1746" s="235">
        <v>15.714</v>
      </c>
      <c r="K1746" s="234">
        <f t="shared" si="507"/>
        <v>1.699999999999946E-2</v>
      </c>
      <c r="L1746" s="312">
        <f t="shared" si="508"/>
        <v>0.10818378515972674</v>
      </c>
      <c r="M1746" s="240" t="s">
        <v>12163</v>
      </c>
      <c r="N1746" s="235" t="s">
        <v>12163</v>
      </c>
      <c r="O1746" s="234" t="s">
        <v>12163</v>
      </c>
      <c r="P1746" s="105" t="s">
        <v>12163</v>
      </c>
      <c r="Q1746" s="240">
        <v>0</v>
      </c>
      <c r="R1746" s="235">
        <v>0</v>
      </c>
      <c r="S1746" s="234">
        <f t="shared" si="493"/>
        <v>0</v>
      </c>
      <c r="T1746" s="138" t="s">
        <v>12165</v>
      </c>
      <c r="U1746" s="65" t="s">
        <v>6150</v>
      </c>
      <c r="V1746" s="235" t="s">
        <v>6150</v>
      </c>
      <c r="W1746" s="235" t="s">
        <v>6150</v>
      </c>
      <c r="X1746" s="235" t="s">
        <v>6150</v>
      </c>
      <c r="Y1746" s="235" t="s">
        <v>6150</v>
      </c>
      <c r="Z1746" s="235" t="s">
        <v>6150</v>
      </c>
      <c r="AA1746" s="235" t="s">
        <v>6150</v>
      </c>
      <c r="AB1746" s="235" t="s">
        <v>6150</v>
      </c>
      <c r="AC1746" s="235" t="s">
        <v>6150</v>
      </c>
      <c r="AD1746" s="235" t="s">
        <v>6150</v>
      </c>
      <c r="AE1746" s="235" t="s">
        <v>12158</v>
      </c>
      <c r="AF1746" s="235" t="s">
        <v>12158</v>
      </c>
      <c r="AG1746" s="235" t="s">
        <v>12158</v>
      </c>
      <c r="AH1746" s="235" t="s">
        <v>12158</v>
      </c>
      <c r="AI1746" s="235" t="s">
        <v>12158</v>
      </c>
      <c r="AJ1746" s="165" t="s">
        <v>6176</v>
      </c>
      <c r="AK1746" s="165" t="s">
        <v>6176</v>
      </c>
      <c r="AL1746" s="165" t="s">
        <v>6176</v>
      </c>
      <c r="AM1746" s="165" t="s">
        <v>6176</v>
      </c>
      <c r="AN1746" s="165" t="s">
        <v>6176</v>
      </c>
      <c r="AO1746" s="165" t="s">
        <v>6176</v>
      </c>
      <c r="AP1746" s="165" t="s">
        <v>6176</v>
      </c>
      <c r="AQ1746" s="165" t="s">
        <v>6176</v>
      </c>
      <c r="AR1746" s="165" t="s">
        <v>6176</v>
      </c>
      <c r="AS1746" s="165" t="s">
        <v>6176</v>
      </c>
      <c r="AT1746" s="5"/>
    </row>
    <row r="1747" spans="2:46" ht="50" customHeight="1">
      <c r="B1747" s="34" t="s">
        <v>3441</v>
      </c>
      <c r="C1747" s="35" t="s">
        <v>5314</v>
      </c>
      <c r="D1747" s="36" t="s">
        <v>3442</v>
      </c>
      <c r="E1747" s="240">
        <v>234.34100000000001</v>
      </c>
      <c r="F1747" s="235">
        <v>325.709</v>
      </c>
      <c r="G1747" s="234">
        <f t="shared" si="505"/>
        <v>-91.367999999999995</v>
      </c>
      <c r="H1747" s="105">
        <f t="shared" si="506"/>
        <v>-28.052034177747622</v>
      </c>
      <c r="I1747" s="240">
        <v>234.34100000000001</v>
      </c>
      <c r="J1747" s="235">
        <v>325.709</v>
      </c>
      <c r="K1747" s="234">
        <f t="shared" si="507"/>
        <v>-91.367999999999995</v>
      </c>
      <c r="L1747" s="312">
        <f t="shared" si="508"/>
        <v>-28.052034177747622</v>
      </c>
      <c r="M1747" s="240" t="s">
        <v>12163</v>
      </c>
      <c r="N1747" s="235" t="s">
        <v>12163</v>
      </c>
      <c r="O1747" s="234" t="s">
        <v>12163</v>
      </c>
      <c r="P1747" s="105" t="s">
        <v>12163</v>
      </c>
      <c r="Q1747" s="240">
        <v>0</v>
      </c>
      <c r="R1747" s="235">
        <v>0</v>
      </c>
      <c r="S1747" s="234">
        <f t="shared" si="493"/>
        <v>0</v>
      </c>
      <c r="T1747" s="138" t="s">
        <v>12165</v>
      </c>
      <c r="U1747" s="65" t="s">
        <v>6150</v>
      </c>
      <c r="V1747" s="235" t="s">
        <v>6150</v>
      </c>
      <c r="W1747" s="235" t="s">
        <v>6150</v>
      </c>
      <c r="X1747" s="235" t="s">
        <v>6150</v>
      </c>
      <c r="Y1747" s="235" t="s">
        <v>6150</v>
      </c>
      <c r="Z1747" s="235" t="s">
        <v>6150</v>
      </c>
      <c r="AA1747" s="235" t="s">
        <v>6150</v>
      </c>
      <c r="AB1747" s="235" t="s">
        <v>6150</v>
      </c>
      <c r="AC1747" s="235" t="s">
        <v>6150</v>
      </c>
      <c r="AD1747" s="235" t="s">
        <v>6150</v>
      </c>
      <c r="AE1747" s="235" t="s">
        <v>12158</v>
      </c>
      <c r="AF1747" s="235" t="s">
        <v>12158</v>
      </c>
      <c r="AG1747" s="235" t="s">
        <v>12158</v>
      </c>
      <c r="AH1747" s="235" t="s">
        <v>12158</v>
      </c>
      <c r="AI1747" s="235" t="s">
        <v>12158</v>
      </c>
      <c r="AJ1747" s="165" t="s">
        <v>6176</v>
      </c>
      <c r="AK1747" s="165" t="s">
        <v>6176</v>
      </c>
      <c r="AL1747" s="165" t="s">
        <v>6176</v>
      </c>
      <c r="AM1747" s="165" t="s">
        <v>6176</v>
      </c>
      <c r="AN1747" s="165" t="s">
        <v>6176</v>
      </c>
      <c r="AO1747" s="165" t="s">
        <v>6176</v>
      </c>
      <c r="AP1747" s="165" t="s">
        <v>6176</v>
      </c>
      <c r="AQ1747" s="165" t="s">
        <v>6176</v>
      </c>
      <c r="AR1747" s="165" t="s">
        <v>6176</v>
      </c>
      <c r="AS1747" s="165" t="s">
        <v>6176</v>
      </c>
      <c r="AT1747" s="5"/>
    </row>
    <row r="1748" spans="2:46" ht="50" customHeight="1">
      <c r="B1748" s="37" t="s">
        <v>3443</v>
      </c>
      <c r="C1748" s="38" t="s">
        <v>5314</v>
      </c>
      <c r="D1748" s="39" t="s">
        <v>3444</v>
      </c>
      <c r="E1748" s="240">
        <v>9.7609999999999992</v>
      </c>
      <c r="F1748" s="235">
        <v>9.0839999999999996</v>
      </c>
      <c r="G1748" s="234">
        <f t="shared" si="505"/>
        <v>0.6769999999999996</v>
      </c>
      <c r="H1748" s="105">
        <f t="shared" si="506"/>
        <v>7.4526640246587368</v>
      </c>
      <c r="I1748" s="240">
        <v>9.7609999999999992</v>
      </c>
      <c r="J1748" s="235">
        <v>9.0839999999999996</v>
      </c>
      <c r="K1748" s="234">
        <f t="shared" si="507"/>
        <v>0.6769999999999996</v>
      </c>
      <c r="L1748" s="312">
        <f t="shared" si="508"/>
        <v>7.4526640246587368</v>
      </c>
      <c r="M1748" s="240" t="s">
        <v>12163</v>
      </c>
      <c r="N1748" s="235" t="s">
        <v>12163</v>
      </c>
      <c r="O1748" s="234" t="s">
        <v>12163</v>
      </c>
      <c r="P1748" s="105" t="s">
        <v>12163</v>
      </c>
      <c r="Q1748" s="240">
        <v>0</v>
      </c>
      <c r="R1748" s="235">
        <v>0</v>
      </c>
      <c r="S1748" s="234">
        <f t="shared" si="493"/>
        <v>0</v>
      </c>
      <c r="T1748" s="138" t="s">
        <v>12165</v>
      </c>
      <c r="U1748" s="65" t="s">
        <v>6150</v>
      </c>
      <c r="V1748" s="235" t="s">
        <v>6150</v>
      </c>
      <c r="W1748" s="235" t="s">
        <v>6150</v>
      </c>
      <c r="X1748" s="235" t="s">
        <v>6150</v>
      </c>
      <c r="Y1748" s="235" t="s">
        <v>6150</v>
      </c>
      <c r="Z1748" s="235" t="s">
        <v>6150</v>
      </c>
      <c r="AA1748" s="235" t="s">
        <v>6150</v>
      </c>
      <c r="AB1748" s="235" t="s">
        <v>6150</v>
      </c>
      <c r="AC1748" s="235" t="s">
        <v>6150</v>
      </c>
      <c r="AD1748" s="235" t="s">
        <v>6150</v>
      </c>
      <c r="AE1748" s="235" t="s">
        <v>12158</v>
      </c>
      <c r="AF1748" s="235" t="s">
        <v>12158</v>
      </c>
      <c r="AG1748" s="235" t="s">
        <v>12158</v>
      </c>
      <c r="AH1748" s="235" t="s">
        <v>12158</v>
      </c>
      <c r="AI1748" s="235" t="s">
        <v>12158</v>
      </c>
      <c r="AJ1748" s="165" t="s">
        <v>6176</v>
      </c>
      <c r="AK1748" s="165" t="s">
        <v>6176</v>
      </c>
      <c r="AL1748" s="165" t="s">
        <v>6176</v>
      </c>
      <c r="AM1748" s="165" t="s">
        <v>6176</v>
      </c>
      <c r="AN1748" s="165" t="s">
        <v>6176</v>
      </c>
      <c r="AO1748" s="165" t="s">
        <v>6176</v>
      </c>
      <c r="AP1748" s="165" t="s">
        <v>6176</v>
      </c>
      <c r="AQ1748" s="165" t="s">
        <v>6176</v>
      </c>
      <c r="AR1748" s="165" t="s">
        <v>6176</v>
      </c>
      <c r="AS1748" s="165" t="s">
        <v>6176</v>
      </c>
      <c r="AT1748" s="10"/>
    </row>
    <row r="1749" spans="2:46" ht="50" customHeight="1">
      <c r="B1749" s="34" t="s">
        <v>3445</v>
      </c>
      <c r="C1749" s="35" t="s">
        <v>5314</v>
      </c>
      <c r="D1749" s="36" t="s">
        <v>3446</v>
      </c>
      <c r="E1749" s="240">
        <v>42.9</v>
      </c>
      <c r="F1749" s="235">
        <v>33.4</v>
      </c>
      <c r="G1749" s="234">
        <f t="shared" si="505"/>
        <v>9.5</v>
      </c>
      <c r="H1749" s="105">
        <f t="shared" si="506"/>
        <v>28.443113772455092</v>
      </c>
      <c r="I1749" s="240" t="s">
        <v>12163</v>
      </c>
      <c r="J1749" s="235" t="s">
        <v>12163</v>
      </c>
      <c r="K1749" s="234" t="s">
        <v>12163</v>
      </c>
      <c r="L1749" s="312" t="s">
        <v>12163</v>
      </c>
      <c r="M1749" s="240" t="s">
        <v>12163</v>
      </c>
      <c r="N1749" s="235" t="s">
        <v>12163</v>
      </c>
      <c r="O1749" s="234" t="s">
        <v>12163</v>
      </c>
      <c r="P1749" s="105" t="s">
        <v>12163</v>
      </c>
      <c r="Q1749" s="240">
        <v>42.9</v>
      </c>
      <c r="R1749" s="235">
        <v>33.4</v>
      </c>
      <c r="S1749" s="234">
        <f t="shared" si="493"/>
        <v>9.5</v>
      </c>
      <c r="T1749" s="105">
        <f t="shared" si="494"/>
        <v>28.443113772455092</v>
      </c>
      <c r="U1749" s="180" t="s">
        <v>6074</v>
      </c>
      <c r="V1749" s="165">
        <v>42.9</v>
      </c>
      <c r="W1749" s="165">
        <v>33.4</v>
      </c>
      <c r="X1749" s="165">
        <v>9.5</v>
      </c>
      <c r="Y1749" s="165">
        <v>28.443113772455092</v>
      </c>
      <c r="Z1749" s="235" t="s">
        <v>6150</v>
      </c>
      <c r="AA1749" s="235" t="s">
        <v>6150</v>
      </c>
      <c r="AB1749" s="235" t="s">
        <v>6150</v>
      </c>
      <c r="AC1749" s="235" t="s">
        <v>6150</v>
      </c>
      <c r="AD1749" s="235" t="s">
        <v>6150</v>
      </c>
      <c r="AE1749" s="235" t="s">
        <v>12158</v>
      </c>
      <c r="AF1749" s="235" t="s">
        <v>12158</v>
      </c>
      <c r="AG1749" s="235" t="s">
        <v>12158</v>
      </c>
      <c r="AH1749" s="235" t="s">
        <v>12158</v>
      </c>
      <c r="AI1749" s="235" t="s">
        <v>12158</v>
      </c>
      <c r="AJ1749" s="165" t="s">
        <v>6176</v>
      </c>
      <c r="AK1749" s="165" t="s">
        <v>6176</v>
      </c>
      <c r="AL1749" s="165" t="s">
        <v>6176</v>
      </c>
      <c r="AM1749" s="165" t="s">
        <v>6176</v>
      </c>
      <c r="AN1749" s="165" t="s">
        <v>6176</v>
      </c>
      <c r="AO1749" s="165" t="s">
        <v>6176</v>
      </c>
      <c r="AP1749" s="165" t="s">
        <v>6176</v>
      </c>
      <c r="AQ1749" s="165" t="s">
        <v>6176</v>
      </c>
      <c r="AR1749" s="165" t="s">
        <v>6176</v>
      </c>
      <c r="AS1749" s="165" t="s">
        <v>6176</v>
      </c>
      <c r="AT1749" s="5"/>
    </row>
    <row r="1750" spans="2:46" ht="50" customHeight="1">
      <c r="B1750" s="34" t="s">
        <v>3447</v>
      </c>
      <c r="C1750" s="35" t="s">
        <v>5314</v>
      </c>
      <c r="D1750" s="36" t="s">
        <v>3448</v>
      </c>
      <c r="E1750" s="240">
        <v>101.523</v>
      </c>
      <c r="F1750" s="235">
        <v>99.677999999999997</v>
      </c>
      <c r="G1750" s="234">
        <f t="shared" si="505"/>
        <v>1.8449999999999989</v>
      </c>
      <c r="H1750" s="105">
        <f t="shared" si="506"/>
        <v>1.8509600914946116</v>
      </c>
      <c r="I1750" s="240">
        <v>101.523</v>
      </c>
      <c r="J1750" s="235">
        <v>99.677999999999997</v>
      </c>
      <c r="K1750" s="234">
        <f t="shared" si="507"/>
        <v>1.8449999999999989</v>
      </c>
      <c r="L1750" s="312">
        <f t="shared" si="508"/>
        <v>1.8509600914946116</v>
      </c>
      <c r="M1750" s="240" t="s">
        <v>12163</v>
      </c>
      <c r="N1750" s="235" t="s">
        <v>12163</v>
      </c>
      <c r="O1750" s="234" t="s">
        <v>12163</v>
      </c>
      <c r="P1750" s="105" t="s">
        <v>12163</v>
      </c>
      <c r="Q1750" s="240">
        <v>0</v>
      </c>
      <c r="R1750" s="235">
        <v>0</v>
      </c>
      <c r="S1750" s="234">
        <f t="shared" si="493"/>
        <v>0</v>
      </c>
      <c r="T1750" s="138" t="s">
        <v>12165</v>
      </c>
      <c r="U1750" s="65" t="s">
        <v>6150</v>
      </c>
      <c r="V1750" s="235" t="s">
        <v>6150</v>
      </c>
      <c r="W1750" s="235" t="s">
        <v>6150</v>
      </c>
      <c r="X1750" s="235" t="s">
        <v>6150</v>
      </c>
      <c r="Y1750" s="235" t="s">
        <v>6150</v>
      </c>
      <c r="Z1750" s="235" t="s">
        <v>6150</v>
      </c>
      <c r="AA1750" s="235" t="s">
        <v>6150</v>
      </c>
      <c r="AB1750" s="235" t="s">
        <v>6150</v>
      </c>
      <c r="AC1750" s="235" t="s">
        <v>6150</v>
      </c>
      <c r="AD1750" s="235" t="s">
        <v>6150</v>
      </c>
      <c r="AE1750" s="235" t="s">
        <v>12158</v>
      </c>
      <c r="AF1750" s="235" t="s">
        <v>12158</v>
      </c>
      <c r="AG1750" s="235" t="s">
        <v>12158</v>
      </c>
      <c r="AH1750" s="235" t="s">
        <v>12158</v>
      </c>
      <c r="AI1750" s="235" t="s">
        <v>12158</v>
      </c>
      <c r="AJ1750" s="165" t="s">
        <v>6176</v>
      </c>
      <c r="AK1750" s="165" t="s">
        <v>6176</v>
      </c>
      <c r="AL1750" s="165" t="s">
        <v>6176</v>
      </c>
      <c r="AM1750" s="165" t="s">
        <v>6176</v>
      </c>
      <c r="AN1750" s="165" t="s">
        <v>6176</v>
      </c>
      <c r="AO1750" s="165" t="s">
        <v>6176</v>
      </c>
      <c r="AP1750" s="165" t="s">
        <v>6176</v>
      </c>
      <c r="AQ1750" s="165" t="s">
        <v>6176</v>
      </c>
      <c r="AR1750" s="165" t="s">
        <v>6176</v>
      </c>
      <c r="AS1750" s="165" t="s">
        <v>6176</v>
      </c>
      <c r="AT1750" s="5"/>
    </row>
    <row r="1751" spans="2:46" ht="50" customHeight="1">
      <c r="B1751" s="34" t="s">
        <v>3449</v>
      </c>
      <c r="C1751" s="35" t="s">
        <v>5314</v>
      </c>
      <c r="D1751" s="36" t="s">
        <v>3450</v>
      </c>
      <c r="E1751" s="240">
        <v>786.90300000000002</v>
      </c>
      <c r="F1751" s="235">
        <v>835.44500000000005</v>
      </c>
      <c r="G1751" s="234">
        <f t="shared" si="505"/>
        <v>-48.54200000000003</v>
      </c>
      <c r="H1751" s="105">
        <f t="shared" si="506"/>
        <v>-5.810316657589671</v>
      </c>
      <c r="I1751" s="240">
        <v>44.953000000000003</v>
      </c>
      <c r="J1751" s="235">
        <v>54.081000000000003</v>
      </c>
      <c r="K1751" s="234">
        <f t="shared" si="507"/>
        <v>-9.1280000000000001</v>
      </c>
      <c r="L1751" s="312">
        <f t="shared" si="508"/>
        <v>-16.878386124516929</v>
      </c>
      <c r="M1751" s="240" t="s">
        <v>12163</v>
      </c>
      <c r="N1751" s="235" t="s">
        <v>12163</v>
      </c>
      <c r="O1751" s="234" t="s">
        <v>12163</v>
      </c>
      <c r="P1751" s="105" t="s">
        <v>12163</v>
      </c>
      <c r="Q1751" s="240">
        <v>741.95</v>
      </c>
      <c r="R1751" s="235">
        <v>781.36400000000003</v>
      </c>
      <c r="S1751" s="234">
        <f t="shared" si="493"/>
        <v>-39.413999999999987</v>
      </c>
      <c r="T1751" s="105">
        <f t="shared" si="494"/>
        <v>-5.0442559421729163</v>
      </c>
      <c r="U1751" s="180" t="s">
        <v>9631</v>
      </c>
      <c r="V1751" s="165">
        <v>742</v>
      </c>
      <c r="W1751" s="165">
        <v>781</v>
      </c>
      <c r="X1751" s="165">
        <f t="shared" si="495"/>
        <v>-39</v>
      </c>
      <c r="Y1751" s="255">
        <f t="shared" si="496"/>
        <v>-4.9935979513444302</v>
      </c>
      <c r="Z1751" s="235" t="s">
        <v>6150</v>
      </c>
      <c r="AA1751" s="235" t="s">
        <v>6150</v>
      </c>
      <c r="AB1751" s="235" t="s">
        <v>6150</v>
      </c>
      <c r="AC1751" s="235" t="s">
        <v>6150</v>
      </c>
      <c r="AD1751" s="235" t="s">
        <v>6150</v>
      </c>
      <c r="AE1751" s="235" t="s">
        <v>12158</v>
      </c>
      <c r="AF1751" s="235" t="s">
        <v>12158</v>
      </c>
      <c r="AG1751" s="235" t="s">
        <v>12158</v>
      </c>
      <c r="AH1751" s="235" t="s">
        <v>12158</v>
      </c>
      <c r="AI1751" s="235" t="s">
        <v>12158</v>
      </c>
      <c r="AJ1751" s="165" t="s">
        <v>6176</v>
      </c>
      <c r="AK1751" s="165" t="s">
        <v>6176</v>
      </c>
      <c r="AL1751" s="165" t="s">
        <v>6176</v>
      </c>
      <c r="AM1751" s="165" t="s">
        <v>6176</v>
      </c>
      <c r="AN1751" s="165" t="s">
        <v>6176</v>
      </c>
      <c r="AO1751" s="165" t="s">
        <v>6176</v>
      </c>
      <c r="AP1751" s="165" t="s">
        <v>6176</v>
      </c>
      <c r="AQ1751" s="165" t="s">
        <v>6176</v>
      </c>
      <c r="AR1751" s="165" t="s">
        <v>6176</v>
      </c>
      <c r="AS1751" s="165" t="s">
        <v>6176</v>
      </c>
      <c r="AT1751" s="5"/>
    </row>
    <row r="1752" spans="2:46" ht="50" customHeight="1">
      <c r="B1752" s="34" t="s">
        <v>3451</v>
      </c>
      <c r="C1752" s="35" t="s">
        <v>5314</v>
      </c>
      <c r="D1752" s="36" t="s">
        <v>3452</v>
      </c>
      <c r="E1752" s="240">
        <v>50.994999999999997</v>
      </c>
      <c r="F1752" s="235">
        <v>44.383000000000003</v>
      </c>
      <c r="G1752" s="234">
        <f t="shared" si="505"/>
        <v>6.6119999999999948</v>
      </c>
      <c r="H1752" s="105">
        <f t="shared" si="506"/>
        <v>14.89759592636819</v>
      </c>
      <c r="I1752" s="240">
        <v>39.789000000000001</v>
      </c>
      <c r="J1752" s="235">
        <v>34.779000000000003</v>
      </c>
      <c r="K1752" s="234">
        <f t="shared" si="507"/>
        <v>5.009999999999998</v>
      </c>
      <c r="L1752" s="312">
        <f t="shared" si="508"/>
        <v>14.405244544121446</v>
      </c>
      <c r="M1752" s="240" t="s">
        <v>12163</v>
      </c>
      <c r="N1752" s="235" t="s">
        <v>12163</v>
      </c>
      <c r="O1752" s="234" t="s">
        <v>12163</v>
      </c>
      <c r="P1752" s="105" t="s">
        <v>12163</v>
      </c>
      <c r="Q1752" s="240">
        <v>11.206</v>
      </c>
      <c r="R1752" s="235">
        <v>9.6039999999999992</v>
      </c>
      <c r="S1752" s="234">
        <f t="shared" si="493"/>
        <v>1.6020000000000003</v>
      </c>
      <c r="T1752" s="105">
        <f t="shared" si="494"/>
        <v>16.680549770928785</v>
      </c>
      <c r="U1752" s="180" t="s">
        <v>9632</v>
      </c>
      <c r="V1752" s="165">
        <v>11.206</v>
      </c>
      <c r="W1752" s="165">
        <v>9.6039999999999992</v>
      </c>
      <c r="X1752" s="165">
        <f t="shared" si="495"/>
        <v>1.6020000000000003</v>
      </c>
      <c r="Y1752" s="165">
        <f t="shared" si="496"/>
        <v>16.680549770928785</v>
      </c>
      <c r="Z1752" s="235" t="s">
        <v>6150</v>
      </c>
      <c r="AA1752" s="235" t="s">
        <v>6150</v>
      </c>
      <c r="AB1752" s="235" t="s">
        <v>6150</v>
      </c>
      <c r="AC1752" s="235" t="s">
        <v>6150</v>
      </c>
      <c r="AD1752" s="235" t="s">
        <v>6150</v>
      </c>
      <c r="AE1752" s="235" t="s">
        <v>12158</v>
      </c>
      <c r="AF1752" s="235" t="s">
        <v>12158</v>
      </c>
      <c r="AG1752" s="235" t="s">
        <v>12158</v>
      </c>
      <c r="AH1752" s="235" t="s">
        <v>12158</v>
      </c>
      <c r="AI1752" s="235" t="s">
        <v>12158</v>
      </c>
      <c r="AJ1752" s="165" t="s">
        <v>6176</v>
      </c>
      <c r="AK1752" s="165" t="s">
        <v>6176</v>
      </c>
      <c r="AL1752" s="165" t="s">
        <v>6176</v>
      </c>
      <c r="AM1752" s="165" t="s">
        <v>6176</v>
      </c>
      <c r="AN1752" s="165" t="s">
        <v>6176</v>
      </c>
      <c r="AO1752" s="165" t="s">
        <v>6176</v>
      </c>
      <c r="AP1752" s="165" t="s">
        <v>6176</v>
      </c>
      <c r="AQ1752" s="165" t="s">
        <v>6176</v>
      </c>
      <c r="AR1752" s="165" t="s">
        <v>6176</v>
      </c>
      <c r="AS1752" s="165" t="s">
        <v>6176</v>
      </c>
      <c r="AT1752" s="5"/>
    </row>
    <row r="1753" spans="2:46" ht="50" customHeight="1">
      <c r="B1753" s="34" t="s">
        <v>3453</v>
      </c>
      <c r="C1753" s="35" t="s">
        <v>5314</v>
      </c>
      <c r="D1753" s="36" t="s">
        <v>3454</v>
      </c>
      <c r="E1753" s="240">
        <v>329.88200000000001</v>
      </c>
      <c r="F1753" s="235">
        <v>317.28199999999998</v>
      </c>
      <c r="G1753" s="234">
        <f t="shared" si="505"/>
        <v>12.600000000000023</v>
      </c>
      <c r="H1753" s="105">
        <f t="shared" si="506"/>
        <v>3.9712306402506363</v>
      </c>
      <c r="I1753" s="240">
        <v>329.88200000000001</v>
      </c>
      <c r="J1753" s="235">
        <v>317.28199999999998</v>
      </c>
      <c r="K1753" s="234">
        <f t="shared" si="507"/>
        <v>12.600000000000023</v>
      </c>
      <c r="L1753" s="312">
        <f t="shared" si="508"/>
        <v>3.9712306402506363</v>
      </c>
      <c r="M1753" s="240" t="s">
        <v>12163</v>
      </c>
      <c r="N1753" s="235" t="s">
        <v>12163</v>
      </c>
      <c r="O1753" s="234" t="s">
        <v>12163</v>
      </c>
      <c r="P1753" s="105" t="s">
        <v>12163</v>
      </c>
      <c r="Q1753" s="240">
        <v>0</v>
      </c>
      <c r="R1753" s="235">
        <v>0</v>
      </c>
      <c r="S1753" s="234">
        <f t="shared" si="493"/>
        <v>0</v>
      </c>
      <c r="T1753" s="138" t="s">
        <v>12165</v>
      </c>
      <c r="U1753" s="65" t="s">
        <v>6150</v>
      </c>
      <c r="V1753" s="235" t="s">
        <v>6150</v>
      </c>
      <c r="W1753" s="235" t="s">
        <v>6150</v>
      </c>
      <c r="X1753" s="235" t="s">
        <v>6150</v>
      </c>
      <c r="Y1753" s="235" t="s">
        <v>6150</v>
      </c>
      <c r="Z1753" s="235" t="s">
        <v>6150</v>
      </c>
      <c r="AA1753" s="235" t="s">
        <v>6150</v>
      </c>
      <c r="AB1753" s="235" t="s">
        <v>6150</v>
      </c>
      <c r="AC1753" s="235" t="s">
        <v>6150</v>
      </c>
      <c r="AD1753" s="235" t="s">
        <v>6150</v>
      </c>
      <c r="AE1753" s="235" t="s">
        <v>12158</v>
      </c>
      <c r="AF1753" s="235" t="s">
        <v>12158</v>
      </c>
      <c r="AG1753" s="235" t="s">
        <v>12158</v>
      </c>
      <c r="AH1753" s="235" t="s">
        <v>12158</v>
      </c>
      <c r="AI1753" s="235" t="s">
        <v>12158</v>
      </c>
      <c r="AJ1753" s="165" t="s">
        <v>6176</v>
      </c>
      <c r="AK1753" s="165" t="s">
        <v>6176</v>
      </c>
      <c r="AL1753" s="165" t="s">
        <v>6176</v>
      </c>
      <c r="AM1753" s="165" t="s">
        <v>6176</v>
      </c>
      <c r="AN1753" s="165" t="s">
        <v>6176</v>
      </c>
      <c r="AO1753" s="165" t="s">
        <v>6176</v>
      </c>
      <c r="AP1753" s="165" t="s">
        <v>6176</v>
      </c>
      <c r="AQ1753" s="165" t="s">
        <v>6176</v>
      </c>
      <c r="AR1753" s="165" t="s">
        <v>6176</v>
      </c>
      <c r="AS1753" s="165" t="s">
        <v>6176</v>
      </c>
      <c r="AT1753" s="5"/>
    </row>
    <row r="1754" spans="2:46" ht="50" customHeight="1">
      <c r="B1754" s="34" t="s">
        <v>3455</v>
      </c>
      <c r="C1754" s="35" t="s">
        <v>5314</v>
      </c>
      <c r="D1754" s="36" t="s">
        <v>3456</v>
      </c>
      <c r="E1754" s="240">
        <v>101.938</v>
      </c>
      <c r="F1754" s="235">
        <v>93.75</v>
      </c>
      <c r="G1754" s="234">
        <f t="shared" si="505"/>
        <v>8.1880000000000024</v>
      </c>
      <c r="H1754" s="105">
        <f t="shared" si="506"/>
        <v>8.7338666666666693</v>
      </c>
      <c r="I1754" s="240" t="s">
        <v>12163</v>
      </c>
      <c r="J1754" s="235" t="s">
        <v>12163</v>
      </c>
      <c r="K1754" s="234" t="s">
        <v>12163</v>
      </c>
      <c r="L1754" s="312" t="s">
        <v>12163</v>
      </c>
      <c r="M1754" s="240" t="s">
        <v>12163</v>
      </c>
      <c r="N1754" s="235" t="s">
        <v>12163</v>
      </c>
      <c r="O1754" s="234" t="s">
        <v>12163</v>
      </c>
      <c r="P1754" s="105" t="s">
        <v>12163</v>
      </c>
      <c r="Q1754" s="240">
        <v>101.938</v>
      </c>
      <c r="R1754" s="235">
        <v>93.75</v>
      </c>
      <c r="S1754" s="234">
        <f t="shared" si="493"/>
        <v>8.1880000000000024</v>
      </c>
      <c r="T1754" s="105">
        <f t="shared" si="494"/>
        <v>8.7338666666666693</v>
      </c>
      <c r="U1754" s="180" t="s">
        <v>9633</v>
      </c>
      <c r="V1754" s="165">
        <v>102</v>
      </c>
      <c r="W1754" s="165">
        <v>94</v>
      </c>
      <c r="X1754" s="165">
        <f t="shared" si="495"/>
        <v>8</v>
      </c>
      <c r="Y1754" s="165">
        <f t="shared" si="496"/>
        <v>8.5106382978723403</v>
      </c>
      <c r="Z1754" s="235" t="s">
        <v>6150</v>
      </c>
      <c r="AA1754" s="235" t="s">
        <v>6150</v>
      </c>
      <c r="AB1754" s="235" t="s">
        <v>6150</v>
      </c>
      <c r="AC1754" s="235" t="s">
        <v>6150</v>
      </c>
      <c r="AD1754" s="235" t="s">
        <v>6150</v>
      </c>
      <c r="AE1754" s="235" t="s">
        <v>12158</v>
      </c>
      <c r="AF1754" s="235" t="s">
        <v>12158</v>
      </c>
      <c r="AG1754" s="235" t="s">
        <v>12158</v>
      </c>
      <c r="AH1754" s="235" t="s">
        <v>12158</v>
      </c>
      <c r="AI1754" s="235" t="s">
        <v>12158</v>
      </c>
      <c r="AJ1754" s="165" t="s">
        <v>6176</v>
      </c>
      <c r="AK1754" s="165" t="s">
        <v>6176</v>
      </c>
      <c r="AL1754" s="165" t="s">
        <v>6176</v>
      </c>
      <c r="AM1754" s="165" t="s">
        <v>6176</v>
      </c>
      <c r="AN1754" s="165" t="s">
        <v>6176</v>
      </c>
      <c r="AO1754" s="165" t="s">
        <v>6176</v>
      </c>
      <c r="AP1754" s="165" t="s">
        <v>6176</v>
      </c>
      <c r="AQ1754" s="165" t="s">
        <v>6176</v>
      </c>
      <c r="AR1754" s="165" t="s">
        <v>6176</v>
      </c>
      <c r="AS1754" s="165" t="s">
        <v>6176</v>
      </c>
      <c r="AT1754" s="5"/>
    </row>
    <row r="1755" spans="2:46" ht="50" customHeight="1">
      <c r="B1755" s="34" t="s">
        <v>3457</v>
      </c>
      <c r="C1755" s="35" t="s">
        <v>5314</v>
      </c>
      <c r="D1755" s="36" t="s">
        <v>3458</v>
      </c>
      <c r="E1755" s="240">
        <v>197.14</v>
      </c>
      <c r="F1755" s="235">
        <v>175.97900000000001</v>
      </c>
      <c r="G1755" s="234">
        <f t="shared" si="505"/>
        <v>21.160999999999973</v>
      </c>
      <c r="H1755" s="105">
        <f t="shared" si="506"/>
        <v>12.024730223492559</v>
      </c>
      <c r="I1755" s="240">
        <v>66.028999999999996</v>
      </c>
      <c r="J1755" s="235">
        <v>55.134</v>
      </c>
      <c r="K1755" s="234">
        <f t="shared" si="507"/>
        <v>10.894999999999996</v>
      </c>
      <c r="L1755" s="312">
        <f t="shared" si="508"/>
        <v>19.760946058693357</v>
      </c>
      <c r="M1755" s="240" t="s">
        <v>12163</v>
      </c>
      <c r="N1755" s="235" t="s">
        <v>12163</v>
      </c>
      <c r="O1755" s="234" t="s">
        <v>12163</v>
      </c>
      <c r="P1755" s="105" t="s">
        <v>12163</v>
      </c>
      <c r="Q1755" s="240">
        <v>131.11099999999999</v>
      </c>
      <c r="R1755" s="235">
        <v>120.845</v>
      </c>
      <c r="S1755" s="234">
        <f t="shared" ref="S1755:S1764" si="513">Q1755-R1755</f>
        <v>10.265999999999991</v>
      </c>
      <c r="T1755" s="105">
        <f t="shared" ref="T1755:T1764" si="514">S1755/R1755*100</f>
        <v>8.4951797757457825</v>
      </c>
      <c r="U1755" s="180" t="s">
        <v>9634</v>
      </c>
      <c r="V1755" s="165">
        <v>78</v>
      </c>
      <c r="W1755" s="165">
        <v>67</v>
      </c>
      <c r="X1755" s="165">
        <f t="shared" ref="X1755:X1764" si="515">V1755-W1755</f>
        <v>11</v>
      </c>
      <c r="Y1755" s="165">
        <f t="shared" ref="Y1755:Y1764" si="516">X1755/W1755*100</f>
        <v>16.417910447761194</v>
      </c>
      <c r="Z1755" s="241" t="s">
        <v>9635</v>
      </c>
      <c r="AA1755" s="165">
        <v>53</v>
      </c>
      <c r="AB1755" s="165">
        <v>54</v>
      </c>
      <c r="AC1755" s="165">
        <f t="shared" ref="AC1755:AC1760" si="517">AA1755-AB1755</f>
        <v>-1</v>
      </c>
      <c r="AD1755" s="165">
        <f t="shared" ref="AD1755:AD1760" si="518">AC1755/AB1755*100</f>
        <v>-1.8518518518518516</v>
      </c>
      <c r="AE1755" s="235" t="s">
        <v>12158</v>
      </c>
      <c r="AF1755" s="235" t="s">
        <v>12158</v>
      </c>
      <c r="AG1755" s="235" t="s">
        <v>12158</v>
      </c>
      <c r="AH1755" s="235" t="s">
        <v>12158</v>
      </c>
      <c r="AI1755" s="235" t="s">
        <v>12158</v>
      </c>
      <c r="AJ1755" s="165" t="s">
        <v>6176</v>
      </c>
      <c r="AK1755" s="165" t="s">
        <v>6176</v>
      </c>
      <c r="AL1755" s="165" t="s">
        <v>6176</v>
      </c>
      <c r="AM1755" s="165" t="s">
        <v>6176</v>
      </c>
      <c r="AN1755" s="165" t="s">
        <v>6176</v>
      </c>
      <c r="AO1755" s="165" t="s">
        <v>6176</v>
      </c>
      <c r="AP1755" s="165" t="s">
        <v>6176</v>
      </c>
      <c r="AQ1755" s="165" t="s">
        <v>6176</v>
      </c>
      <c r="AR1755" s="165" t="s">
        <v>6176</v>
      </c>
      <c r="AS1755" s="165" t="s">
        <v>6176</v>
      </c>
      <c r="AT1755" s="5"/>
    </row>
    <row r="1756" spans="2:46" ht="50" customHeight="1">
      <c r="B1756" s="34" t="s">
        <v>3459</v>
      </c>
      <c r="C1756" s="35" t="s">
        <v>5314</v>
      </c>
      <c r="D1756" s="36" t="s">
        <v>3460</v>
      </c>
      <c r="E1756" s="240">
        <v>33.006999999999998</v>
      </c>
      <c r="F1756" s="235">
        <v>44.615000000000002</v>
      </c>
      <c r="G1756" s="234">
        <f t="shared" si="505"/>
        <v>-11.608000000000004</v>
      </c>
      <c r="H1756" s="105">
        <f t="shared" si="506"/>
        <v>-26.018155328925257</v>
      </c>
      <c r="I1756" s="240">
        <v>33.006999999999998</v>
      </c>
      <c r="J1756" s="235">
        <v>44.615000000000002</v>
      </c>
      <c r="K1756" s="234">
        <f t="shared" si="507"/>
        <v>-11.608000000000004</v>
      </c>
      <c r="L1756" s="312">
        <f t="shared" si="508"/>
        <v>-26.018155328925257</v>
      </c>
      <c r="M1756" s="240" t="s">
        <v>12163</v>
      </c>
      <c r="N1756" s="235" t="s">
        <v>12163</v>
      </c>
      <c r="O1756" s="234" t="s">
        <v>12163</v>
      </c>
      <c r="P1756" s="105" t="s">
        <v>12163</v>
      </c>
      <c r="Q1756" s="240">
        <v>0</v>
      </c>
      <c r="R1756" s="235">
        <v>0</v>
      </c>
      <c r="S1756" s="234">
        <f t="shared" si="513"/>
        <v>0</v>
      </c>
      <c r="T1756" s="138" t="s">
        <v>12165</v>
      </c>
      <c r="U1756" s="65" t="s">
        <v>6150</v>
      </c>
      <c r="V1756" s="235" t="s">
        <v>6150</v>
      </c>
      <c r="W1756" s="235" t="s">
        <v>6150</v>
      </c>
      <c r="X1756" s="235" t="s">
        <v>6150</v>
      </c>
      <c r="Y1756" s="235" t="s">
        <v>6150</v>
      </c>
      <c r="Z1756" s="235" t="s">
        <v>6150</v>
      </c>
      <c r="AA1756" s="235" t="s">
        <v>6150</v>
      </c>
      <c r="AB1756" s="235" t="s">
        <v>6150</v>
      </c>
      <c r="AC1756" s="235" t="s">
        <v>6150</v>
      </c>
      <c r="AD1756" s="235" t="s">
        <v>6150</v>
      </c>
      <c r="AE1756" s="235" t="s">
        <v>12158</v>
      </c>
      <c r="AF1756" s="235" t="s">
        <v>12158</v>
      </c>
      <c r="AG1756" s="235" t="s">
        <v>12158</v>
      </c>
      <c r="AH1756" s="235" t="s">
        <v>12158</v>
      </c>
      <c r="AI1756" s="235" t="s">
        <v>12158</v>
      </c>
      <c r="AJ1756" s="165" t="s">
        <v>6176</v>
      </c>
      <c r="AK1756" s="165" t="s">
        <v>6176</v>
      </c>
      <c r="AL1756" s="165" t="s">
        <v>6176</v>
      </c>
      <c r="AM1756" s="165" t="s">
        <v>6176</v>
      </c>
      <c r="AN1756" s="165" t="s">
        <v>6176</v>
      </c>
      <c r="AO1756" s="165" t="s">
        <v>6176</v>
      </c>
      <c r="AP1756" s="165" t="s">
        <v>6176</v>
      </c>
      <c r="AQ1756" s="165" t="s">
        <v>6176</v>
      </c>
      <c r="AR1756" s="165" t="s">
        <v>6176</v>
      </c>
      <c r="AS1756" s="165" t="s">
        <v>6176</v>
      </c>
      <c r="AT1756" s="5"/>
    </row>
    <row r="1757" spans="2:46" ht="50" customHeight="1">
      <c r="B1757" s="37" t="s">
        <v>3461</v>
      </c>
      <c r="C1757" s="38" t="s">
        <v>5314</v>
      </c>
      <c r="D1757" s="39" t="s">
        <v>3462</v>
      </c>
      <c r="E1757" s="240">
        <v>195.56100000000001</v>
      </c>
      <c r="F1757" s="235">
        <v>189.88900000000001</v>
      </c>
      <c r="G1757" s="234">
        <f t="shared" si="505"/>
        <v>5.671999999999997</v>
      </c>
      <c r="H1757" s="105">
        <f t="shared" si="506"/>
        <v>2.9870081995270903</v>
      </c>
      <c r="I1757" s="240">
        <v>0</v>
      </c>
      <c r="J1757" s="235">
        <v>0</v>
      </c>
      <c r="K1757" s="234">
        <f t="shared" si="507"/>
        <v>0</v>
      </c>
      <c r="L1757" s="312">
        <v>0</v>
      </c>
      <c r="M1757" s="240" t="s">
        <v>12163</v>
      </c>
      <c r="N1757" s="235" t="s">
        <v>12163</v>
      </c>
      <c r="O1757" s="234" t="s">
        <v>12163</v>
      </c>
      <c r="P1757" s="105" t="s">
        <v>12163</v>
      </c>
      <c r="Q1757" s="240">
        <v>195.56100000000001</v>
      </c>
      <c r="R1757" s="235">
        <v>189.88900000000001</v>
      </c>
      <c r="S1757" s="234">
        <f t="shared" si="513"/>
        <v>5.671999999999997</v>
      </c>
      <c r="T1757" s="105">
        <f t="shared" si="514"/>
        <v>2.9870081995270903</v>
      </c>
      <c r="U1757" s="180" t="s">
        <v>9636</v>
      </c>
      <c r="V1757" s="165">
        <v>195.56100000000001</v>
      </c>
      <c r="W1757" s="165">
        <v>189.88900000000001</v>
      </c>
      <c r="X1757" s="165">
        <f t="shared" si="515"/>
        <v>5.671999999999997</v>
      </c>
      <c r="Y1757" s="255">
        <f t="shared" si="516"/>
        <v>2.9870081995270903</v>
      </c>
      <c r="Z1757" s="235" t="s">
        <v>6150</v>
      </c>
      <c r="AA1757" s="235" t="s">
        <v>6150</v>
      </c>
      <c r="AB1757" s="235" t="s">
        <v>6150</v>
      </c>
      <c r="AC1757" s="235" t="s">
        <v>6150</v>
      </c>
      <c r="AD1757" s="235" t="s">
        <v>6150</v>
      </c>
      <c r="AE1757" s="235" t="s">
        <v>12158</v>
      </c>
      <c r="AF1757" s="235" t="s">
        <v>12158</v>
      </c>
      <c r="AG1757" s="235" t="s">
        <v>12158</v>
      </c>
      <c r="AH1757" s="235" t="s">
        <v>12158</v>
      </c>
      <c r="AI1757" s="235" t="s">
        <v>12158</v>
      </c>
      <c r="AJ1757" s="165" t="s">
        <v>6176</v>
      </c>
      <c r="AK1757" s="165" t="s">
        <v>6176</v>
      </c>
      <c r="AL1757" s="165" t="s">
        <v>6176</v>
      </c>
      <c r="AM1757" s="165" t="s">
        <v>6176</v>
      </c>
      <c r="AN1757" s="165" t="s">
        <v>6176</v>
      </c>
      <c r="AO1757" s="165" t="s">
        <v>6176</v>
      </c>
      <c r="AP1757" s="165" t="s">
        <v>6176</v>
      </c>
      <c r="AQ1757" s="165" t="s">
        <v>6176</v>
      </c>
      <c r="AR1757" s="165" t="s">
        <v>6176</v>
      </c>
      <c r="AS1757" s="165" t="s">
        <v>6176</v>
      </c>
      <c r="AT1757" s="10"/>
    </row>
    <row r="1758" spans="2:46" ht="50" customHeight="1">
      <c r="B1758" s="37" t="s">
        <v>3463</v>
      </c>
      <c r="C1758" s="38" t="s">
        <v>5314</v>
      </c>
      <c r="D1758" s="39" t="s">
        <v>3464</v>
      </c>
      <c r="E1758" s="240">
        <v>218.94399999999999</v>
      </c>
      <c r="F1758" s="235">
        <v>195.386</v>
      </c>
      <c r="G1758" s="234">
        <f t="shared" si="505"/>
        <v>23.557999999999993</v>
      </c>
      <c r="H1758" s="105">
        <f t="shared" si="506"/>
        <v>12.057158650056806</v>
      </c>
      <c r="I1758" s="240">
        <v>218.94399999999999</v>
      </c>
      <c r="J1758" s="235">
        <v>195.386</v>
      </c>
      <c r="K1758" s="234">
        <f t="shared" si="507"/>
        <v>23.557999999999993</v>
      </c>
      <c r="L1758" s="312">
        <f t="shared" si="508"/>
        <v>12.057158650056806</v>
      </c>
      <c r="M1758" s="240" t="s">
        <v>12163</v>
      </c>
      <c r="N1758" s="235" t="s">
        <v>12163</v>
      </c>
      <c r="O1758" s="234" t="s">
        <v>12163</v>
      </c>
      <c r="P1758" s="105" t="s">
        <v>12163</v>
      </c>
      <c r="Q1758" s="240">
        <v>0</v>
      </c>
      <c r="R1758" s="235">
        <v>0</v>
      </c>
      <c r="S1758" s="234">
        <f t="shared" si="513"/>
        <v>0</v>
      </c>
      <c r="T1758" s="138" t="s">
        <v>12165</v>
      </c>
      <c r="U1758" s="65" t="s">
        <v>6150</v>
      </c>
      <c r="V1758" s="235" t="s">
        <v>6150</v>
      </c>
      <c r="W1758" s="235" t="s">
        <v>6150</v>
      </c>
      <c r="X1758" s="235" t="s">
        <v>6150</v>
      </c>
      <c r="Y1758" s="235" t="s">
        <v>6150</v>
      </c>
      <c r="Z1758" s="235" t="s">
        <v>6150</v>
      </c>
      <c r="AA1758" s="235" t="s">
        <v>6150</v>
      </c>
      <c r="AB1758" s="235" t="s">
        <v>6150</v>
      </c>
      <c r="AC1758" s="235" t="s">
        <v>6150</v>
      </c>
      <c r="AD1758" s="235" t="s">
        <v>6150</v>
      </c>
      <c r="AE1758" s="235" t="s">
        <v>12158</v>
      </c>
      <c r="AF1758" s="235" t="s">
        <v>12158</v>
      </c>
      <c r="AG1758" s="235" t="s">
        <v>12158</v>
      </c>
      <c r="AH1758" s="235" t="s">
        <v>12158</v>
      </c>
      <c r="AI1758" s="235" t="s">
        <v>12158</v>
      </c>
      <c r="AJ1758" s="165" t="s">
        <v>6176</v>
      </c>
      <c r="AK1758" s="165" t="s">
        <v>6176</v>
      </c>
      <c r="AL1758" s="165" t="s">
        <v>6176</v>
      </c>
      <c r="AM1758" s="165" t="s">
        <v>6176</v>
      </c>
      <c r="AN1758" s="165" t="s">
        <v>6176</v>
      </c>
      <c r="AO1758" s="165" t="s">
        <v>6176</v>
      </c>
      <c r="AP1758" s="165" t="s">
        <v>6176</v>
      </c>
      <c r="AQ1758" s="165" t="s">
        <v>6176</v>
      </c>
      <c r="AR1758" s="165" t="s">
        <v>6176</v>
      </c>
      <c r="AS1758" s="165" t="s">
        <v>6176</v>
      </c>
      <c r="AT1758" s="10"/>
    </row>
    <row r="1759" spans="2:46" ht="50" customHeight="1">
      <c r="B1759" s="34" t="s">
        <v>3465</v>
      </c>
      <c r="C1759" s="35" t="s">
        <v>5314</v>
      </c>
      <c r="D1759" s="36" t="s">
        <v>3466</v>
      </c>
      <c r="E1759" s="240">
        <v>60.506999999999998</v>
      </c>
      <c r="F1759" s="235">
        <v>41.503</v>
      </c>
      <c r="G1759" s="234">
        <f t="shared" si="505"/>
        <v>19.003999999999998</v>
      </c>
      <c r="H1759" s="105">
        <f t="shared" si="506"/>
        <v>45.789461002819067</v>
      </c>
      <c r="I1759" s="240">
        <v>0</v>
      </c>
      <c r="J1759" s="235">
        <v>0</v>
      </c>
      <c r="K1759" s="234">
        <f t="shared" si="507"/>
        <v>0</v>
      </c>
      <c r="L1759" s="312">
        <v>0</v>
      </c>
      <c r="M1759" s="240" t="s">
        <v>12163</v>
      </c>
      <c r="N1759" s="235" t="s">
        <v>12163</v>
      </c>
      <c r="O1759" s="234" t="s">
        <v>12163</v>
      </c>
      <c r="P1759" s="105" t="s">
        <v>12163</v>
      </c>
      <c r="Q1759" s="240">
        <v>60.506999999999998</v>
      </c>
      <c r="R1759" s="235">
        <v>41.503</v>
      </c>
      <c r="S1759" s="234">
        <f t="shared" si="513"/>
        <v>19.003999999999998</v>
      </c>
      <c r="T1759" s="105">
        <f t="shared" si="514"/>
        <v>45.789461002819067</v>
      </c>
      <c r="U1759" s="180" t="s">
        <v>9637</v>
      </c>
      <c r="V1759" s="165">
        <v>60.506999999999998</v>
      </c>
      <c r="W1759" s="165">
        <v>41.503</v>
      </c>
      <c r="X1759" s="165">
        <f t="shared" si="515"/>
        <v>19.003999999999998</v>
      </c>
      <c r="Y1759" s="165">
        <f t="shared" si="516"/>
        <v>45.789461002819067</v>
      </c>
      <c r="Z1759" s="235" t="s">
        <v>6150</v>
      </c>
      <c r="AA1759" s="235" t="s">
        <v>6150</v>
      </c>
      <c r="AB1759" s="235" t="s">
        <v>6150</v>
      </c>
      <c r="AC1759" s="235" t="s">
        <v>6150</v>
      </c>
      <c r="AD1759" s="235" t="s">
        <v>6150</v>
      </c>
      <c r="AE1759" s="235" t="s">
        <v>12158</v>
      </c>
      <c r="AF1759" s="235" t="s">
        <v>12158</v>
      </c>
      <c r="AG1759" s="235" t="s">
        <v>12158</v>
      </c>
      <c r="AH1759" s="235" t="s">
        <v>12158</v>
      </c>
      <c r="AI1759" s="235" t="s">
        <v>12158</v>
      </c>
      <c r="AJ1759" s="165" t="s">
        <v>6176</v>
      </c>
      <c r="AK1759" s="165" t="s">
        <v>6176</v>
      </c>
      <c r="AL1759" s="165" t="s">
        <v>6176</v>
      </c>
      <c r="AM1759" s="165" t="s">
        <v>6176</v>
      </c>
      <c r="AN1759" s="165" t="s">
        <v>6176</v>
      </c>
      <c r="AO1759" s="165" t="s">
        <v>6176</v>
      </c>
      <c r="AP1759" s="165" t="s">
        <v>6176</v>
      </c>
      <c r="AQ1759" s="165" t="s">
        <v>6176</v>
      </c>
      <c r="AR1759" s="165" t="s">
        <v>6176</v>
      </c>
      <c r="AS1759" s="165" t="s">
        <v>6176</v>
      </c>
      <c r="AT1759" s="5"/>
    </row>
    <row r="1760" spans="2:46" ht="50" customHeight="1">
      <c r="B1760" s="34" t="s">
        <v>3467</v>
      </c>
      <c r="C1760" s="35" t="s">
        <v>5314</v>
      </c>
      <c r="D1760" s="36" t="s">
        <v>3468</v>
      </c>
      <c r="E1760" s="240">
        <v>3040.114</v>
      </c>
      <c r="F1760" s="235">
        <v>3046.2139999999999</v>
      </c>
      <c r="G1760" s="234">
        <f t="shared" si="505"/>
        <v>-6.0999999999999091</v>
      </c>
      <c r="H1760" s="105">
        <f t="shared" si="506"/>
        <v>-0.20024857084892622</v>
      </c>
      <c r="I1760" s="240">
        <v>4.032</v>
      </c>
      <c r="J1760" s="235">
        <v>15.162000000000001</v>
      </c>
      <c r="K1760" s="234">
        <f t="shared" si="507"/>
        <v>-11.13</v>
      </c>
      <c r="L1760" s="312">
        <f t="shared" si="508"/>
        <v>-73.40720221606648</v>
      </c>
      <c r="M1760" s="240" t="s">
        <v>12163</v>
      </c>
      <c r="N1760" s="235" t="s">
        <v>12163</v>
      </c>
      <c r="O1760" s="234" t="s">
        <v>12163</v>
      </c>
      <c r="P1760" s="105" t="s">
        <v>12163</v>
      </c>
      <c r="Q1760" s="240">
        <v>3036.0819999999999</v>
      </c>
      <c r="R1760" s="235">
        <v>3031.0520000000001</v>
      </c>
      <c r="S1760" s="234">
        <f t="shared" si="513"/>
        <v>5.0299999999997453</v>
      </c>
      <c r="T1760" s="105">
        <f t="shared" si="514"/>
        <v>0.16594898404909403</v>
      </c>
      <c r="U1760" s="180" t="s">
        <v>8287</v>
      </c>
      <c r="V1760" s="165">
        <v>3000</v>
      </c>
      <c r="W1760" s="165">
        <v>3000</v>
      </c>
      <c r="X1760" s="165">
        <f t="shared" si="515"/>
        <v>0</v>
      </c>
      <c r="Y1760" s="165">
        <f t="shared" si="516"/>
        <v>0</v>
      </c>
      <c r="Z1760" s="235" t="s">
        <v>9638</v>
      </c>
      <c r="AA1760" s="165">
        <v>36</v>
      </c>
      <c r="AB1760" s="165">
        <v>31</v>
      </c>
      <c r="AC1760" s="165">
        <f t="shared" si="517"/>
        <v>5</v>
      </c>
      <c r="AD1760" s="165">
        <f t="shared" si="518"/>
        <v>16.129032258064516</v>
      </c>
      <c r="AE1760" s="235" t="s">
        <v>12158</v>
      </c>
      <c r="AF1760" s="235" t="s">
        <v>12158</v>
      </c>
      <c r="AG1760" s="235" t="s">
        <v>12158</v>
      </c>
      <c r="AH1760" s="235" t="s">
        <v>12158</v>
      </c>
      <c r="AI1760" s="235" t="s">
        <v>12158</v>
      </c>
      <c r="AJ1760" s="165" t="s">
        <v>6176</v>
      </c>
      <c r="AK1760" s="165" t="s">
        <v>6176</v>
      </c>
      <c r="AL1760" s="165" t="s">
        <v>6176</v>
      </c>
      <c r="AM1760" s="165" t="s">
        <v>6176</v>
      </c>
      <c r="AN1760" s="165" t="s">
        <v>6176</v>
      </c>
      <c r="AO1760" s="165" t="s">
        <v>6176</v>
      </c>
      <c r="AP1760" s="165" t="s">
        <v>6176</v>
      </c>
      <c r="AQ1760" s="165" t="s">
        <v>6176</v>
      </c>
      <c r="AR1760" s="165" t="s">
        <v>6176</v>
      </c>
      <c r="AS1760" s="165" t="s">
        <v>6176</v>
      </c>
      <c r="AT1760" s="5"/>
    </row>
    <row r="1761" spans="2:46" ht="50" customHeight="1">
      <c r="B1761" s="34" t="s">
        <v>3469</v>
      </c>
      <c r="C1761" s="35" t="s">
        <v>5314</v>
      </c>
      <c r="D1761" s="36" t="s">
        <v>3470</v>
      </c>
      <c r="E1761" s="240">
        <v>6.5640000000000001</v>
      </c>
      <c r="F1761" s="235">
        <v>6.5380000000000003</v>
      </c>
      <c r="G1761" s="234">
        <f t="shared" si="505"/>
        <v>2.5999999999999801E-2</v>
      </c>
      <c r="H1761" s="105">
        <f t="shared" si="506"/>
        <v>0.39767513000917404</v>
      </c>
      <c r="I1761" s="240" t="s">
        <v>12163</v>
      </c>
      <c r="J1761" s="235" t="s">
        <v>12163</v>
      </c>
      <c r="K1761" s="234" t="s">
        <v>12163</v>
      </c>
      <c r="L1761" s="312" t="s">
        <v>12163</v>
      </c>
      <c r="M1761" s="240" t="s">
        <v>12163</v>
      </c>
      <c r="N1761" s="235" t="s">
        <v>12163</v>
      </c>
      <c r="O1761" s="234" t="s">
        <v>12163</v>
      </c>
      <c r="P1761" s="105" t="s">
        <v>12163</v>
      </c>
      <c r="Q1761" s="240">
        <v>6.5640000000000001</v>
      </c>
      <c r="R1761" s="235">
        <v>6.5380000000000003</v>
      </c>
      <c r="S1761" s="234">
        <f t="shared" si="513"/>
        <v>2.5999999999999801E-2</v>
      </c>
      <c r="T1761" s="105">
        <f t="shared" si="514"/>
        <v>0.39767513000917404</v>
      </c>
      <c r="U1761" s="180" t="s">
        <v>9312</v>
      </c>
      <c r="V1761" s="165">
        <v>7</v>
      </c>
      <c r="W1761" s="165">
        <v>7</v>
      </c>
      <c r="X1761" s="165">
        <f>V1761-W1761</f>
        <v>0</v>
      </c>
      <c r="Y1761" s="165">
        <f>X1761/W1761*100</f>
        <v>0</v>
      </c>
      <c r="Z1761" s="235" t="s">
        <v>6150</v>
      </c>
      <c r="AA1761" s="235" t="s">
        <v>6150</v>
      </c>
      <c r="AB1761" s="235" t="s">
        <v>6150</v>
      </c>
      <c r="AC1761" s="235" t="s">
        <v>6150</v>
      </c>
      <c r="AD1761" s="235" t="s">
        <v>6150</v>
      </c>
      <c r="AE1761" s="235" t="s">
        <v>12158</v>
      </c>
      <c r="AF1761" s="235" t="s">
        <v>12158</v>
      </c>
      <c r="AG1761" s="235" t="s">
        <v>12158</v>
      </c>
      <c r="AH1761" s="235" t="s">
        <v>12158</v>
      </c>
      <c r="AI1761" s="235" t="s">
        <v>12158</v>
      </c>
      <c r="AJ1761" s="165" t="s">
        <v>6176</v>
      </c>
      <c r="AK1761" s="165" t="s">
        <v>6176</v>
      </c>
      <c r="AL1761" s="165" t="s">
        <v>6176</v>
      </c>
      <c r="AM1761" s="165" t="s">
        <v>6176</v>
      </c>
      <c r="AN1761" s="165" t="s">
        <v>6176</v>
      </c>
      <c r="AO1761" s="165" t="s">
        <v>6176</v>
      </c>
      <c r="AP1761" s="165" t="s">
        <v>6176</v>
      </c>
      <c r="AQ1761" s="165" t="s">
        <v>6176</v>
      </c>
      <c r="AR1761" s="165" t="s">
        <v>6176</v>
      </c>
      <c r="AS1761" s="165" t="s">
        <v>6176</v>
      </c>
      <c r="AT1761" s="10"/>
    </row>
    <row r="1762" spans="2:46" ht="50" customHeight="1">
      <c r="B1762" s="34" t="s">
        <v>3471</v>
      </c>
      <c r="C1762" s="35" t="s">
        <v>5314</v>
      </c>
      <c r="D1762" s="36" t="s">
        <v>3472</v>
      </c>
      <c r="E1762" s="240">
        <v>49.207999999999998</v>
      </c>
      <c r="F1762" s="235">
        <v>40.241999999999997</v>
      </c>
      <c r="G1762" s="234">
        <f t="shared" si="505"/>
        <v>8.9660000000000011</v>
      </c>
      <c r="H1762" s="105">
        <f t="shared" si="506"/>
        <v>22.280204761194774</v>
      </c>
      <c r="I1762" s="240" t="s">
        <v>12163</v>
      </c>
      <c r="J1762" s="235" t="s">
        <v>12163</v>
      </c>
      <c r="K1762" s="234" t="s">
        <v>12163</v>
      </c>
      <c r="L1762" s="312" t="s">
        <v>12163</v>
      </c>
      <c r="M1762" s="240" t="s">
        <v>12163</v>
      </c>
      <c r="N1762" s="235" t="s">
        <v>12163</v>
      </c>
      <c r="O1762" s="234" t="s">
        <v>12163</v>
      </c>
      <c r="P1762" s="105" t="s">
        <v>12163</v>
      </c>
      <c r="Q1762" s="240">
        <v>49.207999999999998</v>
      </c>
      <c r="R1762" s="235">
        <v>40.241999999999997</v>
      </c>
      <c r="S1762" s="234">
        <f t="shared" si="513"/>
        <v>8.9660000000000011</v>
      </c>
      <c r="T1762" s="105">
        <f t="shared" si="514"/>
        <v>22.280204761194774</v>
      </c>
      <c r="U1762" s="180" t="s">
        <v>5395</v>
      </c>
      <c r="V1762" s="165">
        <v>49.207999999999998</v>
      </c>
      <c r="W1762" s="165">
        <v>40.241999999999997</v>
      </c>
      <c r="X1762" s="165">
        <f t="shared" si="515"/>
        <v>8.9660000000000011</v>
      </c>
      <c r="Y1762" s="255">
        <f t="shared" si="516"/>
        <v>22.280204761194774</v>
      </c>
      <c r="Z1762" s="235" t="s">
        <v>6150</v>
      </c>
      <c r="AA1762" s="235" t="s">
        <v>6150</v>
      </c>
      <c r="AB1762" s="235" t="s">
        <v>6150</v>
      </c>
      <c r="AC1762" s="235" t="s">
        <v>6150</v>
      </c>
      <c r="AD1762" s="235" t="s">
        <v>6150</v>
      </c>
      <c r="AE1762" s="235" t="s">
        <v>12158</v>
      </c>
      <c r="AF1762" s="235" t="s">
        <v>12158</v>
      </c>
      <c r="AG1762" s="235" t="s">
        <v>12158</v>
      </c>
      <c r="AH1762" s="235" t="s">
        <v>12158</v>
      </c>
      <c r="AI1762" s="235" t="s">
        <v>12158</v>
      </c>
      <c r="AJ1762" s="165" t="s">
        <v>6176</v>
      </c>
      <c r="AK1762" s="165" t="s">
        <v>6176</v>
      </c>
      <c r="AL1762" s="165" t="s">
        <v>6176</v>
      </c>
      <c r="AM1762" s="165" t="s">
        <v>6176</v>
      </c>
      <c r="AN1762" s="165" t="s">
        <v>6176</v>
      </c>
      <c r="AO1762" s="165" t="s">
        <v>6176</v>
      </c>
      <c r="AP1762" s="165" t="s">
        <v>6176</v>
      </c>
      <c r="AQ1762" s="165" t="s">
        <v>6176</v>
      </c>
      <c r="AR1762" s="165" t="s">
        <v>6176</v>
      </c>
      <c r="AS1762" s="165" t="s">
        <v>6176</v>
      </c>
      <c r="AT1762" s="16"/>
    </row>
    <row r="1763" spans="2:46" ht="50" customHeight="1">
      <c r="B1763" s="34" t="s">
        <v>3473</v>
      </c>
      <c r="C1763" s="35" t="s">
        <v>5314</v>
      </c>
      <c r="D1763" s="36" t="s">
        <v>3474</v>
      </c>
      <c r="E1763" s="240">
        <v>11</v>
      </c>
      <c r="F1763" s="235">
        <v>11</v>
      </c>
      <c r="G1763" s="234">
        <f t="shared" si="505"/>
        <v>0</v>
      </c>
      <c r="H1763" s="105">
        <f t="shared" si="506"/>
        <v>0</v>
      </c>
      <c r="I1763" s="240" t="s">
        <v>12163</v>
      </c>
      <c r="J1763" s="235" t="s">
        <v>12163</v>
      </c>
      <c r="K1763" s="234" t="s">
        <v>12163</v>
      </c>
      <c r="L1763" s="312" t="s">
        <v>12163</v>
      </c>
      <c r="M1763" s="240" t="s">
        <v>12163</v>
      </c>
      <c r="N1763" s="235" t="s">
        <v>12163</v>
      </c>
      <c r="O1763" s="234" t="s">
        <v>12163</v>
      </c>
      <c r="P1763" s="105" t="s">
        <v>12163</v>
      </c>
      <c r="Q1763" s="240">
        <v>11</v>
      </c>
      <c r="R1763" s="235">
        <v>11</v>
      </c>
      <c r="S1763" s="234">
        <f t="shared" si="513"/>
        <v>0</v>
      </c>
      <c r="T1763" s="105">
        <f t="shared" si="514"/>
        <v>0</v>
      </c>
      <c r="U1763" s="180" t="s">
        <v>9639</v>
      </c>
      <c r="V1763" s="165">
        <v>11</v>
      </c>
      <c r="W1763" s="165">
        <v>11</v>
      </c>
      <c r="X1763" s="165">
        <f t="shared" si="515"/>
        <v>0</v>
      </c>
      <c r="Y1763" s="255">
        <f t="shared" si="516"/>
        <v>0</v>
      </c>
      <c r="Z1763" s="235" t="s">
        <v>6150</v>
      </c>
      <c r="AA1763" s="235" t="s">
        <v>6150</v>
      </c>
      <c r="AB1763" s="235" t="s">
        <v>6150</v>
      </c>
      <c r="AC1763" s="235" t="s">
        <v>6150</v>
      </c>
      <c r="AD1763" s="235" t="s">
        <v>6150</v>
      </c>
      <c r="AE1763" s="235" t="s">
        <v>12158</v>
      </c>
      <c r="AF1763" s="235" t="s">
        <v>12158</v>
      </c>
      <c r="AG1763" s="235" t="s">
        <v>12158</v>
      </c>
      <c r="AH1763" s="235" t="s">
        <v>12158</v>
      </c>
      <c r="AI1763" s="235" t="s">
        <v>12158</v>
      </c>
      <c r="AJ1763" s="165" t="s">
        <v>6176</v>
      </c>
      <c r="AK1763" s="165" t="s">
        <v>6176</v>
      </c>
      <c r="AL1763" s="165" t="s">
        <v>6176</v>
      </c>
      <c r="AM1763" s="165" t="s">
        <v>6176</v>
      </c>
      <c r="AN1763" s="165" t="s">
        <v>6176</v>
      </c>
      <c r="AO1763" s="165" t="s">
        <v>6176</v>
      </c>
      <c r="AP1763" s="165" t="s">
        <v>6176</v>
      </c>
      <c r="AQ1763" s="165" t="s">
        <v>6176</v>
      </c>
      <c r="AR1763" s="165" t="s">
        <v>6176</v>
      </c>
      <c r="AS1763" s="165" t="s">
        <v>6176</v>
      </c>
      <c r="AT1763" s="16"/>
    </row>
    <row r="1764" spans="2:46" ht="50" customHeight="1">
      <c r="B1764" s="34" t="s">
        <v>3475</v>
      </c>
      <c r="C1764" s="35" t="s">
        <v>5314</v>
      </c>
      <c r="D1764" s="36" t="s">
        <v>3476</v>
      </c>
      <c r="E1764" s="240">
        <v>149.322</v>
      </c>
      <c r="F1764" s="235">
        <v>118.22799999999999</v>
      </c>
      <c r="G1764" s="234">
        <f t="shared" si="505"/>
        <v>31.094000000000008</v>
      </c>
      <c r="H1764" s="105">
        <f t="shared" si="506"/>
        <v>26.300030449639689</v>
      </c>
      <c r="I1764" s="240">
        <v>38.945</v>
      </c>
      <c r="J1764" s="235">
        <v>27.93</v>
      </c>
      <c r="K1764" s="234">
        <f t="shared" si="507"/>
        <v>11.015000000000001</v>
      </c>
      <c r="L1764" s="312">
        <f t="shared" si="508"/>
        <v>39.437880415324031</v>
      </c>
      <c r="M1764" s="240" t="s">
        <v>12163</v>
      </c>
      <c r="N1764" s="235" t="s">
        <v>12163</v>
      </c>
      <c r="O1764" s="234" t="s">
        <v>12163</v>
      </c>
      <c r="P1764" s="105" t="s">
        <v>12163</v>
      </c>
      <c r="Q1764" s="240">
        <v>110.377</v>
      </c>
      <c r="R1764" s="235">
        <v>90.298000000000002</v>
      </c>
      <c r="S1764" s="234">
        <f t="shared" si="513"/>
        <v>20.078999999999994</v>
      </c>
      <c r="T1764" s="105">
        <f t="shared" si="514"/>
        <v>22.236372898624545</v>
      </c>
      <c r="U1764" s="180" t="s">
        <v>9640</v>
      </c>
      <c r="V1764" s="165">
        <v>110</v>
      </c>
      <c r="W1764" s="165">
        <v>90</v>
      </c>
      <c r="X1764" s="165">
        <f t="shared" si="515"/>
        <v>20</v>
      </c>
      <c r="Y1764" s="255">
        <f t="shared" si="516"/>
        <v>22.222222222222221</v>
      </c>
      <c r="Z1764" s="235" t="s">
        <v>6150</v>
      </c>
      <c r="AA1764" s="235" t="s">
        <v>6150</v>
      </c>
      <c r="AB1764" s="235" t="s">
        <v>6150</v>
      </c>
      <c r="AC1764" s="235" t="s">
        <v>6150</v>
      </c>
      <c r="AD1764" s="235" t="s">
        <v>6150</v>
      </c>
      <c r="AE1764" s="235" t="s">
        <v>12158</v>
      </c>
      <c r="AF1764" s="235" t="s">
        <v>12158</v>
      </c>
      <c r="AG1764" s="235" t="s">
        <v>12158</v>
      </c>
      <c r="AH1764" s="235" t="s">
        <v>12158</v>
      </c>
      <c r="AI1764" s="235" t="s">
        <v>12158</v>
      </c>
      <c r="AJ1764" s="165" t="s">
        <v>6176</v>
      </c>
      <c r="AK1764" s="165" t="s">
        <v>6176</v>
      </c>
      <c r="AL1764" s="165" t="s">
        <v>6176</v>
      </c>
      <c r="AM1764" s="165" t="s">
        <v>6176</v>
      </c>
      <c r="AN1764" s="165" t="s">
        <v>6176</v>
      </c>
      <c r="AO1764" s="165" t="s">
        <v>6176</v>
      </c>
      <c r="AP1764" s="165" t="s">
        <v>6176</v>
      </c>
      <c r="AQ1764" s="165" t="s">
        <v>6176</v>
      </c>
      <c r="AR1764" s="165" t="s">
        <v>6176</v>
      </c>
      <c r="AS1764" s="165" t="s">
        <v>6176</v>
      </c>
      <c r="AT1764" s="16"/>
    </row>
    <row r="1765" spans="2:46" ht="50" customHeight="1">
      <c r="B1765" s="34" t="s">
        <v>3477</v>
      </c>
      <c r="C1765" s="35" t="s">
        <v>5315</v>
      </c>
      <c r="D1765" s="36" t="s">
        <v>3478</v>
      </c>
      <c r="E1765" s="240">
        <v>7615.5709999999999</v>
      </c>
      <c r="F1765" s="235">
        <v>7389.4790000000003</v>
      </c>
      <c r="G1765" s="234">
        <v>226.09199999999964</v>
      </c>
      <c r="H1765" s="105">
        <v>3.0596473716211876</v>
      </c>
      <c r="I1765" s="240">
        <v>1433.23</v>
      </c>
      <c r="J1765" s="235">
        <v>1183.08</v>
      </c>
      <c r="K1765" s="234">
        <v>250.15000000000009</v>
      </c>
      <c r="L1765" s="312">
        <v>21.143963214660051</v>
      </c>
      <c r="M1765" s="240">
        <v>14.586</v>
      </c>
      <c r="N1765" s="235">
        <v>9.1120000000000001</v>
      </c>
      <c r="O1765" s="234">
        <v>5.4740000000000002</v>
      </c>
      <c r="P1765" s="105">
        <v>60.074626865671647</v>
      </c>
      <c r="Q1765" s="240">
        <v>6167.7550000000001</v>
      </c>
      <c r="R1765" s="235">
        <v>6197.2870000000003</v>
      </c>
      <c r="S1765" s="234">
        <v>-29.532000000000153</v>
      </c>
      <c r="T1765" s="105">
        <v>-0.47653110143196775</v>
      </c>
      <c r="U1765" s="180" t="s">
        <v>5338</v>
      </c>
      <c r="V1765" s="165">
        <v>4000</v>
      </c>
      <c r="W1765" s="165">
        <v>4000</v>
      </c>
      <c r="X1765" s="165">
        <v>0</v>
      </c>
      <c r="Y1765" s="255">
        <v>0</v>
      </c>
      <c r="Z1765" s="237" t="s">
        <v>9641</v>
      </c>
      <c r="AA1765" s="165">
        <v>1815</v>
      </c>
      <c r="AB1765" s="165">
        <v>1841</v>
      </c>
      <c r="AC1765" s="165">
        <v>-26</v>
      </c>
      <c r="AD1765" s="165">
        <v>-1.4122759369907658</v>
      </c>
      <c r="AE1765" s="237" t="s">
        <v>9642</v>
      </c>
      <c r="AF1765" s="165">
        <v>212</v>
      </c>
      <c r="AG1765" s="165">
        <v>225</v>
      </c>
      <c r="AH1765" s="165">
        <v>-13</v>
      </c>
      <c r="AI1765" s="165">
        <v>-5.7777777777777777</v>
      </c>
      <c r="AJ1765" s="237" t="s">
        <v>5362</v>
      </c>
      <c r="AK1765" s="165">
        <v>65</v>
      </c>
      <c r="AL1765" s="165">
        <v>30</v>
      </c>
      <c r="AM1765" s="165">
        <v>35</v>
      </c>
      <c r="AN1765" s="165">
        <v>116.66666666666667</v>
      </c>
      <c r="AO1765" s="237" t="s">
        <v>5391</v>
      </c>
      <c r="AP1765" s="165">
        <v>47</v>
      </c>
      <c r="AQ1765" s="165">
        <v>72</v>
      </c>
      <c r="AR1765" s="165">
        <v>-25</v>
      </c>
      <c r="AS1765" s="255">
        <v>-34.722222222222221</v>
      </c>
      <c r="AT1765" s="161" t="s">
        <v>9643</v>
      </c>
    </row>
    <row r="1766" spans="2:46" ht="50" customHeight="1">
      <c r="B1766" s="34" t="s">
        <v>3479</v>
      </c>
      <c r="C1766" s="35" t="s">
        <v>5315</v>
      </c>
      <c r="D1766" s="36" t="s">
        <v>3480</v>
      </c>
      <c r="E1766" s="240">
        <v>3539.7150000000001</v>
      </c>
      <c r="F1766" s="235">
        <v>3376.22</v>
      </c>
      <c r="G1766" s="234">
        <v>163.49500000000035</v>
      </c>
      <c r="H1766" s="105">
        <v>4.8425458056643329</v>
      </c>
      <c r="I1766" s="240">
        <v>1276.9659999999999</v>
      </c>
      <c r="J1766" s="235">
        <v>826.94899999999996</v>
      </c>
      <c r="K1766" s="234">
        <v>450.01699999999994</v>
      </c>
      <c r="L1766" s="312">
        <v>54.418954494170734</v>
      </c>
      <c r="M1766" s="240">
        <v>15.569000000000001</v>
      </c>
      <c r="N1766" s="235">
        <v>7.766</v>
      </c>
      <c r="O1766" s="234">
        <v>7.8030000000000008</v>
      </c>
      <c r="P1766" s="105">
        <v>100.47643574555758</v>
      </c>
      <c r="Q1766" s="240">
        <v>2247.1799999999998</v>
      </c>
      <c r="R1766" s="235">
        <v>2541.5050000000001</v>
      </c>
      <c r="S1766" s="234">
        <v>-294.32500000000027</v>
      </c>
      <c r="T1766" s="105">
        <v>-11.580736610787714</v>
      </c>
      <c r="U1766" s="180" t="s">
        <v>5427</v>
      </c>
      <c r="V1766" s="165">
        <v>1952</v>
      </c>
      <c r="W1766" s="165">
        <v>2262</v>
      </c>
      <c r="X1766" s="165">
        <v>-310</v>
      </c>
      <c r="Y1766" s="255">
        <v>-13.704686118479223</v>
      </c>
      <c r="Z1766" s="237" t="s">
        <v>6109</v>
      </c>
      <c r="AA1766" s="165">
        <v>200</v>
      </c>
      <c r="AB1766" s="165">
        <v>200</v>
      </c>
      <c r="AC1766" s="165">
        <v>0</v>
      </c>
      <c r="AD1766" s="165">
        <v>0</v>
      </c>
      <c r="AE1766" s="237" t="s">
        <v>9644</v>
      </c>
      <c r="AF1766" s="165">
        <v>55</v>
      </c>
      <c r="AG1766" s="165">
        <v>41</v>
      </c>
      <c r="AH1766" s="165">
        <v>14</v>
      </c>
      <c r="AI1766" s="165">
        <v>34.146341463414636</v>
      </c>
      <c r="AJ1766" s="237" t="s">
        <v>5395</v>
      </c>
      <c r="AK1766" s="165">
        <v>13</v>
      </c>
      <c r="AL1766" s="165">
        <v>13</v>
      </c>
      <c r="AM1766" s="165">
        <v>0</v>
      </c>
      <c r="AN1766" s="165">
        <v>0</v>
      </c>
      <c r="AO1766" s="237" t="s">
        <v>9645</v>
      </c>
      <c r="AP1766" s="165">
        <v>10</v>
      </c>
      <c r="AQ1766" s="165">
        <v>9</v>
      </c>
      <c r="AR1766" s="165">
        <v>1</v>
      </c>
      <c r="AS1766" s="255">
        <v>11.111111111111111</v>
      </c>
      <c r="AT1766" s="161" t="s">
        <v>9646</v>
      </c>
    </row>
    <row r="1767" spans="2:46" ht="50" customHeight="1">
      <c r="B1767" s="34" t="s">
        <v>3481</v>
      </c>
      <c r="C1767" s="35" t="s">
        <v>5315</v>
      </c>
      <c r="D1767" s="36" t="s">
        <v>3482</v>
      </c>
      <c r="E1767" s="240">
        <v>5059.0209999999997</v>
      </c>
      <c r="F1767" s="235">
        <v>5316.34</v>
      </c>
      <c r="G1767" s="234">
        <v>-257.31900000000041</v>
      </c>
      <c r="H1767" s="105">
        <v>-4.8401531880955773</v>
      </c>
      <c r="I1767" s="240">
        <v>2415.9059999999999</v>
      </c>
      <c r="J1767" s="235">
        <v>2415.1289999999999</v>
      </c>
      <c r="K1767" s="234">
        <v>0.77700000000004366</v>
      </c>
      <c r="L1767" s="312">
        <v>3.2172194528741267E-2</v>
      </c>
      <c r="M1767" s="240">
        <v>543.24099999999999</v>
      </c>
      <c r="N1767" s="235">
        <v>543.11900000000003</v>
      </c>
      <c r="O1767" s="234">
        <v>0.12199999999995725</v>
      </c>
      <c r="P1767" s="105">
        <v>2.2462848841590381E-2</v>
      </c>
      <c r="Q1767" s="240">
        <v>2099.8739999999998</v>
      </c>
      <c r="R1767" s="235">
        <v>2358.0920000000001</v>
      </c>
      <c r="S1767" s="234">
        <v>-258.2180000000003</v>
      </c>
      <c r="T1767" s="105">
        <v>-10.950293712034997</v>
      </c>
      <c r="U1767" s="180" t="s">
        <v>5534</v>
      </c>
      <c r="V1767" s="165">
        <v>1189</v>
      </c>
      <c r="W1767" s="165">
        <v>1499</v>
      </c>
      <c r="X1767" s="165">
        <v>-310</v>
      </c>
      <c r="Y1767" s="255">
        <v>-20.680453635757171</v>
      </c>
      <c r="Z1767" s="237" t="s">
        <v>5362</v>
      </c>
      <c r="AA1767" s="165">
        <v>355</v>
      </c>
      <c r="AB1767" s="165">
        <v>430</v>
      </c>
      <c r="AC1767" s="165">
        <v>-75</v>
      </c>
      <c r="AD1767" s="165">
        <v>-17.441860465116278</v>
      </c>
      <c r="AE1767" s="237" t="s">
        <v>5570</v>
      </c>
      <c r="AF1767" s="165">
        <v>209</v>
      </c>
      <c r="AG1767" s="165">
        <v>103</v>
      </c>
      <c r="AH1767" s="165">
        <v>106</v>
      </c>
      <c r="AI1767" s="165">
        <v>102.91262135922329</v>
      </c>
      <c r="AJ1767" s="237" t="s">
        <v>7593</v>
      </c>
      <c r="AK1767" s="165">
        <v>128</v>
      </c>
      <c r="AL1767" s="165">
        <v>127</v>
      </c>
      <c r="AM1767" s="165">
        <v>1</v>
      </c>
      <c r="AN1767" s="165">
        <v>0.78740157480314954</v>
      </c>
      <c r="AO1767" s="237" t="s">
        <v>9647</v>
      </c>
      <c r="AP1767" s="165">
        <v>58</v>
      </c>
      <c r="AQ1767" s="165">
        <v>34</v>
      </c>
      <c r="AR1767" s="165">
        <v>24</v>
      </c>
      <c r="AS1767" s="255">
        <v>70.588235294117652</v>
      </c>
      <c r="AT1767" s="161" t="s">
        <v>9648</v>
      </c>
    </row>
    <row r="1768" spans="2:46" ht="50" customHeight="1">
      <c r="B1768" s="34" t="s">
        <v>3483</v>
      </c>
      <c r="C1768" s="35" t="s">
        <v>5315</v>
      </c>
      <c r="D1768" s="36" t="s">
        <v>3484</v>
      </c>
      <c r="E1768" s="240">
        <v>2015.7449999999999</v>
      </c>
      <c r="F1768" s="235">
        <v>1768.6510000000001</v>
      </c>
      <c r="G1768" s="234">
        <v>247.09399999999982</v>
      </c>
      <c r="H1768" s="105">
        <v>13.970760766256305</v>
      </c>
      <c r="I1768" s="240">
        <v>1017.288</v>
      </c>
      <c r="J1768" s="235">
        <v>1017.175</v>
      </c>
      <c r="K1768" s="234">
        <v>0.11300000000005639</v>
      </c>
      <c r="L1768" s="312">
        <v>1.1109199498616894E-2</v>
      </c>
      <c r="M1768" s="240">
        <v>411.30700000000002</v>
      </c>
      <c r="N1768" s="235">
        <v>181.06</v>
      </c>
      <c r="O1768" s="234">
        <v>230.24700000000001</v>
      </c>
      <c r="P1768" s="105">
        <v>127.16613277366619</v>
      </c>
      <c r="Q1768" s="240">
        <v>587.15</v>
      </c>
      <c r="R1768" s="235">
        <v>570.41600000000005</v>
      </c>
      <c r="S1768" s="234">
        <v>16.733999999999924</v>
      </c>
      <c r="T1768" s="105">
        <v>2.9336484250091024</v>
      </c>
      <c r="U1768" s="180" t="s">
        <v>9641</v>
      </c>
      <c r="V1768" s="165">
        <v>354</v>
      </c>
      <c r="W1768" s="165">
        <v>366</v>
      </c>
      <c r="X1768" s="165">
        <v>-12</v>
      </c>
      <c r="Y1768" s="255">
        <v>-3.278688524590164</v>
      </c>
      <c r="Z1768" s="237" t="s">
        <v>9649</v>
      </c>
      <c r="AA1768" s="165">
        <v>122</v>
      </c>
      <c r="AB1768" s="165">
        <v>36</v>
      </c>
      <c r="AC1768" s="165">
        <v>86</v>
      </c>
      <c r="AD1768" s="165">
        <v>238.88888888888889</v>
      </c>
      <c r="AE1768" s="237" t="s">
        <v>5395</v>
      </c>
      <c r="AF1768" s="165">
        <v>81</v>
      </c>
      <c r="AG1768" s="165">
        <v>141</v>
      </c>
      <c r="AH1768" s="165">
        <v>-60</v>
      </c>
      <c r="AI1768" s="165">
        <v>-42.553191489361701</v>
      </c>
      <c r="AJ1768" s="237" t="s">
        <v>5338</v>
      </c>
      <c r="AK1768" s="165">
        <v>17</v>
      </c>
      <c r="AL1768" s="165">
        <v>17</v>
      </c>
      <c r="AM1768" s="165">
        <v>0</v>
      </c>
      <c r="AN1768" s="165">
        <v>0</v>
      </c>
      <c r="AO1768" s="237" t="s">
        <v>5362</v>
      </c>
      <c r="AP1768" s="165">
        <v>11</v>
      </c>
      <c r="AQ1768" s="165">
        <v>11</v>
      </c>
      <c r="AR1768" s="165">
        <v>0</v>
      </c>
      <c r="AS1768" s="255">
        <v>0</v>
      </c>
      <c r="AT1768" s="161" t="s">
        <v>9650</v>
      </c>
    </row>
    <row r="1769" spans="2:46" ht="50" customHeight="1">
      <c r="B1769" s="34" t="s">
        <v>3485</v>
      </c>
      <c r="C1769" s="35" t="s">
        <v>5315</v>
      </c>
      <c r="D1769" s="36" t="s">
        <v>3486</v>
      </c>
      <c r="E1769" s="240">
        <v>6111.9719999999998</v>
      </c>
      <c r="F1769" s="235">
        <v>6616.9849999999997</v>
      </c>
      <c r="G1769" s="234">
        <v>-505.01299999999992</v>
      </c>
      <c r="H1769" s="105">
        <v>-7.6320711018689025</v>
      </c>
      <c r="I1769" s="240">
        <v>2043.876</v>
      </c>
      <c r="J1769" s="235">
        <v>2414.3319999999999</v>
      </c>
      <c r="K1769" s="234">
        <v>-370.4559999999999</v>
      </c>
      <c r="L1769" s="312">
        <v>-15.344037191239643</v>
      </c>
      <c r="M1769" s="240">
        <v>16.247</v>
      </c>
      <c r="N1769" s="235">
        <v>14.468</v>
      </c>
      <c r="O1769" s="234">
        <v>1.7789999999999999</v>
      </c>
      <c r="P1769" s="105">
        <v>12.296101741774951</v>
      </c>
      <c r="Q1769" s="240">
        <v>4051.8490000000002</v>
      </c>
      <c r="R1769" s="235">
        <v>4188.1850000000004</v>
      </c>
      <c r="S1769" s="234">
        <v>-136.33600000000024</v>
      </c>
      <c r="T1769" s="105">
        <v>-3.25525257360886</v>
      </c>
      <c r="U1769" s="180" t="s">
        <v>5395</v>
      </c>
      <c r="V1769" s="165">
        <v>3322</v>
      </c>
      <c r="W1769" s="165">
        <v>3335</v>
      </c>
      <c r="X1769" s="165">
        <v>-13</v>
      </c>
      <c r="Y1769" s="255">
        <v>-0.38980509745127434</v>
      </c>
      <c r="Z1769" s="237" t="s">
        <v>6109</v>
      </c>
      <c r="AA1769" s="165">
        <v>664</v>
      </c>
      <c r="AB1769" s="165">
        <v>737</v>
      </c>
      <c r="AC1769" s="165">
        <v>-73</v>
      </c>
      <c r="AD1769" s="165">
        <v>-9.9050203527815466</v>
      </c>
      <c r="AE1769" s="237" t="s">
        <v>9651</v>
      </c>
      <c r="AF1769" s="165" t="s">
        <v>5412</v>
      </c>
      <c r="AG1769" s="165">
        <v>51</v>
      </c>
      <c r="AH1769" s="165" t="s">
        <v>12166</v>
      </c>
      <c r="AI1769" s="165" t="s">
        <v>12166</v>
      </c>
      <c r="AJ1769" s="237" t="s">
        <v>9652</v>
      </c>
      <c r="AK1769" s="165">
        <v>37</v>
      </c>
      <c r="AL1769" s="165">
        <v>37</v>
      </c>
      <c r="AM1769" s="165">
        <v>0</v>
      </c>
      <c r="AN1769" s="165">
        <v>0</v>
      </c>
      <c r="AO1769" s="237" t="s">
        <v>9653</v>
      </c>
      <c r="AP1769" s="165">
        <v>27</v>
      </c>
      <c r="AQ1769" s="165">
        <v>28</v>
      </c>
      <c r="AR1769" s="165">
        <v>-1</v>
      </c>
      <c r="AS1769" s="255">
        <v>-3.5714285714285712</v>
      </c>
      <c r="AT1769" s="166" t="s">
        <v>11840</v>
      </c>
    </row>
    <row r="1770" spans="2:46" ht="50" customHeight="1">
      <c r="B1770" s="34" t="s">
        <v>3487</v>
      </c>
      <c r="C1770" s="35" t="s">
        <v>5315</v>
      </c>
      <c r="D1770" s="36" t="s">
        <v>3488</v>
      </c>
      <c r="E1770" s="240">
        <v>1446.4870000000001</v>
      </c>
      <c r="F1770" s="235">
        <v>1219.2439999999999</v>
      </c>
      <c r="G1770" s="234">
        <v>227.24300000000017</v>
      </c>
      <c r="H1770" s="105">
        <v>18.6380248744304</v>
      </c>
      <c r="I1770" s="240">
        <v>454.11399999999998</v>
      </c>
      <c r="J1770" s="235">
        <v>402.64699999999999</v>
      </c>
      <c r="K1770" s="234">
        <v>51.466999999999985</v>
      </c>
      <c r="L1770" s="312">
        <v>12.782164029534551</v>
      </c>
      <c r="M1770" s="240">
        <v>123.905</v>
      </c>
      <c r="N1770" s="235">
        <v>88.394000000000005</v>
      </c>
      <c r="O1770" s="234">
        <v>35.510999999999996</v>
      </c>
      <c r="P1770" s="105">
        <v>40.17354119057854</v>
      </c>
      <c r="Q1770" s="240">
        <v>868.46799999999996</v>
      </c>
      <c r="R1770" s="235">
        <v>728.20299999999997</v>
      </c>
      <c r="S1770" s="234">
        <v>140.26499999999999</v>
      </c>
      <c r="T1770" s="105">
        <v>19.261799251033022</v>
      </c>
      <c r="U1770" s="180" t="s">
        <v>9654</v>
      </c>
      <c r="V1770" s="165">
        <v>542.63599999999997</v>
      </c>
      <c r="W1770" s="165">
        <v>475.01299999999998</v>
      </c>
      <c r="X1770" s="165">
        <v>67.62299999999999</v>
      </c>
      <c r="Y1770" s="255">
        <v>14.236031434929147</v>
      </c>
      <c r="Z1770" s="237" t="s">
        <v>9655</v>
      </c>
      <c r="AA1770" s="165">
        <v>169.75</v>
      </c>
      <c r="AB1770" s="165">
        <v>99.051000000000002</v>
      </c>
      <c r="AC1770" s="165">
        <v>70.698999999999998</v>
      </c>
      <c r="AD1770" s="165">
        <v>71.376361672269837</v>
      </c>
      <c r="AE1770" s="237" t="s">
        <v>9656</v>
      </c>
      <c r="AF1770" s="165">
        <v>100.051</v>
      </c>
      <c r="AG1770" s="165">
        <v>103.32299999999999</v>
      </c>
      <c r="AH1770" s="165">
        <v>-3.2719999999999914</v>
      </c>
      <c r="AI1770" s="165">
        <v>-3.1667682897321905</v>
      </c>
      <c r="AJ1770" s="237" t="s">
        <v>9657</v>
      </c>
      <c r="AK1770" s="165">
        <v>41.433</v>
      </c>
      <c r="AL1770" s="165">
        <v>43.112000000000002</v>
      </c>
      <c r="AM1770" s="165">
        <v>-1.679000000000002</v>
      </c>
      <c r="AN1770" s="165">
        <v>-3.8945073297457835</v>
      </c>
      <c r="AO1770" s="237" t="s">
        <v>9612</v>
      </c>
      <c r="AP1770" s="165">
        <v>6.649</v>
      </c>
      <c r="AQ1770" s="165" t="s">
        <v>5412</v>
      </c>
      <c r="AR1770" s="165" t="s">
        <v>5412</v>
      </c>
      <c r="AS1770" s="165" t="s">
        <v>5412</v>
      </c>
      <c r="AT1770" s="161" t="s">
        <v>9658</v>
      </c>
    </row>
    <row r="1771" spans="2:46" ht="50" customHeight="1">
      <c r="B1771" s="34" t="s">
        <v>3489</v>
      </c>
      <c r="C1771" s="35" t="s">
        <v>5315</v>
      </c>
      <c r="D1771" s="36" t="s">
        <v>3490</v>
      </c>
      <c r="E1771" s="240">
        <v>4645.9520000000002</v>
      </c>
      <c r="F1771" s="235">
        <v>4992.857</v>
      </c>
      <c r="G1771" s="234">
        <v>-346.90499999999975</v>
      </c>
      <c r="H1771" s="105">
        <v>-6.9480259498719814</v>
      </c>
      <c r="I1771" s="240">
        <v>1342.95</v>
      </c>
      <c r="J1771" s="235">
        <v>1499.0909999999999</v>
      </c>
      <c r="K1771" s="234">
        <v>-156.14099999999985</v>
      </c>
      <c r="L1771" s="312">
        <v>-10.415711921424373</v>
      </c>
      <c r="M1771" s="240">
        <v>802.06399999999996</v>
      </c>
      <c r="N1771" s="235">
        <v>931.99800000000005</v>
      </c>
      <c r="O1771" s="234">
        <v>-129.93400000000008</v>
      </c>
      <c r="P1771" s="105">
        <v>-13.941446226279464</v>
      </c>
      <c r="Q1771" s="240">
        <v>2500.9380000000001</v>
      </c>
      <c r="R1771" s="235">
        <v>2561.768</v>
      </c>
      <c r="S1771" s="234">
        <v>-60.829999999999927</v>
      </c>
      <c r="T1771" s="105">
        <v>-2.3745319638624545</v>
      </c>
      <c r="U1771" s="180" t="s">
        <v>9659</v>
      </c>
      <c r="V1771" s="165">
        <v>1740</v>
      </c>
      <c r="W1771" s="165">
        <v>1740</v>
      </c>
      <c r="X1771" s="165">
        <v>0</v>
      </c>
      <c r="Y1771" s="255">
        <v>0</v>
      </c>
      <c r="Z1771" s="237" t="s">
        <v>5682</v>
      </c>
      <c r="AA1771" s="165">
        <v>392</v>
      </c>
      <c r="AB1771" s="165">
        <v>412</v>
      </c>
      <c r="AC1771" s="165">
        <v>-20</v>
      </c>
      <c r="AD1771" s="165">
        <v>-4.8543689320388346</v>
      </c>
      <c r="AE1771" s="237" t="s">
        <v>6344</v>
      </c>
      <c r="AF1771" s="165">
        <v>212</v>
      </c>
      <c r="AG1771" s="165">
        <v>208</v>
      </c>
      <c r="AH1771" s="165">
        <v>4</v>
      </c>
      <c r="AI1771" s="165">
        <v>1.9230769230769231</v>
      </c>
      <c r="AJ1771" s="237" t="s">
        <v>9660</v>
      </c>
      <c r="AK1771" s="165">
        <v>76</v>
      </c>
      <c r="AL1771" s="165">
        <v>63</v>
      </c>
      <c r="AM1771" s="165">
        <v>13</v>
      </c>
      <c r="AN1771" s="165">
        <v>20.634920634920633</v>
      </c>
      <c r="AO1771" s="237" t="s">
        <v>9661</v>
      </c>
      <c r="AP1771" s="165">
        <v>62</v>
      </c>
      <c r="AQ1771" s="165">
        <v>77</v>
      </c>
      <c r="AR1771" s="165">
        <v>-15</v>
      </c>
      <c r="AS1771" s="255">
        <v>-19.480519480519483</v>
      </c>
      <c r="AT1771" s="161" t="s">
        <v>9662</v>
      </c>
    </row>
    <row r="1772" spans="2:46" ht="50" customHeight="1">
      <c r="B1772" s="34" t="s">
        <v>3491</v>
      </c>
      <c r="C1772" s="35" t="s">
        <v>5315</v>
      </c>
      <c r="D1772" s="36" t="s">
        <v>3492</v>
      </c>
      <c r="E1772" s="240">
        <v>4465.5540000000001</v>
      </c>
      <c r="F1772" s="235">
        <v>4296.1639999999998</v>
      </c>
      <c r="G1772" s="234">
        <v>169.39000000000033</v>
      </c>
      <c r="H1772" s="105">
        <v>3.9428196875165926</v>
      </c>
      <c r="I1772" s="240">
        <v>2203.5120000000002</v>
      </c>
      <c r="J1772" s="235">
        <v>2005.616</v>
      </c>
      <c r="K1772" s="234">
        <v>197.89600000000019</v>
      </c>
      <c r="L1772" s="312">
        <v>9.867093202287986</v>
      </c>
      <c r="M1772" s="240">
        <v>962.29200000000003</v>
      </c>
      <c r="N1772" s="235">
        <v>1004.379</v>
      </c>
      <c r="O1772" s="234">
        <v>-42.086999999999989</v>
      </c>
      <c r="P1772" s="105">
        <v>-4.1903504553559952</v>
      </c>
      <c r="Q1772" s="240">
        <v>1299.75</v>
      </c>
      <c r="R1772" s="235">
        <v>1286.1690000000001</v>
      </c>
      <c r="S1772" s="234">
        <v>13.580999999999904</v>
      </c>
      <c r="T1772" s="105">
        <v>1.0559265539754032</v>
      </c>
      <c r="U1772" s="180" t="s">
        <v>5682</v>
      </c>
      <c r="V1772" s="165">
        <v>693</v>
      </c>
      <c r="W1772" s="165">
        <v>693</v>
      </c>
      <c r="X1772" s="165">
        <v>0</v>
      </c>
      <c r="Y1772" s="255">
        <v>0</v>
      </c>
      <c r="Z1772" s="237" t="s">
        <v>5501</v>
      </c>
      <c r="AA1772" s="165">
        <v>252</v>
      </c>
      <c r="AB1772" s="165">
        <v>213</v>
      </c>
      <c r="AC1772" s="165">
        <v>39</v>
      </c>
      <c r="AD1772" s="165">
        <v>18.30985915492958</v>
      </c>
      <c r="AE1772" s="237" t="s">
        <v>5445</v>
      </c>
      <c r="AF1772" s="165">
        <v>222</v>
      </c>
      <c r="AG1772" s="165">
        <v>238</v>
      </c>
      <c r="AH1772" s="165">
        <v>-16</v>
      </c>
      <c r="AI1772" s="165">
        <v>-6.7226890756302522</v>
      </c>
      <c r="AJ1772" s="237" t="s">
        <v>6757</v>
      </c>
      <c r="AK1772" s="165">
        <v>80</v>
      </c>
      <c r="AL1772" s="165">
        <v>79</v>
      </c>
      <c r="AM1772" s="165">
        <v>1</v>
      </c>
      <c r="AN1772" s="165">
        <v>1.2658227848101267</v>
      </c>
      <c r="AO1772" s="237" t="s">
        <v>9663</v>
      </c>
      <c r="AP1772" s="165">
        <v>26</v>
      </c>
      <c r="AQ1772" s="165">
        <v>32</v>
      </c>
      <c r="AR1772" s="165">
        <v>-6</v>
      </c>
      <c r="AS1772" s="255">
        <v>-18.75</v>
      </c>
      <c r="AT1772" s="161" t="s">
        <v>9664</v>
      </c>
    </row>
    <row r="1773" spans="2:46" ht="50" customHeight="1">
      <c r="B1773" s="34" t="s">
        <v>3493</v>
      </c>
      <c r="C1773" s="35" t="s">
        <v>5315</v>
      </c>
      <c r="D1773" s="36" t="s">
        <v>3494</v>
      </c>
      <c r="E1773" s="240">
        <v>9210.7150000000001</v>
      </c>
      <c r="F1773" s="235">
        <v>11422.48</v>
      </c>
      <c r="G1773" s="234">
        <v>-2211.7649999999994</v>
      </c>
      <c r="H1773" s="105">
        <v>-19.363264369909157</v>
      </c>
      <c r="I1773" s="240">
        <v>2408.6610000000001</v>
      </c>
      <c r="J1773" s="235">
        <v>2407.018</v>
      </c>
      <c r="K1773" s="234">
        <v>1.6430000000000291</v>
      </c>
      <c r="L1773" s="312">
        <v>6.8258733420357848E-2</v>
      </c>
      <c r="M1773" s="240">
        <v>2265.933</v>
      </c>
      <c r="N1773" s="235">
        <v>4250.4399999999996</v>
      </c>
      <c r="O1773" s="234">
        <v>-1984.5069999999996</v>
      </c>
      <c r="P1773" s="105">
        <v>-46.689448621789744</v>
      </c>
      <c r="Q1773" s="240">
        <v>4536.1210000000001</v>
      </c>
      <c r="R1773" s="235">
        <v>4765.0219999999999</v>
      </c>
      <c r="S1773" s="234">
        <v>-228.90099999999984</v>
      </c>
      <c r="T1773" s="105">
        <v>-4.8037763519245003</v>
      </c>
      <c r="U1773" s="180" t="s">
        <v>9665</v>
      </c>
      <c r="V1773" s="165">
        <v>1783</v>
      </c>
      <c r="W1773" s="165">
        <v>1958</v>
      </c>
      <c r="X1773" s="165">
        <v>-175</v>
      </c>
      <c r="Y1773" s="255">
        <v>-8.9376915219611845</v>
      </c>
      <c r="Z1773" s="237" t="s">
        <v>7883</v>
      </c>
      <c r="AA1773" s="165">
        <v>1390</v>
      </c>
      <c r="AB1773" s="165">
        <v>1510</v>
      </c>
      <c r="AC1773" s="165">
        <v>-120</v>
      </c>
      <c r="AD1773" s="165">
        <v>-7.9470198675496695</v>
      </c>
      <c r="AE1773" s="237" t="s">
        <v>5395</v>
      </c>
      <c r="AF1773" s="165">
        <v>829</v>
      </c>
      <c r="AG1773" s="165">
        <v>827</v>
      </c>
      <c r="AH1773" s="165">
        <v>2</v>
      </c>
      <c r="AI1773" s="165">
        <v>0.24183796856106407</v>
      </c>
      <c r="AJ1773" s="237" t="s">
        <v>9666</v>
      </c>
      <c r="AK1773" s="165">
        <v>138</v>
      </c>
      <c r="AL1773" s="165">
        <v>149</v>
      </c>
      <c r="AM1773" s="165">
        <v>-11</v>
      </c>
      <c r="AN1773" s="165">
        <v>-7.3825503355704702</v>
      </c>
      <c r="AO1773" s="237" t="s">
        <v>9667</v>
      </c>
      <c r="AP1773" s="165">
        <v>137</v>
      </c>
      <c r="AQ1773" s="165">
        <v>135</v>
      </c>
      <c r="AR1773" s="165">
        <v>2</v>
      </c>
      <c r="AS1773" s="255">
        <v>1.4814814814814816</v>
      </c>
      <c r="AT1773" s="161" t="s">
        <v>9668</v>
      </c>
    </row>
    <row r="1774" spans="2:46" ht="50" customHeight="1">
      <c r="B1774" s="37" t="s">
        <v>3495</v>
      </c>
      <c r="C1774" s="38" t="s">
        <v>5315</v>
      </c>
      <c r="D1774" s="39" t="s">
        <v>3496</v>
      </c>
      <c r="E1774" s="240">
        <v>4829.3469999999998</v>
      </c>
      <c r="F1774" s="235">
        <v>4442.2349999999997</v>
      </c>
      <c r="G1774" s="234">
        <v>387.11200000000008</v>
      </c>
      <c r="H1774" s="105">
        <v>8.7143521222988003</v>
      </c>
      <c r="I1774" s="240">
        <v>1455.1469999999999</v>
      </c>
      <c r="J1774" s="235">
        <v>1249.5650000000001</v>
      </c>
      <c r="K1774" s="234">
        <v>205.58199999999988</v>
      </c>
      <c r="L1774" s="312">
        <v>16.45228539531756</v>
      </c>
      <c r="M1774" s="240">
        <v>228.88</v>
      </c>
      <c r="N1774" s="235">
        <v>228.583</v>
      </c>
      <c r="O1774" s="234">
        <v>0.29699999999999704</v>
      </c>
      <c r="P1774" s="105">
        <v>0.12993092224705993</v>
      </c>
      <c r="Q1774" s="240">
        <v>3145.32</v>
      </c>
      <c r="R1774" s="235">
        <v>2964.087</v>
      </c>
      <c r="S1774" s="234">
        <v>181.23300000000017</v>
      </c>
      <c r="T1774" s="105">
        <v>6.1142942160604656</v>
      </c>
      <c r="U1774" s="180" t="s">
        <v>5682</v>
      </c>
      <c r="V1774" s="165">
        <v>1487.692</v>
      </c>
      <c r="W1774" s="165">
        <v>1367.4670000000001</v>
      </c>
      <c r="X1774" s="165">
        <v>120.22499999999991</v>
      </c>
      <c r="Y1774" s="255">
        <v>8.7918026541042593</v>
      </c>
      <c r="Z1774" s="237" t="s">
        <v>7891</v>
      </c>
      <c r="AA1774" s="165">
        <v>1378.213</v>
      </c>
      <c r="AB1774" s="165">
        <v>1367.4929999999999</v>
      </c>
      <c r="AC1774" s="165">
        <v>10.720000000000027</v>
      </c>
      <c r="AD1774" s="165">
        <v>0.78391626136294856</v>
      </c>
      <c r="AE1774" s="237" t="s">
        <v>5362</v>
      </c>
      <c r="AF1774" s="165">
        <v>126.154</v>
      </c>
      <c r="AG1774" s="165">
        <v>126.291</v>
      </c>
      <c r="AH1774" s="165">
        <v>-0.13700000000000045</v>
      </c>
      <c r="AI1774" s="165">
        <v>-0.10847962245924134</v>
      </c>
      <c r="AJ1774" s="237" t="s">
        <v>7646</v>
      </c>
      <c r="AK1774" s="165">
        <v>115.077</v>
      </c>
      <c r="AL1774" s="165">
        <v>67.53</v>
      </c>
      <c r="AM1774" s="165">
        <v>47.546999999999997</v>
      </c>
      <c r="AN1774" s="165">
        <v>70.408707241226125</v>
      </c>
      <c r="AO1774" s="237" t="s">
        <v>9669</v>
      </c>
      <c r="AP1774" s="165">
        <v>16.614999999999998</v>
      </c>
      <c r="AQ1774" s="165">
        <v>15.199</v>
      </c>
      <c r="AR1774" s="165">
        <v>1.4159999999999986</v>
      </c>
      <c r="AS1774" s="255">
        <v>9.3164023948943928</v>
      </c>
      <c r="AT1774" s="161" t="s">
        <v>9670</v>
      </c>
    </row>
    <row r="1775" spans="2:46" ht="50" customHeight="1">
      <c r="B1775" s="37" t="s">
        <v>3497</v>
      </c>
      <c r="C1775" s="38" t="s">
        <v>5315</v>
      </c>
      <c r="D1775" s="39" t="s">
        <v>3498</v>
      </c>
      <c r="E1775" s="240">
        <v>4002.0909999999999</v>
      </c>
      <c r="F1775" s="235">
        <v>4361.4380000000001</v>
      </c>
      <c r="G1775" s="234">
        <v>-359.34700000000021</v>
      </c>
      <c r="H1775" s="105">
        <v>-8.2391862500395554</v>
      </c>
      <c r="I1775" s="240">
        <v>2000.94</v>
      </c>
      <c r="J1775" s="235">
        <v>2142.335</v>
      </c>
      <c r="K1775" s="234">
        <v>-141.39499999999998</v>
      </c>
      <c r="L1775" s="312">
        <v>-6.6000415434560882</v>
      </c>
      <c r="M1775" s="240">
        <v>1.3029999999999999</v>
      </c>
      <c r="N1775" s="235">
        <v>1.3029999999999999</v>
      </c>
      <c r="O1775" s="234">
        <v>0</v>
      </c>
      <c r="P1775" s="105">
        <v>0</v>
      </c>
      <c r="Q1775" s="240">
        <v>1999.848</v>
      </c>
      <c r="R1775" s="235">
        <v>2217.8000000000002</v>
      </c>
      <c r="S1775" s="234">
        <v>-217.95200000000023</v>
      </c>
      <c r="T1775" s="105">
        <v>-9.8273965190729644</v>
      </c>
      <c r="U1775" s="180" t="s">
        <v>5338</v>
      </c>
      <c r="V1775" s="165">
        <v>1083</v>
      </c>
      <c r="W1775" s="165">
        <v>1272</v>
      </c>
      <c r="X1775" s="165">
        <v>-189</v>
      </c>
      <c r="Y1775" s="255">
        <v>-14.858490566037736</v>
      </c>
      <c r="Z1775" s="237" t="s">
        <v>9671</v>
      </c>
      <c r="AA1775" s="165">
        <v>304</v>
      </c>
      <c r="AB1775" s="165">
        <v>313</v>
      </c>
      <c r="AC1775" s="165">
        <v>-9</v>
      </c>
      <c r="AD1775" s="165">
        <v>-2.8753993610223643</v>
      </c>
      <c r="AE1775" s="237" t="s">
        <v>9672</v>
      </c>
      <c r="AF1775" s="165">
        <v>230</v>
      </c>
      <c r="AG1775" s="165">
        <v>234</v>
      </c>
      <c r="AH1775" s="165">
        <v>-4</v>
      </c>
      <c r="AI1775" s="165">
        <v>-1.7094017094017095</v>
      </c>
      <c r="AJ1775" s="237" t="s">
        <v>5445</v>
      </c>
      <c r="AK1775" s="165">
        <v>35</v>
      </c>
      <c r="AL1775" s="165">
        <v>33</v>
      </c>
      <c r="AM1775" s="165">
        <v>2</v>
      </c>
      <c r="AN1775" s="165">
        <v>6.0606060606060606</v>
      </c>
      <c r="AO1775" s="237" t="s">
        <v>5431</v>
      </c>
      <c r="AP1775" s="165">
        <v>29</v>
      </c>
      <c r="AQ1775" s="165">
        <v>45</v>
      </c>
      <c r="AR1775" s="165">
        <v>-16</v>
      </c>
      <c r="AS1775" s="255">
        <v>-35.555555555555557</v>
      </c>
      <c r="AT1775" s="161" t="s">
        <v>9673</v>
      </c>
    </row>
    <row r="1776" spans="2:46" ht="50" customHeight="1">
      <c r="B1776" s="34" t="s">
        <v>3499</v>
      </c>
      <c r="C1776" s="35" t="s">
        <v>5315</v>
      </c>
      <c r="D1776" s="36" t="s">
        <v>3500</v>
      </c>
      <c r="E1776" s="240">
        <v>4125.4920000000002</v>
      </c>
      <c r="F1776" s="235">
        <v>4529.6840000000002</v>
      </c>
      <c r="G1776" s="234">
        <v>-404.19200000000001</v>
      </c>
      <c r="H1776" s="105">
        <v>-8.9231831624457687</v>
      </c>
      <c r="I1776" s="240">
        <v>1781.5730000000001</v>
      </c>
      <c r="J1776" s="235">
        <v>1961.058</v>
      </c>
      <c r="K1776" s="234">
        <v>-179.4849999999999</v>
      </c>
      <c r="L1776" s="312">
        <v>-9.1524574999821482</v>
      </c>
      <c r="M1776" s="240">
        <v>105.98</v>
      </c>
      <c r="N1776" s="235">
        <v>372.57400000000001</v>
      </c>
      <c r="O1776" s="234">
        <v>-266.59399999999999</v>
      </c>
      <c r="P1776" s="105">
        <v>-71.55464417806931</v>
      </c>
      <c r="Q1776" s="240">
        <v>2237.9389999999999</v>
      </c>
      <c r="R1776" s="235">
        <v>2196.0520000000001</v>
      </c>
      <c r="S1776" s="234">
        <v>41.886999999999716</v>
      </c>
      <c r="T1776" s="105">
        <v>1.9073774209353749</v>
      </c>
      <c r="U1776" s="180" t="s">
        <v>5493</v>
      </c>
      <c r="V1776" s="165">
        <v>1855</v>
      </c>
      <c r="W1776" s="165">
        <v>1895</v>
      </c>
      <c r="X1776" s="165">
        <v>-40</v>
      </c>
      <c r="Y1776" s="255">
        <v>-2.1108179419525066</v>
      </c>
      <c r="Z1776" s="237" t="s">
        <v>5460</v>
      </c>
      <c r="AA1776" s="165">
        <v>277</v>
      </c>
      <c r="AB1776" s="165">
        <v>188</v>
      </c>
      <c r="AC1776" s="165">
        <v>89</v>
      </c>
      <c r="AD1776" s="165">
        <v>47.340425531914896</v>
      </c>
      <c r="AE1776" s="237" t="s">
        <v>9674</v>
      </c>
      <c r="AF1776" s="165">
        <v>38</v>
      </c>
      <c r="AG1776" s="165">
        <v>37</v>
      </c>
      <c r="AH1776" s="165">
        <v>1</v>
      </c>
      <c r="AI1776" s="165">
        <v>2.7027027027027026</v>
      </c>
      <c r="AJ1776" s="237" t="s">
        <v>9675</v>
      </c>
      <c r="AK1776" s="165">
        <v>28</v>
      </c>
      <c r="AL1776" s="165">
        <v>40</v>
      </c>
      <c r="AM1776" s="165">
        <v>-12</v>
      </c>
      <c r="AN1776" s="165">
        <v>-30</v>
      </c>
      <c r="AO1776" s="237" t="s">
        <v>9676</v>
      </c>
      <c r="AP1776" s="165">
        <v>7</v>
      </c>
      <c r="AQ1776" s="165">
        <v>7</v>
      </c>
      <c r="AR1776" s="165">
        <v>0</v>
      </c>
      <c r="AS1776" s="255">
        <v>0</v>
      </c>
      <c r="AT1776" s="161" t="s">
        <v>9677</v>
      </c>
    </row>
    <row r="1777" spans="2:46" ht="50" customHeight="1">
      <c r="B1777" s="34" t="s">
        <v>3501</v>
      </c>
      <c r="C1777" s="35" t="s">
        <v>5315</v>
      </c>
      <c r="D1777" s="36" t="s">
        <v>3502</v>
      </c>
      <c r="E1777" s="240">
        <v>1436.47</v>
      </c>
      <c r="F1777" s="235">
        <v>1275.9169999999999</v>
      </c>
      <c r="G1777" s="234">
        <v>160.55300000000011</v>
      </c>
      <c r="H1777" s="105">
        <v>12.583342019896287</v>
      </c>
      <c r="I1777" s="240">
        <v>1069.3130000000001</v>
      </c>
      <c r="J1777" s="235">
        <v>915.17499999999995</v>
      </c>
      <c r="K1777" s="234">
        <v>154.13800000000015</v>
      </c>
      <c r="L1777" s="312">
        <v>16.84246182424128</v>
      </c>
      <c r="M1777" s="240">
        <v>126.74</v>
      </c>
      <c r="N1777" s="235">
        <v>126.715</v>
      </c>
      <c r="O1777" s="234">
        <v>2.4999999999991473E-2</v>
      </c>
      <c r="P1777" s="105">
        <v>1.9729313814458801E-2</v>
      </c>
      <c r="Q1777" s="240">
        <v>240.417</v>
      </c>
      <c r="R1777" s="235">
        <v>234.02699999999999</v>
      </c>
      <c r="S1777" s="234">
        <v>6.3900000000000148</v>
      </c>
      <c r="T1777" s="105">
        <v>2.7304541783640413</v>
      </c>
      <c r="U1777" s="180" t="s">
        <v>5373</v>
      </c>
      <c r="V1777" s="165">
        <v>164</v>
      </c>
      <c r="W1777" s="165">
        <v>164</v>
      </c>
      <c r="X1777" s="165">
        <v>0</v>
      </c>
      <c r="Y1777" s="255">
        <v>0</v>
      </c>
      <c r="Z1777" s="237" t="s">
        <v>7696</v>
      </c>
      <c r="AA1777" s="165">
        <v>49</v>
      </c>
      <c r="AB1777" s="165">
        <v>49</v>
      </c>
      <c r="AC1777" s="165">
        <v>0</v>
      </c>
      <c r="AD1777" s="165">
        <v>0</v>
      </c>
      <c r="AE1777" s="237" t="s">
        <v>5460</v>
      </c>
      <c r="AF1777" s="165">
        <v>10</v>
      </c>
      <c r="AG1777" s="165">
        <v>5</v>
      </c>
      <c r="AH1777" s="165">
        <v>5</v>
      </c>
      <c r="AI1777" s="165">
        <v>100</v>
      </c>
      <c r="AJ1777" s="237" t="s">
        <v>6286</v>
      </c>
      <c r="AK1777" s="165">
        <v>10</v>
      </c>
      <c r="AL1777" s="165">
        <v>10</v>
      </c>
      <c r="AM1777" s="165">
        <v>0</v>
      </c>
      <c r="AN1777" s="165">
        <v>0</v>
      </c>
      <c r="AO1777" s="237" t="s">
        <v>9678</v>
      </c>
      <c r="AP1777" s="165">
        <v>5</v>
      </c>
      <c r="AQ1777" s="165">
        <v>4</v>
      </c>
      <c r="AR1777" s="165">
        <v>1</v>
      </c>
      <c r="AS1777" s="255">
        <v>25</v>
      </c>
      <c r="AT1777" s="161" t="s">
        <v>9679</v>
      </c>
    </row>
    <row r="1778" spans="2:46" ht="50" customHeight="1">
      <c r="B1778" s="34" t="s">
        <v>3503</v>
      </c>
      <c r="C1778" s="35" t="s">
        <v>5315</v>
      </c>
      <c r="D1778" s="36" t="s">
        <v>3504</v>
      </c>
      <c r="E1778" s="240">
        <v>360.56599999999997</v>
      </c>
      <c r="F1778" s="235">
        <v>289.87799999999999</v>
      </c>
      <c r="G1778" s="234">
        <v>70.687999999999988</v>
      </c>
      <c r="H1778" s="105">
        <v>24.385431112399004</v>
      </c>
      <c r="I1778" s="240">
        <v>143.19800000000001</v>
      </c>
      <c r="J1778" s="235">
        <v>93.197000000000003</v>
      </c>
      <c r="K1778" s="234">
        <v>50.001000000000005</v>
      </c>
      <c r="L1778" s="312">
        <v>53.650868590190669</v>
      </c>
      <c r="M1778" s="240">
        <v>2.91</v>
      </c>
      <c r="N1778" s="235">
        <v>0.56200000000000006</v>
      </c>
      <c r="O1778" s="234">
        <v>2.3479999999999999</v>
      </c>
      <c r="P1778" s="105">
        <v>417.79359430604978</v>
      </c>
      <c r="Q1778" s="240">
        <v>214.458</v>
      </c>
      <c r="R1778" s="235">
        <v>196.119</v>
      </c>
      <c r="S1778" s="234">
        <v>18.338999999999999</v>
      </c>
      <c r="T1778" s="105">
        <v>9.3509552873510469</v>
      </c>
      <c r="U1778" s="180" t="s">
        <v>5774</v>
      </c>
      <c r="V1778" s="165">
        <v>102</v>
      </c>
      <c r="W1778" s="165">
        <v>88</v>
      </c>
      <c r="X1778" s="165">
        <v>14</v>
      </c>
      <c r="Y1778" s="255">
        <v>15.909090909090908</v>
      </c>
      <c r="Z1778" s="237" t="s">
        <v>9680</v>
      </c>
      <c r="AA1778" s="165">
        <v>43</v>
      </c>
      <c r="AB1778" s="165">
        <v>40</v>
      </c>
      <c r="AC1778" s="165">
        <v>3</v>
      </c>
      <c r="AD1778" s="165">
        <v>7.5</v>
      </c>
      <c r="AE1778" s="237" t="s">
        <v>5401</v>
      </c>
      <c r="AF1778" s="165">
        <v>39</v>
      </c>
      <c r="AG1778" s="165">
        <v>39</v>
      </c>
      <c r="AH1778" s="165">
        <v>0</v>
      </c>
      <c r="AI1778" s="165">
        <v>0</v>
      </c>
      <c r="AJ1778" s="237" t="s">
        <v>5422</v>
      </c>
      <c r="AK1778" s="165">
        <v>18</v>
      </c>
      <c r="AL1778" s="165">
        <v>17</v>
      </c>
      <c r="AM1778" s="165">
        <v>1</v>
      </c>
      <c r="AN1778" s="165">
        <v>5.8823529411764701</v>
      </c>
      <c r="AO1778" s="237" t="s">
        <v>9681</v>
      </c>
      <c r="AP1778" s="165">
        <v>6</v>
      </c>
      <c r="AQ1778" s="165">
        <v>6</v>
      </c>
      <c r="AR1778" s="165">
        <v>0</v>
      </c>
      <c r="AS1778" s="255">
        <v>0</v>
      </c>
      <c r="AT1778" s="166" t="s">
        <v>11781</v>
      </c>
    </row>
    <row r="1779" spans="2:46" ht="50" customHeight="1">
      <c r="B1779" s="34" t="s">
        <v>3505</v>
      </c>
      <c r="C1779" s="35" t="s">
        <v>5315</v>
      </c>
      <c r="D1779" s="36" t="s">
        <v>3506</v>
      </c>
      <c r="E1779" s="240">
        <v>1759.4480000000001</v>
      </c>
      <c r="F1779" s="235">
        <v>1749.2190000000001</v>
      </c>
      <c r="G1779" s="234">
        <v>10.229000000000042</v>
      </c>
      <c r="H1779" s="105">
        <v>0.58477526256003631</v>
      </c>
      <c r="I1779" s="240">
        <v>1207.2650000000001</v>
      </c>
      <c r="J1779" s="235">
        <v>1206.5830000000001</v>
      </c>
      <c r="K1779" s="234">
        <v>0.68200000000001637</v>
      </c>
      <c r="L1779" s="312">
        <v>5.6523256170525886E-2</v>
      </c>
      <c r="M1779" s="240">
        <v>76.918999999999997</v>
      </c>
      <c r="N1779" s="235">
        <v>75.891999999999996</v>
      </c>
      <c r="O1779" s="234">
        <v>1.027000000000001</v>
      </c>
      <c r="P1779" s="105">
        <v>1.3532388130501254</v>
      </c>
      <c r="Q1779" s="240">
        <v>475.26400000000001</v>
      </c>
      <c r="R1779" s="235">
        <v>466.74400000000003</v>
      </c>
      <c r="S1779" s="234">
        <v>8.5199999999999818</v>
      </c>
      <c r="T1779" s="105">
        <v>1.825411788903549</v>
      </c>
      <c r="U1779" s="180" t="s">
        <v>5339</v>
      </c>
      <c r="V1779" s="165">
        <v>187</v>
      </c>
      <c r="W1779" s="165">
        <v>155</v>
      </c>
      <c r="X1779" s="165">
        <v>32</v>
      </c>
      <c r="Y1779" s="255">
        <v>20.64516129032258</v>
      </c>
      <c r="Z1779" s="237" t="s">
        <v>5338</v>
      </c>
      <c r="AA1779" s="165">
        <v>182</v>
      </c>
      <c r="AB1779" s="165">
        <v>195</v>
      </c>
      <c r="AC1779" s="165">
        <v>-13</v>
      </c>
      <c r="AD1779" s="165">
        <v>-6.666666666666667</v>
      </c>
      <c r="AE1779" s="237" t="s">
        <v>9682</v>
      </c>
      <c r="AF1779" s="165">
        <v>44</v>
      </c>
      <c r="AG1779" s="165">
        <v>43</v>
      </c>
      <c r="AH1779" s="165">
        <v>1</v>
      </c>
      <c r="AI1779" s="165">
        <v>2.3255813953488373</v>
      </c>
      <c r="AJ1779" s="237" t="s">
        <v>5397</v>
      </c>
      <c r="AK1779" s="165">
        <v>29</v>
      </c>
      <c r="AL1779" s="165">
        <v>37</v>
      </c>
      <c r="AM1779" s="165">
        <v>-8</v>
      </c>
      <c r="AN1779" s="165">
        <v>-21.621621621621621</v>
      </c>
      <c r="AO1779" s="237" t="s">
        <v>9683</v>
      </c>
      <c r="AP1779" s="165">
        <v>22</v>
      </c>
      <c r="AQ1779" s="165">
        <v>19</v>
      </c>
      <c r="AR1779" s="165">
        <v>3</v>
      </c>
      <c r="AS1779" s="255">
        <v>15.789473684210526</v>
      </c>
      <c r="AT1779" s="161" t="s">
        <v>9684</v>
      </c>
    </row>
    <row r="1780" spans="2:46" ht="50" customHeight="1">
      <c r="B1780" s="34" t="s">
        <v>3507</v>
      </c>
      <c r="C1780" s="35" t="s">
        <v>5315</v>
      </c>
      <c r="D1780" s="36" t="s">
        <v>3508</v>
      </c>
      <c r="E1780" s="240">
        <v>2526.0729999999999</v>
      </c>
      <c r="F1780" s="235">
        <v>2501.5540000000001</v>
      </c>
      <c r="G1780" s="234">
        <v>24.518999999999778</v>
      </c>
      <c r="H1780" s="105">
        <v>0.98015073830106314</v>
      </c>
      <c r="I1780" s="240">
        <v>1800.3689999999999</v>
      </c>
      <c r="J1780" s="235">
        <v>1798.4590000000001</v>
      </c>
      <c r="K1780" s="234">
        <v>1.9099999999998545</v>
      </c>
      <c r="L1780" s="312">
        <v>0.1062020318505929</v>
      </c>
      <c r="M1780" s="240">
        <v>239.21</v>
      </c>
      <c r="N1780" s="235">
        <v>227.64</v>
      </c>
      <c r="O1780" s="234">
        <v>11.570000000000022</v>
      </c>
      <c r="P1780" s="105">
        <v>5.0825865401511257</v>
      </c>
      <c r="Q1780" s="240">
        <v>486.49400000000003</v>
      </c>
      <c r="R1780" s="235">
        <v>475.45499999999998</v>
      </c>
      <c r="S1780" s="234">
        <v>11.039000000000044</v>
      </c>
      <c r="T1780" s="105">
        <v>2.3217759830057618</v>
      </c>
      <c r="U1780" s="180" t="s">
        <v>5415</v>
      </c>
      <c r="V1780" s="165">
        <v>337</v>
      </c>
      <c r="W1780" s="165">
        <v>336</v>
      </c>
      <c r="X1780" s="165">
        <v>1</v>
      </c>
      <c r="Y1780" s="255">
        <v>0.29761904761904762</v>
      </c>
      <c r="Z1780" s="237" t="s">
        <v>5688</v>
      </c>
      <c r="AA1780" s="165">
        <v>87</v>
      </c>
      <c r="AB1780" s="165">
        <v>87</v>
      </c>
      <c r="AC1780" s="165">
        <v>0</v>
      </c>
      <c r="AD1780" s="165">
        <v>0</v>
      </c>
      <c r="AE1780" s="237" t="s">
        <v>9685</v>
      </c>
      <c r="AF1780" s="165">
        <v>41</v>
      </c>
      <c r="AG1780" s="165">
        <v>32</v>
      </c>
      <c r="AH1780" s="165">
        <v>9</v>
      </c>
      <c r="AI1780" s="165">
        <v>28.125</v>
      </c>
      <c r="AJ1780" s="237" t="s">
        <v>6172</v>
      </c>
      <c r="AK1780" s="165">
        <v>21</v>
      </c>
      <c r="AL1780" s="165">
        <v>21</v>
      </c>
      <c r="AM1780" s="165">
        <v>0</v>
      </c>
      <c r="AN1780" s="165">
        <v>0</v>
      </c>
      <c r="AO1780" s="165" t="s">
        <v>6176</v>
      </c>
      <c r="AP1780" s="165" t="s">
        <v>6176</v>
      </c>
      <c r="AQ1780" s="165" t="s">
        <v>6176</v>
      </c>
      <c r="AR1780" s="165" t="s">
        <v>6176</v>
      </c>
      <c r="AS1780" s="165" t="s">
        <v>6176</v>
      </c>
      <c r="AT1780" s="161" t="s">
        <v>9686</v>
      </c>
    </row>
    <row r="1781" spans="2:46" ht="50" customHeight="1">
      <c r="B1781" s="34" t="s">
        <v>3509</v>
      </c>
      <c r="C1781" s="35" t="s">
        <v>5315</v>
      </c>
      <c r="D1781" s="36" t="s">
        <v>3510</v>
      </c>
      <c r="E1781" s="240">
        <v>1383.0930000000001</v>
      </c>
      <c r="F1781" s="235">
        <v>1438.2919999999999</v>
      </c>
      <c r="G1781" s="234">
        <v>-55.198999999999842</v>
      </c>
      <c r="H1781" s="105">
        <v>-3.8378159650474206</v>
      </c>
      <c r="I1781" s="240">
        <v>665.41200000000003</v>
      </c>
      <c r="J1781" s="235">
        <v>724.851</v>
      </c>
      <c r="K1781" s="234">
        <v>-59.438999999999965</v>
      </c>
      <c r="L1781" s="312">
        <v>-8.2001680345339896</v>
      </c>
      <c r="M1781" s="240">
        <v>484.89499999999998</v>
      </c>
      <c r="N1781" s="235">
        <v>484.67700000000002</v>
      </c>
      <c r="O1781" s="234">
        <v>0.21799999999996089</v>
      </c>
      <c r="P1781" s="105">
        <v>4.497840830077781E-2</v>
      </c>
      <c r="Q1781" s="240">
        <v>232.786</v>
      </c>
      <c r="R1781" s="235">
        <v>228.76400000000001</v>
      </c>
      <c r="S1781" s="234">
        <v>4.0219999999999914</v>
      </c>
      <c r="T1781" s="105">
        <v>1.7581437638789281</v>
      </c>
      <c r="U1781" s="180" t="s">
        <v>9687</v>
      </c>
      <c r="V1781" s="165">
        <v>92.8</v>
      </c>
      <c r="W1781" s="165">
        <v>92.8</v>
      </c>
      <c r="X1781" s="165">
        <v>0</v>
      </c>
      <c r="Y1781" s="255">
        <v>0</v>
      </c>
      <c r="Z1781" s="237" t="s">
        <v>5373</v>
      </c>
      <c r="AA1781" s="165">
        <v>65.8</v>
      </c>
      <c r="AB1781" s="165">
        <v>65.8</v>
      </c>
      <c r="AC1781" s="165">
        <v>0</v>
      </c>
      <c r="AD1781" s="165">
        <v>0</v>
      </c>
      <c r="AE1781" s="237" t="s">
        <v>6916</v>
      </c>
      <c r="AF1781" s="165">
        <v>36.4</v>
      </c>
      <c r="AG1781" s="165">
        <v>36.4</v>
      </c>
      <c r="AH1781" s="165">
        <v>0</v>
      </c>
      <c r="AI1781" s="165">
        <v>0</v>
      </c>
      <c r="AJ1781" s="237" t="s">
        <v>6287</v>
      </c>
      <c r="AK1781" s="165">
        <v>30.5</v>
      </c>
      <c r="AL1781" s="165">
        <v>30.5</v>
      </c>
      <c r="AM1781" s="165">
        <v>0</v>
      </c>
      <c r="AN1781" s="165">
        <v>0</v>
      </c>
      <c r="AO1781" s="237" t="s">
        <v>5774</v>
      </c>
      <c r="AP1781" s="165">
        <v>6.9</v>
      </c>
      <c r="AQ1781" s="165">
        <v>3.2</v>
      </c>
      <c r="AR1781" s="165">
        <v>3.7</v>
      </c>
      <c r="AS1781" s="255">
        <v>115.625</v>
      </c>
      <c r="AT1781" s="161" t="s">
        <v>11782</v>
      </c>
    </row>
    <row r="1782" spans="2:46" ht="50" customHeight="1">
      <c r="B1782" s="34" t="s">
        <v>3511</v>
      </c>
      <c r="C1782" s="35" t="s">
        <v>5315</v>
      </c>
      <c r="D1782" s="36" t="s">
        <v>913</v>
      </c>
      <c r="E1782" s="240">
        <v>4012.9520000000002</v>
      </c>
      <c r="F1782" s="235">
        <v>3904.8119999999999</v>
      </c>
      <c r="G1782" s="234">
        <v>108.14000000000033</v>
      </c>
      <c r="H1782" s="105">
        <v>2.7694034949698048</v>
      </c>
      <c r="I1782" s="240">
        <v>770.66600000000005</v>
      </c>
      <c r="J1782" s="235">
        <v>769.59900000000005</v>
      </c>
      <c r="K1782" s="234">
        <v>1.0670000000000073</v>
      </c>
      <c r="L1782" s="312">
        <v>0.13864363129370064</v>
      </c>
      <c r="M1782" s="240">
        <v>1651.693</v>
      </c>
      <c r="N1782" s="235">
        <v>1630.6310000000001</v>
      </c>
      <c r="O1782" s="234">
        <v>21.061999999999898</v>
      </c>
      <c r="P1782" s="105">
        <v>1.2916472212290762</v>
      </c>
      <c r="Q1782" s="240">
        <v>1590.5930000000001</v>
      </c>
      <c r="R1782" s="235">
        <v>1504.5820000000001</v>
      </c>
      <c r="S1782" s="234">
        <v>86.010999999999967</v>
      </c>
      <c r="T1782" s="105">
        <v>5.7166043459246456</v>
      </c>
      <c r="U1782" s="180" t="s">
        <v>5524</v>
      </c>
      <c r="V1782" s="165">
        <v>1065</v>
      </c>
      <c r="W1782" s="165">
        <v>974</v>
      </c>
      <c r="X1782" s="165">
        <v>91</v>
      </c>
      <c r="Y1782" s="255">
        <v>9.3429158110882948</v>
      </c>
      <c r="Z1782" s="237" t="s">
        <v>5373</v>
      </c>
      <c r="AA1782" s="165">
        <v>183</v>
      </c>
      <c r="AB1782" s="165">
        <v>183</v>
      </c>
      <c r="AC1782" s="165">
        <v>0</v>
      </c>
      <c r="AD1782" s="165">
        <v>0</v>
      </c>
      <c r="AE1782" s="237" t="s">
        <v>7670</v>
      </c>
      <c r="AF1782" s="165">
        <v>156</v>
      </c>
      <c r="AG1782" s="165">
        <v>156</v>
      </c>
      <c r="AH1782" s="165">
        <v>0</v>
      </c>
      <c r="AI1782" s="165">
        <v>0</v>
      </c>
      <c r="AJ1782" s="237" t="s">
        <v>9688</v>
      </c>
      <c r="AK1782" s="165">
        <v>86</v>
      </c>
      <c r="AL1782" s="165">
        <v>88</v>
      </c>
      <c r="AM1782" s="165">
        <v>-2</v>
      </c>
      <c r="AN1782" s="165">
        <v>-2.2727272727272729</v>
      </c>
      <c r="AO1782" s="237" t="s">
        <v>7280</v>
      </c>
      <c r="AP1782" s="165">
        <v>71</v>
      </c>
      <c r="AQ1782" s="165">
        <v>90</v>
      </c>
      <c r="AR1782" s="165">
        <v>-19</v>
      </c>
      <c r="AS1782" s="255">
        <v>-21.111111111111111</v>
      </c>
      <c r="AT1782" s="161" t="s">
        <v>9689</v>
      </c>
    </row>
    <row r="1783" spans="2:46" ht="50" customHeight="1">
      <c r="B1783" s="37" t="s">
        <v>3512</v>
      </c>
      <c r="C1783" s="38" t="s">
        <v>5315</v>
      </c>
      <c r="D1783" s="39" t="s">
        <v>3513</v>
      </c>
      <c r="E1783" s="240">
        <v>2185.9050000000002</v>
      </c>
      <c r="F1783" s="235">
        <v>2188.5700000000002</v>
      </c>
      <c r="G1783" s="234">
        <v>-2.6649999999999636</v>
      </c>
      <c r="H1783" s="105">
        <v>-0.12176900898760211</v>
      </c>
      <c r="I1783" s="240">
        <v>1149.905</v>
      </c>
      <c r="J1783" s="235">
        <v>1148.751</v>
      </c>
      <c r="K1783" s="234">
        <v>1.1539999999999964</v>
      </c>
      <c r="L1783" s="312">
        <v>0.10045693104946123</v>
      </c>
      <c r="M1783" s="240">
        <v>564.48099999999999</v>
      </c>
      <c r="N1783" s="235">
        <v>550.154</v>
      </c>
      <c r="O1783" s="234">
        <v>14.326999999999998</v>
      </c>
      <c r="P1783" s="105">
        <v>2.6041799205313416</v>
      </c>
      <c r="Q1783" s="240">
        <v>471.51900000000001</v>
      </c>
      <c r="R1783" s="235">
        <v>489.66500000000002</v>
      </c>
      <c r="S1783" s="234">
        <v>-18.146000000000015</v>
      </c>
      <c r="T1783" s="105">
        <v>-3.7057988624876219</v>
      </c>
      <c r="U1783" s="180" t="s">
        <v>5440</v>
      </c>
      <c r="V1783" s="165">
        <v>186</v>
      </c>
      <c r="W1783" s="165">
        <v>209</v>
      </c>
      <c r="X1783" s="165">
        <v>-23</v>
      </c>
      <c r="Y1783" s="255">
        <v>-11.004784688995215</v>
      </c>
      <c r="Z1783" s="237" t="s">
        <v>5338</v>
      </c>
      <c r="AA1783" s="165">
        <v>164</v>
      </c>
      <c r="AB1783" s="165">
        <v>164</v>
      </c>
      <c r="AC1783" s="165">
        <v>0</v>
      </c>
      <c r="AD1783" s="165">
        <v>0</v>
      </c>
      <c r="AE1783" s="237" t="s">
        <v>7696</v>
      </c>
      <c r="AF1783" s="165">
        <v>68</v>
      </c>
      <c r="AG1783" s="165">
        <v>68</v>
      </c>
      <c r="AH1783" s="165">
        <v>0</v>
      </c>
      <c r="AI1783" s="165">
        <v>0</v>
      </c>
      <c r="AJ1783" s="237" t="s">
        <v>5557</v>
      </c>
      <c r="AK1783" s="165">
        <v>33</v>
      </c>
      <c r="AL1783" s="165">
        <v>29</v>
      </c>
      <c r="AM1783" s="165">
        <v>4</v>
      </c>
      <c r="AN1783" s="165">
        <v>13.793103448275861</v>
      </c>
      <c r="AO1783" s="237" t="s">
        <v>7266</v>
      </c>
      <c r="AP1783" s="165">
        <v>20</v>
      </c>
      <c r="AQ1783" s="165">
        <v>20</v>
      </c>
      <c r="AR1783" s="165">
        <v>0</v>
      </c>
      <c r="AS1783" s="255">
        <v>0</v>
      </c>
      <c r="AT1783" s="161" t="s">
        <v>9690</v>
      </c>
    </row>
    <row r="1784" spans="2:46" ht="50" customHeight="1">
      <c r="B1784" s="34" t="s">
        <v>3514</v>
      </c>
      <c r="C1784" s="35" t="s">
        <v>5315</v>
      </c>
      <c r="D1784" s="36" t="s">
        <v>3515</v>
      </c>
      <c r="E1784" s="240">
        <v>3018.2249999999999</v>
      </c>
      <c r="F1784" s="235">
        <v>3104.8069999999998</v>
      </c>
      <c r="G1784" s="234">
        <v>-86.58199999999988</v>
      </c>
      <c r="H1784" s="105">
        <v>-2.7886435453153733</v>
      </c>
      <c r="I1784" s="240">
        <v>1920.905</v>
      </c>
      <c r="J1784" s="235">
        <v>1920.0540000000001</v>
      </c>
      <c r="K1784" s="234">
        <v>0.8509999999998854</v>
      </c>
      <c r="L1784" s="312">
        <v>4.4321670119688579E-2</v>
      </c>
      <c r="M1784" s="240">
        <v>752.93799999999999</v>
      </c>
      <c r="N1784" s="235">
        <v>847.47699999999998</v>
      </c>
      <c r="O1784" s="234">
        <v>-94.538999999999987</v>
      </c>
      <c r="P1784" s="105">
        <v>-11.155346988767835</v>
      </c>
      <c r="Q1784" s="240">
        <v>344.38200000000001</v>
      </c>
      <c r="R1784" s="235">
        <v>337.27600000000001</v>
      </c>
      <c r="S1784" s="234">
        <v>7.1059999999999945</v>
      </c>
      <c r="T1784" s="105">
        <v>2.1068798254248731</v>
      </c>
      <c r="U1784" s="180" t="s">
        <v>5362</v>
      </c>
      <c r="V1784" s="165">
        <v>278.221</v>
      </c>
      <c r="W1784" s="165">
        <v>278.22000000000003</v>
      </c>
      <c r="X1784" s="165">
        <v>9.9999999997635314E-4</v>
      </c>
      <c r="Y1784" s="255">
        <v>3.5942779094829742E-4</v>
      </c>
      <c r="Z1784" s="237" t="s">
        <v>5460</v>
      </c>
      <c r="AA1784" s="165">
        <v>65.954999999999998</v>
      </c>
      <c r="AB1784" s="165">
        <v>59.055999999999997</v>
      </c>
      <c r="AC1784" s="165">
        <v>6.8990000000000009</v>
      </c>
      <c r="AD1784" s="165">
        <v>11.682132213492281</v>
      </c>
      <c r="AE1784" s="237" t="s">
        <v>9691</v>
      </c>
      <c r="AF1784" s="165">
        <v>0.20599999999999999</v>
      </c>
      <c r="AG1784" s="235" t="s">
        <v>12158</v>
      </c>
      <c r="AH1784" s="235" t="s">
        <v>12158</v>
      </c>
      <c r="AI1784" s="235" t="s">
        <v>12158</v>
      </c>
      <c r="AJ1784" s="165" t="s">
        <v>6176</v>
      </c>
      <c r="AK1784" s="165" t="s">
        <v>6176</v>
      </c>
      <c r="AL1784" s="165" t="s">
        <v>6176</v>
      </c>
      <c r="AM1784" s="165" t="s">
        <v>6176</v>
      </c>
      <c r="AN1784" s="165" t="s">
        <v>6176</v>
      </c>
      <c r="AO1784" s="165" t="s">
        <v>6176</v>
      </c>
      <c r="AP1784" s="165" t="s">
        <v>6176</v>
      </c>
      <c r="AQ1784" s="165" t="s">
        <v>6176</v>
      </c>
      <c r="AR1784" s="165" t="s">
        <v>6176</v>
      </c>
      <c r="AS1784" s="165" t="s">
        <v>6176</v>
      </c>
      <c r="AT1784" s="160" t="s">
        <v>9692</v>
      </c>
    </row>
    <row r="1785" spans="2:46" ht="50" customHeight="1">
      <c r="B1785" s="34" t="s">
        <v>3516</v>
      </c>
      <c r="C1785" s="35" t="s">
        <v>5315</v>
      </c>
      <c r="D1785" s="36" t="s">
        <v>3517</v>
      </c>
      <c r="E1785" s="240">
        <v>1906.6110000000001</v>
      </c>
      <c r="F1785" s="235">
        <v>2139.9609999999998</v>
      </c>
      <c r="G1785" s="234">
        <v>-233.34999999999968</v>
      </c>
      <c r="H1785" s="105">
        <v>-10.90440433260231</v>
      </c>
      <c r="I1785" s="240">
        <v>858.02300000000002</v>
      </c>
      <c r="J1785" s="235">
        <v>854.25699999999995</v>
      </c>
      <c r="K1785" s="234">
        <v>3.7660000000000764</v>
      </c>
      <c r="L1785" s="312">
        <v>0.44085093830077798</v>
      </c>
      <c r="M1785" s="240">
        <v>2.7E-2</v>
      </c>
      <c r="N1785" s="235">
        <v>2.7E-2</v>
      </c>
      <c r="O1785" s="234">
        <v>0</v>
      </c>
      <c r="P1785" s="105">
        <v>0</v>
      </c>
      <c r="Q1785" s="240">
        <v>1048.5609999999999</v>
      </c>
      <c r="R1785" s="235">
        <v>1285.6769999999999</v>
      </c>
      <c r="S1785" s="234">
        <v>-237.11599999999999</v>
      </c>
      <c r="T1785" s="105">
        <v>-18.442890399377138</v>
      </c>
      <c r="U1785" s="180" t="s">
        <v>5395</v>
      </c>
      <c r="V1785" s="165">
        <v>488</v>
      </c>
      <c r="W1785" s="165">
        <v>629</v>
      </c>
      <c r="X1785" s="165">
        <v>-141</v>
      </c>
      <c r="Y1785" s="255">
        <v>-22.416534181240063</v>
      </c>
      <c r="Z1785" s="237" t="s">
        <v>9693</v>
      </c>
      <c r="AA1785" s="165">
        <v>232</v>
      </c>
      <c r="AB1785" s="165">
        <v>227</v>
      </c>
      <c r="AC1785" s="165">
        <v>5</v>
      </c>
      <c r="AD1785" s="165">
        <v>2.2026431718061676</v>
      </c>
      <c r="AE1785" s="237" t="s">
        <v>5543</v>
      </c>
      <c r="AF1785" s="165">
        <v>179</v>
      </c>
      <c r="AG1785" s="165">
        <v>178</v>
      </c>
      <c r="AH1785" s="165">
        <v>1</v>
      </c>
      <c r="AI1785" s="165">
        <v>0.5617977528089888</v>
      </c>
      <c r="AJ1785" s="237" t="s">
        <v>5373</v>
      </c>
      <c r="AK1785" s="165">
        <v>125</v>
      </c>
      <c r="AL1785" s="165">
        <v>126</v>
      </c>
      <c r="AM1785" s="165">
        <v>-1</v>
      </c>
      <c r="AN1785" s="165">
        <v>-0.79365079365079361</v>
      </c>
      <c r="AO1785" s="237" t="s">
        <v>7859</v>
      </c>
      <c r="AP1785" s="165">
        <v>11</v>
      </c>
      <c r="AQ1785" s="165">
        <v>14</v>
      </c>
      <c r="AR1785" s="165">
        <v>-3</v>
      </c>
      <c r="AS1785" s="255">
        <v>-21.428571428571427</v>
      </c>
      <c r="AT1785" s="160" t="s">
        <v>11783</v>
      </c>
    </row>
    <row r="1786" spans="2:46" ht="50" customHeight="1">
      <c r="B1786" s="34" t="s">
        <v>3518</v>
      </c>
      <c r="C1786" s="35" t="s">
        <v>5315</v>
      </c>
      <c r="D1786" s="36" t="s">
        <v>3519</v>
      </c>
      <c r="E1786" s="240">
        <v>2954.2730000000001</v>
      </c>
      <c r="F1786" s="235">
        <v>2632.7040000000002</v>
      </c>
      <c r="G1786" s="234">
        <v>321.56899999999996</v>
      </c>
      <c r="H1786" s="105">
        <v>12.214400099669387</v>
      </c>
      <c r="I1786" s="240">
        <v>1124.6379999999999</v>
      </c>
      <c r="J1786" s="235">
        <v>822.37400000000002</v>
      </c>
      <c r="K1786" s="234">
        <v>302.2639999999999</v>
      </c>
      <c r="L1786" s="312">
        <v>36.755053053720069</v>
      </c>
      <c r="M1786" s="240">
        <v>435.30700000000002</v>
      </c>
      <c r="N1786" s="235">
        <v>433.76299999999998</v>
      </c>
      <c r="O1786" s="234">
        <v>1.5440000000000396</v>
      </c>
      <c r="P1786" s="105">
        <v>0.35595474948302175</v>
      </c>
      <c r="Q1786" s="240">
        <v>1394.328</v>
      </c>
      <c r="R1786" s="235">
        <v>1376.567</v>
      </c>
      <c r="S1786" s="234">
        <v>17.760999999999967</v>
      </c>
      <c r="T1786" s="105">
        <v>1.2902386879824932</v>
      </c>
      <c r="U1786" s="180" t="s">
        <v>5395</v>
      </c>
      <c r="V1786" s="165">
        <v>879</v>
      </c>
      <c r="W1786" s="165">
        <v>878</v>
      </c>
      <c r="X1786" s="165">
        <v>1</v>
      </c>
      <c r="Y1786" s="255">
        <v>0.11389521640091116</v>
      </c>
      <c r="Z1786" s="237" t="s">
        <v>5445</v>
      </c>
      <c r="AA1786" s="165">
        <v>310</v>
      </c>
      <c r="AB1786" s="165">
        <v>310</v>
      </c>
      <c r="AC1786" s="165">
        <v>0</v>
      </c>
      <c r="AD1786" s="165">
        <v>0</v>
      </c>
      <c r="AE1786" s="237" t="s">
        <v>5373</v>
      </c>
      <c r="AF1786" s="165">
        <v>123</v>
      </c>
      <c r="AG1786" s="165">
        <v>123</v>
      </c>
      <c r="AH1786" s="165">
        <v>0</v>
      </c>
      <c r="AI1786" s="165">
        <v>0</v>
      </c>
      <c r="AJ1786" s="237" t="s">
        <v>5580</v>
      </c>
      <c r="AK1786" s="165">
        <v>52</v>
      </c>
      <c r="AL1786" s="165">
        <v>47</v>
      </c>
      <c r="AM1786" s="165">
        <v>5</v>
      </c>
      <c r="AN1786" s="165">
        <v>10.638297872340425</v>
      </c>
      <c r="AO1786" s="237" t="s">
        <v>5373</v>
      </c>
      <c r="AP1786" s="165">
        <v>13</v>
      </c>
      <c r="AQ1786" s="165">
        <v>13</v>
      </c>
      <c r="AR1786" s="165">
        <v>0</v>
      </c>
      <c r="AS1786" s="255">
        <v>0</v>
      </c>
      <c r="AT1786" s="160" t="s">
        <v>9694</v>
      </c>
    </row>
    <row r="1787" spans="2:46" ht="50" customHeight="1">
      <c r="B1787" s="34" t="s">
        <v>3520</v>
      </c>
      <c r="C1787" s="35" t="s">
        <v>5315</v>
      </c>
      <c r="D1787" s="36" t="s">
        <v>3521</v>
      </c>
      <c r="E1787" s="240">
        <v>599.50800000000004</v>
      </c>
      <c r="F1787" s="235">
        <v>500.63499999999999</v>
      </c>
      <c r="G1787" s="234">
        <v>98.873000000000047</v>
      </c>
      <c r="H1787" s="105">
        <v>19.749518111997773</v>
      </c>
      <c r="I1787" s="240">
        <v>484.59399999999999</v>
      </c>
      <c r="J1787" s="235">
        <v>400.05799999999999</v>
      </c>
      <c r="K1787" s="234">
        <v>84.536000000000001</v>
      </c>
      <c r="L1787" s="312">
        <v>21.130936014277932</v>
      </c>
      <c r="M1787" s="240">
        <v>10.205</v>
      </c>
      <c r="N1787" s="235">
        <v>23.559000000000001</v>
      </c>
      <c r="O1787" s="234">
        <v>-13.354000000000001</v>
      </c>
      <c r="P1787" s="105">
        <v>-56.683220849781399</v>
      </c>
      <c r="Q1787" s="240">
        <v>104.709</v>
      </c>
      <c r="R1787" s="235">
        <v>77.018000000000001</v>
      </c>
      <c r="S1787" s="234">
        <v>27.691000000000003</v>
      </c>
      <c r="T1787" s="105">
        <v>35.953932846866969</v>
      </c>
      <c r="U1787" s="180" t="s">
        <v>5395</v>
      </c>
      <c r="V1787" s="165">
        <v>82</v>
      </c>
      <c r="W1787" s="165">
        <v>67</v>
      </c>
      <c r="X1787" s="165">
        <v>15</v>
      </c>
      <c r="Y1787" s="255">
        <v>22.388059701492537</v>
      </c>
      <c r="Z1787" s="237" t="s">
        <v>5460</v>
      </c>
      <c r="AA1787" s="165">
        <v>18</v>
      </c>
      <c r="AB1787" s="165">
        <v>7</v>
      </c>
      <c r="AC1787" s="165">
        <v>11</v>
      </c>
      <c r="AD1787" s="165">
        <v>157.14285714285714</v>
      </c>
      <c r="AE1787" s="237" t="s">
        <v>9695</v>
      </c>
      <c r="AF1787" s="165">
        <v>2</v>
      </c>
      <c r="AG1787" s="165">
        <v>2</v>
      </c>
      <c r="AH1787" s="165">
        <v>0</v>
      </c>
      <c r="AI1787" s="165">
        <v>0</v>
      </c>
      <c r="AJ1787" s="237" t="s">
        <v>5558</v>
      </c>
      <c r="AK1787" s="165">
        <v>1</v>
      </c>
      <c r="AL1787" s="165" t="s">
        <v>5412</v>
      </c>
      <c r="AM1787" s="165" t="s">
        <v>5412</v>
      </c>
      <c r="AN1787" s="165" t="s">
        <v>5412</v>
      </c>
      <c r="AO1787" s="237" t="s">
        <v>6323</v>
      </c>
      <c r="AP1787" s="165">
        <v>0</v>
      </c>
      <c r="AQ1787" s="165">
        <v>0</v>
      </c>
      <c r="AR1787" s="165">
        <v>0</v>
      </c>
      <c r="AS1787" s="255">
        <v>0</v>
      </c>
      <c r="AT1787" s="160" t="s">
        <v>9696</v>
      </c>
    </row>
    <row r="1788" spans="2:46" ht="50" customHeight="1">
      <c r="B1788" s="34" t="s">
        <v>3522</v>
      </c>
      <c r="C1788" s="35" t="s">
        <v>5315</v>
      </c>
      <c r="D1788" s="36" t="s">
        <v>3523</v>
      </c>
      <c r="E1788" s="240">
        <v>5091.0230000000001</v>
      </c>
      <c r="F1788" s="235">
        <v>5051.6620000000003</v>
      </c>
      <c r="G1788" s="234">
        <v>39.360999999999876</v>
      </c>
      <c r="H1788" s="105">
        <v>0.77916931101090836</v>
      </c>
      <c r="I1788" s="240">
        <v>402.79700000000003</v>
      </c>
      <c r="J1788" s="235">
        <v>385.9</v>
      </c>
      <c r="K1788" s="234">
        <v>16.897000000000048</v>
      </c>
      <c r="L1788" s="312">
        <v>4.3785954910598734</v>
      </c>
      <c r="M1788" s="240">
        <v>164.40299999999999</v>
      </c>
      <c r="N1788" s="235">
        <v>164.25399999999999</v>
      </c>
      <c r="O1788" s="234">
        <v>0.14900000000000091</v>
      </c>
      <c r="P1788" s="105">
        <v>9.0713163758569609E-2</v>
      </c>
      <c r="Q1788" s="240">
        <v>4523.8230000000003</v>
      </c>
      <c r="R1788" s="235">
        <v>4501.5079999999998</v>
      </c>
      <c r="S1788" s="234">
        <v>22.315000000000509</v>
      </c>
      <c r="T1788" s="105">
        <v>0.49572276668175447</v>
      </c>
      <c r="U1788" s="180" t="s">
        <v>9697</v>
      </c>
      <c r="V1788" s="165">
        <v>3206</v>
      </c>
      <c r="W1788" s="165">
        <v>3205</v>
      </c>
      <c r="X1788" s="165">
        <v>1</v>
      </c>
      <c r="Y1788" s="255">
        <v>3.1201248049921998E-2</v>
      </c>
      <c r="Z1788" s="237" t="s">
        <v>5913</v>
      </c>
      <c r="AA1788" s="165">
        <v>859</v>
      </c>
      <c r="AB1788" s="165">
        <v>847</v>
      </c>
      <c r="AC1788" s="165">
        <v>12</v>
      </c>
      <c r="AD1788" s="165">
        <v>1.4167650531286895</v>
      </c>
      <c r="AE1788" s="237" t="s">
        <v>9698</v>
      </c>
      <c r="AF1788" s="165">
        <v>150</v>
      </c>
      <c r="AG1788" s="165">
        <v>150</v>
      </c>
      <c r="AH1788" s="165">
        <v>0</v>
      </c>
      <c r="AI1788" s="165">
        <v>0</v>
      </c>
      <c r="AJ1788" s="237" t="s">
        <v>5373</v>
      </c>
      <c r="AK1788" s="165">
        <v>100</v>
      </c>
      <c r="AL1788" s="165">
        <v>100</v>
      </c>
      <c r="AM1788" s="165">
        <v>0</v>
      </c>
      <c r="AN1788" s="165">
        <v>0</v>
      </c>
      <c r="AO1788" s="237" t="s">
        <v>9699</v>
      </c>
      <c r="AP1788" s="165">
        <v>86</v>
      </c>
      <c r="AQ1788" s="165">
        <v>87</v>
      </c>
      <c r="AR1788" s="165">
        <v>-1</v>
      </c>
      <c r="AS1788" s="255">
        <v>-1.1494252873563218</v>
      </c>
      <c r="AT1788" s="160" t="s">
        <v>9700</v>
      </c>
    </row>
    <row r="1789" spans="2:46" ht="50" customHeight="1">
      <c r="B1789" s="34" t="s">
        <v>3524</v>
      </c>
      <c r="C1789" s="35" t="s">
        <v>5315</v>
      </c>
      <c r="D1789" s="36" t="s">
        <v>3525</v>
      </c>
      <c r="E1789" s="240">
        <v>1049.3800000000001</v>
      </c>
      <c r="F1789" s="235">
        <v>1077.9860000000001</v>
      </c>
      <c r="G1789" s="234">
        <v>-28.605999999999995</v>
      </c>
      <c r="H1789" s="105">
        <v>-2.6536522737772095</v>
      </c>
      <c r="I1789" s="240">
        <v>911.48500000000001</v>
      </c>
      <c r="J1789" s="235">
        <v>975.19100000000003</v>
      </c>
      <c r="K1789" s="234">
        <v>-63.706000000000017</v>
      </c>
      <c r="L1789" s="312">
        <v>-6.5326689848450217</v>
      </c>
      <c r="M1789" s="240">
        <v>7.4180000000000001</v>
      </c>
      <c r="N1789" s="235">
        <v>7.6130000000000004</v>
      </c>
      <c r="O1789" s="234">
        <v>-0.19500000000000028</v>
      </c>
      <c r="P1789" s="105">
        <v>-2.5614081176934227</v>
      </c>
      <c r="Q1789" s="240">
        <v>130.477</v>
      </c>
      <c r="R1789" s="235">
        <v>95.182000000000002</v>
      </c>
      <c r="S1789" s="234">
        <v>35.295000000000002</v>
      </c>
      <c r="T1789" s="105">
        <v>37.081591057132648</v>
      </c>
      <c r="U1789" s="180" t="s">
        <v>5401</v>
      </c>
      <c r="V1789" s="165">
        <v>97</v>
      </c>
      <c r="W1789" s="165">
        <v>62</v>
      </c>
      <c r="X1789" s="165">
        <v>35</v>
      </c>
      <c r="Y1789" s="255">
        <v>56.451612903225815</v>
      </c>
      <c r="Z1789" s="237" t="s">
        <v>9701</v>
      </c>
      <c r="AA1789" s="165">
        <v>20</v>
      </c>
      <c r="AB1789" s="165">
        <v>20</v>
      </c>
      <c r="AC1789" s="165">
        <v>0</v>
      </c>
      <c r="AD1789" s="165">
        <v>0</v>
      </c>
      <c r="AE1789" s="237" t="s">
        <v>9702</v>
      </c>
      <c r="AF1789" s="165">
        <v>10</v>
      </c>
      <c r="AG1789" s="165">
        <v>11</v>
      </c>
      <c r="AH1789" s="165">
        <v>-1</v>
      </c>
      <c r="AI1789" s="165">
        <v>-9.0909090909090917</v>
      </c>
      <c r="AJ1789" s="237" t="s">
        <v>9703</v>
      </c>
      <c r="AK1789" s="165">
        <v>2</v>
      </c>
      <c r="AL1789" s="165">
        <v>2</v>
      </c>
      <c r="AM1789" s="165">
        <v>0</v>
      </c>
      <c r="AN1789" s="165">
        <v>0</v>
      </c>
      <c r="AO1789" s="237" t="s">
        <v>6149</v>
      </c>
      <c r="AP1789" s="165">
        <v>1</v>
      </c>
      <c r="AQ1789" s="165" t="s">
        <v>5412</v>
      </c>
      <c r="AR1789" s="165" t="s">
        <v>5412</v>
      </c>
      <c r="AS1789" s="165" t="s">
        <v>5412</v>
      </c>
      <c r="AT1789" s="160" t="s">
        <v>9704</v>
      </c>
    </row>
    <row r="1790" spans="2:46" ht="50" customHeight="1">
      <c r="B1790" s="34" t="s">
        <v>3526</v>
      </c>
      <c r="C1790" s="35" t="s">
        <v>5315</v>
      </c>
      <c r="D1790" s="36" t="s">
        <v>3527</v>
      </c>
      <c r="E1790" s="240">
        <v>6996.1220000000003</v>
      </c>
      <c r="F1790" s="235">
        <v>7005.6629999999996</v>
      </c>
      <c r="G1790" s="234">
        <v>-9.5409999999992579</v>
      </c>
      <c r="H1790" s="105">
        <v>-0.13618982243364058</v>
      </c>
      <c r="I1790" s="240">
        <v>3891.3009999999999</v>
      </c>
      <c r="J1790" s="235">
        <v>3620.1550000000002</v>
      </c>
      <c r="K1790" s="234">
        <v>271.14599999999973</v>
      </c>
      <c r="L1790" s="312">
        <v>7.4899002943244062</v>
      </c>
      <c r="M1790" s="240">
        <v>1393.0550000000001</v>
      </c>
      <c r="N1790" s="235">
        <v>1390.5509999999999</v>
      </c>
      <c r="O1790" s="234">
        <v>2.5040000000001328</v>
      </c>
      <c r="P1790" s="105">
        <v>0.18007250363346133</v>
      </c>
      <c r="Q1790" s="240">
        <v>1711.7660000000001</v>
      </c>
      <c r="R1790" s="235">
        <v>1994.9570000000001</v>
      </c>
      <c r="S1790" s="234">
        <v>-283.19100000000003</v>
      </c>
      <c r="T1790" s="105">
        <v>-14.195343558783474</v>
      </c>
      <c r="U1790" s="180" t="s">
        <v>5395</v>
      </c>
      <c r="V1790" s="165">
        <v>1199</v>
      </c>
      <c r="W1790" s="165">
        <v>1422</v>
      </c>
      <c r="X1790" s="165">
        <v>-223</v>
      </c>
      <c r="Y1790" s="255">
        <v>-15.682137834036569</v>
      </c>
      <c r="Z1790" s="237" t="s">
        <v>5338</v>
      </c>
      <c r="AA1790" s="165">
        <v>275</v>
      </c>
      <c r="AB1790" s="165">
        <v>275</v>
      </c>
      <c r="AC1790" s="165">
        <v>0</v>
      </c>
      <c r="AD1790" s="165">
        <v>0</v>
      </c>
      <c r="AE1790" s="237" t="s">
        <v>5445</v>
      </c>
      <c r="AF1790" s="165">
        <v>123</v>
      </c>
      <c r="AG1790" s="165">
        <v>145</v>
      </c>
      <c r="AH1790" s="165">
        <v>-22</v>
      </c>
      <c r="AI1790" s="165">
        <v>-15.172413793103448</v>
      </c>
      <c r="AJ1790" s="237" t="s">
        <v>9705</v>
      </c>
      <c r="AK1790" s="165">
        <v>58</v>
      </c>
      <c r="AL1790" s="165">
        <v>58</v>
      </c>
      <c r="AM1790" s="165">
        <v>0</v>
      </c>
      <c r="AN1790" s="165">
        <v>0</v>
      </c>
      <c r="AO1790" s="237" t="s">
        <v>9706</v>
      </c>
      <c r="AP1790" s="165">
        <v>45</v>
      </c>
      <c r="AQ1790" s="165">
        <v>48</v>
      </c>
      <c r="AR1790" s="165">
        <v>-3</v>
      </c>
      <c r="AS1790" s="255">
        <v>-6.25</v>
      </c>
      <c r="AT1790" s="160" t="s">
        <v>9707</v>
      </c>
    </row>
    <row r="1791" spans="2:46" ht="50" customHeight="1">
      <c r="B1791" s="34" t="s">
        <v>3528</v>
      </c>
      <c r="C1791" s="35" t="s">
        <v>5315</v>
      </c>
      <c r="D1791" s="36" t="s">
        <v>3529</v>
      </c>
      <c r="E1791" s="240">
        <v>2679.933</v>
      </c>
      <c r="F1791" s="235">
        <v>2833.7260000000001</v>
      </c>
      <c r="G1791" s="234">
        <v>-153.79300000000012</v>
      </c>
      <c r="H1791" s="105">
        <v>-5.4272360842226846</v>
      </c>
      <c r="I1791" s="240">
        <v>1607.2529999999999</v>
      </c>
      <c r="J1791" s="235">
        <v>1814.903</v>
      </c>
      <c r="K1791" s="234">
        <v>-207.65000000000009</v>
      </c>
      <c r="L1791" s="312">
        <v>-11.441382817704312</v>
      </c>
      <c r="M1791" s="240">
        <v>268.351</v>
      </c>
      <c r="N1791" s="235">
        <v>248.32599999999999</v>
      </c>
      <c r="O1791" s="234">
        <v>20.025000000000006</v>
      </c>
      <c r="P1791" s="105">
        <v>8.0639965207026272</v>
      </c>
      <c r="Q1791" s="240">
        <v>804.32899999999995</v>
      </c>
      <c r="R1791" s="235">
        <v>770.49699999999996</v>
      </c>
      <c r="S1791" s="234">
        <v>33.831999999999994</v>
      </c>
      <c r="T1791" s="105">
        <v>4.3909320866920956</v>
      </c>
      <c r="U1791" s="180" t="s">
        <v>9708</v>
      </c>
      <c r="V1791" s="165">
        <v>318</v>
      </c>
      <c r="W1791" s="165">
        <v>275</v>
      </c>
      <c r="X1791" s="165">
        <v>43</v>
      </c>
      <c r="Y1791" s="255">
        <v>15.636363636363637</v>
      </c>
      <c r="Z1791" s="241" t="s">
        <v>5338</v>
      </c>
      <c r="AA1791" s="165">
        <v>291</v>
      </c>
      <c r="AB1791" s="165">
        <v>291</v>
      </c>
      <c r="AC1791" s="165">
        <v>0</v>
      </c>
      <c r="AD1791" s="165">
        <v>0</v>
      </c>
      <c r="AE1791" s="241" t="s">
        <v>5774</v>
      </c>
      <c r="AF1791" s="165">
        <v>57</v>
      </c>
      <c r="AG1791" s="165">
        <v>76</v>
      </c>
      <c r="AH1791" s="165">
        <v>-19</v>
      </c>
      <c r="AI1791" s="165">
        <v>-25</v>
      </c>
      <c r="AJ1791" s="241" t="s">
        <v>9709</v>
      </c>
      <c r="AK1791" s="165">
        <v>46</v>
      </c>
      <c r="AL1791" s="165">
        <v>46</v>
      </c>
      <c r="AM1791" s="165">
        <v>0</v>
      </c>
      <c r="AN1791" s="165">
        <v>0</v>
      </c>
      <c r="AO1791" s="241" t="s">
        <v>9710</v>
      </c>
      <c r="AP1791" s="165">
        <v>44</v>
      </c>
      <c r="AQ1791" s="165">
        <v>36</v>
      </c>
      <c r="AR1791" s="165">
        <v>8</v>
      </c>
      <c r="AS1791" s="255">
        <v>22.222222222222221</v>
      </c>
      <c r="AT1791" s="162" t="s">
        <v>11784</v>
      </c>
    </row>
    <row r="1792" spans="2:46" ht="50" customHeight="1">
      <c r="B1792" s="37" t="s">
        <v>3530</v>
      </c>
      <c r="C1792" s="38" t="s">
        <v>5315</v>
      </c>
      <c r="D1792" s="39" t="s">
        <v>3531</v>
      </c>
      <c r="E1792" s="240">
        <v>46.179000000000002</v>
      </c>
      <c r="F1792" s="235">
        <v>194.06200000000001</v>
      </c>
      <c r="G1792" s="234">
        <v>-147.88300000000001</v>
      </c>
      <c r="H1792" s="105">
        <v>-76.203996660860966</v>
      </c>
      <c r="I1792" s="240">
        <v>41.207000000000001</v>
      </c>
      <c r="J1792" s="235">
        <v>121.09699999999999</v>
      </c>
      <c r="K1792" s="234">
        <v>-79.889999999999986</v>
      </c>
      <c r="L1792" s="312">
        <v>-65.971906818500855</v>
      </c>
      <c r="M1792" s="240">
        <v>0.45</v>
      </c>
      <c r="N1792" s="235">
        <v>0.45</v>
      </c>
      <c r="O1792" s="234">
        <v>0</v>
      </c>
      <c r="P1792" s="105">
        <v>0</v>
      </c>
      <c r="Q1792" s="240">
        <v>4.5220000000000002</v>
      </c>
      <c r="R1792" s="235">
        <v>72.515000000000001</v>
      </c>
      <c r="S1792" s="234">
        <v>-67.992999999999995</v>
      </c>
      <c r="T1792" s="105">
        <v>-93.764048817486028</v>
      </c>
      <c r="U1792" s="180" t="s">
        <v>5513</v>
      </c>
      <c r="V1792" s="165">
        <v>2</v>
      </c>
      <c r="W1792" s="165">
        <v>70</v>
      </c>
      <c r="X1792" s="165">
        <v>-68</v>
      </c>
      <c r="Y1792" s="165">
        <v>-97.142857142857139</v>
      </c>
      <c r="Z1792" s="241" t="s">
        <v>5401</v>
      </c>
      <c r="AA1792" s="165">
        <v>1</v>
      </c>
      <c r="AB1792" s="165">
        <v>1</v>
      </c>
      <c r="AC1792" s="165">
        <v>0</v>
      </c>
      <c r="AD1792" s="165">
        <v>0</v>
      </c>
      <c r="AE1792" s="241" t="s">
        <v>9711</v>
      </c>
      <c r="AF1792" s="165">
        <v>1</v>
      </c>
      <c r="AG1792" s="165">
        <v>1</v>
      </c>
      <c r="AH1792" s="165">
        <v>0</v>
      </c>
      <c r="AI1792" s="165">
        <v>0</v>
      </c>
      <c r="AJ1792" s="241" t="s">
        <v>9712</v>
      </c>
      <c r="AK1792" s="165">
        <v>1</v>
      </c>
      <c r="AL1792" s="165">
        <v>1</v>
      </c>
      <c r="AM1792" s="165">
        <v>0</v>
      </c>
      <c r="AN1792" s="165">
        <v>0</v>
      </c>
      <c r="AO1792" s="165" t="s">
        <v>6176</v>
      </c>
      <c r="AP1792" s="165" t="s">
        <v>6176</v>
      </c>
      <c r="AQ1792" s="165" t="s">
        <v>6176</v>
      </c>
      <c r="AR1792" s="165" t="s">
        <v>6176</v>
      </c>
      <c r="AS1792" s="165" t="s">
        <v>6176</v>
      </c>
      <c r="AT1792" s="164" t="s">
        <v>9713</v>
      </c>
    </row>
    <row r="1793" spans="2:46" ht="50" customHeight="1">
      <c r="B1793" s="37" t="s">
        <v>3532</v>
      </c>
      <c r="C1793" s="38" t="s">
        <v>5315</v>
      </c>
      <c r="D1793" s="39" t="s">
        <v>3533</v>
      </c>
      <c r="E1793" s="240">
        <v>1014.1369999999999</v>
      </c>
      <c r="F1793" s="235">
        <v>1344.6189999999999</v>
      </c>
      <c r="G1793" s="234">
        <v>-330.48199999999997</v>
      </c>
      <c r="H1793" s="105">
        <v>-24.578114692712212</v>
      </c>
      <c r="I1793" s="240">
        <v>483.96499999999997</v>
      </c>
      <c r="J1793" s="235">
        <v>713.06500000000005</v>
      </c>
      <c r="K1793" s="234">
        <v>-229.10000000000008</v>
      </c>
      <c r="L1793" s="312">
        <v>-32.12890830429204</v>
      </c>
      <c r="M1793" s="240">
        <v>124.166</v>
      </c>
      <c r="N1793" s="235">
        <v>220.86600000000001</v>
      </c>
      <c r="O1793" s="234">
        <v>-96.700000000000017</v>
      </c>
      <c r="P1793" s="105">
        <v>-43.782202783588239</v>
      </c>
      <c r="Q1793" s="240">
        <v>406.00599999999997</v>
      </c>
      <c r="R1793" s="235">
        <v>410.68799999999999</v>
      </c>
      <c r="S1793" s="234">
        <v>-4.6820000000000164</v>
      </c>
      <c r="T1793" s="105">
        <v>-1.1400381798348178</v>
      </c>
      <c r="U1793" s="180" t="s">
        <v>9714</v>
      </c>
      <c r="V1793" s="165">
        <v>143</v>
      </c>
      <c r="W1793" s="165">
        <v>79</v>
      </c>
      <c r="X1793" s="165">
        <v>64</v>
      </c>
      <c r="Y1793" s="165">
        <v>81.012658227848107</v>
      </c>
      <c r="Z1793" s="241" t="s">
        <v>5427</v>
      </c>
      <c r="AA1793" s="165">
        <v>70</v>
      </c>
      <c r="AB1793" s="165">
        <v>70</v>
      </c>
      <c r="AC1793" s="165">
        <v>0</v>
      </c>
      <c r="AD1793" s="165">
        <v>0</v>
      </c>
      <c r="AE1793" s="241" t="s">
        <v>5373</v>
      </c>
      <c r="AF1793" s="165">
        <v>62</v>
      </c>
      <c r="AG1793" s="165">
        <v>137</v>
      </c>
      <c r="AH1793" s="165">
        <v>-75</v>
      </c>
      <c r="AI1793" s="165">
        <v>-54.744525547445257</v>
      </c>
      <c r="AJ1793" s="241" t="s">
        <v>9715</v>
      </c>
      <c r="AK1793" s="165">
        <v>50</v>
      </c>
      <c r="AL1793" s="165">
        <v>46</v>
      </c>
      <c r="AM1793" s="165">
        <v>4</v>
      </c>
      <c r="AN1793" s="165">
        <v>8.695652173913043</v>
      </c>
      <c r="AO1793" s="241" t="s">
        <v>9716</v>
      </c>
      <c r="AP1793" s="165">
        <v>31</v>
      </c>
      <c r="AQ1793" s="165">
        <v>37</v>
      </c>
      <c r="AR1793" s="165">
        <v>-6</v>
      </c>
      <c r="AS1793" s="255">
        <v>-16.216216216216218</v>
      </c>
      <c r="AT1793" s="164" t="s">
        <v>9717</v>
      </c>
    </row>
    <row r="1794" spans="2:46" ht="50" customHeight="1">
      <c r="B1794" s="34" t="s">
        <v>3534</v>
      </c>
      <c r="C1794" s="35" t="s">
        <v>5315</v>
      </c>
      <c r="D1794" s="36" t="s">
        <v>3535</v>
      </c>
      <c r="E1794" s="240">
        <v>2997.2240000000002</v>
      </c>
      <c r="F1794" s="235">
        <v>3562.1610000000001</v>
      </c>
      <c r="G1794" s="234">
        <v>-564.9369999999999</v>
      </c>
      <c r="H1794" s="105">
        <v>-15.85938984790412</v>
      </c>
      <c r="I1794" s="240">
        <v>1110.7729999999999</v>
      </c>
      <c r="J1794" s="235">
        <v>1446.3689999999999</v>
      </c>
      <c r="K1794" s="234">
        <v>-335.596</v>
      </c>
      <c r="L1794" s="312">
        <v>-23.20265437104916</v>
      </c>
      <c r="M1794" s="240">
        <v>437.541</v>
      </c>
      <c r="N1794" s="235">
        <v>610.50099999999998</v>
      </c>
      <c r="O1794" s="234">
        <v>-172.95999999999998</v>
      </c>
      <c r="P1794" s="105">
        <v>-28.330829924930505</v>
      </c>
      <c r="Q1794" s="240">
        <v>1448.91</v>
      </c>
      <c r="R1794" s="235">
        <v>1505.2909999999999</v>
      </c>
      <c r="S1794" s="234">
        <v>-56.380999999999858</v>
      </c>
      <c r="T1794" s="105">
        <v>-3.7455216300369734</v>
      </c>
      <c r="U1794" s="180" t="s">
        <v>9718</v>
      </c>
      <c r="V1794" s="165">
        <v>420</v>
      </c>
      <c r="W1794" s="165">
        <v>416</v>
      </c>
      <c r="X1794" s="165">
        <v>4</v>
      </c>
      <c r="Y1794" s="165">
        <v>0.96153846153846156</v>
      </c>
      <c r="Z1794" s="241" t="s">
        <v>5338</v>
      </c>
      <c r="AA1794" s="165">
        <v>312</v>
      </c>
      <c r="AB1794" s="165">
        <v>310</v>
      </c>
      <c r="AC1794" s="165">
        <v>2</v>
      </c>
      <c r="AD1794" s="165">
        <v>0.64516129032258063</v>
      </c>
      <c r="AE1794" s="241" t="s">
        <v>9719</v>
      </c>
      <c r="AF1794" s="165">
        <v>307</v>
      </c>
      <c r="AG1794" s="165">
        <v>337</v>
      </c>
      <c r="AH1794" s="165">
        <v>-30</v>
      </c>
      <c r="AI1794" s="165">
        <v>-8.9020771513353125</v>
      </c>
      <c r="AJ1794" s="241" t="s">
        <v>5395</v>
      </c>
      <c r="AK1794" s="165">
        <v>244</v>
      </c>
      <c r="AL1794" s="165">
        <v>253</v>
      </c>
      <c r="AM1794" s="165">
        <v>-9</v>
      </c>
      <c r="AN1794" s="165">
        <v>-3.5573122529644272</v>
      </c>
      <c r="AO1794" s="241" t="s">
        <v>9720</v>
      </c>
      <c r="AP1794" s="165">
        <v>70</v>
      </c>
      <c r="AQ1794" s="165">
        <v>69</v>
      </c>
      <c r="AR1794" s="165">
        <v>1</v>
      </c>
      <c r="AS1794" s="255">
        <v>1.4492753623188406</v>
      </c>
      <c r="AT1794" s="162" t="s">
        <v>9721</v>
      </c>
    </row>
    <row r="1795" spans="2:46" ht="50" customHeight="1">
      <c r="B1795" s="34" t="s">
        <v>3536</v>
      </c>
      <c r="C1795" s="35" t="s">
        <v>5315</v>
      </c>
      <c r="D1795" s="36" t="s">
        <v>3537</v>
      </c>
      <c r="E1795" s="240">
        <v>1684.164</v>
      </c>
      <c r="F1795" s="235">
        <v>1766.502</v>
      </c>
      <c r="G1795" s="234">
        <v>-82.337999999999965</v>
      </c>
      <c r="H1795" s="105">
        <v>-4.6610759568910742</v>
      </c>
      <c r="I1795" s="240">
        <v>791.85</v>
      </c>
      <c r="J1795" s="235">
        <v>980.63400000000001</v>
      </c>
      <c r="K1795" s="234">
        <v>-188.78399999999999</v>
      </c>
      <c r="L1795" s="312">
        <v>-19.251219109270124</v>
      </c>
      <c r="M1795" s="240">
        <v>37.539000000000001</v>
      </c>
      <c r="N1795" s="235">
        <v>37.526000000000003</v>
      </c>
      <c r="O1795" s="234">
        <v>1.2999999999998124E-2</v>
      </c>
      <c r="P1795" s="105">
        <v>3.4642647764211804E-2</v>
      </c>
      <c r="Q1795" s="240">
        <v>854.77499999999998</v>
      </c>
      <c r="R1795" s="235">
        <v>748.34199999999998</v>
      </c>
      <c r="S1795" s="234">
        <v>106.43299999999999</v>
      </c>
      <c r="T1795" s="105">
        <v>14.22250789077721</v>
      </c>
      <c r="U1795" s="180" t="s">
        <v>5395</v>
      </c>
      <c r="V1795" s="165">
        <v>548</v>
      </c>
      <c r="W1795" s="165">
        <v>450</v>
      </c>
      <c r="X1795" s="165">
        <v>98</v>
      </c>
      <c r="Y1795" s="165">
        <v>21.777777777777775</v>
      </c>
      <c r="Z1795" s="241" t="s">
        <v>5373</v>
      </c>
      <c r="AA1795" s="165">
        <v>183</v>
      </c>
      <c r="AB1795" s="165">
        <v>183</v>
      </c>
      <c r="AC1795" s="165">
        <v>0</v>
      </c>
      <c r="AD1795" s="165">
        <v>0</v>
      </c>
      <c r="AE1795" s="241" t="s">
        <v>5389</v>
      </c>
      <c r="AF1795" s="165">
        <v>46</v>
      </c>
      <c r="AG1795" s="165">
        <v>39</v>
      </c>
      <c r="AH1795" s="165">
        <v>7</v>
      </c>
      <c r="AI1795" s="165">
        <v>17.948717948717949</v>
      </c>
      <c r="AJ1795" s="241" t="s">
        <v>5372</v>
      </c>
      <c r="AK1795" s="165">
        <v>35</v>
      </c>
      <c r="AL1795" s="165">
        <v>35</v>
      </c>
      <c r="AM1795" s="165">
        <v>0</v>
      </c>
      <c r="AN1795" s="165">
        <v>0</v>
      </c>
      <c r="AO1795" s="241" t="s">
        <v>5338</v>
      </c>
      <c r="AP1795" s="165">
        <v>28</v>
      </c>
      <c r="AQ1795" s="165">
        <v>28</v>
      </c>
      <c r="AR1795" s="165">
        <v>0</v>
      </c>
      <c r="AS1795" s="255">
        <v>0</v>
      </c>
      <c r="AT1795" s="162" t="s">
        <v>9722</v>
      </c>
    </row>
    <row r="1796" spans="2:46" ht="50" customHeight="1">
      <c r="B1796" s="34" t="s">
        <v>3538</v>
      </c>
      <c r="C1796" s="35" t="s">
        <v>5315</v>
      </c>
      <c r="D1796" s="36" t="s">
        <v>3539</v>
      </c>
      <c r="E1796" s="240">
        <v>816.58100000000002</v>
      </c>
      <c r="F1796" s="235">
        <v>920.06200000000001</v>
      </c>
      <c r="G1796" s="234">
        <v>-103.48099999999999</v>
      </c>
      <c r="H1796" s="105">
        <v>-11.247176820692516</v>
      </c>
      <c r="I1796" s="240">
        <v>506.43799999999999</v>
      </c>
      <c r="J1796" s="235">
        <v>620.63800000000003</v>
      </c>
      <c r="K1796" s="234">
        <v>-114.20000000000005</v>
      </c>
      <c r="L1796" s="312">
        <v>-18.400420212748823</v>
      </c>
      <c r="M1796" s="240">
        <v>1.26</v>
      </c>
      <c r="N1796" s="235">
        <v>1.25</v>
      </c>
      <c r="O1796" s="234">
        <v>1.0000000000000009E-2</v>
      </c>
      <c r="P1796" s="105">
        <v>0.80000000000000071</v>
      </c>
      <c r="Q1796" s="240">
        <v>308.88299999999998</v>
      </c>
      <c r="R1796" s="235">
        <v>298.17399999999998</v>
      </c>
      <c r="S1796" s="234">
        <v>10.709000000000003</v>
      </c>
      <c r="T1796" s="105">
        <v>3.5915270949177338</v>
      </c>
      <c r="U1796" s="180" t="s">
        <v>5445</v>
      </c>
      <c r="V1796" s="165">
        <v>108</v>
      </c>
      <c r="W1796" s="165">
        <v>108</v>
      </c>
      <c r="X1796" s="165">
        <v>0</v>
      </c>
      <c r="Y1796" s="255">
        <v>0</v>
      </c>
      <c r="Z1796" s="241" t="s">
        <v>9723</v>
      </c>
      <c r="AA1796" s="165">
        <v>73</v>
      </c>
      <c r="AB1796" s="165">
        <v>73</v>
      </c>
      <c r="AC1796" s="165">
        <v>0</v>
      </c>
      <c r="AD1796" s="165">
        <v>0</v>
      </c>
      <c r="AE1796" s="241" t="s">
        <v>9724</v>
      </c>
      <c r="AF1796" s="165">
        <v>34</v>
      </c>
      <c r="AG1796" s="165">
        <v>34</v>
      </c>
      <c r="AH1796" s="165">
        <v>0</v>
      </c>
      <c r="AI1796" s="165">
        <v>0</v>
      </c>
      <c r="AJ1796" s="241" t="s">
        <v>9725</v>
      </c>
      <c r="AK1796" s="165">
        <v>24</v>
      </c>
      <c r="AL1796" s="165">
        <v>24</v>
      </c>
      <c r="AM1796" s="165">
        <v>0</v>
      </c>
      <c r="AN1796" s="165">
        <v>0</v>
      </c>
      <c r="AO1796" s="241" t="s">
        <v>5460</v>
      </c>
      <c r="AP1796" s="165">
        <v>22</v>
      </c>
      <c r="AQ1796" s="165">
        <v>19</v>
      </c>
      <c r="AR1796" s="165">
        <v>3</v>
      </c>
      <c r="AS1796" s="255">
        <v>15.789473684210526</v>
      </c>
      <c r="AT1796" s="162" t="s">
        <v>9726</v>
      </c>
    </row>
    <row r="1797" spans="2:46" ht="50" customHeight="1">
      <c r="B1797" s="34" t="s">
        <v>3540</v>
      </c>
      <c r="C1797" s="35" t="s">
        <v>5315</v>
      </c>
      <c r="D1797" s="36" t="s">
        <v>3541</v>
      </c>
      <c r="E1797" s="240">
        <v>1728.508</v>
      </c>
      <c r="F1797" s="235">
        <v>1725.67</v>
      </c>
      <c r="G1797" s="234">
        <v>2.8379999999999654</v>
      </c>
      <c r="H1797" s="105">
        <v>0.1644578627431644</v>
      </c>
      <c r="I1797" s="240">
        <v>1470.306</v>
      </c>
      <c r="J1797" s="235">
        <v>1468.0619999999999</v>
      </c>
      <c r="K1797" s="234">
        <v>2.2440000000001419</v>
      </c>
      <c r="L1797" s="312">
        <v>0.15285457971122079</v>
      </c>
      <c r="M1797" s="240">
        <v>35.665999999999997</v>
      </c>
      <c r="N1797" s="235">
        <v>35.609000000000002</v>
      </c>
      <c r="O1797" s="234">
        <v>5.6999999999995055E-2</v>
      </c>
      <c r="P1797" s="105">
        <v>0.16007189193741764</v>
      </c>
      <c r="Q1797" s="240">
        <v>222.536</v>
      </c>
      <c r="R1797" s="235">
        <v>221.999</v>
      </c>
      <c r="S1797" s="234">
        <v>0.53700000000000614</v>
      </c>
      <c r="T1797" s="105">
        <v>0.24189298149991942</v>
      </c>
      <c r="U1797" s="180" t="s">
        <v>5445</v>
      </c>
      <c r="V1797" s="165">
        <v>74</v>
      </c>
      <c r="W1797" s="165">
        <v>80</v>
      </c>
      <c r="X1797" s="165">
        <v>-6</v>
      </c>
      <c r="Y1797" s="165">
        <v>-7.5</v>
      </c>
      <c r="Z1797" s="241" t="s">
        <v>5520</v>
      </c>
      <c r="AA1797" s="165">
        <v>51</v>
      </c>
      <c r="AB1797" s="165">
        <v>51</v>
      </c>
      <c r="AC1797" s="165">
        <v>0</v>
      </c>
      <c r="AD1797" s="165">
        <v>0</v>
      </c>
      <c r="AE1797" s="241" t="s">
        <v>5467</v>
      </c>
      <c r="AF1797" s="165">
        <v>32</v>
      </c>
      <c r="AG1797" s="165">
        <v>32</v>
      </c>
      <c r="AH1797" s="165">
        <v>0</v>
      </c>
      <c r="AI1797" s="165">
        <v>0</v>
      </c>
      <c r="AJ1797" s="241" t="s">
        <v>9727</v>
      </c>
      <c r="AK1797" s="165">
        <v>23</v>
      </c>
      <c r="AL1797" s="165">
        <v>20</v>
      </c>
      <c r="AM1797" s="165">
        <v>3</v>
      </c>
      <c r="AN1797" s="165">
        <v>15</v>
      </c>
      <c r="AO1797" s="241" t="s">
        <v>5373</v>
      </c>
      <c r="AP1797" s="165">
        <v>21</v>
      </c>
      <c r="AQ1797" s="165">
        <v>21</v>
      </c>
      <c r="AR1797" s="165">
        <v>0</v>
      </c>
      <c r="AS1797" s="255">
        <v>0</v>
      </c>
      <c r="AT1797" s="162" t="s">
        <v>9728</v>
      </c>
    </row>
    <row r="1798" spans="2:46" ht="50" customHeight="1">
      <c r="B1798" s="34" t="s">
        <v>3542</v>
      </c>
      <c r="C1798" s="35" t="s">
        <v>5315</v>
      </c>
      <c r="D1798" s="36" t="s">
        <v>3543</v>
      </c>
      <c r="E1798" s="240">
        <v>1008.879</v>
      </c>
      <c r="F1798" s="235">
        <v>1026.29</v>
      </c>
      <c r="G1798" s="234">
        <v>-17.410999999999945</v>
      </c>
      <c r="H1798" s="105">
        <v>-1.6964990402322875</v>
      </c>
      <c r="I1798" s="240">
        <v>721.77800000000002</v>
      </c>
      <c r="J1798" s="235">
        <v>751.77300000000002</v>
      </c>
      <c r="K1798" s="234">
        <v>-29.995000000000005</v>
      </c>
      <c r="L1798" s="312">
        <v>-3.9899012068802691</v>
      </c>
      <c r="M1798" s="240">
        <v>164.87899999999999</v>
      </c>
      <c r="N1798" s="235">
        <v>164.87700000000001</v>
      </c>
      <c r="O1798" s="234">
        <v>1.999999999981128E-3</v>
      </c>
      <c r="P1798" s="105">
        <v>1.2130254674582433E-3</v>
      </c>
      <c r="Q1798" s="240">
        <v>122.22199999999999</v>
      </c>
      <c r="R1798" s="235">
        <v>109.64</v>
      </c>
      <c r="S1798" s="234">
        <v>12.581999999999994</v>
      </c>
      <c r="T1798" s="105">
        <v>11.475738781466612</v>
      </c>
      <c r="U1798" s="180" t="s">
        <v>5373</v>
      </c>
      <c r="V1798" s="165">
        <v>84</v>
      </c>
      <c r="W1798" s="165">
        <v>84</v>
      </c>
      <c r="X1798" s="165">
        <v>0</v>
      </c>
      <c r="Y1798" s="165">
        <v>0</v>
      </c>
      <c r="Z1798" s="241" t="s">
        <v>9729</v>
      </c>
      <c r="AA1798" s="165">
        <v>19</v>
      </c>
      <c r="AB1798" s="165">
        <v>18</v>
      </c>
      <c r="AC1798" s="165">
        <v>1</v>
      </c>
      <c r="AD1798" s="165">
        <v>5.5555555555555554</v>
      </c>
      <c r="AE1798" s="241" t="s">
        <v>9730</v>
      </c>
      <c r="AF1798" s="165">
        <v>11</v>
      </c>
      <c r="AG1798" s="235" t="s">
        <v>12158</v>
      </c>
      <c r="AH1798" s="235" t="s">
        <v>12158</v>
      </c>
      <c r="AI1798" s="235" t="s">
        <v>12158</v>
      </c>
      <c r="AJ1798" s="241" t="s">
        <v>5338</v>
      </c>
      <c r="AK1798" s="165">
        <v>7</v>
      </c>
      <c r="AL1798" s="165">
        <v>7</v>
      </c>
      <c r="AM1798" s="165">
        <v>0</v>
      </c>
      <c r="AN1798" s="165">
        <v>0</v>
      </c>
      <c r="AO1798" s="165" t="s">
        <v>6176</v>
      </c>
      <c r="AP1798" s="165" t="s">
        <v>6176</v>
      </c>
      <c r="AQ1798" s="165" t="s">
        <v>6176</v>
      </c>
      <c r="AR1798" s="165" t="s">
        <v>6176</v>
      </c>
      <c r="AS1798" s="165" t="s">
        <v>6176</v>
      </c>
      <c r="AT1798" s="162" t="s">
        <v>9731</v>
      </c>
    </row>
    <row r="1799" spans="2:46" ht="50" customHeight="1">
      <c r="B1799" s="34" t="s">
        <v>3544</v>
      </c>
      <c r="C1799" s="35" t="s">
        <v>5315</v>
      </c>
      <c r="D1799" s="36" t="s">
        <v>3545</v>
      </c>
      <c r="E1799" s="240">
        <v>5742.8630000000003</v>
      </c>
      <c r="F1799" s="235">
        <v>6042.8090000000002</v>
      </c>
      <c r="G1799" s="234">
        <v>-299.94599999999991</v>
      </c>
      <c r="H1799" s="105">
        <v>-4.9636849352676853</v>
      </c>
      <c r="I1799" s="240">
        <v>1374.8119999999999</v>
      </c>
      <c r="J1799" s="235">
        <v>1573.884</v>
      </c>
      <c r="K1799" s="234">
        <v>-199.07200000000012</v>
      </c>
      <c r="L1799" s="312">
        <v>-12.648454396893296</v>
      </c>
      <c r="M1799" s="240">
        <v>654.93899999999996</v>
      </c>
      <c r="N1799" s="235">
        <v>732.93700000000001</v>
      </c>
      <c r="O1799" s="234">
        <v>-77.998000000000047</v>
      </c>
      <c r="P1799" s="105">
        <v>-10.641842341156202</v>
      </c>
      <c r="Q1799" s="240">
        <v>3713.1120000000001</v>
      </c>
      <c r="R1799" s="235">
        <v>3735.9879999999998</v>
      </c>
      <c r="S1799" s="234">
        <v>-22.875999999999749</v>
      </c>
      <c r="T1799" s="105">
        <v>-0.6123146005822222</v>
      </c>
      <c r="U1799" s="180" t="s">
        <v>9732</v>
      </c>
      <c r="V1799" s="165">
        <v>2218</v>
      </c>
      <c r="W1799" s="165">
        <v>2269</v>
      </c>
      <c r="X1799" s="165">
        <v>-51</v>
      </c>
      <c r="Y1799" s="255">
        <v>-2.2476862053768181</v>
      </c>
      <c r="Z1799" s="241" t="s">
        <v>5395</v>
      </c>
      <c r="AA1799" s="165">
        <v>467</v>
      </c>
      <c r="AB1799" s="165">
        <v>407</v>
      </c>
      <c r="AC1799" s="165">
        <v>60</v>
      </c>
      <c r="AD1799" s="165">
        <v>14.742014742014742</v>
      </c>
      <c r="AE1799" s="241" t="s">
        <v>5774</v>
      </c>
      <c r="AF1799" s="165">
        <v>332</v>
      </c>
      <c r="AG1799" s="165">
        <v>329</v>
      </c>
      <c r="AH1799" s="165">
        <v>3</v>
      </c>
      <c r="AI1799" s="165">
        <v>0.91185410334346495</v>
      </c>
      <c r="AJ1799" s="241" t="s">
        <v>9733</v>
      </c>
      <c r="AK1799" s="165">
        <v>326</v>
      </c>
      <c r="AL1799" s="165">
        <v>317</v>
      </c>
      <c r="AM1799" s="165">
        <v>9</v>
      </c>
      <c r="AN1799" s="165">
        <v>2.8391167192429023</v>
      </c>
      <c r="AO1799" s="241" t="s">
        <v>5373</v>
      </c>
      <c r="AP1799" s="165">
        <v>159</v>
      </c>
      <c r="AQ1799" s="165">
        <v>159</v>
      </c>
      <c r="AR1799" s="165">
        <v>0</v>
      </c>
      <c r="AS1799" s="255">
        <v>0</v>
      </c>
      <c r="AT1799" s="162" t="s">
        <v>9734</v>
      </c>
    </row>
    <row r="1800" spans="2:46" ht="50" customHeight="1">
      <c r="B1800" s="34" t="s">
        <v>3546</v>
      </c>
      <c r="C1800" s="35" t="s">
        <v>5315</v>
      </c>
      <c r="D1800" s="36" t="s">
        <v>3547</v>
      </c>
      <c r="E1800" s="240">
        <v>2692.06</v>
      </c>
      <c r="F1800" s="235">
        <v>2750.31</v>
      </c>
      <c r="G1800" s="234">
        <v>-58.25</v>
      </c>
      <c r="H1800" s="105">
        <v>-2.1179430682359444</v>
      </c>
      <c r="I1800" s="240">
        <v>1790.3219999999999</v>
      </c>
      <c r="J1800" s="235">
        <v>1864.2139999999999</v>
      </c>
      <c r="K1800" s="234">
        <v>-73.892000000000053</v>
      </c>
      <c r="L1800" s="312">
        <v>-3.9637080292284068</v>
      </c>
      <c r="M1800" s="240">
        <v>123.55200000000001</v>
      </c>
      <c r="N1800" s="235">
        <v>108.02200000000001</v>
      </c>
      <c r="O1800" s="234">
        <v>15.530000000000001</v>
      </c>
      <c r="P1800" s="105">
        <v>14.376701042380255</v>
      </c>
      <c r="Q1800" s="240">
        <v>778.18600000000004</v>
      </c>
      <c r="R1800" s="235">
        <v>778.07399999999996</v>
      </c>
      <c r="S1800" s="234">
        <v>0.11200000000008004</v>
      </c>
      <c r="T1800" s="105">
        <v>1.4394517745109083E-2</v>
      </c>
      <c r="U1800" s="180" t="s">
        <v>5422</v>
      </c>
      <c r="V1800" s="165">
        <v>300</v>
      </c>
      <c r="W1800" s="165">
        <v>300</v>
      </c>
      <c r="X1800" s="165">
        <v>0</v>
      </c>
      <c r="Y1800" s="165">
        <v>0</v>
      </c>
      <c r="Z1800" s="241" t="s">
        <v>9735</v>
      </c>
      <c r="AA1800" s="165">
        <v>256</v>
      </c>
      <c r="AB1800" s="165">
        <v>255</v>
      </c>
      <c r="AC1800" s="165">
        <v>1</v>
      </c>
      <c r="AD1800" s="165">
        <v>0.39215686274509803</v>
      </c>
      <c r="AE1800" s="241" t="s">
        <v>9736</v>
      </c>
      <c r="AF1800" s="165">
        <v>60</v>
      </c>
      <c r="AG1800" s="165">
        <v>60</v>
      </c>
      <c r="AH1800" s="165">
        <v>0</v>
      </c>
      <c r="AI1800" s="165">
        <v>0</v>
      </c>
      <c r="AJ1800" s="241" t="s">
        <v>9737</v>
      </c>
      <c r="AK1800" s="165">
        <v>57</v>
      </c>
      <c r="AL1800" s="165">
        <v>0</v>
      </c>
      <c r="AM1800" s="165">
        <v>57</v>
      </c>
      <c r="AN1800" s="165" t="e">
        <v>#DIV/0!</v>
      </c>
      <c r="AO1800" s="241" t="s">
        <v>9738</v>
      </c>
      <c r="AP1800" s="165">
        <v>39</v>
      </c>
      <c r="AQ1800" s="165">
        <v>0</v>
      </c>
      <c r="AR1800" s="165">
        <v>39</v>
      </c>
      <c r="AS1800" s="255" t="s">
        <v>12165</v>
      </c>
      <c r="AT1800" s="162" t="s">
        <v>11785</v>
      </c>
    </row>
    <row r="1801" spans="2:46" ht="50" customHeight="1">
      <c r="B1801" s="34" t="s">
        <v>3548</v>
      </c>
      <c r="C1801" s="35" t="s">
        <v>5315</v>
      </c>
      <c r="D1801" s="36" t="s">
        <v>3549</v>
      </c>
      <c r="E1801" s="240">
        <v>1827.623</v>
      </c>
      <c r="F1801" s="235">
        <v>1990.152</v>
      </c>
      <c r="G1801" s="234">
        <v>-162.529</v>
      </c>
      <c r="H1801" s="105">
        <v>-8.1666626468732026</v>
      </c>
      <c r="I1801" s="240">
        <v>1517.2349999999999</v>
      </c>
      <c r="J1801" s="235">
        <v>1687.2349999999999</v>
      </c>
      <c r="K1801" s="234">
        <v>-170</v>
      </c>
      <c r="L1801" s="312">
        <v>-10.075656325289602</v>
      </c>
      <c r="M1801" s="240">
        <v>62.790999999999997</v>
      </c>
      <c r="N1801" s="235">
        <v>62.783999999999999</v>
      </c>
      <c r="O1801" s="234">
        <v>6.9999999999978968E-3</v>
      </c>
      <c r="P1801" s="105">
        <v>1.114933741080195E-2</v>
      </c>
      <c r="Q1801" s="240">
        <v>247.59700000000001</v>
      </c>
      <c r="R1801" s="235">
        <v>240.13300000000001</v>
      </c>
      <c r="S1801" s="234">
        <v>7.4639999999999986</v>
      </c>
      <c r="T1801" s="105">
        <v>3.1082774962208437</v>
      </c>
      <c r="U1801" s="180" t="s">
        <v>9739</v>
      </c>
      <c r="V1801" s="165">
        <v>130.80799999999999</v>
      </c>
      <c r="W1801" s="165">
        <v>130.80799999999999</v>
      </c>
      <c r="X1801" s="165">
        <v>0</v>
      </c>
      <c r="Y1801" s="255">
        <v>0</v>
      </c>
      <c r="Z1801" s="241" t="s">
        <v>5774</v>
      </c>
      <c r="AA1801" s="165">
        <v>69.417000000000002</v>
      </c>
      <c r="AB1801" s="165">
        <v>69.41</v>
      </c>
      <c r="AC1801" s="165">
        <v>7.0000000000050022E-3</v>
      </c>
      <c r="AD1801" s="165">
        <v>1.0085002161079099E-2</v>
      </c>
      <c r="AE1801" s="241" t="s">
        <v>5517</v>
      </c>
      <c r="AF1801" s="165">
        <v>21.9</v>
      </c>
      <c r="AG1801" s="165">
        <v>21.9</v>
      </c>
      <c r="AH1801" s="165">
        <v>0</v>
      </c>
      <c r="AI1801" s="165">
        <v>0</v>
      </c>
      <c r="AJ1801" s="241" t="s">
        <v>9733</v>
      </c>
      <c r="AK1801" s="165">
        <v>11.8</v>
      </c>
      <c r="AL1801" s="165">
        <v>11.8</v>
      </c>
      <c r="AM1801" s="165">
        <v>0</v>
      </c>
      <c r="AN1801" s="165">
        <v>0</v>
      </c>
      <c r="AO1801" s="241" t="s">
        <v>5558</v>
      </c>
      <c r="AP1801" s="165">
        <v>7.4550000000000001</v>
      </c>
      <c r="AQ1801" s="165" t="s">
        <v>5412</v>
      </c>
      <c r="AR1801" s="165" t="s">
        <v>5412</v>
      </c>
      <c r="AS1801" s="165" t="s">
        <v>5412</v>
      </c>
      <c r="AT1801" s="162" t="s">
        <v>9740</v>
      </c>
    </row>
    <row r="1802" spans="2:46" ht="50" customHeight="1">
      <c r="B1802" s="34" t="s">
        <v>3550</v>
      </c>
      <c r="C1802" s="35" t="s">
        <v>5315</v>
      </c>
      <c r="D1802" s="36" t="s">
        <v>2398</v>
      </c>
      <c r="E1802" s="240">
        <v>5626.5450000000001</v>
      </c>
      <c r="F1802" s="235">
        <v>5968.1639999999998</v>
      </c>
      <c r="G1802" s="234">
        <v>-341.61899999999969</v>
      </c>
      <c r="H1802" s="105">
        <v>-5.7240216589222364</v>
      </c>
      <c r="I1802" s="240">
        <v>1681.3879999999999</v>
      </c>
      <c r="J1802" s="235">
        <v>1853.778</v>
      </c>
      <c r="K1802" s="234">
        <v>-172.3900000000001</v>
      </c>
      <c r="L1802" s="312">
        <v>-9.2993875210516102</v>
      </c>
      <c r="M1802" s="240">
        <v>188.672</v>
      </c>
      <c r="N1802" s="235">
        <v>184.709</v>
      </c>
      <c r="O1802" s="234">
        <v>3.9629999999999939</v>
      </c>
      <c r="P1802" s="105">
        <v>2.1455370339290418</v>
      </c>
      <c r="Q1802" s="240">
        <v>3756.4850000000001</v>
      </c>
      <c r="R1802" s="235">
        <v>3929.6770000000001</v>
      </c>
      <c r="S1802" s="234">
        <v>-173.19200000000001</v>
      </c>
      <c r="T1802" s="105">
        <v>-4.4072833466974517</v>
      </c>
      <c r="U1802" s="180" t="s">
        <v>9741</v>
      </c>
      <c r="V1802" s="165">
        <v>3186</v>
      </c>
      <c r="W1802" s="165">
        <v>3336</v>
      </c>
      <c r="X1802" s="165">
        <v>-150</v>
      </c>
      <c r="Y1802" s="165">
        <v>-4.4964028776978413</v>
      </c>
      <c r="Z1802" s="241" t="s">
        <v>9742</v>
      </c>
      <c r="AA1802" s="165">
        <v>244</v>
      </c>
      <c r="AB1802" s="165">
        <v>247</v>
      </c>
      <c r="AC1802" s="165">
        <v>-3</v>
      </c>
      <c r="AD1802" s="165">
        <v>-1.214574898785425</v>
      </c>
      <c r="AE1802" s="241" t="s">
        <v>5373</v>
      </c>
      <c r="AF1802" s="165">
        <v>238</v>
      </c>
      <c r="AG1802" s="165">
        <v>238</v>
      </c>
      <c r="AH1802" s="165">
        <v>0</v>
      </c>
      <c r="AI1802" s="165">
        <v>0</v>
      </c>
      <c r="AJ1802" s="241" t="s">
        <v>9220</v>
      </c>
      <c r="AK1802" s="165">
        <v>42</v>
      </c>
      <c r="AL1802" s="165">
        <v>38</v>
      </c>
      <c r="AM1802" s="165">
        <v>4</v>
      </c>
      <c r="AN1802" s="165">
        <v>10.526315789473683</v>
      </c>
      <c r="AO1802" s="241" t="s">
        <v>5445</v>
      </c>
      <c r="AP1802" s="165">
        <v>23</v>
      </c>
      <c r="AQ1802" s="165">
        <v>50</v>
      </c>
      <c r="AR1802" s="165">
        <v>-27</v>
      </c>
      <c r="AS1802" s="255">
        <v>-54</v>
      </c>
      <c r="AT1802" s="162" t="s">
        <v>9743</v>
      </c>
    </row>
    <row r="1803" spans="2:46" ht="50" customHeight="1">
      <c r="B1803" s="34" t="s">
        <v>3551</v>
      </c>
      <c r="C1803" s="35" t="s">
        <v>5315</v>
      </c>
      <c r="D1803" s="36" t="s">
        <v>3552</v>
      </c>
      <c r="E1803" s="240">
        <v>1437.623</v>
      </c>
      <c r="F1803" s="235">
        <v>1591.7339999999999</v>
      </c>
      <c r="G1803" s="234">
        <v>-154.11099999999988</v>
      </c>
      <c r="H1803" s="105">
        <v>-9.6819569098856899</v>
      </c>
      <c r="I1803" s="240">
        <v>917.745</v>
      </c>
      <c r="J1803" s="235">
        <v>1117.6500000000001</v>
      </c>
      <c r="K1803" s="234">
        <v>-199.90500000000009</v>
      </c>
      <c r="L1803" s="312">
        <v>-17.886189773184814</v>
      </c>
      <c r="M1803" s="240">
        <v>292.89600000000002</v>
      </c>
      <c r="N1803" s="235">
        <v>273.87700000000001</v>
      </c>
      <c r="O1803" s="234">
        <v>19.019000000000005</v>
      </c>
      <c r="P1803" s="105">
        <v>6.944358233805688</v>
      </c>
      <c r="Q1803" s="240">
        <v>226.982</v>
      </c>
      <c r="R1803" s="235">
        <v>200.20699999999999</v>
      </c>
      <c r="S1803" s="234">
        <v>26.775000000000006</v>
      </c>
      <c r="T1803" s="105">
        <v>13.373658263697077</v>
      </c>
      <c r="U1803" s="180" t="s">
        <v>5513</v>
      </c>
      <c r="V1803" s="165">
        <v>60</v>
      </c>
      <c r="W1803" s="165">
        <v>60</v>
      </c>
      <c r="X1803" s="165">
        <v>0</v>
      </c>
      <c r="Y1803" s="165">
        <v>0</v>
      </c>
      <c r="Z1803" s="241" t="s">
        <v>9744</v>
      </c>
      <c r="AA1803" s="165">
        <v>34</v>
      </c>
      <c r="AB1803" s="165">
        <v>30</v>
      </c>
      <c r="AC1803" s="165">
        <v>4</v>
      </c>
      <c r="AD1803" s="165">
        <v>13.333333333333334</v>
      </c>
      <c r="AE1803" s="241" t="s">
        <v>9745</v>
      </c>
      <c r="AF1803" s="165">
        <v>27</v>
      </c>
      <c r="AG1803" s="165">
        <v>27</v>
      </c>
      <c r="AH1803" s="165">
        <v>0</v>
      </c>
      <c r="AI1803" s="165">
        <v>0</v>
      </c>
      <c r="AJ1803" s="241" t="s">
        <v>9746</v>
      </c>
      <c r="AK1803" s="165">
        <v>22</v>
      </c>
      <c r="AL1803" s="165" t="s">
        <v>5412</v>
      </c>
      <c r="AM1803" s="165" t="s">
        <v>5412</v>
      </c>
      <c r="AN1803" s="165" t="s">
        <v>5412</v>
      </c>
      <c r="AO1803" s="241" t="s">
        <v>9747</v>
      </c>
      <c r="AP1803" s="165">
        <v>20</v>
      </c>
      <c r="AQ1803" s="165">
        <v>20</v>
      </c>
      <c r="AR1803" s="165">
        <v>0</v>
      </c>
      <c r="AS1803" s="255">
        <v>0</v>
      </c>
      <c r="AT1803" s="162" t="s">
        <v>9748</v>
      </c>
    </row>
    <row r="1804" spans="2:46" ht="50" customHeight="1">
      <c r="B1804" s="34" t="s">
        <v>3553</v>
      </c>
      <c r="C1804" s="35" t="s">
        <v>5315</v>
      </c>
      <c r="D1804" s="36" t="s">
        <v>3554</v>
      </c>
      <c r="E1804" s="240">
        <v>130.71</v>
      </c>
      <c r="F1804" s="235">
        <v>86.918999999999997</v>
      </c>
      <c r="G1804" s="234">
        <v>43.791000000000011</v>
      </c>
      <c r="H1804" s="105">
        <v>50.3813895695993</v>
      </c>
      <c r="I1804" s="240">
        <v>122.202</v>
      </c>
      <c r="J1804" s="235">
        <v>78.412000000000006</v>
      </c>
      <c r="K1804" s="234">
        <v>43.789999999999992</v>
      </c>
      <c r="L1804" s="312">
        <v>55.846043972861281</v>
      </c>
      <c r="M1804" s="240" t="s">
        <v>12163</v>
      </c>
      <c r="N1804" s="235" t="s">
        <v>12163</v>
      </c>
      <c r="O1804" s="234" t="s">
        <v>12163</v>
      </c>
      <c r="P1804" s="234" t="s">
        <v>12163</v>
      </c>
      <c r="Q1804" s="240">
        <v>8.5079999999999991</v>
      </c>
      <c r="R1804" s="235">
        <v>8.5069999999999997</v>
      </c>
      <c r="S1804" s="234">
        <v>9.9999999999944578E-4</v>
      </c>
      <c r="T1804" s="138">
        <v>1.1755025273297824E-2</v>
      </c>
      <c r="U1804" s="65" t="s">
        <v>6150</v>
      </c>
      <c r="V1804" s="235" t="s">
        <v>6150</v>
      </c>
      <c r="W1804" s="235" t="s">
        <v>6150</v>
      </c>
      <c r="X1804" s="235" t="s">
        <v>6150</v>
      </c>
      <c r="Y1804" s="235" t="s">
        <v>6150</v>
      </c>
      <c r="Z1804" s="235" t="s">
        <v>6150</v>
      </c>
      <c r="AA1804" s="235" t="s">
        <v>6150</v>
      </c>
      <c r="AB1804" s="235" t="s">
        <v>6150</v>
      </c>
      <c r="AC1804" s="235" t="s">
        <v>6150</v>
      </c>
      <c r="AD1804" s="235" t="s">
        <v>6150</v>
      </c>
      <c r="AE1804" s="235" t="s">
        <v>12158</v>
      </c>
      <c r="AF1804" s="235" t="s">
        <v>12158</v>
      </c>
      <c r="AG1804" s="235" t="s">
        <v>12158</v>
      </c>
      <c r="AH1804" s="235" t="s">
        <v>12158</v>
      </c>
      <c r="AI1804" s="235" t="s">
        <v>12158</v>
      </c>
      <c r="AJ1804" s="165" t="s">
        <v>6176</v>
      </c>
      <c r="AK1804" s="165" t="s">
        <v>6176</v>
      </c>
      <c r="AL1804" s="165" t="s">
        <v>6176</v>
      </c>
      <c r="AM1804" s="165" t="s">
        <v>6176</v>
      </c>
      <c r="AN1804" s="165" t="s">
        <v>6176</v>
      </c>
      <c r="AO1804" s="165" t="s">
        <v>6176</v>
      </c>
      <c r="AP1804" s="165" t="s">
        <v>6176</v>
      </c>
      <c r="AQ1804" s="165" t="s">
        <v>6176</v>
      </c>
      <c r="AR1804" s="165" t="s">
        <v>6176</v>
      </c>
      <c r="AS1804" s="165" t="s">
        <v>6176</v>
      </c>
      <c r="AT1804" s="159"/>
    </row>
    <row r="1805" spans="2:46" ht="50" customHeight="1">
      <c r="B1805" s="34" t="s">
        <v>3555</v>
      </c>
      <c r="C1805" s="35" t="s">
        <v>5315</v>
      </c>
      <c r="D1805" s="36" t="s">
        <v>3556</v>
      </c>
      <c r="E1805" s="240">
        <v>1521.788</v>
      </c>
      <c r="F1805" s="235">
        <v>1506.1659999999999</v>
      </c>
      <c r="G1805" s="234">
        <v>15.622000000000071</v>
      </c>
      <c r="H1805" s="105">
        <v>1.0372030705778827</v>
      </c>
      <c r="I1805" s="240">
        <v>265.17599999999999</v>
      </c>
      <c r="J1805" s="235">
        <v>245.05799999999999</v>
      </c>
      <c r="K1805" s="234">
        <v>20.117999999999995</v>
      </c>
      <c r="L1805" s="312">
        <v>8.2094851014861767</v>
      </c>
      <c r="M1805" s="240" t="s">
        <v>12163</v>
      </c>
      <c r="N1805" s="235" t="s">
        <v>12163</v>
      </c>
      <c r="O1805" s="234" t="s">
        <v>12163</v>
      </c>
      <c r="P1805" s="234" t="s">
        <v>12163</v>
      </c>
      <c r="Q1805" s="240">
        <v>1256.6120000000001</v>
      </c>
      <c r="R1805" s="235">
        <v>1261.1079999999999</v>
      </c>
      <c r="S1805" s="234">
        <v>-4.4959999999998672</v>
      </c>
      <c r="T1805" s="105">
        <v>-0.35651189271655298</v>
      </c>
      <c r="U1805" s="180" t="s">
        <v>9749</v>
      </c>
      <c r="V1805" s="165">
        <v>1257</v>
      </c>
      <c r="W1805" s="165">
        <v>1261</v>
      </c>
      <c r="X1805" s="165">
        <v>-4</v>
      </c>
      <c r="Y1805" s="165">
        <v>-0.31720856463124503</v>
      </c>
      <c r="Z1805" s="235" t="s">
        <v>6150</v>
      </c>
      <c r="AA1805" s="235" t="s">
        <v>6150</v>
      </c>
      <c r="AB1805" s="235" t="s">
        <v>6150</v>
      </c>
      <c r="AC1805" s="235" t="s">
        <v>6150</v>
      </c>
      <c r="AD1805" s="235" t="s">
        <v>6150</v>
      </c>
      <c r="AE1805" s="235" t="s">
        <v>12158</v>
      </c>
      <c r="AF1805" s="235" t="s">
        <v>12158</v>
      </c>
      <c r="AG1805" s="235" t="s">
        <v>12158</v>
      </c>
      <c r="AH1805" s="235" t="s">
        <v>12158</v>
      </c>
      <c r="AI1805" s="235" t="s">
        <v>12158</v>
      </c>
      <c r="AJ1805" s="165" t="s">
        <v>6176</v>
      </c>
      <c r="AK1805" s="165" t="s">
        <v>6176</v>
      </c>
      <c r="AL1805" s="165" t="s">
        <v>6176</v>
      </c>
      <c r="AM1805" s="165" t="s">
        <v>6176</v>
      </c>
      <c r="AN1805" s="165" t="s">
        <v>6176</v>
      </c>
      <c r="AO1805" s="165" t="s">
        <v>6176</v>
      </c>
      <c r="AP1805" s="165" t="s">
        <v>6176</v>
      </c>
      <c r="AQ1805" s="165" t="s">
        <v>6176</v>
      </c>
      <c r="AR1805" s="165" t="s">
        <v>6176</v>
      </c>
      <c r="AS1805" s="165" t="s">
        <v>6176</v>
      </c>
      <c r="AT1805" s="159"/>
    </row>
    <row r="1806" spans="2:46" ht="50" customHeight="1">
      <c r="B1806" s="34" t="s">
        <v>3557</v>
      </c>
      <c r="C1806" s="35" t="s">
        <v>5315</v>
      </c>
      <c r="D1806" s="36" t="s">
        <v>3558</v>
      </c>
      <c r="E1806" s="240">
        <v>71.527000000000001</v>
      </c>
      <c r="F1806" s="235">
        <v>71.176000000000002</v>
      </c>
      <c r="G1806" s="234">
        <v>0.35099999999999909</v>
      </c>
      <c r="H1806" s="105">
        <v>0.49314375632235452</v>
      </c>
      <c r="I1806" s="240">
        <v>71.527000000000001</v>
      </c>
      <c r="J1806" s="235">
        <v>71.176000000000002</v>
      </c>
      <c r="K1806" s="234">
        <v>0.35099999999999909</v>
      </c>
      <c r="L1806" s="312">
        <v>0.49314375632235452</v>
      </c>
      <c r="M1806" s="240" t="s">
        <v>12163</v>
      </c>
      <c r="N1806" s="235" t="s">
        <v>12163</v>
      </c>
      <c r="O1806" s="234" t="s">
        <v>12163</v>
      </c>
      <c r="P1806" s="234" t="s">
        <v>12163</v>
      </c>
      <c r="Q1806" s="240" t="s">
        <v>12163</v>
      </c>
      <c r="R1806" s="235" t="s">
        <v>12163</v>
      </c>
      <c r="S1806" s="234" t="s">
        <v>12163</v>
      </c>
      <c r="T1806" s="138" t="s">
        <v>12163</v>
      </c>
      <c r="U1806" s="65" t="s">
        <v>6150</v>
      </c>
      <c r="V1806" s="235" t="s">
        <v>6150</v>
      </c>
      <c r="W1806" s="235" t="s">
        <v>6150</v>
      </c>
      <c r="X1806" s="235" t="s">
        <v>6150</v>
      </c>
      <c r="Y1806" s="235" t="s">
        <v>6150</v>
      </c>
      <c r="Z1806" s="235" t="s">
        <v>6150</v>
      </c>
      <c r="AA1806" s="235" t="s">
        <v>6150</v>
      </c>
      <c r="AB1806" s="235" t="s">
        <v>6150</v>
      </c>
      <c r="AC1806" s="235" t="s">
        <v>6150</v>
      </c>
      <c r="AD1806" s="235" t="s">
        <v>6150</v>
      </c>
      <c r="AE1806" s="235" t="s">
        <v>12158</v>
      </c>
      <c r="AF1806" s="235" t="s">
        <v>12158</v>
      </c>
      <c r="AG1806" s="235" t="s">
        <v>12158</v>
      </c>
      <c r="AH1806" s="235" t="s">
        <v>12158</v>
      </c>
      <c r="AI1806" s="235" t="s">
        <v>12158</v>
      </c>
      <c r="AJ1806" s="165" t="s">
        <v>6176</v>
      </c>
      <c r="AK1806" s="165" t="s">
        <v>6176</v>
      </c>
      <c r="AL1806" s="165" t="s">
        <v>6176</v>
      </c>
      <c r="AM1806" s="165" t="s">
        <v>6176</v>
      </c>
      <c r="AN1806" s="165" t="s">
        <v>6176</v>
      </c>
      <c r="AO1806" s="165" t="s">
        <v>6176</v>
      </c>
      <c r="AP1806" s="165" t="s">
        <v>6176</v>
      </c>
      <c r="AQ1806" s="165" t="s">
        <v>6176</v>
      </c>
      <c r="AR1806" s="165" t="s">
        <v>6176</v>
      </c>
      <c r="AS1806" s="165" t="s">
        <v>6176</v>
      </c>
      <c r="AT1806" s="159"/>
    </row>
    <row r="1807" spans="2:46" ht="50" customHeight="1">
      <c r="B1807" s="34" t="s">
        <v>3559</v>
      </c>
      <c r="C1807" s="35" t="s">
        <v>5315</v>
      </c>
      <c r="D1807" s="36" t="s">
        <v>3560</v>
      </c>
      <c r="E1807" s="240">
        <v>8728.8150000000005</v>
      </c>
      <c r="F1807" s="235">
        <v>7886.0450000000001</v>
      </c>
      <c r="G1807" s="234">
        <v>842.77000000000044</v>
      </c>
      <c r="H1807" s="105">
        <v>10.686852535079376</v>
      </c>
      <c r="I1807" s="240" t="s">
        <v>6150</v>
      </c>
      <c r="J1807" s="235" t="s">
        <v>6150</v>
      </c>
      <c r="K1807" s="234" t="s">
        <v>6150</v>
      </c>
      <c r="L1807" s="312" t="s">
        <v>6150</v>
      </c>
      <c r="M1807" s="240" t="s">
        <v>12163</v>
      </c>
      <c r="N1807" s="235" t="s">
        <v>12163</v>
      </c>
      <c r="O1807" s="234" t="s">
        <v>12163</v>
      </c>
      <c r="P1807" s="234" t="s">
        <v>12163</v>
      </c>
      <c r="Q1807" s="240">
        <v>8728.8150000000005</v>
      </c>
      <c r="R1807" s="235">
        <v>7886.0450000000001</v>
      </c>
      <c r="S1807" s="234">
        <v>842.77000000000044</v>
      </c>
      <c r="T1807" s="105">
        <v>10.686852535079376</v>
      </c>
      <c r="U1807" s="180" t="s">
        <v>9750</v>
      </c>
      <c r="V1807" s="165">
        <v>6765</v>
      </c>
      <c r="W1807" s="165">
        <v>5896</v>
      </c>
      <c r="X1807" s="165">
        <v>869</v>
      </c>
      <c r="Y1807" s="255">
        <v>14.738805970149254</v>
      </c>
      <c r="Z1807" s="241" t="s">
        <v>9751</v>
      </c>
      <c r="AA1807" s="165">
        <v>1617</v>
      </c>
      <c r="AB1807" s="165">
        <v>1649</v>
      </c>
      <c r="AC1807" s="165">
        <v>-32</v>
      </c>
      <c r="AD1807" s="165">
        <v>-1.9405700424499697</v>
      </c>
      <c r="AE1807" s="241" t="s">
        <v>9752</v>
      </c>
      <c r="AF1807" s="165">
        <v>306</v>
      </c>
      <c r="AG1807" s="165">
        <v>302</v>
      </c>
      <c r="AH1807" s="165">
        <v>4</v>
      </c>
      <c r="AI1807" s="165">
        <v>1.3245033112582782</v>
      </c>
      <c r="AJ1807" s="241" t="s">
        <v>9753</v>
      </c>
      <c r="AK1807" s="165">
        <v>40</v>
      </c>
      <c r="AL1807" s="165">
        <v>38</v>
      </c>
      <c r="AM1807" s="165">
        <v>2</v>
      </c>
      <c r="AN1807" s="165">
        <v>5.2631578947368416</v>
      </c>
      <c r="AO1807" s="165" t="s">
        <v>6176</v>
      </c>
      <c r="AP1807" s="165" t="s">
        <v>6176</v>
      </c>
      <c r="AQ1807" s="165" t="s">
        <v>6176</v>
      </c>
      <c r="AR1807" s="165" t="s">
        <v>6176</v>
      </c>
      <c r="AS1807" s="165" t="s">
        <v>6176</v>
      </c>
      <c r="AT1807" s="159"/>
    </row>
    <row r="1808" spans="2:46" ht="50" customHeight="1">
      <c r="B1808" s="34" t="s">
        <v>3561</v>
      </c>
      <c r="C1808" s="35" t="s">
        <v>5315</v>
      </c>
      <c r="D1808" s="36" t="s">
        <v>3562</v>
      </c>
      <c r="E1808" s="240">
        <v>64.043000000000006</v>
      </c>
      <c r="F1808" s="235">
        <v>64.921000000000006</v>
      </c>
      <c r="G1808" s="234">
        <v>-0.87800000000000011</v>
      </c>
      <c r="H1808" s="105">
        <v>-1.3524129326412102</v>
      </c>
      <c r="I1808" s="240">
        <v>64.043000000000006</v>
      </c>
      <c r="J1808" s="235">
        <v>64.921000000000006</v>
      </c>
      <c r="K1808" s="234">
        <v>-0.87800000000000011</v>
      </c>
      <c r="L1808" s="312">
        <v>-1.3524129326412102</v>
      </c>
      <c r="M1808" s="240" t="s">
        <v>12163</v>
      </c>
      <c r="N1808" s="235" t="s">
        <v>12163</v>
      </c>
      <c r="O1808" s="234" t="s">
        <v>12163</v>
      </c>
      <c r="P1808" s="234" t="s">
        <v>12163</v>
      </c>
      <c r="Q1808" s="240" t="s">
        <v>12163</v>
      </c>
      <c r="R1808" s="235" t="s">
        <v>12163</v>
      </c>
      <c r="S1808" s="234" t="s">
        <v>12163</v>
      </c>
      <c r="T1808" s="138" t="s">
        <v>12163</v>
      </c>
      <c r="U1808" s="65" t="s">
        <v>6150</v>
      </c>
      <c r="V1808" s="235" t="s">
        <v>6150</v>
      </c>
      <c r="W1808" s="235" t="s">
        <v>6150</v>
      </c>
      <c r="X1808" s="235" t="s">
        <v>6150</v>
      </c>
      <c r="Y1808" s="235" t="s">
        <v>6150</v>
      </c>
      <c r="Z1808" s="235" t="s">
        <v>6150</v>
      </c>
      <c r="AA1808" s="235" t="s">
        <v>6150</v>
      </c>
      <c r="AB1808" s="235" t="s">
        <v>6150</v>
      </c>
      <c r="AC1808" s="235" t="s">
        <v>6150</v>
      </c>
      <c r="AD1808" s="235" t="s">
        <v>6150</v>
      </c>
      <c r="AE1808" s="235" t="s">
        <v>12158</v>
      </c>
      <c r="AF1808" s="235" t="s">
        <v>12158</v>
      </c>
      <c r="AG1808" s="235" t="s">
        <v>12158</v>
      </c>
      <c r="AH1808" s="235" t="s">
        <v>12158</v>
      </c>
      <c r="AI1808" s="235" t="s">
        <v>12158</v>
      </c>
      <c r="AJ1808" s="165" t="s">
        <v>6176</v>
      </c>
      <c r="AK1808" s="165" t="s">
        <v>6176</v>
      </c>
      <c r="AL1808" s="165" t="s">
        <v>6176</v>
      </c>
      <c r="AM1808" s="165" t="s">
        <v>6176</v>
      </c>
      <c r="AN1808" s="165" t="s">
        <v>6176</v>
      </c>
      <c r="AO1808" s="165" t="s">
        <v>6176</v>
      </c>
      <c r="AP1808" s="165" t="s">
        <v>6176</v>
      </c>
      <c r="AQ1808" s="165" t="s">
        <v>6176</v>
      </c>
      <c r="AR1808" s="165" t="s">
        <v>6176</v>
      </c>
      <c r="AS1808" s="165" t="s">
        <v>6176</v>
      </c>
      <c r="AT1808" s="159"/>
    </row>
    <row r="1809" spans="2:46" ht="50" customHeight="1">
      <c r="B1809" s="37" t="s">
        <v>3563</v>
      </c>
      <c r="C1809" s="38" t="s">
        <v>5315</v>
      </c>
      <c r="D1809" s="39" t="s">
        <v>3564</v>
      </c>
      <c r="E1809" s="240">
        <v>402.46600000000001</v>
      </c>
      <c r="F1809" s="235">
        <v>337.43200000000002</v>
      </c>
      <c r="G1809" s="234">
        <v>65.033999999999992</v>
      </c>
      <c r="H1809" s="105">
        <v>19.273216529552617</v>
      </c>
      <c r="I1809" s="240">
        <v>212.905</v>
      </c>
      <c r="J1809" s="235">
        <v>197.88499999999999</v>
      </c>
      <c r="K1809" s="234">
        <v>15.02000000000001</v>
      </c>
      <c r="L1809" s="312">
        <v>7.5902670743108427</v>
      </c>
      <c r="M1809" s="240" t="s">
        <v>12163</v>
      </c>
      <c r="N1809" s="235" t="s">
        <v>12163</v>
      </c>
      <c r="O1809" s="234" t="s">
        <v>12163</v>
      </c>
      <c r="P1809" s="234" t="s">
        <v>12163</v>
      </c>
      <c r="Q1809" s="240">
        <v>189.56100000000001</v>
      </c>
      <c r="R1809" s="235">
        <v>139.547</v>
      </c>
      <c r="S1809" s="234">
        <v>50.01400000000001</v>
      </c>
      <c r="T1809" s="105">
        <v>35.840254537897628</v>
      </c>
      <c r="U1809" s="180" t="s">
        <v>9754</v>
      </c>
      <c r="V1809" s="165">
        <v>189</v>
      </c>
      <c r="W1809" s="165">
        <v>139</v>
      </c>
      <c r="X1809" s="165">
        <v>50</v>
      </c>
      <c r="Y1809" s="255">
        <v>35.97122302158273</v>
      </c>
      <c r="Z1809" s="241" t="s">
        <v>9755</v>
      </c>
      <c r="AA1809" s="165">
        <v>1</v>
      </c>
      <c r="AB1809" s="165">
        <v>1</v>
      </c>
      <c r="AC1809" s="165">
        <v>0</v>
      </c>
      <c r="AD1809" s="165">
        <v>0</v>
      </c>
      <c r="AE1809" s="235" t="s">
        <v>12158</v>
      </c>
      <c r="AF1809" s="235" t="s">
        <v>12158</v>
      </c>
      <c r="AG1809" s="235" t="s">
        <v>12158</v>
      </c>
      <c r="AH1809" s="235" t="s">
        <v>12158</v>
      </c>
      <c r="AI1809" s="235" t="s">
        <v>12158</v>
      </c>
      <c r="AJ1809" s="165" t="s">
        <v>6176</v>
      </c>
      <c r="AK1809" s="165" t="s">
        <v>6176</v>
      </c>
      <c r="AL1809" s="165" t="s">
        <v>6176</v>
      </c>
      <c r="AM1809" s="165" t="s">
        <v>6176</v>
      </c>
      <c r="AN1809" s="165" t="s">
        <v>6176</v>
      </c>
      <c r="AO1809" s="165" t="s">
        <v>6176</v>
      </c>
      <c r="AP1809" s="165" t="s">
        <v>6176</v>
      </c>
      <c r="AQ1809" s="165" t="s">
        <v>6176</v>
      </c>
      <c r="AR1809" s="165" t="s">
        <v>6176</v>
      </c>
      <c r="AS1809" s="165" t="s">
        <v>6176</v>
      </c>
      <c r="AT1809" s="163"/>
    </row>
    <row r="1810" spans="2:46" ht="50" customHeight="1">
      <c r="B1810" s="37" t="s">
        <v>3565</v>
      </c>
      <c r="C1810" s="38" t="s">
        <v>5315</v>
      </c>
      <c r="D1810" s="39" t="s">
        <v>3566</v>
      </c>
      <c r="E1810" s="240">
        <v>61.621000000000002</v>
      </c>
      <c r="F1810" s="235">
        <v>58.515000000000001</v>
      </c>
      <c r="G1810" s="234">
        <v>3.1060000000000016</v>
      </c>
      <c r="H1810" s="105">
        <v>5.308040673331627</v>
      </c>
      <c r="I1810" s="240">
        <v>61.621000000000002</v>
      </c>
      <c r="J1810" s="235">
        <v>58.515000000000001</v>
      </c>
      <c r="K1810" s="234">
        <v>3.1060000000000016</v>
      </c>
      <c r="L1810" s="312">
        <v>5.308040673331627</v>
      </c>
      <c r="M1810" s="240" t="s">
        <v>12163</v>
      </c>
      <c r="N1810" s="235" t="s">
        <v>12163</v>
      </c>
      <c r="O1810" s="234" t="s">
        <v>12163</v>
      </c>
      <c r="P1810" s="234" t="s">
        <v>12163</v>
      </c>
      <c r="Q1810" s="240" t="s">
        <v>12163</v>
      </c>
      <c r="R1810" s="235" t="s">
        <v>12163</v>
      </c>
      <c r="S1810" s="234" t="s">
        <v>12163</v>
      </c>
      <c r="T1810" s="138" t="s">
        <v>12163</v>
      </c>
      <c r="U1810" s="65" t="s">
        <v>6150</v>
      </c>
      <c r="V1810" s="235" t="s">
        <v>6150</v>
      </c>
      <c r="W1810" s="235" t="s">
        <v>6150</v>
      </c>
      <c r="X1810" s="235" t="s">
        <v>6150</v>
      </c>
      <c r="Y1810" s="235" t="s">
        <v>6150</v>
      </c>
      <c r="Z1810" s="235" t="s">
        <v>6150</v>
      </c>
      <c r="AA1810" s="235" t="s">
        <v>6150</v>
      </c>
      <c r="AB1810" s="235" t="s">
        <v>6150</v>
      </c>
      <c r="AC1810" s="235" t="s">
        <v>6150</v>
      </c>
      <c r="AD1810" s="235" t="s">
        <v>6150</v>
      </c>
      <c r="AE1810" s="235" t="s">
        <v>12158</v>
      </c>
      <c r="AF1810" s="235" t="s">
        <v>12158</v>
      </c>
      <c r="AG1810" s="235" t="s">
        <v>12158</v>
      </c>
      <c r="AH1810" s="235" t="s">
        <v>12158</v>
      </c>
      <c r="AI1810" s="235" t="s">
        <v>12158</v>
      </c>
      <c r="AJ1810" s="165" t="s">
        <v>6176</v>
      </c>
      <c r="AK1810" s="165" t="s">
        <v>6176</v>
      </c>
      <c r="AL1810" s="165" t="s">
        <v>6176</v>
      </c>
      <c r="AM1810" s="165" t="s">
        <v>6176</v>
      </c>
      <c r="AN1810" s="165" t="s">
        <v>6176</v>
      </c>
      <c r="AO1810" s="165" t="s">
        <v>6176</v>
      </c>
      <c r="AP1810" s="165" t="s">
        <v>6176</v>
      </c>
      <c r="AQ1810" s="165" t="s">
        <v>6176</v>
      </c>
      <c r="AR1810" s="165" t="s">
        <v>6176</v>
      </c>
      <c r="AS1810" s="165" t="s">
        <v>6176</v>
      </c>
      <c r="AT1810" s="163"/>
    </row>
    <row r="1811" spans="2:46" ht="50" customHeight="1">
      <c r="B1811" s="34" t="s">
        <v>3567</v>
      </c>
      <c r="C1811" s="35" t="s">
        <v>5315</v>
      </c>
      <c r="D1811" s="36" t="s">
        <v>3568</v>
      </c>
      <c r="E1811" s="240">
        <v>1000</v>
      </c>
      <c r="F1811" s="235">
        <v>1000</v>
      </c>
      <c r="G1811" s="234">
        <v>0</v>
      </c>
      <c r="H1811" s="105">
        <v>0</v>
      </c>
      <c r="I1811" s="240" t="s">
        <v>6150</v>
      </c>
      <c r="J1811" s="235" t="s">
        <v>6150</v>
      </c>
      <c r="K1811" s="234" t="s">
        <v>6150</v>
      </c>
      <c r="L1811" s="312" t="s">
        <v>6150</v>
      </c>
      <c r="M1811" s="240" t="s">
        <v>12163</v>
      </c>
      <c r="N1811" s="235" t="s">
        <v>12163</v>
      </c>
      <c r="O1811" s="234" t="s">
        <v>12163</v>
      </c>
      <c r="P1811" s="234" t="s">
        <v>12163</v>
      </c>
      <c r="Q1811" s="240">
        <v>1000</v>
      </c>
      <c r="R1811" s="235">
        <v>1000</v>
      </c>
      <c r="S1811" s="234">
        <v>0</v>
      </c>
      <c r="T1811" s="105">
        <v>0</v>
      </c>
      <c r="U1811" s="235" t="s">
        <v>6150</v>
      </c>
      <c r="V1811" s="235" t="s">
        <v>6150</v>
      </c>
      <c r="W1811" s="235" t="s">
        <v>6150</v>
      </c>
      <c r="X1811" s="235" t="s">
        <v>6150</v>
      </c>
      <c r="Y1811" s="235" t="s">
        <v>6150</v>
      </c>
      <c r="Z1811" s="235" t="s">
        <v>6150</v>
      </c>
      <c r="AA1811" s="235" t="s">
        <v>6150</v>
      </c>
      <c r="AB1811" s="235" t="s">
        <v>6150</v>
      </c>
      <c r="AC1811" s="235" t="s">
        <v>6150</v>
      </c>
      <c r="AD1811" s="235" t="s">
        <v>6150</v>
      </c>
      <c r="AE1811" s="235" t="s">
        <v>12158</v>
      </c>
      <c r="AF1811" s="235" t="s">
        <v>12158</v>
      </c>
      <c r="AG1811" s="235" t="s">
        <v>12158</v>
      </c>
      <c r="AH1811" s="235" t="s">
        <v>12158</v>
      </c>
      <c r="AI1811" s="235" t="s">
        <v>12158</v>
      </c>
      <c r="AJ1811" s="165" t="s">
        <v>6176</v>
      </c>
      <c r="AK1811" s="165" t="s">
        <v>6176</v>
      </c>
      <c r="AL1811" s="165" t="s">
        <v>6176</v>
      </c>
      <c r="AM1811" s="165" t="s">
        <v>6176</v>
      </c>
      <c r="AN1811" s="165" t="s">
        <v>6176</v>
      </c>
      <c r="AO1811" s="165" t="s">
        <v>6176</v>
      </c>
      <c r="AP1811" s="165" t="s">
        <v>6176</v>
      </c>
      <c r="AQ1811" s="165" t="s">
        <v>6176</v>
      </c>
      <c r="AR1811" s="165" t="s">
        <v>6176</v>
      </c>
      <c r="AS1811" s="165" t="s">
        <v>6176</v>
      </c>
      <c r="AT1811" s="159"/>
    </row>
    <row r="1812" spans="2:46" ht="50" customHeight="1">
      <c r="B1812" s="34" t="s">
        <v>3569</v>
      </c>
      <c r="C1812" s="35" t="s">
        <v>5315</v>
      </c>
      <c r="D1812" s="36" t="s">
        <v>3570</v>
      </c>
      <c r="E1812" s="240">
        <v>296.589</v>
      </c>
      <c r="F1812" s="235">
        <v>279.21100000000001</v>
      </c>
      <c r="G1812" s="234">
        <v>17.377999999999986</v>
      </c>
      <c r="H1812" s="105">
        <v>6.2239668207914391</v>
      </c>
      <c r="I1812" s="240" t="s">
        <v>6150</v>
      </c>
      <c r="J1812" s="235" t="s">
        <v>6150</v>
      </c>
      <c r="K1812" s="234" t="s">
        <v>6150</v>
      </c>
      <c r="L1812" s="312" t="s">
        <v>6150</v>
      </c>
      <c r="M1812" s="240" t="s">
        <v>12163</v>
      </c>
      <c r="N1812" s="235" t="s">
        <v>12163</v>
      </c>
      <c r="O1812" s="234" t="s">
        <v>12163</v>
      </c>
      <c r="P1812" s="234" t="s">
        <v>12163</v>
      </c>
      <c r="Q1812" s="240">
        <v>296.589</v>
      </c>
      <c r="R1812" s="235">
        <v>279.21100000000001</v>
      </c>
      <c r="S1812" s="234">
        <v>17.377999999999986</v>
      </c>
      <c r="T1812" s="105">
        <v>6.2239668207914391</v>
      </c>
      <c r="U1812" s="180" t="s">
        <v>9756</v>
      </c>
      <c r="V1812" s="165">
        <v>296.589</v>
      </c>
      <c r="W1812" s="165">
        <v>279.21100000000001</v>
      </c>
      <c r="X1812" s="165">
        <v>17.377999999999986</v>
      </c>
      <c r="Y1812" s="255">
        <v>6.2239668207914391</v>
      </c>
      <c r="Z1812" s="235" t="s">
        <v>6150</v>
      </c>
      <c r="AA1812" s="235" t="s">
        <v>6150</v>
      </c>
      <c r="AB1812" s="235" t="s">
        <v>6150</v>
      </c>
      <c r="AC1812" s="235" t="s">
        <v>6150</v>
      </c>
      <c r="AD1812" s="235" t="s">
        <v>6150</v>
      </c>
      <c r="AE1812" s="235" t="s">
        <v>12158</v>
      </c>
      <c r="AF1812" s="235" t="s">
        <v>12158</v>
      </c>
      <c r="AG1812" s="235" t="s">
        <v>12158</v>
      </c>
      <c r="AH1812" s="235" t="s">
        <v>12158</v>
      </c>
      <c r="AI1812" s="235" t="s">
        <v>12158</v>
      </c>
      <c r="AJ1812" s="165" t="s">
        <v>6176</v>
      </c>
      <c r="AK1812" s="165" t="s">
        <v>6176</v>
      </c>
      <c r="AL1812" s="165" t="s">
        <v>6176</v>
      </c>
      <c r="AM1812" s="165" t="s">
        <v>6176</v>
      </c>
      <c r="AN1812" s="165" t="s">
        <v>6176</v>
      </c>
      <c r="AO1812" s="165" t="s">
        <v>6176</v>
      </c>
      <c r="AP1812" s="165" t="s">
        <v>6176</v>
      </c>
      <c r="AQ1812" s="165" t="s">
        <v>6176</v>
      </c>
      <c r="AR1812" s="165" t="s">
        <v>6176</v>
      </c>
      <c r="AS1812" s="165" t="s">
        <v>6176</v>
      </c>
      <c r="AT1812" s="159"/>
    </row>
    <row r="1813" spans="2:46" ht="50" customHeight="1">
      <c r="B1813" s="34" t="s">
        <v>3571</v>
      </c>
      <c r="C1813" s="35" t="s">
        <v>5315</v>
      </c>
      <c r="D1813" s="36" t="s">
        <v>3572</v>
      </c>
      <c r="E1813" s="240">
        <v>41.850999999999999</v>
      </c>
      <c r="F1813" s="235">
        <v>41.847000000000001</v>
      </c>
      <c r="G1813" s="234">
        <v>3.9999999999977831E-3</v>
      </c>
      <c r="H1813" s="105">
        <v>9.5586302482801241E-3</v>
      </c>
      <c r="I1813" s="240">
        <v>41.850999999999999</v>
      </c>
      <c r="J1813" s="235">
        <v>41.847000000000001</v>
      </c>
      <c r="K1813" s="234">
        <v>3.9999999999977831E-3</v>
      </c>
      <c r="L1813" s="312">
        <v>9.5586302482801241E-3</v>
      </c>
      <c r="M1813" s="240" t="s">
        <v>12163</v>
      </c>
      <c r="N1813" s="235" t="s">
        <v>12163</v>
      </c>
      <c r="O1813" s="234" t="s">
        <v>12163</v>
      </c>
      <c r="P1813" s="234" t="s">
        <v>12163</v>
      </c>
      <c r="Q1813" s="240" t="s">
        <v>12163</v>
      </c>
      <c r="R1813" s="235" t="s">
        <v>12163</v>
      </c>
      <c r="S1813" s="234" t="s">
        <v>12163</v>
      </c>
      <c r="T1813" s="138" t="s">
        <v>12163</v>
      </c>
      <c r="U1813" s="65" t="s">
        <v>6150</v>
      </c>
      <c r="V1813" s="235" t="s">
        <v>6150</v>
      </c>
      <c r="W1813" s="235" t="s">
        <v>6150</v>
      </c>
      <c r="X1813" s="235" t="s">
        <v>6150</v>
      </c>
      <c r="Y1813" s="235" t="s">
        <v>6150</v>
      </c>
      <c r="Z1813" s="235" t="s">
        <v>6150</v>
      </c>
      <c r="AA1813" s="235" t="s">
        <v>6150</v>
      </c>
      <c r="AB1813" s="235" t="s">
        <v>6150</v>
      </c>
      <c r="AC1813" s="235" t="s">
        <v>6150</v>
      </c>
      <c r="AD1813" s="235" t="s">
        <v>6150</v>
      </c>
      <c r="AE1813" s="235" t="s">
        <v>12158</v>
      </c>
      <c r="AF1813" s="235" t="s">
        <v>12158</v>
      </c>
      <c r="AG1813" s="235" t="s">
        <v>12158</v>
      </c>
      <c r="AH1813" s="235" t="s">
        <v>12158</v>
      </c>
      <c r="AI1813" s="235" t="s">
        <v>12158</v>
      </c>
      <c r="AJ1813" s="165" t="s">
        <v>6176</v>
      </c>
      <c r="AK1813" s="165" t="s">
        <v>6176</v>
      </c>
      <c r="AL1813" s="165" t="s">
        <v>6176</v>
      </c>
      <c r="AM1813" s="165" t="s">
        <v>6176</v>
      </c>
      <c r="AN1813" s="165" t="s">
        <v>6176</v>
      </c>
      <c r="AO1813" s="165" t="s">
        <v>6176</v>
      </c>
      <c r="AP1813" s="165" t="s">
        <v>6176</v>
      </c>
      <c r="AQ1813" s="165" t="s">
        <v>6176</v>
      </c>
      <c r="AR1813" s="165" t="s">
        <v>6176</v>
      </c>
      <c r="AS1813" s="165" t="s">
        <v>6176</v>
      </c>
      <c r="AT1813" s="159"/>
    </row>
    <row r="1814" spans="2:46" ht="50" customHeight="1">
      <c r="B1814" s="34" t="s">
        <v>3573</v>
      </c>
      <c r="C1814" s="35" t="s">
        <v>5315</v>
      </c>
      <c r="D1814" s="36" t="s">
        <v>3574</v>
      </c>
      <c r="E1814" s="240">
        <v>200</v>
      </c>
      <c r="F1814" s="235">
        <v>212.2</v>
      </c>
      <c r="G1814" s="234">
        <v>-12.199999999999989</v>
      </c>
      <c r="H1814" s="105">
        <v>-5.7492931196983923</v>
      </c>
      <c r="I1814" s="240">
        <v>200</v>
      </c>
      <c r="J1814" s="235">
        <v>212.2</v>
      </c>
      <c r="K1814" s="234">
        <v>-12.199999999999989</v>
      </c>
      <c r="L1814" s="312">
        <v>-5.7492931196983923</v>
      </c>
      <c r="M1814" s="240" t="s">
        <v>12163</v>
      </c>
      <c r="N1814" s="235" t="s">
        <v>12163</v>
      </c>
      <c r="O1814" s="234" t="s">
        <v>12163</v>
      </c>
      <c r="P1814" s="234" t="s">
        <v>12163</v>
      </c>
      <c r="Q1814" s="240" t="s">
        <v>12163</v>
      </c>
      <c r="R1814" s="235" t="s">
        <v>12163</v>
      </c>
      <c r="S1814" s="234" t="s">
        <v>12163</v>
      </c>
      <c r="T1814" s="138" t="s">
        <v>12163</v>
      </c>
      <c r="U1814" s="65" t="s">
        <v>6150</v>
      </c>
      <c r="V1814" s="235" t="s">
        <v>6150</v>
      </c>
      <c r="W1814" s="235" t="s">
        <v>6150</v>
      </c>
      <c r="X1814" s="235" t="s">
        <v>6150</v>
      </c>
      <c r="Y1814" s="235" t="s">
        <v>6150</v>
      </c>
      <c r="Z1814" s="235" t="s">
        <v>6150</v>
      </c>
      <c r="AA1814" s="235" t="s">
        <v>6150</v>
      </c>
      <c r="AB1814" s="235" t="s">
        <v>6150</v>
      </c>
      <c r="AC1814" s="235" t="s">
        <v>6150</v>
      </c>
      <c r="AD1814" s="235" t="s">
        <v>6150</v>
      </c>
      <c r="AE1814" s="235" t="s">
        <v>12158</v>
      </c>
      <c r="AF1814" s="235" t="s">
        <v>12158</v>
      </c>
      <c r="AG1814" s="235" t="s">
        <v>12158</v>
      </c>
      <c r="AH1814" s="235" t="s">
        <v>12158</v>
      </c>
      <c r="AI1814" s="235" t="s">
        <v>12158</v>
      </c>
      <c r="AJ1814" s="165" t="s">
        <v>6176</v>
      </c>
      <c r="AK1814" s="165" t="s">
        <v>6176</v>
      </c>
      <c r="AL1814" s="165" t="s">
        <v>6176</v>
      </c>
      <c r="AM1814" s="165" t="s">
        <v>6176</v>
      </c>
      <c r="AN1814" s="165" t="s">
        <v>6176</v>
      </c>
      <c r="AO1814" s="165" t="s">
        <v>6176</v>
      </c>
      <c r="AP1814" s="165" t="s">
        <v>6176</v>
      </c>
      <c r="AQ1814" s="165" t="s">
        <v>6176</v>
      </c>
      <c r="AR1814" s="165" t="s">
        <v>6176</v>
      </c>
      <c r="AS1814" s="165" t="s">
        <v>6176</v>
      </c>
      <c r="AT1814" s="159"/>
    </row>
    <row r="1815" spans="2:46" ht="50" customHeight="1">
      <c r="B1815" s="34" t="s">
        <v>3575</v>
      </c>
      <c r="C1815" s="35" t="s">
        <v>5315</v>
      </c>
      <c r="D1815" s="36" t="s">
        <v>3576</v>
      </c>
      <c r="E1815" s="240">
        <v>912.2</v>
      </c>
      <c r="F1815" s="235">
        <v>902.2</v>
      </c>
      <c r="G1815" s="234">
        <v>10</v>
      </c>
      <c r="H1815" s="105">
        <v>1.1084016847705607</v>
      </c>
      <c r="I1815" s="240">
        <v>0</v>
      </c>
      <c r="J1815" s="235">
        <v>0</v>
      </c>
      <c r="K1815" s="234">
        <v>0</v>
      </c>
      <c r="L1815" s="312">
        <v>0</v>
      </c>
      <c r="M1815" s="240" t="s">
        <v>12163</v>
      </c>
      <c r="N1815" s="235" t="s">
        <v>12163</v>
      </c>
      <c r="O1815" s="234" t="s">
        <v>12163</v>
      </c>
      <c r="P1815" s="234" t="s">
        <v>12163</v>
      </c>
      <c r="Q1815" s="240">
        <v>912.2</v>
      </c>
      <c r="R1815" s="235">
        <v>902.2</v>
      </c>
      <c r="S1815" s="234">
        <v>10</v>
      </c>
      <c r="T1815" s="105">
        <v>1.1084016847705607</v>
      </c>
      <c r="U1815" s="180" t="s">
        <v>9757</v>
      </c>
      <c r="V1815" s="165">
        <v>912</v>
      </c>
      <c r="W1815" s="165">
        <v>902</v>
      </c>
      <c r="X1815" s="165">
        <v>10</v>
      </c>
      <c r="Y1815" s="165">
        <v>1.1086474501108647</v>
      </c>
      <c r="Z1815" s="235" t="s">
        <v>6150</v>
      </c>
      <c r="AA1815" s="235" t="s">
        <v>6150</v>
      </c>
      <c r="AB1815" s="235" t="s">
        <v>6150</v>
      </c>
      <c r="AC1815" s="235" t="s">
        <v>6150</v>
      </c>
      <c r="AD1815" s="235" t="s">
        <v>6150</v>
      </c>
      <c r="AE1815" s="235" t="s">
        <v>12158</v>
      </c>
      <c r="AF1815" s="235" t="s">
        <v>12158</v>
      </c>
      <c r="AG1815" s="235" t="s">
        <v>12158</v>
      </c>
      <c r="AH1815" s="235" t="s">
        <v>12158</v>
      </c>
      <c r="AI1815" s="235" t="s">
        <v>12158</v>
      </c>
      <c r="AJ1815" s="165" t="s">
        <v>6176</v>
      </c>
      <c r="AK1815" s="165" t="s">
        <v>6176</v>
      </c>
      <c r="AL1815" s="165" t="s">
        <v>6176</v>
      </c>
      <c r="AM1815" s="165" t="s">
        <v>6176</v>
      </c>
      <c r="AN1815" s="165" t="s">
        <v>6176</v>
      </c>
      <c r="AO1815" s="165" t="s">
        <v>6176</v>
      </c>
      <c r="AP1815" s="165" t="s">
        <v>6176</v>
      </c>
      <c r="AQ1815" s="165" t="s">
        <v>6176</v>
      </c>
      <c r="AR1815" s="165" t="s">
        <v>6176</v>
      </c>
      <c r="AS1815" s="165" t="s">
        <v>6176</v>
      </c>
      <c r="AT1815" s="159"/>
    </row>
    <row r="1816" spans="2:46" ht="50" customHeight="1">
      <c r="B1816" s="34" t="s">
        <v>3577</v>
      </c>
      <c r="C1816" s="35" t="s">
        <v>5315</v>
      </c>
      <c r="D1816" s="36" t="s">
        <v>3578</v>
      </c>
      <c r="E1816" s="240">
        <v>326.60399999999998</v>
      </c>
      <c r="F1816" s="235">
        <v>326.60399999999998</v>
      </c>
      <c r="G1816" s="234">
        <v>0</v>
      </c>
      <c r="H1816" s="312">
        <v>0</v>
      </c>
      <c r="I1816" s="65" t="s">
        <v>6150</v>
      </c>
      <c r="J1816" s="235" t="s">
        <v>6150</v>
      </c>
      <c r="K1816" s="234" t="s">
        <v>6150</v>
      </c>
      <c r="L1816" s="312" t="s">
        <v>6150</v>
      </c>
      <c r="M1816" s="240" t="s">
        <v>12163</v>
      </c>
      <c r="N1816" s="235" t="s">
        <v>12163</v>
      </c>
      <c r="O1816" s="234" t="s">
        <v>12163</v>
      </c>
      <c r="P1816" s="234" t="s">
        <v>12163</v>
      </c>
      <c r="Q1816" s="240">
        <v>326.60399999999998</v>
      </c>
      <c r="R1816" s="235">
        <v>326.60399999999998</v>
      </c>
      <c r="S1816" s="234">
        <v>0</v>
      </c>
      <c r="T1816" s="105">
        <v>0</v>
      </c>
      <c r="U1816" s="180" t="s">
        <v>6549</v>
      </c>
      <c r="V1816" s="165">
        <v>327</v>
      </c>
      <c r="W1816" s="165">
        <v>327</v>
      </c>
      <c r="X1816" s="165">
        <v>0</v>
      </c>
      <c r="Y1816" s="165">
        <v>0</v>
      </c>
      <c r="Z1816" s="235" t="s">
        <v>6150</v>
      </c>
      <c r="AA1816" s="235" t="s">
        <v>6150</v>
      </c>
      <c r="AB1816" s="235" t="s">
        <v>6150</v>
      </c>
      <c r="AC1816" s="235" t="s">
        <v>6150</v>
      </c>
      <c r="AD1816" s="235" t="s">
        <v>6150</v>
      </c>
      <c r="AE1816" s="235" t="s">
        <v>12158</v>
      </c>
      <c r="AF1816" s="235" t="s">
        <v>12158</v>
      </c>
      <c r="AG1816" s="235" t="s">
        <v>12158</v>
      </c>
      <c r="AH1816" s="235" t="s">
        <v>12158</v>
      </c>
      <c r="AI1816" s="235" t="s">
        <v>12158</v>
      </c>
      <c r="AJ1816" s="165" t="s">
        <v>6176</v>
      </c>
      <c r="AK1816" s="165" t="s">
        <v>6176</v>
      </c>
      <c r="AL1816" s="165" t="s">
        <v>6176</v>
      </c>
      <c r="AM1816" s="165" t="s">
        <v>6176</v>
      </c>
      <c r="AN1816" s="165" t="s">
        <v>6176</v>
      </c>
      <c r="AO1816" s="165" t="s">
        <v>6176</v>
      </c>
      <c r="AP1816" s="165" t="s">
        <v>6176</v>
      </c>
      <c r="AQ1816" s="165" t="s">
        <v>6176</v>
      </c>
      <c r="AR1816" s="165" t="s">
        <v>6176</v>
      </c>
      <c r="AS1816" s="165" t="s">
        <v>6176</v>
      </c>
      <c r="AT1816" s="159"/>
    </row>
    <row r="1817" spans="2:46" ht="50" customHeight="1">
      <c r="B1817" s="34" t="s">
        <v>3579</v>
      </c>
      <c r="C1817" s="35" t="s">
        <v>5315</v>
      </c>
      <c r="D1817" s="36" t="s">
        <v>3580</v>
      </c>
      <c r="E1817" s="240">
        <v>75.17</v>
      </c>
      <c r="F1817" s="235">
        <v>73.988</v>
      </c>
      <c r="G1817" s="234">
        <v>1.1820000000000022</v>
      </c>
      <c r="H1817" s="105">
        <v>1.5975563604908933</v>
      </c>
      <c r="I1817" s="240">
        <v>75.17</v>
      </c>
      <c r="J1817" s="235">
        <v>73.988</v>
      </c>
      <c r="K1817" s="234">
        <v>1.1820000000000022</v>
      </c>
      <c r="L1817" s="312">
        <v>1.5975563604908933</v>
      </c>
      <c r="M1817" s="240" t="s">
        <v>12163</v>
      </c>
      <c r="N1817" s="235" t="s">
        <v>12163</v>
      </c>
      <c r="O1817" s="234" t="s">
        <v>12163</v>
      </c>
      <c r="P1817" s="234" t="s">
        <v>12163</v>
      </c>
      <c r="Q1817" s="240" t="s">
        <v>12163</v>
      </c>
      <c r="R1817" s="235" t="s">
        <v>12163</v>
      </c>
      <c r="S1817" s="234" t="s">
        <v>12163</v>
      </c>
      <c r="T1817" s="138" t="s">
        <v>12163</v>
      </c>
      <c r="U1817" s="65" t="s">
        <v>6150</v>
      </c>
      <c r="V1817" s="235" t="s">
        <v>6150</v>
      </c>
      <c r="W1817" s="235" t="s">
        <v>6150</v>
      </c>
      <c r="X1817" s="235" t="s">
        <v>6150</v>
      </c>
      <c r="Y1817" s="235" t="s">
        <v>6150</v>
      </c>
      <c r="Z1817" s="235" t="s">
        <v>6150</v>
      </c>
      <c r="AA1817" s="235" t="s">
        <v>6150</v>
      </c>
      <c r="AB1817" s="235" t="s">
        <v>6150</v>
      </c>
      <c r="AC1817" s="235" t="s">
        <v>6150</v>
      </c>
      <c r="AD1817" s="235" t="s">
        <v>6150</v>
      </c>
      <c r="AE1817" s="235" t="s">
        <v>12158</v>
      </c>
      <c r="AF1817" s="235" t="s">
        <v>12158</v>
      </c>
      <c r="AG1817" s="235" t="s">
        <v>12158</v>
      </c>
      <c r="AH1817" s="235" t="s">
        <v>12158</v>
      </c>
      <c r="AI1817" s="235" t="s">
        <v>12158</v>
      </c>
      <c r="AJ1817" s="165" t="s">
        <v>6176</v>
      </c>
      <c r="AK1817" s="165" t="s">
        <v>6176</v>
      </c>
      <c r="AL1817" s="165" t="s">
        <v>6176</v>
      </c>
      <c r="AM1817" s="165" t="s">
        <v>6176</v>
      </c>
      <c r="AN1817" s="165" t="s">
        <v>6176</v>
      </c>
      <c r="AO1817" s="165" t="s">
        <v>6176</v>
      </c>
      <c r="AP1817" s="165" t="s">
        <v>6176</v>
      </c>
      <c r="AQ1817" s="165" t="s">
        <v>6176</v>
      </c>
      <c r="AR1817" s="165" t="s">
        <v>6176</v>
      </c>
      <c r="AS1817" s="165" t="s">
        <v>6176</v>
      </c>
      <c r="AT1817" s="159"/>
    </row>
    <row r="1818" spans="2:46" ht="50" customHeight="1">
      <c r="B1818" s="37" t="s">
        <v>3581</v>
      </c>
      <c r="C1818" s="38" t="s">
        <v>5315</v>
      </c>
      <c r="D1818" s="39" t="s">
        <v>3582</v>
      </c>
      <c r="E1818" s="240">
        <v>24.594000000000001</v>
      </c>
      <c r="F1818" s="235">
        <v>26.390999999999998</v>
      </c>
      <c r="G1818" s="234">
        <v>-1.796999999999997</v>
      </c>
      <c r="H1818" s="105">
        <v>-6.8091394793679552</v>
      </c>
      <c r="I1818" s="240">
        <v>24.594000000000001</v>
      </c>
      <c r="J1818" s="235">
        <v>26.390999999999998</v>
      </c>
      <c r="K1818" s="234">
        <v>-1.796999999999997</v>
      </c>
      <c r="L1818" s="312">
        <v>-6.8091394793679552</v>
      </c>
      <c r="M1818" s="240" t="s">
        <v>12163</v>
      </c>
      <c r="N1818" s="235" t="s">
        <v>12163</v>
      </c>
      <c r="O1818" s="234" t="s">
        <v>12163</v>
      </c>
      <c r="P1818" s="234" t="s">
        <v>12163</v>
      </c>
      <c r="Q1818" s="240" t="s">
        <v>12163</v>
      </c>
      <c r="R1818" s="235" t="s">
        <v>12163</v>
      </c>
      <c r="S1818" s="234" t="s">
        <v>12163</v>
      </c>
      <c r="T1818" s="138" t="s">
        <v>12163</v>
      </c>
      <c r="U1818" s="65" t="s">
        <v>6150</v>
      </c>
      <c r="V1818" s="235" t="s">
        <v>6150</v>
      </c>
      <c r="W1818" s="235" t="s">
        <v>6150</v>
      </c>
      <c r="X1818" s="235" t="s">
        <v>6150</v>
      </c>
      <c r="Y1818" s="235" t="s">
        <v>6150</v>
      </c>
      <c r="Z1818" s="235" t="s">
        <v>6150</v>
      </c>
      <c r="AA1818" s="235" t="s">
        <v>6150</v>
      </c>
      <c r="AB1818" s="235" t="s">
        <v>6150</v>
      </c>
      <c r="AC1818" s="235" t="s">
        <v>6150</v>
      </c>
      <c r="AD1818" s="235" t="s">
        <v>6150</v>
      </c>
      <c r="AE1818" s="235" t="s">
        <v>12158</v>
      </c>
      <c r="AF1818" s="235" t="s">
        <v>12158</v>
      </c>
      <c r="AG1818" s="235" t="s">
        <v>12158</v>
      </c>
      <c r="AH1818" s="235" t="s">
        <v>12158</v>
      </c>
      <c r="AI1818" s="235" t="s">
        <v>12158</v>
      </c>
      <c r="AJ1818" s="165" t="s">
        <v>6176</v>
      </c>
      <c r="AK1818" s="165" t="s">
        <v>6176</v>
      </c>
      <c r="AL1818" s="165" t="s">
        <v>6176</v>
      </c>
      <c r="AM1818" s="165" t="s">
        <v>6176</v>
      </c>
      <c r="AN1818" s="165" t="s">
        <v>6176</v>
      </c>
      <c r="AO1818" s="165" t="s">
        <v>6176</v>
      </c>
      <c r="AP1818" s="165" t="s">
        <v>6176</v>
      </c>
      <c r="AQ1818" s="165" t="s">
        <v>6176</v>
      </c>
      <c r="AR1818" s="165" t="s">
        <v>6176</v>
      </c>
      <c r="AS1818" s="165" t="s">
        <v>6176</v>
      </c>
      <c r="AT1818" s="163"/>
    </row>
    <row r="1819" spans="2:46" ht="50" customHeight="1">
      <c r="B1819" s="34" t="s">
        <v>3583</v>
      </c>
      <c r="C1819" s="35" t="s">
        <v>5315</v>
      </c>
      <c r="D1819" s="36" t="s">
        <v>3584</v>
      </c>
      <c r="E1819" s="240">
        <v>235.04599999999999</v>
      </c>
      <c r="F1819" s="235">
        <v>226.19399999999999</v>
      </c>
      <c r="G1819" s="234">
        <v>8.8520000000000039</v>
      </c>
      <c r="H1819" s="105">
        <v>3.9134548219669858</v>
      </c>
      <c r="I1819" s="240">
        <v>131.04</v>
      </c>
      <c r="J1819" s="235">
        <v>122.267</v>
      </c>
      <c r="K1819" s="234">
        <v>8.7729999999999961</v>
      </c>
      <c r="L1819" s="312">
        <v>7.1752803291157852</v>
      </c>
      <c r="M1819" s="240" t="s">
        <v>12163</v>
      </c>
      <c r="N1819" s="235" t="s">
        <v>12163</v>
      </c>
      <c r="O1819" s="234" t="s">
        <v>12163</v>
      </c>
      <c r="P1819" s="234" t="s">
        <v>12163</v>
      </c>
      <c r="Q1819" s="240">
        <v>104.006</v>
      </c>
      <c r="R1819" s="235">
        <v>103.92700000000001</v>
      </c>
      <c r="S1819" s="234">
        <v>7.899999999999352E-2</v>
      </c>
      <c r="T1819" s="105">
        <v>7.6014895070572144E-2</v>
      </c>
      <c r="U1819" s="180" t="s">
        <v>9758</v>
      </c>
      <c r="V1819" s="165">
        <v>104</v>
      </c>
      <c r="W1819" s="165">
        <v>104</v>
      </c>
      <c r="X1819" s="165">
        <v>0</v>
      </c>
      <c r="Y1819" s="165">
        <v>0</v>
      </c>
      <c r="Z1819" s="235" t="s">
        <v>6150</v>
      </c>
      <c r="AA1819" s="235" t="s">
        <v>6150</v>
      </c>
      <c r="AB1819" s="235" t="s">
        <v>6150</v>
      </c>
      <c r="AC1819" s="235" t="s">
        <v>6150</v>
      </c>
      <c r="AD1819" s="235" t="s">
        <v>6150</v>
      </c>
      <c r="AE1819" s="235" t="s">
        <v>12158</v>
      </c>
      <c r="AF1819" s="235" t="s">
        <v>12158</v>
      </c>
      <c r="AG1819" s="235" t="s">
        <v>12158</v>
      </c>
      <c r="AH1819" s="235" t="s">
        <v>12158</v>
      </c>
      <c r="AI1819" s="235" t="s">
        <v>12158</v>
      </c>
      <c r="AJ1819" s="165" t="s">
        <v>6176</v>
      </c>
      <c r="AK1819" s="165" t="s">
        <v>6176</v>
      </c>
      <c r="AL1819" s="165" t="s">
        <v>6176</v>
      </c>
      <c r="AM1819" s="165" t="s">
        <v>6176</v>
      </c>
      <c r="AN1819" s="165" t="s">
        <v>6176</v>
      </c>
      <c r="AO1819" s="165" t="s">
        <v>6176</v>
      </c>
      <c r="AP1819" s="165" t="s">
        <v>6176</v>
      </c>
      <c r="AQ1819" s="165" t="s">
        <v>6176</v>
      </c>
      <c r="AR1819" s="165" t="s">
        <v>6176</v>
      </c>
      <c r="AS1819" s="165" t="s">
        <v>6176</v>
      </c>
      <c r="AT1819" s="159"/>
    </row>
    <row r="1820" spans="2:46" ht="50" customHeight="1">
      <c r="B1820" s="34" t="s">
        <v>3585</v>
      </c>
      <c r="C1820" s="35" t="s">
        <v>5315</v>
      </c>
      <c r="D1820" s="36" t="s">
        <v>3586</v>
      </c>
      <c r="E1820" s="240">
        <v>1254.9939999999999</v>
      </c>
      <c r="F1820" s="235">
        <v>1192.742</v>
      </c>
      <c r="G1820" s="234">
        <v>62.251999999999953</v>
      </c>
      <c r="H1820" s="105">
        <v>5.2192343356735957</v>
      </c>
      <c r="I1820" s="240">
        <v>1254.9939999999999</v>
      </c>
      <c r="J1820" s="235">
        <v>1192.742</v>
      </c>
      <c r="K1820" s="234">
        <v>62.251999999999953</v>
      </c>
      <c r="L1820" s="312">
        <v>5.2192343356735957</v>
      </c>
      <c r="M1820" s="240" t="s">
        <v>12163</v>
      </c>
      <c r="N1820" s="235" t="s">
        <v>12163</v>
      </c>
      <c r="O1820" s="234" t="s">
        <v>12163</v>
      </c>
      <c r="P1820" s="234" t="s">
        <v>12163</v>
      </c>
      <c r="Q1820" s="240" t="s">
        <v>12163</v>
      </c>
      <c r="R1820" s="235" t="s">
        <v>12163</v>
      </c>
      <c r="S1820" s="234" t="s">
        <v>12163</v>
      </c>
      <c r="T1820" s="138" t="s">
        <v>12163</v>
      </c>
      <c r="U1820" s="65" t="s">
        <v>6150</v>
      </c>
      <c r="V1820" s="235" t="s">
        <v>6150</v>
      </c>
      <c r="W1820" s="235" t="s">
        <v>6150</v>
      </c>
      <c r="X1820" s="235" t="s">
        <v>6150</v>
      </c>
      <c r="Y1820" s="235" t="s">
        <v>6150</v>
      </c>
      <c r="Z1820" s="235" t="s">
        <v>6150</v>
      </c>
      <c r="AA1820" s="235" t="s">
        <v>6150</v>
      </c>
      <c r="AB1820" s="235" t="s">
        <v>6150</v>
      </c>
      <c r="AC1820" s="235" t="s">
        <v>6150</v>
      </c>
      <c r="AD1820" s="235" t="s">
        <v>6150</v>
      </c>
      <c r="AE1820" s="235" t="s">
        <v>12158</v>
      </c>
      <c r="AF1820" s="235" t="s">
        <v>12158</v>
      </c>
      <c r="AG1820" s="235" t="s">
        <v>12158</v>
      </c>
      <c r="AH1820" s="235" t="s">
        <v>12158</v>
      </c>
      <c r="AI1820" s="235" t="s">
        <v>12158</v>
      </c>
      <c r="AJ1820" s="165" t="s">
        <v>6176</v>
      </c>
      <c r="AK1820" s="165" t="s">
        <v>6176</v>
      </c>
      <c r="AL1820" s="165" t="s">
        <v>6176</v>
      </c>
      <c r="AM1820" s="165" t="s">
        <v>6176</v>
      </c>
      <c r="AN1820" s="165" t="s">
        <v>6176</v>
      </c>
      <c r="AO1820" s="165" t="s">
        <v>6176</v>
      </c>
      <c r="AP1820" s="165" t="s">
        <v>6176</v>
      </c>
      <c r="AQ1820" s="165" t="s">
        <v>6176</v>
      </c>
      <c r="AR1820" s="165" t="s">
        <v>6176</v>
      </c>
      <c r="AS1820" s="165" t="s">
        <v>6176</v>
      </c>
      <c r="AT1820" s="159"/>
    </row>
    <row r="1821" spans="2:46" ht="50" customHeight="1">
      <c r="B1821" s="34" t="s">
        <v>3587</v>
      </c>
      <c r="C1821" s="35" t="s">
        <v>5315</v>
      </c>
      <c r="D1821" s="36" t="s">
        <v>3588</v>
      </c>
      <c r="E1821" s="240">
        <v>559.74800000000005</v>
      </c>
      <c r="F1821" s="235">
        <v>376.19200000000001</v>
      </c>
      <c r="G1821" s="234">
        <v>183.55600000000004</v>
      </c>
      <c r="H1821" s="105">
        <v>48.793169445389601</v>
      </c>
      <c r="I1821" s="240">
        <v>64.454999999999998</v>
      </c>
      <c r="J1821" s="235">
        <v>46.082000000000001</v>
      </c>
      <c r="K1821" s="234">
        <v>18.372999999999998</v>
      </c>
      <c r="L1821" s="312">
        <v>39.870231326765328</v>
      </c>
      <c r="M1821" s="240" t="s">
        <v>12163</v>
      </c>
      <c r="N1821" s="235" t="s">
        <v>12163</v>
      </c>
      <c r="O1821" s="234" t="s">
        <v>12163</v>
      </c>
      <c r="P1821" s="234" t="s">
        <v>12163</v>
      </c>
      <c r="Q1821" s="240">
        <v>495.29300000000001</v>
      </c>
      <c r="R1821" s="235">
        <v>330.11</v>
      </c>
      <c r="S1821" s="234">
        <v>165.18299999999999</v>
      </c>
      <c r="T1821" s="105">
        <v>50.038774953803276</v>
      </c>
      <c r="U1821" s="180" t="s">
        <v>9759</v>
      </c>
      <c r="V1821" s="165">
        <v>495</v>
      </c>
      <c r="W1821" s="165">
        <v>330</v>
      </c>
      <c r="X1821" s="165">
        <v>165</v>
      </c>
      <c r="Y1821" s="165">
        <v>50</v>
      </c>
      <c r="Z1821" s="235" t="s">
        <v>6150</v>
      </c>
      <c r="AA1821" s="235" t="s">
        <v>6150</v>
      </c>
      <c r="AB1821" s="235" t="s">
        <v>6150</v>
      </c>
      <c r="AC1821" s="235" t="s">
        <v>6150</v>
      </c>
      <c r="AD1821" s="235" t="s">
        <v>6150</v>
      </c>
      <c r="AE1821" s="235" t="s">
        <v>12158</v>
      </c>
      <c r="AF1821" s="235" t="s">
        <v>12158</v>
      </c>
      <c r="AG1821" s="235" t="s">
        <v>12158</v>
      </c>
      <c r="AH1821" s="235" t="s">
        <v>12158</v>
      </c>
      <c r="AI1821" s="235" t="s">
        <v>12158</v>
      </c>
      <c r="AJ1821" s="165" t="s">
        <v>6176</v>
      </c>
      <c r="AK1821" s="165" t="s">
        <v>6176</v>
      </c>
      <c r="AL1821" s="165" t="s">
        <v>6176</v>
      </c>
      <c r="AM1821" s="165" t="s">
        <v>6176</v>
      </c>
      <c r="AN1821" s="165" t="s">
        <v>6176</v>
      </c>
      <c r="AO1821" s="165" t="s">
        <v>6176</v>
      </c>
      <c r="AP1821" s="165" t="s">
        <v>6176</v>
      </c>
      <c r="AQ1821" s="165" t="s">
        <v>6176</v>
      </c>
      <c r="AR1821" s="165" t="s">
        <v>6176</v>
      </c>
      <c r="AS1821" s="165" t="s">
        <v>6176</v>
      </c>
      <c r="AT1821" s="159"/>
    </row>
    <row r="1822" spans="2:46" ht="50" customHeight="1">
      <c r="B1822" s="34" t="s">
        <v>3589</v>
      </c>
      <c r="C1822" s="35" t="s">
        <v>5316</v>
      </c>
      <c r="D1822" s="36" t="s">
        <v>3590</v>
      </c>
      <c r="E1822" s="240">
        <v>7634.0659999999998</v>
      </c>
      <c r="F1822" s="235">
        <v>10328.839</v>
      </c>
      <c r="G1822" s="234">
        <f t="shared" ref="G1822:G1863" si="519">E1822-F1822</f>
        <v>-2694.7730000000001</v>
      </c>
      <c r="H1822" s="105">
        <f t="shared" ref="H1822:H1863" si="520">G1822/F1822*100</f>
        <v>-26.089795765041941</v>
      </c>
      <c r="I1822" s="240">
        <v>4724.7539999999999</v>
      </c>
      <c r="J1822" s="235">
        <v>7306.9480000000003</v>
      </c>
      <c r="K1822" s="234">
        <f t="shared" ref="K1822:K1864" si="521">I1822-J1822</f>
        <v>-2582.1940000000004</v>
      </c>
      <c r="L1822" s="312">
        <f t="shared" ref="L1822:L1864" si="522">K1822/J1822*100</f>
        <v>-35.33888567429247</v>
      </c>
      <c r="M1822" s="240">
        <v>1589.4939999999999</v>
      </c>
      <c r="N1822" s="235">
        <v>1589.1759999999999</v>
      </c>
      <c r="O1822" s="234">
        <f t="shared" ref="O1822:O1869" si="523">M1822-N1822</f>
        <v>0.31799999999998363</v>
      </c>
      <c r="P1822" s="105">
        <f t="shared" ref="P1822:P1869" si="524">O1822/N1822*100</f>
        <v>2.0010370154091406E-2</v>
      </c>
      <c r="Q1822" s="240">
        <v>1319.818</v>
      </c>
      <c r="R1822" s="235">
        <v>1432.7149999999999</v>
      </c>
      <c r="S1822" s="234">
        <f t="shared" ref="S1822:S1880" si="525">Q1822-R1822</f>
        <v>-112.89699999999993</v>
      </c>
      <c r="T1822" s="105">
        <f t="shared" ref="T1822:T1880" si="526">S1822/R1822*100</f>
        <v>-7.8799342507058237</v>
      </c>
      <c r="U1822" s="180" t="s">
        <v>5536</v>
      </c>
      <c r="V1822" s="165">
        <v>245</v>
      </c>
      <c r="W1822" s="165">
        <v>245</v>
      </c>
      <c r="X1822" s="165">
        <f t="shared" ref="X1822:X1880" si="527">V1822-W1822</f>
        <v>0</v>
      </c>
      <c r="Y1822" s="255">
        <f t="shared" ref="Y1822:Y1880" si="528">X1822/W1822*100</f>
        <v>0</v>
      </c>
      <c r="Z1822" s="237" t="s">
        <v>9760</v>
      </c>
      <c r="AA1822" s="165">
        <v>177</v>
      </c>
      <c r="AB1822" s="165">
        <v>176</v>
      </c>
      <c r="AC1822" s="165">
        <f t="shared" ref="AC1822:AC1880" si="529">AA1822-AB1822</f>
        <v>1</v>
      </c>
      <c r="AD1822" s="165">
        <f t="shared" ref="AD1822:AD1880" si="530">AC1822/AB1822*100</f>
        <v>0.56818181818181823</v>
      </c>
      <c r="AE1822" s="237" t="s">
        <v>9761</v>
      </c>
      <c r="AF1822" s="165">
        <v>156</v>
      </c>
      <c r="AG1822" s="165">
        <v>160</v>
      </c>
      <c r="AH1822" s="165">
        <f t="shared" ref="AH1822:AH1852" si="531">AF1822-AG1822</f>
        <v>-4</v>
      </c>
      <c r="AI1822" s="165">
        <f t="shared" ref="AI1822:AI1852" si="532">AH1822/AG1822*100</f>
        <v>-2.5</v>
      </c>
      <c r="AJ1822" s="237" t="s">
        <v>9762</v>
      </c>
      <c r="AK1822" s="165">
        <v>134</v>
      </c>
      <c r="AL1822" s="165">
        <v>135</v>
      </c>
      <c r="AM1822" s="165">
        <f t="shared" ref="AM1822:AM1851" si="533">AK1822-AL1822</f>
        <v>-1</v>
      </c>
      <c r="AN1822" s="165">
        <f t="shared" ref="AN1822:AN1851" si="534">AM1822/AL1822*100</f>
        <v>-0.74074074074074081</v>
      </c>
      <c r="AO1822" s="237" t="s">
        <v>9763</v>
      </c>
      <c r="AP1822" s="165">
        <v>87</v>
      </c>
      <c r="AQ1822" s="165">
        <v>88</v>
      </c>
      <c r="AR1822" s="165">
        <f t="shared" ref="AR1822:AR1850" si="535">AP1822-AQ1822</f>
        <v>-1</v>
      </c>
      <c r="AS1822" s="263">
        <f t="shared" ref="AS1822:AS1850" si="536">AR1822/AQ1822*100</f>
        <v>-1.1363636363636365</v>
      </c>
      <c r="AT1822" s="31" t="s">
        <v>11813</v>
      </c>
    </row>
    <row r="1823" spans="2:46" ht="50" customHeight="1">
      <c r="B1823" s="34" t="s">
        <v>3591</v>
      </c>
      <c r="C1823" s="35" t="s">
        <v>5316</v>
      </c>
      <c r="D1823" s="36" t="s">
        <v>3592</v>
      </c>
      <c r="E1823" s="240">
        <v>2823.1640000000002</v>
      </c>
      <c r="F1823" s="235">
        <v>3254.8789999999999</v>
      </c>
      <c r="G1823" s="234">
        <f t="shared" si="519"/>
        <v>-431.71499999999969</v>
      </c>
      <c r="H1823" s="105">
        <f t="shared" si="520"/>
        <v>-13.263626697029283</v>
      </c>
      <c r="I1823" s="240">
        <v>2461.933</v>
      </c>
      <c r="J1823" s="235">
        <v>2603.1390000000001</v>
      </c>
      <c r="K1823" s="234">
        <f t="shared" si="521"/>
        <v>-141.20600000000013</v>
      </c>
      <c r="L1823" s="312">
        <f t="shared" si="522"/>
        <v>-5.4244510185587531</v>
      </c>
      <c r="M1823" s="240">
        <v>2.1640000000000001</v>
      </c>
      <c r="N1823" s="235">
        <v>2.1629999999999998</v>
      </c>
      <c r="O1823" s="234">
        <f t="shared" si="523"/>
        <v>1.000000000000334E-3</v>
      </c>
      <c r="P1823" s="105">
        <f t="shared" si="524"/>
        <v>4.6232085067051967E-2</v>
      </c>
      <c r="Q1823" s="240">
        <v>359.06700000000001</v>
      </c>
      <c r="R1823" s="235">
        <v>649.577</v>
      </c>
      <c r="S1823" s="234">
        <f t="shared" si="525"/>
        <v>-290.51</v>
      </c>
      <c r="T1823" s="105">
        <f t="shared" si="526"/>
        <v>-44.722950473923802</v>
      </c>
      <c r="U1823" s="180" t="s">
        <v>5338</v>
      </c>
      <c r="V1823" s="165">
        <v>140</v>
      </c>
      <c r="W1823" s="165">
        <v>431</v>
      </c>
      <c r="X1823" s="165">
        <f t="shared" si="527"/>
        <v>-291</v>
      </c>
      <c r="Y1823" s="255">
        <f t="shared" si="528"/>
        <v>-67.517401392111367</v>
      </c>
      <c r="Z1823" s="237" t="s">
        <v>5493</v>
      </c>
      <c r="AA1823" s="165">
        <v>76</v>
      </c>
      <c r="AB1823" s="165">
        <v>71</v>
      </c>
      <c r="AC1823" s="165">
        <f t="shared" si="529"/>
        <v>5</v>
      </c>
      <c r="AD1823" s="165">
        <f t="shared" si="530"/>
        <v>7.042253521126761</v>
      </c>
      <c r="AE1823" s="237" t="s">
        <v>9764</v>
      </c>
      <c r="AF1823" s="165">
        <v>48</v>
      </c>
      <c r="AG1823" s="165">
        <v>49</v>
      </c>
      <c r="AH1823" s="165">
        <f t="shared" si="531"/>
        <v>-1</v>
      </c>
      <c r="AI1823" s="165">
        <f t="shared" si="532"/>
        <v>-2.0408163265306123</v>
      </c>
      <c r="AJ1823" s="237" t="s">
        <v>9765</v>
      </c>
      <c r="AK1823" s="165">
        <v>44</v>
      </c>
      <c r="AL1823" s="165">
        <v>42</v>
      </c>
      <c r="AM1823" s="165">
        <f t="shared" si="533"/>
        <v>2</v>
      </c>
      <c r="AN1823" s="165">
        <f t="shared" si="534"/>
        <v>4.7619047619047619</v>
      </c>
      <c r="AO1823" s="237" t="s">
        <v>5567</v>
      </c>
      <c r="AP1823" s="165">
        <v>20</v>
      </c>
      <c r="AQ1823" s="165">
        <v>20</v>
      </c>
      <c r="AR1823" s="165">
        <f t="shared" si="535"/>
        <v>0</v>
      </c>
      <c r="AS1823" s="263">
        <f t="shared" si="536"/>
        <v>0</v>
      </c>
      <c r="AT1823" s="166" t="s">
        <v>11814</v>
      </c>
    </row>
    <row r="1824" spans="2:46" ht="50" customHeight="1">
      <c r="B1824" s="34" t="s">
        <v>3593</v>
      </c>
      <c r="C1824" s="35" t="s">
        <v>5316</v>
      </c>
      <c r="D1824" s="36" t="s">
        <v>3594</v>
      </c>
      <c r="E1824" s="240">
        <v>3609.569</v>
      </c>
      <c r="F1824" s="235">
        <v>3337.7449999999999</v>
      </c>
      <c r="G1824" s="234">
        <f t="shared" si="519"/>
        <v>271.82400000000007</v>
      </c>
      <c r="H1824" s="105">
        <f t="shared" si="520"/>
        <v>8.1439414934334433</v>
      </c>
      <c r="I1824" s="240">
        <v>1507.0139999999999</v>
      </c>
      <c r="J1824" s="235">
        <v>1205.8130000000001</v>
      </c>
      <c r="K1824" s="234">
        <f t="shared" si="521"/>
        <v>301.20099999999979</v>
      </c>
      <c r="L1824" s="312">
        <f t="shared" si="522"/>
        <v>24.979080504190929</v>
      </c>
      <c r="M1824" s="240">
        <v>5.8620000000000001</v>
      </c>
      <c r="N1824" s="235">
        <v>5.86</v>
      </c>
      <c r="O1824" s="234">
        <f t="shared" si="523"/>
        <v>1.9999999999997797E-3</v>
      </c>
      <c r="P1824" s="105">
        <f t="shared" si="524"/>
        <v>3.4129692832760745E-2</v>
      </c>
      <c r="Q1824" s="240">
        <v>2096.6930000000002</v>
      </c>
      <c r="R1824" s="235">
        <v>2126.0720000000001</v>
      </c>
      <c r="S1824" s="234">
        <f t="shared" si="525"/>
        <v>-29.378999999999905</v>
      </c>
      <c r="T1824" s="105">
        <f t="shared" si="526"/>
        <v>-1.3818440767763229</v>
      </c>
      <c r="U1824" s="180" t="s">
        <v>7670</v>
      </c>
      <c r="V1824" s="165">
        <v>803</v>
      </c>
      <c r="W1824" s="165">
        <v>931</v>
      </c>
      <c r="X1824" s="165">
        <f t="shared" si="527"/>
        <v>-128</v>
      </c>
      <c r="Y1824" s="255">
        <f t="shared" si="528"/>
        <v>-13.748657357679914</v>
      </c>
      <c r="Z1824" s="237" t="s">
        <v>9766</v>
      </c>
      <c r="AA1824" s="165">
        <v>574</v>
      </c>
      <c r="AB1824" s="165">
        <v>656</v>
      </c>
      <c r="AC1824" s="165">
        <f t="shared" si="529"/>
        <v>-82</v>
      </c>
      <c r="AD1824" s="165">
        <f t="shared" si="530"/>
        <v>-12.5</v>
      </c>
      <c r="AE1824" s="237" t="s">
        <v>9767</v>
      </c>
      <c r="AF1824" s="165">
        <v>121</v>
      </c>
      <c r="AG1824" s="165">
        <v>122</v>
      </c>
      <c r="AH1824" s="165">
        <f t="shared" si="531"/>
        <v>-1</v>
      </c>
      <c r="AI1824" s="165">
        <f t="shared" si="532"/>
        <v>-0.81967213114754101</v>
      </c>
      <c r="AJ1824" s="237" t="s">
        <v>9768</v>
      </c>
      <c r="AK1824" s="165">
        <v>91</v>
      </c>
      <c r="AL1824" s="165">
        <v>87</v>
      </c>
      <c r="AM1824" s="165">
        <f t="shared" si="533"/>
        <v>4</v>
      </c>
      <c r="AN1824" s="165">
        <f t="shared" si="534"/>
        <v>4.5977011494252871</v>
      </c>
      <c r="AO1824" s="237" t="s">
        <v>8424</v>
      </c>
      <c r="AP1824" s="165">
        <v>83</v>
      </c>
      <c r="AQ1824" s="165">
        <v>89</v>
      </c>
      <c r="AR1824" s="165">
        <f t="shared" si="535"/>
        <v>-6</v>
      </c>
      <c r="AS1824" s="263">
        <f t="shared" si="536"/>
        <v>-6.7415730337078648</v>
      </c>
      <c r="AT1824" s="166" t="s">
        <v>11815</v>
      </c>
    </row>
    <row r="1825" spans="2:46" ht="50" customHeight="1">
      <c r="B1825" s="34" t="s">
        <v>3595</v>
      </c>
      <c r="C1825" s="35" t="s">
        <v>5316</v>
      </c>
      <c r="D1825" s="36" t="s">
        <v>3596</v>
      </c>
      <c r="E1825" s="240">
        <v>6514.0649999999996</v>
      </c>
      <c r="F1825" s="235">
        <v>5593.6629999999996</v>
      </c>
      <c r="G1825" s="234">
        <f t="shared" si="519"/>
        <v>920.40200000000004</v>
      </c>
      <c r="H1825" s="105">
        <f t="shared" si="520"/>
        <v>16.454369882490241</v>
      </c>
      <c r="I1825" s="240">
        <v>2577.422</v>
      </c>
      <c r="J1825" s="235">
        <v>2681.9</v>
      </c>
      <c r="K1825" s="234">
        <f t="shared" si="521"/>
        <v>-104.47800000000007</v>
      </c>
      <c r="L1825" s="312">
        <f t="shared" si="522"/>
        <v>-3.8956709795294406</v>
      </c>
      <c r="M1825" s="240">
        <v>1124.8599999999999</v>
      </c>
      <c r="N1825" s="235">
        <v>1118.8530000000001</v>
      </c>
      <c r="O1825" s="234">
        <f t="shared" si="523"/>
        <v>6.0069999999998345</v>
      </c>
      <c r="P1825" s="105">
        <f t="shared" si="524"/>
        <v>0.53688911769462422</v>
      </c>
      <c r="Q1825" s="240">
        <v>2811.7829999999999</v>
      </c>
      <c r="R1825" s="235">
        <v>1792.91</v>
      </c>
      <c r="S1825" s="234">
        <f t="shared" si="525"/>
        <v>1018.8729999999998</v>
      </c>
      <c r="T1825" s="105">
        <f t="shared" si="526"/>
        <v>56.827894317059958</v>
      </c>
      <c r="U1825" s="180" t="s">
        <v>5460</v>
      </c>
      <c r="V1825" s="165">
        <v>2007</v>
      </c>
      <c r="W1825" s="165">
        <v>1130</v>
      </c>
      <c r="X1825" s="165">
        <f t="shared" si="527"/>
        <v>877</v>
      </c>
      <c r="Y1825" s="255">
        <f t="shared" si="528"/>
        <v>77.61061946902656</v>
      </c>
      <c r="Z1825" s="237" t="s">
        <v>5682</v>
      </c>
      <c r="AA1825" s="165">
        <v>500</v>
      </c>
      <c r="AB1825" s="165">
        <v>200</v>
      </c>
      <c r="AC1825" s="165">
        <f t="shared" si="529"/>
        <v>300</v>
      </c>
      <c r="AD1825" s="165">
        <f t="shared" si="530"/>
        <v>150</v>
      </c>
      <c r="AE1825" s="237" t="s">
        <v>9769</v>
      </c>
      <c r="AF1825" s="165">
        <v>166</v>
      </c>
      <c r="AG1825" s="165">
        <v>166</v>
      </c>
      <c r="AH1825" s="165">
        <f t="shared" si="531"/>
        <v>0</v>
      </c>
      <c r="AI1825" s="165">
        <f t="shared" si="532"/>
        <v>0</v>
      </c>
      <c r="AJ1825" s="237" t="s">
        <v>6287</v>
      </c>
      <c r="AK1825" s="165">
        <v>64</v>
      </c>
      <c r="AL1825" s="165">
        <v>67</v>
      </c>
      <c r="AM1825" s="165">
        <f t="shared" si="533"/>
        <v>-3</v>
      </c>
      <c r="AN1825" s="165">
        <f t="shared" si="534"/>
        <v>-4.4776119402985071</v>
      </c>
      <c r="AO1825" s="237" t="s">
        <v>9770</v>
      </c>
      <c r="AP1825" s="165">
        <v>40</v>
      </c>
      <c r="AQ1825" s="165">
        <v>20</v>
      </c>
      <c r="AR1825" s="165">
        <f t="shared" si="535"/>
        <v>20</v>
      </c>
      <c r="AS1825" s="263">
        <f t="shared" si="536"/>
        <v>100</v>
      </c>
      <c r="AT1825" s="166" t="s">
        <v>11816</v>
      </c>
    </row>
    <row r="1826" spans="2:46" ht="50" customHeight="1">
      <c r="B1826" s="34" t="s">
        <v>3597</v>
      </c>
      <c r="C1826" s="35" t="s">
        <v>5316</v>
      </c>
      <c r="D1826" s="36" t="s">
        <v>3598</v>
      </c>
      <c r="E1826" s="240">
        <v>3054.9259999999999</v>
      </c>
      <c r="F1826" s="235">
        <v>3320.6570000000002</v>
      </c>
      <c r="G1826" s="234">
        <f t="shared" si="519"/>
        <v>-265.73100000000022</v>
      </c>
      <c r="H1826" s="105">
        <f t="shared" si="520"/>
        <v>-8.0023621831462926</v>
      </c>
      <c r="I1826" s="240">
        <v>1614.288</v>
      </c>
      <c r="J1826" s="235">
        <v>1812.778</v>
      </c>
      <c r="K1826" s="234">
        <f t="shared" si="521"/>
        <v>-198.49</v>
      </c>
      <c r="L1826" s="312">
        <f t="shared" si="522"/>
        <v>-10.949492988109961</v>
      </c>
      <c r="M1826" s="240">
        <v>93.54</v>
      </c>
      <c r="N1826" s="235">
        <v>89.64</v>
      </c>
      <c r="O1826" s="234">
        <f t="shared" si="523"/>
        <v>3.9000000000000057</v>
      </c>
      <c r="P1826" s="105">
        <f t="shared" si="524"/>
        <v>4.350736278447128</v>
      </c>
      <c r="Q1826" s="240">
        <v>1347.098</v>
      </c>
      <c r="R1826" s="235">
        <v>1418.239</v>
      </c>
      <c r="S1826" s="234">
        <f t="shared" si="525"/>
        <v>-71.141000000000076</v>
      </c>
      <c r="T1826" s="105">
        <f t="shared" si="526"/>
        <v>-5.0161503103496718</v>
      </c>
      <c r="U1826" s="339" t="s">
        <v>6362</v>
      </c>
      <c r="V1826" s="247">
        <v>826</v>
      </c>
      <c r="W1826" s="247">
        <v>821</v>
      </c>
      <c r="X1826" s="165">
        <f t="shared" si="527"/>
        <v>5</v>
      </c>
      <c r="Y1826" s="255">
        <f t="shared" si="528"/>
        <v>0.60901339829476242</v>
      </c>
      <c r="Z1826" s="358" t="s">
        <v>9771</v>
      </c>
      <c r="AA1826" s="247">
        <v>225</v>
      </c>
      <c r="AB1826" s="247">
        <v>263</v>
      </c>
      <c r="AC1826" s="247">
        <f>AA1826-AB1826</f>
        <v>-38</v>
      </c>
      <c r="AD1826" s="165">
        <f t="shared" si="530"/>
        <v>-14.448669201520911</v>
      </c>
      <c r="AE1826" s="358" t="s">
        <v>9772</v>
      </c>
      <c r="AF1826" s="247">
        <v>117</v>
      </c>
      <c r="AG1826" s="247">
        <v>118</v>
      </c>
      <c r="AH1826" s="165">
        <f t="shared" si="531"/>
        <v>-1</v>
      </c>
      <c r="AI1826" s="165">
        <f t="shared" si="532"/>
        <v>-0.84745762711864403</v>
      </c>
      <c r="AJ1826" s="237" t="s">
        <v>6383</v>
      </c>
      <c r="AK1826" s="165">
        <v>82</v>
      </c>
      <c r="AL1826" s="165">
        <v>117</v>
      </c>
      <c r="AM1826" s="165">
        <f t="shared" si="533"/>
        <v>-35</v>
      </c>
      <c r="AN1826" s="165">
        <f t="shared" si="534"/>
        <v>-29.914529914529915</v>
      </c>
      <c r="AO1826" s="358" t="s">
        <v>9773</v>
      </c>
      <c r="AP1826" s="247">
        <v>65</v>
      </c>
      <c r="AQ1826" s="247">
        <v>69</v>
      </c>
      <c r="AR1826" s="165">
        <f t="shared" si="535"/>
        <v>-4</v>
      </c>
      <c r="AS1826" s="263">
        <f t="shared" si="536"/>
        <v>-5.7971014492753623</v>
      </c>
      <c r="AT1826" s="166" t="s">
        <v>11817</v>
      </c>
    </row>
    <row r="1827" spans="2:46" ht="50" customHeight="1">
      <c r="B1827" s="37" t="s">
        <v>3599</v>
      </c>
      <c r="C1827" s="38" t="s">
        <v>5316</v>
      </c>
      <c r="D1827" s="39" t="s">
        <v>3600</v>
      </c>
      <c r="E1827" s="240">
        <v>22852.266</v>
      </c>
      <c r="F1827" s="235">
        <v>22836.637999999999</v>
      </c>
      <c r="G1827" s="234">
        <f t="shared" si="519"/>
        <v>15.628000000000611</v>
      </c>
      <c r="H1827" s="105">
        <f t="shared" si="520"/>
        <v>6.8433891188364127E-2</v>
      </c>
      <c r="I1827" s="240">
        <v>3564.51</v>
      </c>
      <c r="J1827" s="235">
        <v>3564.154</v>
      </c>
      <c r="K1827" s="234">
        <f t="shared" si="521"/>
        <v>0.35600000000022192</v>
      </c>
      <c r="L1827" s="312">
        <f t="shared" si="522"/>
        <v>9.9883450602926225E-3</v>
      </c>
      <c r="M1827" s="240">
        <v>9335.6509999999998</v>
      </c>
      <c r="N1827" s="235">
        <v>9324.875</v>
      </c>
      <c r="O1827" s="234">
        <f t="shared" si="523"/>
        <v>10.77599999999984</v>
      </c>
      <c r="P1827" s="105">
        <f t="shared" si="524"/>
        <v>0.11556187080255596</v>
      </c>
      <c r="Q1827" s="240">
        <v>9952.1049999999996</v>
      </c>
      <c r="R1827" s="235">
        <v>9947.6090000000004</v>
      </c>
      <c r="S1827" s="234">
        <f t="shared" si="525"/>
        <v>4.4959999999991851</v>
      </c>
      <c r="T1827" s="105">
        <f t="shared" si="526"/>
        <v>4.519679050512726E-2</v>
      </c>
      <c r="U1827" s="180" t="s">
        <v>5338</v>
      </c>
      <c r="V1827" s="165">
        <v>3665</v>
      </c>
      <c r="W1827" s="165">
        <v>3665</v>
      </c>
      <c r="X1827" s="165">
        <f t="shared" si="527"/>
        <v>0</v>
      </c>
      <c r="Y1827" s="255">
        <f t="shared" si="528"/>
        <v>0</v>
      </c>
      <c r="Z1827" s="237" t="s">
        <v>5427</v>
      </c>
      <c r="AA1827" s="165">
        <v>2012</v>
      </c>
      <c r="AB1827" s="165">
        <v>2009</v>
      </c>
      <c r="AC1827" s="165">
        <f t="shared" ref="AC1827:AC1828" si="537">AA1827-AB1827</f>
        <v>3</v>
      </c>
      <c r="AD1827" s="165">
        <f t="shared" si="530"/>
        <v>0.14932802389248384</v>
      </c>
      <c r="AE1827" s="237" t="s">
        <v>9774</v>
      </c>
      <c r="AF1827" s="165">
        <v>952</v>
      </c>
      <c r="AG1827" s="165">
        <v>1007</v>
      </c>
      <c r="AH1827" s="165">
        <f t="shared" si="531"/>
        <v>-55</v>
      </c>
      <c r="AI1827" s="165">
        <f t="shared" si="532"/>
        <v>-5.4617676266137041</v>
      </c>
      <c r="AJ1827" s="237" t="s">
        <v>5373</v>
      </c>
      <c r="AK1827" s="165">
        <v>828</v>
      </c>
      <c r="AL1827" s="165">
        <v>828</v>
      </c>
      <c r="AM1827" s="165">
        <f t="shared" si="533"/>
        <v>0</v>
      </c>
      <c r="AN1827" s="165">
        <f t="shared" si="534"/>
        <v>0</v>
      </c>
      <c r="AO1827" s="237" t="s">
        <v>9775</v>
      </c>
      <c r="AP1827" s="165">
        <v>763</v>
      </c>
      <c r="AQ1827" s="165">
        <v>769</v>
      </c>
      <c r="AR1827" s="165">
        <f t="shared" si="535"/>
        <v>-6</v>
      </c>
      <c r="AS1827" s="263">
        <f t="shared" si="536"/>
        <v>-0.78023407022106639</v>
      </c>
      <c r="AT1827" s="171" t="s">
        <v>11818</v>
      </c>
    </row>
    <row r="1828" spans="2:46" ht="50" customHeight="1">
      <c r="B1828" s="37" t="s">
        <v>3601</v>
      </c>
      <c r="C1828" s="38" t="s">
        <v>5316</v>
      </c>
      <c r="D1828" s="39" t="s">
        <v>3602</v>
      </c>
      <c r="E1828" s="240">
        <v>7929.2520000000004</v>
      </c>
      <c r="F1828" s="235">
        <v>7923.9080000000004</v>
      </c>
      <c r="G1828" s="234">
        <f t="shared" si="519"/>
        <v>5.3440000000000509</v>
      </c>
      <c r="H1828" s="105">
        <f t="shared" si="520"/>
        <v>6.7441469537506626E-2</v>
      </c>
      <c r="I1828" s="240">
        <v>2400</v>
      </c>
      <c r="J1828" s="235">
        <v>2220</v>
      </c>
      <c r="K1828" s="234">
        <f t="shared" si="521"/>
        <v>180</v>
      </c>
      <c r="L1828" s="312">
        <f t="shared" si="522"/>
        <v>8.1081081081081088</v>
      </c>
      <c r="M1828" s="240">
        <v>2000</v>
      </c>
      <c r="N1828" s="235">
        <v>1965</v>
      </c>
      <c r="O1828" s="234">
        <f t="shared" si="523"/>
        <v>35</v>
      </c>
      <c r="P1828" s="105">
        <f t="shared" si="524"/>
        <v>1.7811704834605597</v>
      </c>
      <c r="Q1828" s="240">
        <v>3529.252</v>
      </c>
      <c r="R1828" s="235">
        <v>3738.9079999999999</v>
      </c>
      <c r="S1828" s="234">
        <f t="shared" si="525"/>
        <v>-209.65599999999995</v>
      </c>
      <c r="T1828" s="105">
        <f t="shared" si="526"/>
        <v>-5.6074126456173818</v>
      </c>
      <c r="U1828" s="180" t="s">
        <v>8194</v>
      </c>
      <c r="V1828" s="165">
        <v>1010</v>
      </c>
      <c r="W1828" s="165">
        <v>1140</v>
      </c>
      <c r="X1828" s="165">
        <f t="shared" si="527"/>
        <v>-130</v>
      </c>
      <c r="Y1828" s="255">
        <f t="shared" si="528"/>
        <v>-11.403508771929824</v>
      </c>
      <c r="Z1828" s="237" t="s">
        <v>9776</v>
      </c>
      <c r="AA1828" s="165">
        <v>1031</v>
      </c>
      <c r="AB1828" s="165">
        <v>1081</v>
      </c>
      <c r="AC1828" s="165">
        <f t="shared" si="537"/>
        <v>-50</v>
      </c>
      <c r="AD1828" s="165">
        <f t="shared" si="530"/>
        <v>-4.6253469010175765</v>
      </c>
      <c r="AE1828" s="237" t="s">
        <v>9777</v>
      </c>
      <c r="AF1828" s="165">
        <v>298</v>
      </c>
      <c r="AG1828" s="165">
        <v>298</v>
      </c>
      <c r="AH1828" s="165">
        <f t="shared" si="531"/>
        <v>0</v>
      </c>
      <c r="AI1828" s="165">
        <f t="shared" si="532"/>
        <v>0</v>
      </c>
      <c r="AJ1828" s="237" t="s">
        <v>9778</v>
      </c>
      <c r="AK1828" s="165">
        <v>272</v>
      </c>
      <c r="AL1828" s="165">
        <v>267</v>
      </c>
      <c r="AM1828" s="165">
        <f t="shared" si="533"/>
        <v>5</v>
      </c>
      <c r="AN1828" s="165">
        <f t="shared" si="534"/>
        <v>1.8726591760299627</v>
      </c>
      <c r="AO1828" s="237" t="s">
        <v>9779</v>
      </c>
      <c r="AP1828" s="165">
        <v>246</v>
      </c>
      <c r="AQ1828" s="165">
        <v>246</v>
      </c>
      <c r="AR1828" s="165">
        <f t="shared" si="535"/>
        <v>0</v>
      </c>
      <c r="AS1828" s="263">
        <f t="shared" si="536"/>
        <v>0</v>
      </c>
      <c r="AT1828" s="166" t="s">
        <v>9780</v>
      </c>
    </row>
    <row r="1829" spans="2:46" ht="50" customHeight="1">
      <c r="B1829" s="34" t="s">
        <v>3603</v>
      </c>
      <c r="C1829" s="35" t="s">
        <v>5316</v>
      </c>
      <c r="D1829" s="36" t="s">
        <v>3604</v>
      </c>
      <c r="E1829" s="240">
        <v>12165.18</v>
      </c>
      <c r="F1829" s="235">
        <v>11662.835999999999</v>
      </c>
      <c r="G1829" s="234">
        <f t="shared" si="519"/>
        <v>502.34400000000096</v>
      </c>
      <c r="H1829" s="105">
        <f t="shared" si="520"/>
        <v>4.3072199591934677</v>
      </c>
      <c r="I1829" s="240">
        <v>5582.2020000000002</v>
      </c>
      <c r="J1829" s="235">
        <v>5201.0020000000004</v>
      </c>
      <c r="K1829" s="234">
        <f t="shared" si="521"/>
        <v>381.19999999999982</v>
      </c>
      <c r="L1829" s="312">
        <f t="shared" si="522"/>
        <v>7.3293569200703983</v>
      </c>
      <c r="M1829" s="240">
        <v>2051.1959999999999</v>
      </c>
      <c r="N1829" s="235">
        <v>1940.7270000000001</v>
      </c>
      <c r="O1829" s="234">
        <f t="shared" si="523"/>
        <v>110.46899999999982</v>
      </c>
      <c r="P1829" s="105">
        <f t="shared" si="524"/>
        <v>5.6921452630895448</v>
      </c>
      <c r="Q1829" s="240">
        <v>4531.7820000000002</v>
      </c>
      <c r="R1829" s="235">
        <v>4521.107</v>
      </c>
      <c r="S1829" s="234">
        <f t="shared" si="525"/>
        <v>10.675000000000182</v>
      </c>
      <c r="T1829" s="105">
        <f t="shared" si="526"/>
        <v>0.23611473915570194</v>
      </c>
      <c r="U1829" s="180" t="s">
        <v>5338</v>
      </c>
      <c r="V1829" s="165">
        <v>2012</v>
      </c>
      <c r="W1829" s="165">
        <v>2230</v>
      </c>
      <c r="X1829" s="165">
        <f t="shared" si="527"/>
        <v>-218</v>
      </c>
      <c r="Y1829" s="255">
        <f t="shared" si="528"/>
        <v>-9.7757847533632294</v>
      </c>
      <c r="Z1829" s="237" t="s">
        <v>5440</v>
      </c>
      <c r="AA1829" s="165">
        <v>1836</v>
      </c>
      <c r="AB1829" s="165">
        <v>1775</v>
      </c>
      <c r="AC1829" s="165">
        <f t="shared" si="529"/>
        <v>61</v>
      </c>
      <c r="AD1829" s="165">
        <f t="shared" si="530"/>
        <v>3.4366197183098595</v>
      </c>
      <c r="AE1829" s="237" t="s">
        <v>5373</v>
      </c>
      <c r="AF1829" s="165">
        <v>576</v>
      </c>
      <c r="AG1829" s="165">
        <v>416</v>
      </c>
      <c r="AH1829" s="165">
        <f t="shared" si="531"/>
        <v>160</v>
      </c>
      <c r="AI1829" s="165">
        <f t="shared" si="532"/>
        <v>38.461538461538467</v>
      </c>
      <c r="AJ1829" s="237" t="s">
        <v>5526</v>
      </c>
      <c r="AK1829" s="165">
        <v>44</v>
      </c>
      <c r="AL1829" s="165">
        <v>46</v>
      </c>
      <c r="AM1829" s="165">
        <f t="shared" si="533"/>
        <v>-2</v>
      </c>
      <c r="AN1829" s="165">
        <f t="shared" si="534"/>
        <v>-4.3478260869565215</v>
      </c>
      <c r="AO1829" s="237" t="s">
        <v>9781</v>
      </c>
      <c r="AP1829" s="165">
        <v>44</v>
      </c>
      <c r="AQ1829" s="165">
        <v>44</v>
      </c>
      <c r="AR1829" s="165">
        <f t="shared" si="535"/>
        <v>0</v>
      </c>
      <c r="AS1829" s="263">
        <f t="shared" si="536"/>
        <v>0</v>
      </c>
      <c r="AT1829" s="166" t="s">
        <v>11819</v>
      </c>
    </row>
    <row r="1830" spans="2:46" ht="50" customHeight="1">
      <c r="B1830" s="34" t="s">
        <v>3605</v>
      </c>
      <c r="C1830" s="35" t="s">
        <v>5316</v>
      </c>
      <c r="D1830" s="36" t="s">
        <v>3606</v>
      </c>
      <c r="E1830" s="240">
        <v>6749.6379999999999</v>
      </c>
      <c r="F1830" s="235">
        <v>6308.9610000000002</v>
      </c>
      <c r="G1830" s="234">
        <f t="shared" si="519"/>
        <v>440.67699999999968</v>
      </c>
      <c r="H1830" s="105">
        <f t="shared" si="520"/>
        <v>6.9849377734305165</v>
      </c>
      <c r="I1830" s="240">
        <v>1625.2</v>
      </c>
      <c r="J1830" s="235">
        <v>1473.212</v>
      </c>
      <c r="K1830" s="234">
        <f t="shared" si="521"/>
        <v>151.98800000000006</v>
      </c>
      <c r="L1830" s="312">
        <f t="shared" si="522"/>
        <v>10.316777218757386</v>
      </c>
      <c r="M1830" s="240">
        <v>2240.529</v>
      </c>
      <c r="N1830" s="235">
        <v>2040.203</v>
      </c>
      <c r="O1830" s="234">
        <f t="shared" si="523"/>
        <v>200.32600000000002</v>
      </c>
      <c r="P1830" s="105">
        <f t="shared" si="524"/>
        <v>9.8189248814946364</v>
      </c>
      <c r="Q1830" s="240">
        <v>2883.9090000000001</v>
      </c>
      <c r="R1830" s="235">
        <v>2795.5459999999998</v>
      </c>
      <c r="S1830" s="234">
        <f t="shared" si="525"/>
        <v>88.363000000000284</v>
      </c>
      <c r="T1830" s="105">
        <f t="shared" si="526"/>
        <v>3.1608494369257487</v>
      </c>
      <c r="U1830" s="180" t="s">
        <v>9782</v>
      </c>
      <c r="V1830" s="165">
        <v>1358</v>
      </c>
      <c r="W1830" s="165">
        <v>1136</v>
      </c>
      <c r="X1830" s="165">
        <f t="shared" si="527"/>
        <v>222</v>
      </c>
      <c r="Y1830" s="255">
        <f t="shared" si="528"/>
        <v>19.54225352112676</v>
      </c>
      <c r="Z1830" s="237" t="s">
        <v>9783</v>
      </c>
      <c r="AA1830" s="165">
        <v>711</v>
      </c>
      <c r="AB1830" s="165">
        <v>711</v>
      </c>
      <c r="AC1830" s="165">
        <f t="shared" si="529"/>
        <v>0</v>
      </c>
      <c r="AD1830" s="165">
        <f t="shared" si="530"/>
        <v>0</v>
      </c>
      <c r="AE1830" s="237" t="s">
        <v>6382</v>
      </c>
      <c r="AF1830" s="165">
        <v>299</v>
      </c>
      <c r="AG1830" s="165">
        <v>299</v>
      </c>
      <c r="AH1830" s="165">
        <f t="shared" si="531"/>
        <v>0</v>
      </c>
      <c r="AI1830" s="165">
        <f t="shared" si="532"/>
        <v>0</v>
      </c>
      <c r="AJ1830" s="237" t="s">
        <v>9784</v>
      </c>
      <c r="AK1830" s="165">
        <v>251</v>
      </c>
      <c r="AL1830" s="165">
        <v>201</v>
      </c>
      <c r="AM1830" s="165">
        <f t="shared" si="533"/>
        <v>50</v>
      </c>
      <c r="AN1830" s="165">
        <f t="shared" si="534"/>
        <v>24.875621890547265</v>
      </c>
      <c r="AO1830" s="237" t="s">
        <v>9785</v>
      </c>
      <c r="AP1830" s="165">
        <v>225</v>
      </c>
      <c r="AQ1830" s="165">
        <v>409</v>
      </c>
      <c r="AR1830" s="165">
        <f t="shared" si="535"/>
        <v>-184</v>
      </c>
      <c r="AS1830" s="263">
        <f t="shared" si="536"/>
        <v>-44.987775061124694</v>
      </c>
      <c r="AT1830" s="211" t="s">
        <v>11820</v>
      </c>
    </row>
    <row r="1831" spans="2:46" ht="50" customHeight="1">
      <c r="B1831" s="34" t="s">
        <v>3607</v>
      </c>
      <c r="C1831" s="35" t="s">
        <v>5316</v>
      </c>
      <c r="D1831" s="36" t="s">
        <v>3608</v>
      </c>
      <c r="E1831" s="240">
        <v>3559.5369999999998</v>
      </c>
      <c r="F1831" s="235">
        <v>3714.8389999999999</v>
      </c>
      <c r="G1831" s="234">
        <f t="shared" si="519"/>
        <v>-155.30200000000013</v>
      </c>
      <c r="H1831" s="105">
        <f t="shared" si="520"/>
        <v>-4.1805849459424795</v>
      </c>
      <c r="I1831" s="240">
        <v>2537.4859999999999</v>
      </c>
      <c r="J1831" s="235">
        <v>2377.6889999999999</v>
      </c>
      <c r="K1831" s="234">
        <f t="shared" si="521"/>
        <v>159.79700000000003</v>
      </c>
      <c r="L1831" s="312">
        <f t="shared" si="522"/>
        <v>6.7206855059681923</v>
      </c>
      <c r="M1831" s="240">
        <v>30.905000000000001</v>
      </c>
      <c r="N1831" s="235">
        <v>30.902000000000001</v>
      </c>
      <c r="O1831" s="234">
        <f t="shared" si="523"/>
        <v>3.0000000000001137E-3</v>
      </c>
      <c r="P1831" s="105">
        <f t="shared" si="524"/>
        <v>9.7081095074756114E-3</v>
      </c>
      <c r="Q1831" s="240">
        <v>991.14599999999996</v>
      </c>
      <c r="R1831" s="235">
        <v>1306.248</v>
      </c>
      <c r="S1831" s="234">
        <f t="shared" si="525"/>
        <v>-315.10200000000009</v>
      </c>
      <c r="T1831" s="105">
        <f t="shared" si="526"/>
        <v>-24.122678082569319</v>
      </c>
      <c r="U1831" s="180" t="s">
        <v>5508</v>
      </c>
      <c r="V1831" s="165">
        <v>843</v>
      </c>
      <c r="W1831" s="165">
        <v>1152</v>
      </c>
      <c r="X1831" s="165">
        <f t="shared" si="527"/>
        <v>-309</v>
      </c>
      <c r="Y1831" s="255">
        <f t="shared" si="528"/>
        <v>-26.822916666666668</v>
      </c>
      <c r="Z1831" s="237" t="s">
        <v>9786</v>
      </c>
      <c r="AA1831" s="165">
        <v>59</v>
      </c>
      <c r="AB1831" s="165">
        <v>63</v>
      </c>
      <c r="AC1831" s="165">
        <f t="shared" si="529"/>
        <v>-4</v>
      </c>
      <c r="AD1831" s="165">
        <f t="shared" si="530"/>
        <v>-6.3492063492063489</v>
      </c>
      <c r="AE1831" s="237" t="s">
        <v>9787</v>
      </c>
      <c r="AF1831" s="165">
        <v>37</v>
      </c>
      <c r="AG1831" s="165">
        <v>37</v>
      </c>
      <c r="AH1831" s="165">
        <f t="shared" si="531"/>
        <v>0</v>
      </c>
      <c r="AI1831" s="165">
        <f t="shared" si="532"/>
        <v>0</v>
      </c>
      <c r="AJ1831" s="237" t="s">
        <v>9788</v>
      </c>
      <c r="AK1831" s="165">
        <v>21</v>
      </c>
      <c r="AL1831" s="165">
        <v>21</v>
      </c>
      <c r="AM1831" s="165">
        <f t="shared" si="533"/>
        <v>0</v>
      </c>
      <c r="AN1831" s="165">
        <f t="shared" si="534"/>
        <v>0</v>
      </c>
      <c r="AO1831" s="237" t="s">
        <v>5497</v>
      </c>
      <c r="AP1831" s="165">
        <v>12</v>
      </c>
      <c r="AQ1831" s="165">
        <v>10</v>
      </c>
      <c r="AR1831" s="165">
        <f t="shared" si="535"/>
        <v>2</v>
      </c>
      <c r="AS1831" s="263">
        <f t="shared" si="536"/>
        <v>20</v>
      </c>
      <c r="AT1831" s="166" t="s">
        <v>11821</v>
      </c>
    </row>
    <row r="1832" spans="2:46" ht="50" customHeight="1">
      <c r="B1832" s="34" t="s">
        <v>3609</v>
      </c>
      <c r="C1832" s="35" t="s">
        <v>5316</v>
      </c>
      <c r="D1832" s="36" t="s">
        <v>3610</v>
      </c>
      <c r="E1832" s="240">
        <v>1715.3119999999999</v>
      </c>
      <c r="F1832" s="235">
        <v>2382.2840000000001</v>
      </c>
      <c r="G1832" s="234">
        <f t="shared" si="519"/>
        <v>-666.97200000000021</v>
      </c>
      <c r="H1832" s="105">
        <f t="shared" si="520"/>
        <v>-27.997165745142066</v>
      </c>
      <c r="I1832" s="240">
        <v>642.66399999999999</v>
      </c>
      <c r="J1832" s="235">
        <v>800.61900000000003</v>
      </c>
      <c r="K1832" s="234">
        <f t="shared" si="521"/>
        <v>-157.95500000000004</v>
      </c>
      <c r="L1832" s="312">
        <f t="shared" si="522"/>
        <v>-19.729109601445884</v>
      </c>
      <c r="M1832" s="240">
        <v>22.838000000000001</v>
      </c>
      <c r="N1832" s="235">
        <v>32.786999999999999</v>
      </c>
      <c r="O1832" s="234">
        <f t="shared" si="523"/>
        <v>-9.9489999999999981</v>
      </c>
      <c r="P1832" s="105">
        <f t="shared" si="524"/>
        <v>-30.344343794796714</v>
      </c>
      <c r="Q1832" s="240">
        <v>1049.81</v>
      </c>
      <c r="R1832" s="235">
        <v>1548.8779999999999</v>
      </c>
      <c r="S1832" s="234">
        <f t="shared" si="525"/>
        <v>-499.06799999999998</v>
      </c>
      <c r="T1832" s="105">
        <f t="shared" si="526"/>
        <v>-32.221259518180254</v>
      </c>
      <c r="U1832" s="180" t="s">
        <v>9789</v>
      </c>
      <c r="V1832" s="165">
        <v>260</v>
      </c>
      <c r="W1832" s="165">
        <v>208</v>
      </c>
      <c r="X1832" s="165">
        <v>52</v>
      </c>
      <c r="Y1832" s="255">
        <v>25</v>
      </c>
      <c r="Z1832" s="237" t="s">
        <v>5534</v>
      </c>
      <c r="AA1832" s="165">
        <v>231</v>
      </c>
      <c r="AB1832" s="165">
        <v>231</v>
      </c>
      <c r="AC1832" s="165">
        <v>0</v>
      </c>
      <c r="AD1832" s="165">
        <v>0</v>
      </c>
      <c r="AE1832" s="237" t="s">
        <v>9790</v>
      </c>
      <c r="AF1832" s="165">
        <v>167</v>
      </c>
      <c r="AG1832" s="165">
        <v>171</v>
      </c>
      <c r="AH1832" s="165">
        <v>-4</v>
      </c>
      <c r="AI1832" s="165">
        <v>-2.3391812865497075</v>
      </c>
      <c r="AJ1832" s="237" t="s">
        <v>5373</v>
      </c>
      <c r="AK1832" s="165">
        <v>147</v>
      </c>
      <c r="AL1832" s="165">
        <v>147</v>
      </c>
      <c r="AM1832" s="165">
        <v>0</v>
      </c>
      <c r="AN1832" s="165">
        <v>0</v>
      </c>
      <c r="AO1832" s="237" t="s">
        <v>7953</v>
      </c>
      <c r="AP1832" s="165">
        <v>129</v>
      </c>
      <c r="AQ1832" s="165">
        <v>129</v>
      </c>
      <c r="AR1832" s="165">
        <v>0</v>
      </c>
      <c r="AS1832" s="263">
        <v>0</v>
      </c>
      <c r="AT1832" s="166" t="s">
        <v>11822</v>
      </c>
    </row>
    <row r="1833" spans="2:46" ht="50" customHeight="1">
      <c r="B1833" s="34" t="s">
        <v>3611</v>
      </c>
      <c r="C1833" s="35" t="s">
        <v>5316</v>
      </c>
      <c r="D1833" s="36" t="s">
        <v>3612</v>
      </c>
      <c r="E1833" s="240">
        <v>651.33500000000004</v>
      </c>
      <c r="F1833" s="235">
        <v>634.928</v>
      </c>
      <c r="G1833" s="234">
        <f t="shared" si="519"/>
        <v>16.407000000000039</v>
      </c>
      <c r="H1833" s="105">
        <f t="shared" si="520"/>
        <v>2.5840725247587191</v>
      </c>
      <c r="I1833" s="240">
        <v>312.69400000000002</v>
      </c>
      <c r="J1833" s="235">
        <v>307.50200000000001</v>
      </c>
      <c r="K1833" s="234">
        <f t="shared" si="521"/>
        <v>5.1920000000000073</v>
      </c>
      <c r="L1833" s="312">
        <f t="shared" si="522"/>
        <v>1.6884443028012848</v>
      </c>
      <c r="M1833" s="240">
        <v>36.314999999999998</v>
      </c>
      <c r="N1833" s="235">
        <v>36.295000000000002</v>
      </c>
      <c r="O1833" s="234">
        <f t="shared" si="523"/>
        <v>1.9999999999996021E-2</v>
      </c>
      <c r="P1833" s="105">
        <f t="shared" si="524"/>
        <v>5.5104008816630447E-2</v>
      </c>
      <c r="Q1833" s="240">
        <v>302.32600000000002</v>
      </c>
      <c r="R1833" s="235">
        <v>291.13099999999997</v>
      </c>
      <c r="S1833" s="234">
        <f t="shared" si="525"/>
        <v>11.19500000000005</v>
      </c>
      <c r="T1833" s="105">
        <f t="shared" si="526"/>
        <v>3.8453479705012694</v>
      </c>
      <c r="U1833" s="180" t="s">
        <v>7134</v>
      </c>
      <c r="V1833" s="165">
        <v>145</v>
      </c>
      <c r="W1833" s="165">
        <v>128</v>
      </c>
      <c r="X1833" s="165">
        <v>17</v>
      </c>
      <c r="Y1833" s="255">
        <v>13.28125</v>
      </c>
      <c r="Z1833" s="237" t="s">
        <v>9791</v>
      </c>
      <c r="AA1833" s="165">
        <v>100</v>
      </c>
      <c r="AB1833" s="165">
        <v>101</v>
      </c>
      <c r="AC1833" s="165">
        <v>-1</v>
      </c>
      <c r="AD1833" s="165">
        <v>-0.99009900990099009</v>
      </c>
      <c r="AE1833" s="237" t="s">
        <v>9792</v>
      </c>
      <c r="AF1833" s="165">
        <v>26</v>
      </c>
      <c r="AG1833" s="165">
        <v>30</v>
      </c>
      <c r="AH1833" s="165">
        <v>-4</v>
      </c>
      <c r="AI1833" s="165">
        <v>-13.333333333333334</v>
      </c>
      <c r="AJ1833" s="237" t="s">
        <v>9793</v>
      </c>
      <c r="AK1833" s="165">
        <v>21</v>
      </c>
      <c r="AL1833" s="165">
        <v>21</v>
      </c>
      <c r="AM1833" s="165">
        <v>0</v>
      </c>
      <c r="AN1833" s="165">
        <v>0</v>
      </c>
      <c r="AO1833" s="237" t="s">
        <v>9794</v>
      </c>
      <c r="AP1833" s="165">
        <v>5</v>
      </c>
      <c r="AQ1833" s="165">
        <v>5</v>
      </c>
      <c r="AR1833" s="165">
        <v>0</v>
      </c>
      <c r="AS1833" s="263">
        <v>0</v>
      </c>
      <c r="AT1833" s="173" t="s">
        <v>11823</v>
      </c>
    </row>
    <row r="1834" spans="2:46" ht="50" customHeight="1">
      <c r="B1834" s="34" t="s">
        <v>3613</v>
      </c>
      <c r="C1834" s="35" t="s">
        <v>5316</v>
      </c>
      <c r="D1834" s="36" t="s">
        <v>3614</v>
      </c>
      <c r="E1834" s="240">
        <v>8325.3189999999995</v>
      </c>
      <c r="F1834" s="235">
        <v>8573.5920000000006</v>
      </c>
      <c r="G1834" s="234">
        <f t="shared" si="519"/>
        <v>-248.27300000000105</v>
      </c>
      <c r="H1834" s="105">
        <f t="shared" si="520"/>
        <v>-2.8957874365843512</v>
      </c>
      <c r="I1834" s="240">
        <v>849.51300000000003</v>
      </c>
      <c r="J1834" s="235">
        <v>892.15099999999995</v>
      </c>
      <c r="K1834" s="234">
        <f t="shared" si="521"/>
        <v>-42.63799999999992</v>
      </c>
      <c r="L1834" s="312">
        <f t="shared" si="522"/>
        <v>-4.7792358020110859</v>
      </c>
      <c r="M1834" s="240">
        <v>40.628999999999998</v>
      </c>
      <c r="N1834" s="235">
        <v>40.624000000000002</v>
      </c>
      <c r="O1834" s="234">
        <f t="shared" si="523"/>
        <v>4.9999999999954525E-3</v>
      </c>
      <c r="P1834" s="105">
        <f t="shared" si="524"/>
        <v>1.2307995273718621E-2</v>
      </c>
      <c r="Q1834" s="240">
        <v>7435.1769999999997</v>
      </c>
      <c r="R1834" s="235">
        <v>7640.817</v>
      </c>
      <c r="S1834" s="234">
        <f t="shared" si="525"/>
        <v>-205.64000000000033</v>
      </c>
      <c r="T1834" s="105">
        <f t="shared" si="526"/>
        <v>-2.6913352328684264</v>
      </c>
      <c r="U1834" s="180" t="s">
        <v>6482</v>
      </c>
      <c r="V1834" s="165">
        <v>7072</v>
      </c>
      <c r="W1834" s="165">
        <v>7276</v>
      </c>
      <c r="X1834" s="165">
        <f t="shared" si="527"/>
        <v>-204</v>
      </c>
      <c r="Y1834" s="255">
        <f t="shared" si="528"/>
        <v>-2.8037383177570092</v>
      </c>
      <c r="Z1834" s="237" t="s">
        <v>5373</v>
      </c>
      <c r="AA1834" s="165">
        <v>145</v>
      </c>
      <c r="AB1834" s="165">
        <v>145</v>
      </c>
      <c r="AC1834" s="165">
        <f t="shared" si="529"/>
        <v>0</v>
      </c>
      <c r="AD1834" s="165">
        <f t="shared" si="530"/>
        <v>0</v>
      </c>
      <c r="AE1834" s="237" t="s">
        <v>5440</v>
      </c>
      <c r="AF1834" s="165">
        <v>100</v>
      </c>
      <c r="AG1834" s="165">
        <v>100</v>
      </c>
      <c r="AH1834" s="165">
        <f t="shared" si="531"/>
        <v>0</v>
      </c>
      <c r="AI1834" s="165">
        <f t="shared" si="532"/>
        <v>0</v>
      </c>
      <c r="AJ1834" s="237" t="s">
        <v>9795</v>
      </c>
      <c r="AK1834" s="165">
        <v>61</v>
      </c>
      <c r="AL1834" s="165">
        <v>61</v>
      </c>
      <c r="AM1834" s="165">
        <f t="shared" si="533"/>
        <v>0</v>
      </c>
      <c r="AN1834" s="165">
        <f t="shared" si="534"/>
        <v>0</v>
      </c>
      <c r="AO1834" s="237" t="s">
        <v>9796</v>
      </c>
      <c r="AP1834" s="165">
        <v>39</v>
      </c>
      <c r="AQ1834" s="165">
        <v>41</v>
      </c>
      <c r="AR1834" s="165">
        <f t="shared" si="535"/>
        <v>-2</v>
      </c>
      <c r="AS1834" s="263">
        <f t="shared" si="536"/>
        <v>-4.8780487804878048</v>
      </c>
      <c r="AT1834" s="166" t="s">
        <v>12142</v>
      </c>
    </row>
    <row r="1835" spans="2:46" ht="50" customHeight="1">
      <c r="B1835" s="34" t="s">
        <v>3615</v>
      </c>
      <c r="C1835" s="35" t="s">
        <v>5316</v>
      </c>
      <c r="D1835" s="36" t="s">
        <v>3616</v>
      </c>
      <c r="E1835" s="240">
        <v>3500.07</v>
      </c>
      <c r="F1835" s="235">
        <v>3971.8020000000001</v>
      </c>
      <c r="G1835" s="234">
        <f t="shared" si="519"/>
        <v>-471.73199999999997</v>
      </c>
      <c r="H1835" s="105">
        <f t="shared" si="520"/>
        <v>-11.877027102559493</v>
      </c>
      <c r="I1835" s="240">
        <v>681.51199999999994</v>
      </c>
      <c r="J1835" s="235">
        <v>460.79</v>
      </c>
      <c r="K1835" s="234">
        <f t="shared" si="521"/>
        <v>220.72199999999992</v>
      </c>
      <c r="L1835" s="312">
        <f t="shared" si="522"/>
        <v>47.900779096768574</v>
      </c>
      <c r="M1835" s="240">
        <v>101.158</v>
      </c>
      <c r="N1835" s="235">
        <v>101.158</v>
      </c>
      <c r="O1835" s="234">
        <f t="shared" si="523"/>
        <v>0</v>
      </c>
      <c r="P1835" s="105">
        <f t="shared" si="524"/>
        <v>0</v>
      </c>
      <c r="Q1835" s="240">
        <v>2717.4</v>
      </c>
      <c r="R1835" s="235">
        <v>3409.8539999999998</v>
      </c>
      <c r="S1835" s="234">
        <f t="shared" si="525"/>
        <v>-692.45399999999972</v>
      </c>
      <c r="T1835" s="105">
        <f t="shared" si="526"/>
        <v>-20.307438382992345</v>
      </c>
      <c r="U1835" s="180" t="s">
        <v>7646</v>
      </c>
      <c r="V1835" s="165">
        <v>2441</v>
      </c>
      <c r="W1835" s="165">
        <v>3158</v>
      </c>
      <c r="X1835" s="165">
        <f t="shared" si="527"/>
        <v>-717</v>
      </c>
      <c r="Y1835" s="255">
        <f t="shared" si="528"/>
        <v>-22.704243191893603</v>
      </c>
      <c r="Z1835" s="237" t="s">
        <v>7288</v>
      </c>
      <c r="AA1835" s="165">
        <v>266</v>
      </c>
      <c r="AB1835" s="165">
        <v>243</v>
      </c>
      <c r="AC1835" s="165">
        <f t="shared" si="529"/>
        <v>23</v>
      </c>
      <c r="AD1835" s="165">
        <f t="shared" si="530"/>
        <v>9.4650205761316872</v>
      </c>
      <c r="AE1835" s="237" t="s">
        <v>9797</v>
      </c>
      <c r="AF1835" s="165">
        <v>7</v>
      </c>
      <c r="AG1835" s="165">
        <v>7</v>
      </c>
      <c r="AH1835" s="165">
        <f t="shared" si="531"/>
        <v>0</v>
      </c>
      <c r="AI1835" s="165">
        <f t="shared" si="532"/>
        <v>0</v>
      </c>
      <c r="AJ1835" s="237" t="s">
        <v>9798</v>
      </c>
      <c r="AK1835" s="165">
        <v>1</v>
      </c>
      <c r="AL1835" s="165">
        <v>1</v>
      </c>
      <c r="AM1835" s="165">
        <f t="shared" si="533"/>
        <v>0</v>
      </c>
      <c r="AN1835" s="165">
        <f t="shared" si="534"/>
        <v>0</v>
      </c>
      <c r="AO1835" s="237" t="s">
        <v>7670</v>
      </c>
      <c r="AP1835" s="165">
        <v>1</v>
      </c>
      <c r="AQ1835" s="165">
        <v>1</v>
      </c>
      <c r="AR1835" s="165">
        <f t="shared" si="535"/>
        <v>0</v>
      </c>
      <c r="AS1835" s="263">
        <f t="shared" si="536"/>
        <v>0</v>
      </c>
      <c r="AT1835" s="166" t="s">
        <v>11824</v>
      </c>
    </row>
    <row r="1836" spans="2:46" ht="50" customHeight="1">
      <c r="B1836" s="34" t="s">
        <v>3617</v>
      </c>
      <c r="C1836" s="35" t="s">
        <v>5316</v>
      </c>
      <c r="D1836" s="36" t="s">
        <v>3618</v>
      </c>
      <c r="E1836" s="240">
        <v>3477.6489999999999</v>
      </c>
      <c r="F1836" s="235">
        <v>3694.3510000000001</v>
      </c>
      <c r="G1836" s="234">
        <f t="shared" si="519"/>
        <v>-216.70200000000023</v>
      </c>
      <c r="H1836" s="105">
        <f t="shared" si="520"/>
        <v>-5.8657664093097877</v>
      </c>
      <c r="I1836" s="240">
        <v>482.36500000000001</v>
      </c>
      <c r="J1836" s="235">
        <v>709.13499999999999</v>
      </c>
      <c r="K1836" s="234">
        <f t="shared" si="521"/>
        <v>-226.76999999999998</v>
      </c>
      <c r="L1836" s="312">
        <f t="shared" si="522"/>
        <v>-31.978396215107136</v>
      </c>
      <c r="M1836" s="240">
        <v>320.98500000000001</v>
      </c>
      <c r="N1836" s="235">
        <v>312.01600000000002</v>
      </c>
      <c r="O1836" s="234">
        <f t="shared" si="523"/>
        <v>8.9689999999999941</v>
      </c>
      <c r="P1836" s="105">
        <f t="shared" si="524"/>
        <v>2.8745320752781889</v>
      </c>
      <c r="Q1836" s="240">
        <v>2674.299</v>
      </c>
      <c r="R1836" s="235">
        <v>2673.2</v>
      </c>
      <c r="S1836" s="234">
        <f t="shared" si="525"/>
        <v>1.0990000000001601</v>
      </c>
      <c r="T1836" s="105">
        <f t="shared" si="526"/>
        <v>4.1111776148442324E-2</v>
      </c>
      <c r="U1836" s="180" t="s">
        <v>5580</v>
      </c>
      <c r="V1836" s="165">
        <v>1001</v>
      </c>
      <c r="W1836" s="165">
        <v>1069</v>
      </c>
      <c r="X1836" s="165">
        <f t="shared" si="527"/>
        <v>-68</v>
      </c>
      <c r="Y1836" s="255">
        <f t="shared" si="528"/>
        <v>-6.3610851262862491</v>
      </c>
      <c r="Z1836" s="237" t="s">
        <v>9799</v>
      </c>
      <c r="AA1836" s="165">
        <v>617</v>
      </c>
      <c r="AB1836" s="165">
        <v>600</v>
      </c>
      <c r="AC1836" s="165">
        <f t="shared" si="529"/>
        <v>17</v>
      </c>
      <c r="AD1836" s="165">
        <f t="shared" si="530"/>
        <v>2.833333333333333</v>
      </c>
      <c r="AE1836" s="237" t="s">
        <v>9800</v>
      </c>
      <c r="AF1836" s="165">
        <v>575</v>
      </c>
      <c r="AG1836" s="165">
        <v>559</v>
      </c>
      <c r="AH1836" s="165">
        <f t="shared" si="531"/>
        <v>16</v>
      </c>
      <c r="AI1836" s="165">
        <f t="shared" si="532"/>
        <v>2.8622540250447228</v>
      </c>
      <c r="AJ1836" s="237" t="s">
        <v>9801</v>
      </c>
      <c r="AK1836" s="165">
        <v>325</v>
      </c>
      <c r="AL1836" s="165">
        <v>285</v>
      </c>
      <c r="AM1836" s="165">
        <f t="shared" si="533"/>
        <v>40</v>
      </c>
      <c r="AN1836" s="165">
        <f t="shared" si="534"/>
        <v>14.035087719298245</v>
      </c>
      <c r="AO1836" s="237" t="s">
        <v>9802</v>
      </c>
      <c r="AP1836" s="165">
        <v>133</v>
      </c>
      <c r="AQ1836" s="165">
        <v>142</v>
      </c>
      <c r="AR1836" s="165">
        <f t="shared" si="535"/>
        <v>-9</v>
      </c>
      <c r="AS1836" s="263">
        <f t="shared" si="536"/>
        <v>-6.3380281690140841</v>
      </c>
      <c r="AT1836" s="166" t="s">
        <v>11825</v>
      </c>
    </row>
    <row r="1837" spans="2:46" ht="50" customHeight="1">
      <c r="B1837" s="34" t="s">
        <v>3619</v>
      </c>
      <c r="C1837" s="35" t="s">
        <v>5316</v>
      </c>
      <c r="D1837" s="36" t="s">
        <v>3620</v>
      </c>
      <c r="E1837" s="240">
        <v>12183.227999999999</v>
      </c>
      <c r="F1837" s="235">
        <v>12176.592000000001</v>
      </c>
      <c r="G1837" s="234">
        <f t="shared" si="519"/>
        <v>6.635999999998603</v>
      </c>
      <c r="H1837" s="105">
        <f t="shared" si="520"/>
        <v>5.4498007324205351E-2</v>
      </c>
      <c r="I1837" s="240">
        <v>4130.63</v>
      </c>
      <c r="J1837" s="235">
        <v>4095.2350000000001</v>
      </c>
      <c r="K1837" s="234">
        <f t="shared" si="521"/>
        <v>35.394999999999982</v>
      </c>
      <c r="L1837" s="312">
        <f t="shared" si="522"/>
        <v>0.86429716487576369</v>
      </c>
      <c r="M1837" s="240">
        <v>814.48099999999999</v>
      </c>
      <c r="N1837" s="235">
        <v>1220.923</v>
      </c>
      <c r="O1837" s="234">
        <f t="shared" si="523"/>
        <v>-406.44200000000001</v>
      </c>
      <c r="P1837" s="105">
        <f t="shared" si="524"/>
        <v>-33.289732440129313</v>
      </c>
      <c r="Q1837" s="240">
        <v>7238.1170000000002</v>
      </c>
      <c r="R1837" s="235">
        <v>6860.4340000000002</v>
      </c>
      <c r="S1837" s="234">
        <f t="shared" si="525"/>
        <v>377.68299999999999</v>
      </c>
      <c r="T1837" s="105">
        <f t="shared" si="526"/>
        <v>5.5052348000141098</v>
      </c>
      <c r="U1837" s="180" t="s">
        <v>5401</v>
      </c>
      <c r="V1837" s="165">
        <v>3123</v>
      </c>
      <c r="W1837" s="165">
        <v>2956</v>
      </c>
      <c r="X1837" s="165">
        <f t="shared" si="527"/>
        <v>167</v>
      </c>
      <c r="Y1837" s="255">
        <f t="shared" si="528"/>
        <v>5.6495263870094723</v>
      </c>
      <c r="Z1837" s="237" t="s">
        <v>9803</v>
      </c>
      <c r="AA1837" s="165">
        <v>1392</v>
      </c>
      <c r="AB1837" s="165">
        <v>1411</v>
      </c>
      <c r="AC1837" s="165">
        <f t="shared" si="529"/>
        <v>-19</v>
      </c>
      <c r="AD1837" s="165">
        <f t="shared" si="530"/>
        <v>-1.3465627214741318</v>
      </c>
      <c r="AE1837" s="237" t="s">
        <v>5577</v>
      </c>
      <c r="AF1837" s="165">
        <v>876</v>
      </c>
      <c r="AG1837" s="165">
        <v>611</v>
      </c>
      <c r="AH1837" s="165">
        <f t="shared" si="531"/>
        <v>265</v>
      </c>
      <c r="AI1837" s="165">
        <f t="shared" si="532"/>
        <v>43.371522094926348</v>
      </c>
      <c r="AJ1837" s="237" t="s">
        <v>9804</v>
      </c>
      <c r="AK1837" s="165">
        <v>657</v>
      </c>
      <c r="AL1837" s="165">
        <v>651</v>
      </c>
      <c r="AM1837" s="165">
        <f t="shared" si="533"/>
        <v>6</v>
      </c>
      <c r="AN1837" s="165">
        <f t="shared" si="534"/>
        <v>0.92165898617511521</v>
      </c>
      <c r="AO1837" s="237" t="s">
        <v>5386</v>
      </c>
      <c r="AP1837" s="165">
        <v>581</v>
      </c>
      <c r="AQ1837" s="165">
        <v>576</v>
      </c>
      <c r="AR1837" s="165">
        <f t="shared" si="535"/>
        <v>5</v>
      </c>
      <c r="AS1837" s="263">
        <f t="shared" si="536"/>
        <v>0.86805555555555558</v>
      </c>
      <c r="AT1837" s="166" t="s">
        <v>11826</v>
      </c>
    </row>
    <row r="1838" spans="2:46" ht="50" customHeight="1" thickBot="1">
      <c r="B1838" s="34" t="s">
        <v>3621</v>
      </c>
      <c r="C1838" s="35" t="s">
        <v>5316</v>
      </c>
      <c r="D1838" s="36" t="s">
        <v>2233</v>
      </c>
      <c r="E1838" s="240">
        <v>1303.982</v>
      </c>
      <c r="F1838" s="235">
        <v>1338.347</v>
      </c>
      <c r="G1838" s="234">
        <f t="shared" si="519"/>
        <v>-34.365000000000009</v>
      </c>
      <c r="H1838" s="105">
        <f t="shared" si="520"/>
        <v>-2.5677197318782059</v>
      </c>
      <c r="I1838" s="240">
        <v>1083.559</v>
      </c>
      <c r="J1838" s="235">
        <v>1111.45</v>
      </c>
      <c r="K1838" s="234">
        <f t="shared" si="521"/>
        <v>-27.891000000000076</v>
      </c>
      <c r="L1838" s="312">
        <f t="shared" si="522"/>
        <v>-2.5094246254892325</v>
      </c>
      <c r="M1838" s="240">
        <v>62.033000000000001</v>
      </c>
      <c r="N1838" s="235">
        <v>61.948999999999998</v>
      </c>
      <c r="O1838" s="234">
        <f t="shared" si="523"/>
        <v>8.4000000000003183E-2</v>
      </c>
      <c r="P1838" s="105">
        <f t="shared" si="524"/>
        <v>0.13559540912686757</v>
      </c>
      <c r="Q1838" s="240">
        <v>158.38999999999999</v>
      </c>
      <c r="R1838" s="235">
        <v>164.94800000000001</v>
      </c>
      <c r="S1838" s="234">
        <f t="shared" si="525"/>
        <v>-6.5580000000000211</v>
      </c>
      <c r="T1838" s="105">
        <f t="shared" si="526"/>
        <v>-3.9757984334457048</v>
      </c>
      <c r="U1838" s="180" t="s">
        <v>6805</v>
      </c>
      <c r="V1838" s="165">
        <v>64</v>
      </c>
      <c r="W1838" s="165">
        <v>64</v>
      </c>
      <c r="X1838" s="165">
        <f t="shared" si="527"/>
        <v>0</v>
      </c>
      <c r="Y1838" s="255">
        <f t="shared" si="528"/>
        <v>0</v>
      </c>
      <c r="Z1838" s="237" t="s">
        <v>6323</v>
      </c>
      <c r="AA1838" s="165">
        <v>48</v>
      </c>
      <c r="AB1838" s="165">
        <v>58</v>
      </c>
      <c r="AC1838" s="165">
        <f t="shared" si="529"/>
        <v>-10</v>
      </c>
      <c r="AD1838" s="165">
        <f t="shared" si="530"/>
        <v>-17.241379310344829</v>
      </c>
      <c r="AE1838" s="237" t="s">
        <v>7740</v>
      </c>
      <c r="AF1838" s="165">
        <v>24</v>
      </c>
      <c r="AG1838" s="165">
        <v>22</v>
      </c>
      <c r="AH1838" s="165">
        <f t="shared" si="531"/>
        <v>2</v>
      </c>
      <c r="AI1838" s="165">
        <f t="shared" si="532"/>
        <v>9.0909090909090917</v>
      </c>
      <c r="AJ1838" s="237" t="s">
        <v>9805</v>
      </c>
      <c r="AK1838" s="165">
        <v>12</v>
      </c>
      <c r="AL1838" s="165">
        <v>11</v>
      </c>
      <c r="AM1838" s="165">
        <f t="shared" si="533"/>
        <v>1</v>
      </c>
      <c r="AN1838" s="165">
        <f t="shared" si="534"/>
        <v>9.0909090909090917</v>
      </c>
      <c r="AO1838" s="237" t="s">
        <v>5567</v>
      </c>
      <c r="AP1838" s="165">
        <v>10</v>
      </c>
      <c r="AQ1838" s="165">
        <v>10</v>
      </c>
      <c r="AR1838" s="165">
        <f t="shared" si="535"/>
        <v>0</v>
      </c>
      <c r="AS1838" s="263">
        <f t="shared" si="536"/>
        <v>0</v>
      </c>
      <c r="AT1838" s="166" t="s">
        <v>11827</v>
      </c>
    </row>
    <row r="1839" spans="2:46" ht="50" customHeight="1" thickBot="1">
      <c r="B1839" s="34" t="s">
        <v>3622</v>
      </c>
      <c r="C1839" s="35" t="s">
        <v>5316</v>
      </c>
      <c r="D1839" s="36" t="s">
        <v>301</v>
      </c>
      <c r="E1839" s="240">
        <v>1214.2339999999999</v>
      </c>
      <c r="F1839" s="235">
        <v>1421.806</v>
      </c>
      <c r="G1839" s="234">
        <f t="shared" si="519"/>
        <v>-207.57200000000012</v>
      </c>
      <c r="H1839" s="105">
        <f t="shared" si="520"/>
        <v>-14.599178790918039</v>
      </c>
      <c r="I1839" s="240">
        <v>1012.141</v>
      </c>
      <c r="J1839" s="235">
        <v>1206.1559999999999</v>
      </c>
      <c r="K1839" s="234">
        <f t="shared" si="521"/>
        <v>-194.01499999999999</v>
      </c>
      <c r="L1839" s="312">
        <f t="shared" si="522"/>
        <v>-16.085398571992346</v>
      </c>
      <c r="M1839" s="240">
        <v>3.7440000000000002</v>
      </c>
      <c r="N1839" s="235">
        <v>3.738</v>
      </c>
      <c r="O1839" s="234">
        <f t="shared" si="523"/>
        <v>6.0000000000002274E-3</v>
      </c>
      <c r="P1839" s="105">
        <f t="shared" si="524"/>
        <v>0.16051364365971715</v>
      </c>
      <c r="Q1839" s="240">
        <v>198.34899999999999</v>
      </c>
      <c r="R1839" s="235">
        <v>211.91200000000001</v>
      </c>
      <c r="S1839" s="234">
        <f t="shared" si="525"/>
        <v>-13.563000000000017</v>
      </c>
      <c r="T1839" s="105">
        <f t="shared" si="526"/>
        <v>-6.4002982370040469</v>
      </c>
      <c r="U1839" s="180" t="s">
        <v>5529</v>
      </c>
      <c r="V1839" s="165">
        <v>183</v>
      </c>
      <c r="W1839" s="165">
        <v>198</v>
      </c>
      <c r="X1839" s="165">
        <f t="shared" si="527"/>
        <v>-15</v>
      </c>
      <c r="Y1839" s="255">
        <f t="shared" si="528"/>
        <v>-7.5757575757575761</v>
      </c>
      <c r="Z1839" s="237" t="s">
        <v>9788</v>
      </c>
      <c r="AA1839" s="165">
        <v>10</v>
      </c>
      <c r="AB1839" s="165">
        <v>10</v>
      </c>
      <c r="AC1839" s="165">
        <f t="shared" si="529"/>
        <v>0</v>
      </c>
      <c r="AD1839" s="165">
        <f t="shared" si="530"/>
        <v>0</v>
      </c>
      <c r="AE1839" s="237" t="s">
        <v>6323</v>
      </c>
      <c r="AF1839" s="165">
        <v>4</v>
      </c>
      <c r="AG1839" s="165">
        <v>4</v>
      </c>
      <c r="AH1839" s="165">
        <f t="shared" si="531"/>
        <v>0</v>
      </c>
      <c r="AI1839" s="165">
        <f t="shared" si="532"/>
        <v>0</v>
      </c>
      <c r="AJ1839" s="237" t="s">
        <v>9806</v>
      </c>
      <c r="AK1839" s="165">
        <v>1</v>
      </c>
      <c r="AL1839" s="165" t="s">
        <v>6176</v>
      </c>
      <c r="AM1839" s="165" t="s">
        <v>6176</v>
      </c>
      <c r="AN1839" s="165" t="s">
        <v>6176</v>
      </c>
      <c r="AO1839" s="165" t="s">
        <v>6176</v>
      </c>
      <c r="AP1839" s="165" t="s">
        <v>6176</v>
      </c>
      <c r="AQ1839" s="165" t="s">
        <v>6176</v>
      </c>
      <c r="AR1839" s="165" t="s">
        <v>6176</v>
      </c>
      <c r="AS1839" s="165" t="s">
        <v>6176</v>
      </c>
      <c r="AT1839" s="174" t="s">
        <v>11828</v>
      </c>
    </row>
    <row r="1840" spans="2:46" ht="50" customHeight="1">
      <c r="B1840" s="34" t="s">
        <v>3623</v>
      </c>
      <c r="C1840" s="35" t="s">
        <v>5316</v>
      </c>
      <c r="D1840" s="36" t="s">
        <v>3624</v>
      </c>
      <c r="E1840" s="240">
        <v>836.68</v>
      </c>
      <c r="F1840" s="235">
        <v>923.803</v>
      </c>
      <c r="G1840" s="234">
        <f t="shared" si="519"/>
        <v>-87.123000000000047</v>
      </c>
      <c r="H1840" s="105">
        <f t="shared" si="520"/>
        <v>-9.4309068058882737</v>
      </c>
      <c r="I1840" s="240">
        <v>805.13</v>
      </c>
      <c r="J1840" s="235">
        <v>887.20600000000002</v>
      </c>
      <c r="K1840" s="234">
        <f t="shared" si="521"/>
        <v>-82.076000000000022</v>
      </c>
      <c r="L1840" s="312">
        <f t="shared" si="522"/>
        <v>-9.2510645780123255</v>
      </c>
      <c r="M1840" s="240">
        <v>0.52700000000000002</v>
      </c>
      <c r="N1840" s="235">
        <v>0.52700000000000002</v>
      </c>
      <c r="O1840" s="234">
        <f t="shared" si="523"/>
        <v>0</v>
      </c>
      <c r="P1840" s="105">
        <f t="shared" si="524"/>
        <v>0</v>
      </c>
      <c r="Q1840" s="240">
        <v>31.023</v>
      </c>
      <c r="R1840" s="235">
        <v>36.07</v>
      </c>
      <c r="S1840" s="234">
        <f t="shared" si="525"/>
        <v>-5.0470000000000006</v>
      </c>
      <c r="T1840" s="105">
        <f t="shared" si="526"/>
        <v>-13.992237316329362</v>
      </c>
      <c r="U1840" s="180" t="s">
        <v>6323</v>
      </c>
      <c r="V1840" s="165">
        <v>15</v>
      </c>
      <c r="W1840" s="165">
        <v>20</v>
      </c>
      <c r="X1840" s="165">
        <f t="shared" si="527"/>
        <v>-5</v>
      </c>
      <c r="Y1840" s="255">
        <f t="shared" si="528"/>
        <v>-25</v>
      </c>
      <c r="Z1840" s="237" t="s">
        <v>9807</v>
      </c>
      <c r="AA1840" s="165">
        <v>14</v>
      </c>
      <c r="AB1840" s="165">
        <v>13</v>
      </c>
      <c r="AC1840" s="165">
        <f t="shared" si="529"/>
        <v>1</v>
      </c>
      <c r="AD1840" s="165">
        <f t="shared" si="530"/>
        <v>7.6923076923076925</v>
      </c>
      <c r="AE1840" s="237" t="s">
        <v>5391</v>
      </c>
      <c r="AF1840" s="165">
        <v>2</v>
      </c>
      <c r="AG1840" s="165">
        <v>3</v>
      </c>
      <c r="AH1840" s="165">
        <f t="shared" si="531"/>
        <v>-1</v>
      </c>
      <c r="AI1840" s="165">
        <f t="shared" si="532"/>
        <v>-33.333333333333329</v>
      </c>
      <c r="AJ1840" s="237" t="s">
        <v>9808</v>
      </c>
      <c r="AK1840" s="165">
        <v>0</v>
      </c>
      <c r="AL1840" s="165" t="s">
        <v>6176</v>
      </c>
      <c r="AM1840" s="165" t="s">
        <v>6176</v>
      </c>
      <c r="AN1840" s="165" t="s">
        <v>6176</v>
      </c>
      <c r="AO1840" s="165" t="s">
        <v>6176</v>
      </c>
      <c r="AP1840" s="165" t="s">
        <v>6176</v>
      </c>
      <c r="AQ1840" s="165" t="s">
        <v>6176</v>
      </c>
      <c r="AR1840" s="165" t="s">
        <v>6176</v>
      </c>
      <c r="AS1840" s="165" t="s">
        <v>6176</v>
      </c>
      <c r="AT1840" s="166" t="s">
        <v>11829</v>
      </c>
    </row>
    <row r="1841" spans="2:46" ht="50" customHeight="1">
      <c r="B1841" s="34" t="s">
        <v>3625</v>
      </c>
      <c r="C1841" s="35" t="s">
        <v>5316</v>
      </c>
      <c r="D1841" s="36" t="s">
        <v>3626</v>
      </c>
      <c r="E1841" s="240">
        <v>7128.9660000000003</v>
      </c>
      <c r="F1841" s="235">
        <v>6844.5320000000002</v>
      </c>
      <c r="G1841" s="234">
        <f t="shared" si="519"/>
        <v>284.4340000000002</v>
      </c>
      <c r="H1841" s="105">
        <f t="shared" si="520"/>
        <v>4.1556383986516563</v>
      </c>
      <c r="I1841" s="240">
        <v>2491.15</v>
      </c>
      <c r="J1841" s="235">
        <v>2536.0100000000002</v>
      </c>
      <c r="K1841" s="234">
        <f t="shared" si="521"/>
        <v>-44.860000000000127</v>
      </c>
      <c r="L1841" s="312">
        <f t="shared" si="522"/>
        <v>-1.7689204695565131</v>
      </c>
      <c r="M1841" s="240">
        <v>142.429</v>
      </c>
      <c r="N1841" s="235">
        <v>142.15899999999999</v>
      </c>
      <c r="O1841" s="234">
        <f t="shared" si="523"/>
        <v>0.27000000000001023</v>
      </c>
      <c r="P1841" s="105">
        <f t="shared" si="524"/>
        <v>0.18992817901083311</v>
      </c>
      <c r="Q1841" s="240">
        <v>4495.3869999999997</v>
      </c>
      <c r="R1841" s="235">
        <v>4166.3630000000003</v>
      </c>
      <c r="S1841" s="234">
        <f t="shared" si="525"/>
        <v>329.02399999999943</v>
      </c>
      <c r="T1841" s="105">
        <f t="shared" si="526"/>
        <v>7.8971515444045419</v>
      </c>
      <c r="U1841" s="180" t="s">
        <v>9809</v>
      </c>
      <c r="V1841" s="165">
        <v>1946</v>
      </c>
      <c r="W1841" s="165">
        <v>1947</v>
      </c>
      <c r="X1841" s="165">
        <f t="shared" si="527"/>
        <v>-1</v>
      </c>
      <c r="Y1841" s="255">
        <f t="shared" si="528"/>
        <v>-5.1361068310220852E-2</v>
      </c>
      <c r="Z1841" s="235" t="s">
        <v>5895</v>
      </c>
      <c r="AA1841" s="165">
        <v>1024</v>
      </c>
      <c r="AB1841" s="165">
        <v>823</v>
      </c>
      <c r="AC1841" s="165">
        <f t="shared" si="529"/>
        <v>201</v>
      </c>
      <c r="AD1841" s="165">
        <f t="shared" si="530"/>
        <v>24.4228432563791</v>
      </c>
      <c r="AE1841" s="235" t="s">
        <v>5440</v>
      </c>
      <c r="AF1841" s="165">
        <v>746</v>
      </c>
      <c r="AG1841" s="165">
        <v>744</v>
      </c>
      <c r="AH1841" s="165">
        <f t="shared" si="531"/>
        <v>2</v>
      </c>
      <c r="AI1841" s="165">
        <f t="shared" si="532"/>
        <v>0.26881720430107531</v>
      </c>
      <c r="AJ1841" s="235" t="s">
        <v>5362</v>
      </c>
      <c r="AK1841" s="165">
        <v>498</v>
      </c>
      <c r="AL1841" s="165">
        <v>398</v>
      </c>
      <c r="AM1841" s="165">
        <f t="shared" si="533"/>
        <v>100</v>
      </c>
      <c r="AN1841" s="165">
        <f t="shared" si="534"/>
        <v>25.125628140703515</v>
      </c>
      <c r="AO1841" s="235" t="s">
        <v>5517</v>
      </c>
      <c r="AP1841" s="165">
        <v>151</v>
      </c>
      <c r="AQ1841" s="165">
        <v>155</v>
      </c>
      <c r="AR1841" s="165">
        <f t="shared" si="535"/>
        <v>-4</v>
      </c>
      <c r="AS1841" s="255">
        <f t="shared" si="536"/>
        <v>-2.5806451612903225</v>
      </c>
      <c r="AT1841" s="166" t="s">
        <v>11830</v>
      </c>
    </row>
    <row r="1842" spans="2:46" ht="50" customHeight="1">
      <c r="B1842" s="34" t="s">
        <v>3627</v>
      </c>
      <c r="C1842" s="35" t="s">
        <v>5316</v>
      </c>
      <c r="D1842" s="36" t="s">
        <v>3628</v>
      </c>
      <c r="E1842" s="240">
        <v>5644.8270000000002</v>
      </c>
      <c r="F1842" s="235">
        <v>5589.9369999999999</v>
      </c>
      <c r="G1842" s="234">
        <f t="shared" si="519"/>
        <v>54.890000000000327</v>
      </c>
      <c r="H1842" s="105">
        <f t="shared" si="520"/>
        <v>0.9819430880884763</v>
      </c>
      <c r="I1842" s="240">
        <v>1483.7919999999999</v>
      </c>
      <c r="J1842" s="235">
        <v>1483.202</v>
      </c>
      <c r="K1842" s="234">
        <f t="shared" si="521"/>
        <v>0.58999999999991815</v>
      </c>
      <c r="L1842" s="312">
        <f t="shared" si="522"/>
        <v>3.9778802887261357E-2</v>
      </c>
      <c r="M1842" s="240">
        <v>483.64800000000002</v>
      </c>
      <c r="N1842" s="235">
        <v>483.56900000000002</v>
      </c>
      <c r="O1842" s="234">
        <f t="shared" si="523"/>
        <v>7.9000000000007731E-2</v>
      </c>
      <c r="P1842" s="105">
        <f t="shared" si="524"/>
        <v>1.6336861957653971E-2</v>
      </c>
      <c r="Q1842" s="240">
        <v>3677.3870000000002</v>
      </c>
      <c r="R1842" s="235">
        <v>3623.1660000000002</v>
      </c>
      <c r="S1842" s="234">
        <f t="shared" si="525"/>
        <v>54.221000000000004</v>
      </c>
      <c r="T1842" s="105">
        <f t="shared" si="526"/>
        <v>1.4965088544107557</v>
      </c>
      <c r="U1842" s="180" t="s">
        <v>9810</v>
      </c>
      <c r="V1842" s="165">
        <v>1118</v>
      </c>
      <c r="W1842" s="165">
        <v>1117</v>
      </c>
      <c r="X1842" s="165">
        <f t="shared" si="527"/>
        <v>1</v>
      </c>
      <c r="Y1842" s="255">
        <f t="shared" si="528"/>
        <v>8.9525514771709933E-2</v>
      </c>
      <c r="Z1842" s="235" t="s">
        <v>5401</v>
      </c>
      <c r="AA1842" s="165">
        <v>944</v>
      </c>
      <c r="AB1842" s="165">
        <v>943</v>
      </c>
      <c r="AC1842" s="165">
        <f t="shared" si="529"/>
        <v>1</v>
      </c>
      <c r="AD1842" s="165">
        <f t="shared" si="530"/>
        <v>0.10604453870625664</v>
      </c>
      <c r="AE1842" s="235" t="s">
        <v>6562</v>
      </c>
      <c r="AF1842" s="165">
        <v>811</v>
      </c>
      <c r="AG1842" s="165">
        <v>781</v>
      </c>
      <c r="AH1842" s="165">
        <f t="shared" si="531"/>
        <v>30</v>
      </c>
      <c r="AI1842" s="165">
        <f t="shared" si="532"/>
        <v>3.841229193341869</v>
      </c>
      <c r="AJ1842" s="235" t="s">
        <v>5415</v>
      </c>
      <c r="AK1842" s="165">
        <v>322</v>
      </c>
      <c r="AL1842" s="165">
        <v>322</v>
      </c>
      <c r="AM1842" s="165">
        <f t="shared" si="533"/>
        <v>0</v>
      </c>
      <c r="AN1842" s="165">
        <f t="shared" si="534"/>
        <v>0</v>
      </c>
      <c r="AO1842" s="235" t="s">
        <v>9811</v>
      </c>
      <c r="AP1842" s="165">
        <v>152</v>
      </c>
      <c r="AQ1842" s="165">
        <v>151</v>
      </c>
      <c r="AR1842" s="165">
        <f t="shared" si="535"/>
        <v>1</v>
      </c>
      <c r="AS1842" s="255">
        <f t="shared" si="536"/>
        <v>0.66225165562913912</v>
      </c>
      <c r="AT1842" s="166" t="s">
        <v>11831</v>
      </c>
    </row>
    <row r="1843" spans="2:46" ht="50" customHeight="1">
      <c r="B1843" s="34" t="s">
        <v>3629</v>
      </c>
      <c r="C1843" s="35" t="s">
        <v>5316</v>
      </c>
      <c r="D1843" s="36" t="s">
        <v>3630</v>
      </c>
      <c r="E1843" s="240">
        <v>7818.8720000000003</v>
      </c>
      <c r="F1843" s="235">
        <v>7718.1620000000003</v>
      </c>
      <c r="G1843" s="234">
        <f t="shared" si="519"/>
        <v>100.71000000000004</v>
      </c>
      <c r="H1843" s="105">
        <f t="shared" si="520"/>
        <v>1.3048443398829932</v>
      </c>
      <c r="I1843" s="240">
        <v>3508.19</v>
      </c>
      <c r="J1843" s="235">
        <v>3522.0329999999999</v>
      </c>
      <c r="K1843" s="234">
        <f t="shared" si="521"/>
        <v>-13.842999999999847</v>
      </c>
      <c r="L1843" s="312">
        <f t="shared" si="522"/>
        <v>-0.39304004249817787</v>
      </c>
      <c r="M1843" s="240">
        <v>1038.5039999999999</v>
      </c>
      <c r="N1843" s="235">
        <v>1035.6210000000001</v>
      </c>
      <c r="O1843" s="234">
        <f t="shared" si="523"/>
        <v>2.8829999999998108</v>
      </c>
      <c r="P1843" s="105">
        <f t="shared" si="524"/>
        <v>0.27838369442101024</v>
      </c>
      <c r="Q1843" s="240">
        <v>3272.1779999999999</v>
      </c>
      <c r="R1843" s="235">
        <v>3160.5079999999998</v>
      </c>
      <c r="S1843" s="234">
        <f t="shared" si="525"/>
        <v>111.67000000000007</v>
      </c>
      <c r="T1843" s="105">
        <f t="shared" si="526"/>
        <v>3.5332927491403305</v>
      </c>
      <c r="U1843" s="180" t="s">
        <v>9812</v>
      </c>
      <c r="V1843" s="165">
        <v>1900</v>
      </c>
      <c r="W1843" s="165">
        <v>1891</v>
      </c>
      <c r="X1843" s="165">
        <f t="shared" si="527"/>
        <v>9</v>
      </c>
      <c r="Y1843" s="165">
        <f t="shared" si="528"/>
        <v>0.47593865679534636</v>
      </c>
      <c r="Z1843" s="235" t="s">
        <v>9813</v>
      </c>
      <c r="AA1843" s="165">
        <v>645</v>
      </c>
      <c r="AB1843" s="165">
        <v>544</v>
      </c>
      <c r="AC1843" s="165">
        <f t="shared" si="529"/>
        <v>101</v>
      </c>
      <c r="AD1843" s="165">
        <f t="shared" si="530"/>
        <v>18.566176470588236</v>
      </c>
      <c r="AE1843" s="235" t="s">
        <v>9814</v>
      </c>
      <c r="AF1843" s="165">
        <v>310</v>
      </c>
      <c r="AG1843" s="165">
        <v>213</v>
      </c>
      <c r="AH1843" s="165">
        <f t="shared" si="531"/>
        <v>97</v>
      </c>
      <c r="AI1843" s="165">
        <f t="shared" si="532"/>
        <v>45.539906103286384</v>
      </c>
      <c r="AJ1843" s="235" t="s">
        <v>9815</v>
      </c>
      <c r="AK1843" s="165">
        <v>174</v>
      </c>
      <c r="AL1843" s="165">
        <v>174</v>
      </c>
      <c r="AM1843" s="165">
        <f t="shared" si="533"/>
        <v>0</v>
      </c>
      <c r="AN1843" s="165">
        <f t="shared" si="534"/>
        <v>0</v>
      </c>
      <c r="AO1843" s="235" t="s">
        <v>9816</v>
      </c>
      <c r="AP1843" s="165">
        <v>119</v>
      </c>
      <c r="AQ1843" s="165">
        <v>119</v>
      </c>
      <c r="AR1843" s="165">
        <f t="shared" si="535"/>
        <v>0</v>
      </c>
      <c r="AS1843" s="255">
        <f t="shared" si="536"/>
        <v>0</v>
      </c>
      <c r="AT1843" s="175" t="s">
        <v>9817</v>
      </c>
    </row>
    <row r="1844" spans="2:46" ht="50" customHeight="1">
      <c r="B1844" s="37" t="s">
        <v>3631</v>
      </c>
      <c r="C1844" s="38" t="s">
        <v>5316</v>
      </c>
      <c r="D1844" s="39" t="s">
        <v>3632</v>
      </c>
      <c r="E1844" s="240">
        <v>4801.8559999999998</v>
      </c>
      <c r="F1844" s="235">
        <v>5157.3919999999998</v>
      </c>
      <c r="G1844" s="234">
        <f t="shared" si="519"/>
        <v>-355.53600000000006</v>
      </c>
      <c r="H1844" s="105">
        <f t="shared" si="520"/>
        <v>-6.8937168243174085</v>
      </c>
      <c r="I1844" s="240">
        <v>2068.4920000000002</v>
      </c>
      <c r="J1844" s="235">
        <v>2482.2339999999999</v>
      </c>
      <c r="K1844" s="234">
        <f t="shared" si="521"/>
        <v>-413.74199999999973</v>
      </c>
      <c r="L1844" s="312">
        <f t="shared" si="522"/>
        <v>-16.668130401887968</v>
      </c>
      <c r="M1844" s="240">
        <v>252.14400000000001</v>
      </c>
      <c r="N1844" s="235">
        <v>201.84200000000001</v>
      </c>
      <c r="O1844" s="234">
        <f t="shared" si="523"/>
        <v>50.301999999999992</v>
      </c>
      <c r="P1844" s="105">
        <f t="shared" si="524"/>
        <v>24.921473231537533</v>
      </c>
      <c r="Q1844" s="240">
        <v>2481.2199999999998</v>
      </c>
      <c r="R1844" s="235">
        <v>2473.3159999999998</v>
      </c>
      <c r="S1844" s="234">
        <f t="shared" si="525"/>
        <v>7.9039999999999964</v>
      </c>
      <c r="T1844" s="105">
        <f t="shared" si="526"/>
        <v>0.31957097273457968</v>
      </c>
      <c r="U1844" s="180" t="s">
        <v>5338</v>
      </c>
      <c r="V1844" s="165">
        <v>1062</v>
      </c>
      <c r="W1844" s="165">
        <v>1175</v>
      </c>
      <c r="X1844" s="165">
        <f t="shared" si="527"/>
        <v>-113</v>
      </c>
      <c r="Y1844" s="255">
        <f t="shared" si="528"/>
        <v>-9.6170212765957448</v>
      </c>
      <c r="Z1844" s="237" t="s">
        <v>5728</v>
      </c>
      <c r="AA1844" s="165">
        <v>522</v>
      </c>
      <c r="AB1844" s="165">
        <v>421</v>
      </c>
      <c r="AC1844" s="165">
        <f t="shared" si="529"/>
        <v>101</v>
      </c>
      <c r="AD1844" s="165">
        <f t="shared" si="530"/>
        <v>23.990498812351543</v>
      </c>
      <c r="AE1844" s="235" t="s">
        <v>5395</v>
      </c>
      <c r="AF1844" s="165">
        <v>291</v>
      </c>
      <c r="AG1844" s="165">
        <v>258</v>
      </c>
      <c r="AH1844" s="165">
        <f t="shared" si="531"/>
        <v>33</v>
      </c>
      <c r="AI1844" s="165">
        <f t="shared" si="532"/>
        <v>12.790697674418606</v>
      </c>
      <c r="AJ1844" s="235" t="s">
        <v>6484</v>
      </c>
      <c r="AK1844" s="165">
        <v>127</v>
      </c>
      <c r="AL1844" s="165">
        <v>127</v>
      </c>
      <c r="AM1844" s="165">
        <f t="shared" si="533"/>
        <v>0</v>
      </c>
      <c r="AN1844" s="165">
        <f t="shared" si="534"/>
        <v>0</v>
      </c>
      <c r="AO1844" s="235" t="s">
        <v>5373</v>
      </c>
      <c r="AP1844" s="165">
        <v>106</v>
      </c>
      <c r="AQ1844" s="165">
        <v>106</v>
      </c>
      <c r="AR1844" s="165">
        <f t="shared" si="535"/>
        <v>0</v>
      </c>
      <c r="AS1844" s="255">
        <f t="shared" si="536"/>
        <v>0</v>
      </c>
      <c r="AT1844" s="166" t="s">
        <v>11832</v>
      </c>
    </row>
    <row r="1845" spans="2:46" ht="50" customHeight="1">
      <c r="B1845" s="37" t="s">
        <v>3633</v>
      </c>
      <c r="C1845" s="38" t="s">
        <v>5316</v>
      </c>
      <c r="D1845" s="39" t="s">
        <v>3634</v>
      </c>
      <c r="E1845" s="240">
        <v>2070.3980000000001</v>
      </c>
      <c r="F1845" s="235">
        <v>2047.556</v>
      </c>
      <c r="G1845" s="234">
        <f t="shared" si="519"/>
        <v>22.842000000000098</v>
      </c>
      <c r="H1845" s="105">
        <f t="shared" si="520"/>
        <v>1.1155738841819272</v>
      </c>
      <c r="I1845" s="240">
        <v>1051.6130000000001</v>
      </c>
      <c r="J1845" s="235">
        <v>1051.548</v>
      </c>
      <c r="K1845" s="234">
        <f t="shared" si="521"/>
        <v>6.500000000005457E-2</v>
      </c>
      <c r="L1845" s="312">
        <f t="shared" si="522"/>
        <v>6.1813630951753568E-3</v>
      </c>
      <c r="M1845" s="240">
        <v>431.62799999999999</v>
      </c>
      <c r="N1845" s="235">
        <v>431.57400000000001</v>
      </c>
      <c r="O1845" s="234">
        <f t="shared" si="523"/>
        <v>5.3999999999973625E-2</v>
      </c>
      <c r="P1845" s="105">
        <f t="shared" si="524"/>
        <v>1.2512338556070019E-2</v>
      </c>
      <c r="Q1845" s="240">
        <v>587.15700000000004</v>
      </c>
      <c r="R1845" s="235">
        <v>564.43399999999997</v>
      </c>
      <c r="S1845" s="234">
        <f t="shared" si="525"/>
        <v>22.72300000000007</v>
      </c>
      <c r="T1845" s="105">
        <f t="shared" si="526"/>
        <v>4.0258028396588568</v>
      </c>
      <c r="U1845" s="180" t="s">
        <v>9818</v>
      </c>
      <c r="V1845" s="165">
        <v>219</v>
      </c>
      <c r="W1845" s="165">
        <v>215</v>
      </c>
      <c r="X1845" s="165">
        <f t="shared" si="527"/>
        <v>4</v>
      </c>
      <c r="Y1845" s="255">
        <f t="shared" si="528"/>
        <v>1.8604651162790697</v>
      </c>
      <c r="Z1845" s="235" t="s">
        <v>9819</v>
      </c>
      <c r="AA1845" s="165">
        <v>85</v>
      </c>
      <c r="AB1845" s="165">
        <v>80</v>
      </c>
      <c r="AC1845" s="165">
        <f t="shared" si="529"/>
        <v>5</v>
      </c>
      <c r="AD1845" s="165">
        <f t="shared" si="530"/>
        <v>6.25</v>
      </c>
      <c r="AE1845" s="235" t="s">
        <v>9820</v>
      </c>
      <c r="AF1845" s="165">
        <v>76</v>
      </c>
      <c r="AG1845" s="165">
        <v>76</v>
      </c>
      <c r="AH1845" s="165">
        <f t="shared" si="531"/>
        <v>0</v>
      </c>
      <c r="AI1845" s="165">
        <f t="shared" si="532"/>
        <v>0</v>
      </c>
      <c r="AJ1845" s="241" t="s">
        <v>9821</v>
      </c>
      <c r="AK1845" s="165">
        <v>66</v>
      </c>
      <c r="AL1845" s="165">
        <v>66</v>
      </c>
      <c r="AM1845" s="165">
        <f t="shared" si="533"/>
        <v>0</v>
      </c>
      <c r="AN1845" s="165">
        <f t="shared" si="534"/>
        <v>0</v>
      </c>
      <c r="AO1845" s="235" t="s">
        <v>9822</v>
      </c>
      <c r="AP1845" s="165">
        <v>52</v>
      </c>
      <c r="AQ1845" s="165">
        <v>45</v>
      </c>
      <c r="AR1845" s="165">
        <f t="shared" si="535"/>
        <v>7</v>
      </c>
      <c r="AS1845" s="255">
        <f t="shared" si="536"/>
        <v>15.555555555555555</v>
      </c>
      <c r="AT1845" s="171" t="s">
        <v>11833</v>
      </c>
    </row>
    <row r="1846" spans="2:46" ht="50" customHeight="1">
      <c r="B1846" s="34" t="s">
        <v>3635</v>
      </c>
      <c r="C1846" s="35" t="s">
        <v>5316</v>
      </c>
      <c r="D1846" s="36" t="s">
        <v>3636</v>
      </c>
      <c r="E1846" s="240">
        <v>2676.9639999999999</v>
      </c>
      <c r="F1846" s="235">
        <v>2786.5079999999998</v>
      </c>
      <c r="G1846" s="234">
        <f t="shared" si="519"/>
        <v>-109.54399999999987</v>
      </c>
      <c r="H1846" s="105">
        <f t="shared" si="520"/>
        <v>-3.9312286201941595</v>
      </c>
      <c r="I1846" s="240">
        <v>1276.6679999999999</v>
      </c>
      <c r="J1846" s="235">
        <v>1416.6679999999999</v>
      </c>
      <c r="K1846" s="234">
        <f t="shared" si="521"/>
        <v>-140</v>
      </c>
      <c r="L1846" s="312">
        <f t="shared" si="522"/>
        <v>-9.8823436401471643</v>
      </c>
      <c r="M1846" s="240">
        <v>43.103000000000002</v>
      </c>
      <c r="N1846" s="235">
        <v>43.103000000000002</v>
      </c>
      <c r="O1846" s="234">
        <f t="shared" si="523"/>
        <v>0</v>
      </c>
      <c r="P1846" s="105">
        <f t="shared" si="524"/>
        <v>0</v>
      </c>
      <c r="Q1846" s="240">
        <v>1357.193</v>
      </c>
      <c r="R1846" s="235">
        <v>1326.7370000000001</v>
      </c>
      <c r="S1846" s="234">
        <f t="shared" si="525"/>
        <v>30.455999999999904</v>
      </c>
      <c r="T1846" s="105">
        <f t="shared" si="526"/>
        <v>2.2955566928486886</v>
      </c>
      <c r="U1846" s="180" t="s">
        <v>6339</v>
      </c>
      <c r="V1846" s="165">
        <v>961</v>
      </c>
      <c r="W1846" s="165">
        <v>961</v>
      </c>
      <c r="X1846" s="165">
        <f t="shared" si="527"/>
        <v>0</v>
      </c>
      <c r="Y1846" s="255">
        <f t="shared" si="528"/>
        <v>0</v>
      </c>
      <c r="Z1846" s="241" t="s">
        <v>9823</v>
      </c>
      <c r="AA1846" s="165">
        <v>169</v>
      </c>
      <c r="AB1846" s="165">
        <v>170</v>
      </c>
      <c r="AC1846" s="165">
        <f t="shared" si="529"/>
        <v>-1</v>
      </c>
      <c r="AD1846" s="165">
        <f t="shared" si="530"/>
        <v>-0.58823529411764708</v>
      </c>
      <c r="AE1846" s="235" t="s">
        <v>7868</v>
      </c>
      <c r="AF1846" s="165">
        <v>62</v>
      </c>
      <c r="AG1846" s="165">
        <v>44</v>
      </c>
      <c r="AH1846" s="165">
        <f t="shared" si="531"/>
        <v>18</v>
      </c>
      <c r="AI1846" s="165">
        <f t="shared" si="532"/>
        <v>40.909090909090914</v>
      </c>
      <c r="AJ1846" s="235" t="s">
        <v>9824</v>
      </c>
      <c r="AK1846" s="165">
        <v>42</v>
      </c>
      <c r="AL1846" s="165">
        <v>35</v>
      </c>
      <c r="AM1846" s="165">
        <f t="shared" si="533"/>
        <v>7</v>
      </c>
      <c r="AN1846" s="165">
        <f t="shared" si="534"/>
        <v>20</v>
      </c>
      <c r="AO1846" s="235" t="s">
        <v>9825</v>
      </c>
      <c r="AP1846" s="165">
        <v>36</v>
      </c>
      <c r="AQ1846" s="165">
        <v>36</v>
      </c>
      <c r="AR1846" s="165">
        <f t="shared" si="535"/>
        <v>0</v>
      </c>
      <c r="AS1846" s="255">
        <f t="shared" si="536"/>
        <v>0</v>
      </c>
      <c r="AT1846" s="166" t="s">
        <v>11834</v>
      </c>
    </row>
    <row r="1847" spans="2:46" ht="50" customHeight="1">
      <c r="B1847" s="34" t="s">
        <v>3637</v>
      </c>
      <c r="C1847" s="35" t="s">
        <v>5316</v>
      </c>
      <c r="D1847" s="36" t="s">
        <v>3638</v>
      </c>
      <c r="E1847" s="240">
        <v>3904.3890000000001</v>
      </c>
      <c r="F1847" s="235">
        <v>3956.7550000000001</v>
      </c>
      <c r="G1847" s="234">
        <f t="shared" si="519"/>
        <v>-52.365999999999985</v>
      </c>
      <c r="H1847" s="105">
        <f t="shared" si="520"/>
        <v>-1.3234582378742172</v>
      </c>
      <c r="I1847" s="240">
        <v>977.553</v>
      </c>
      <c r="J1847" s="235">
        <v>927.30899999999997</v>
      </c>
      <c r="K1847" s="234">
        <f t="shared" si="521"/>
        <v>50.244000000000028</v>
      </c>
      <c r="L1847" s="312">
        <f t="shared" si="522"/>
        <v>5.4182586387061953</v>
      </c>
      <c r="M1847" s="240">
        <v>1226.5250000000001</v>
      </c>
      <c r="N1847" s="235">
        <v>1226.2249999999999</v>
      </c>
      <c r="O1847" s="234">
        <f t="shared" si="523"/>
        <v>0.3000000000001819</v>
      </c>
      <c r="P1847" s="105">
        <f t="shared" si="524"/>
        <v>2.44653305877944E-2</v>
      </c>
      <c r="Q1847" s="240">
        <v>1700.3109999999999</v>
      </c>
      <c r="R1847" s="235">
        <v>1803.221</v>
      </c>
      <c r="S1847" s="234">
        <f t="shared" si="525"/>
        <v>-102.91000000000008</v>
      </c>
      <c r="T1847" s="105">
        <f t="shared" si="526"/>
        <v>-5.7070098451604148</v>
      </c>
      <c r="U1847" s="180" t="s">
        <v>5395</v>
      </c>
      <c r="V1847" s="165">
        <v>404</v>
      </c>
      <c r="W1847" s="165">
        <v>453</v>
      </c>
      <c r="X1847" s="165">
        <f t="shared" si="527"/>
        <v>-49</v>
      </c>
      <c r="Y1847" s="165">
        <f t="shared" si="528"/>
        <v>-10.816777041942604</v>
      </c>
      <c r="Z1847" s="241" t="s">
        <v>9826</v>
      </c>
      <c r="AA1847" s="165">
        <v>356</v>
      </c>
      <c r="AB1847" s="165">
        <v>350</v>
      </c>
      <c r="AC1847" s="165">
        <f t="shared" si="529"/>
        <v>6</v>
      </c>
      <c r="AD1847" s="165">
        <f t="shared" si="530"/>
        <v>1.7142857142857144</v>
      </c>
      <c r="AE1847" s="235" t="s">
        <v>5801</v>
      </c>
      <c r="AF1847" s="165">
        <v>349</v>
      </c>
      <c r="AG1847" s="165">
        <v>430</v>
      </c>
      <c r="AH1847" s="165">
        <f t="shared" si="531"/>
        <v>-81</v>
      </c>
      <c r="AI1847" s="165">
        <f t="shared" si="532"/>
        <v>-18.837209302325579</v>
      </c>
      <c r="AJ1847" s="235" t="s">
        <v>5362</v>
      </c>
      <c r="AK1847" s="165">
        <v>345</v>
      </c>
      <c r="AL1847" s="165">
        <v>343</v>
      </c>
      <c r="AM1847" s="165">
        <f t="shared" si="533"/>
        <v>2</v>
      </c>
      <c r="AN1847" s="165">
        <f t="shared" si="534"/>
        <v>0.58309037900874638</v>
      </c>
      <c r="AO1847" s="235" t="s">
        <v>5342</v>
      </c>
      <c r="AP1847" s="165">
        <v>106</v>
      </c>
      <c r="AQ1847" s="165">
        <v>103</v>
      </c>
      <c r="AR1847" s="165">
        <f t="shared" si="535"/>
        <v>3</v>
      </c>
      <c r="AS1847" s="255">
        <f t="shared" si="536"/>
        <v>2.912621359223301</v>
      </c>
      <c r="AT1847" s="166" t="s">
        <v>11835</v>
      </c>
    </row>
    <row r="1848" spans="2:46" ht="50" customHeight="1">
      <c r="B1848" s="34" t="s">
        <v>3639</v>
      </c>
      <c r="C1848" s="35" t="s">
        <v>5316</v>
      </c>
      <c r="D1848" s="36" t="s">
        <v>3640</v>
      </c>
      <c r="E1848" s="240">
        <v>1448.7439999999999</v>
      </c>
      <c r="F1848" s="235">
        <v>1503.319</v>
      </c>
      <c r="G1848" s="234">
        <f t="shared" si="519"/>
        <v>-54.575000000000045</v>
      </c>
      <c r="H1848" s="105">
        <f t="shared" si="520"/>
        <v>-3.6303006880109976</v>
      </c>
      <c r="I1848" s="240">
        <v>502.45699999999999</v>
      </c>
      <c r="J1848" s="235">
        <v>547.45699999999999</v>
      </c>
      <c r="K1848" s="234">
        <f t="shared" si="521"/>
        <v>-45</v>
      </c>
      <c r="L1848" s="312">
        <f t="shared" si="522"/>
        <v>-8.2198236573831363</v>
      </c>
      <c r="M1848" s="240">
        <v>334.00599999999997</v>
      </c>
      <c r="N1848" s="235">
        <v>339.08199999999999</v>
      </c>
      <c r="O1848" s="234">
        <f t="shared" si="523"/>
        <v>-5.0760000000000218</v>
      </c>
      <c r="P1848" s="105">
        <f t="shared" si="524"/>
        <v>-1.4969830306533589</v>
      </c>
      <c r="Q1848" s="240">
        <v>612.28099999999995</v>
      </c>
      <c r="R1848" s="235">
        <v>616.78</v>
      </c>
      <c r="S1848" s="234">
        <f t="shared" si="525"/>
        <v>-4.4990000000000236</v>
      </c>
      <c r="T1848" s="105">
        <f t="shared" si="526"/>
        <v>-0.72943350951717367</v>
      </c>
      <c r="U1848" s="180" t="s">
        <v>9827</v>
      </c>
      <c r="V1848" s="165">
        <v>287</v>
      </c>
      <c r="W1848" s="165">
        <v>287</v>
      </c>
      <c r="X1848" s="165">
        <v>0</v>
      </c>
      <c r="Y1848" s="255">
        <v>0</v>
      </c>
      <c r="Z1848" s="235" t="s">
        <v>5373</v>
      </c>
      <c r="AA1848" s="165">
        <v>132</v>
      </c>
      <c r="AB1848" s="165">
        <v>132</v>
      </c>
      <c r="AC1848" s="165">
        <v>0</v>
      </c>
      <c r="AD1848" s="165">
        <v>0</v>
      </c>
      <c r="AE1848" s="235" t="s">
        <v>9828</v>
      </c>
      <c r="AF1848" s="165">
        <v>66</v>
      </c>
      <c r="AG1848" s="165">
        <v>70</v>
      </c>
      <c r="AH1848" s="165">
        <v>-4</v>
      </c>
      <c r="AI1848" s="165">
        <v>-5.7142857142857144</v>
      </c>
      <c r="AJ1848" s="235" t="s">
        <v>5362</v>
      </c>
      <c r="AK1848" s="165">
        <v>60</v>
      </c>
      <c r="AL1848" s="165">
        <v>60</v>
      </c>
      <c r="AM1848" s="165">
        <v>0</v>
      </c>
      <c r="AN1848" s="165">
        <v>0</v>
      </c>
      <c r="AO1848" s="235" t="s">
        <v>5445</v>
      </c>
      <c r="AP1848" s="165">
        <v>58</v>
      </c>
      <c r="AQ1848" s="165">
        <v>58</v>
      </c>
      <c r="AR1848" s="165">
        <v>0</v>
      </c>
      <c r="AS1848" s="255">
        <v>0</v>
      </c>
      <c r="AT1848" s="166" t="s">
        <v>11836</v>
      </c>
    </row>
    <row r="1849" spans="2:46" ht="50" customHeight="1">
      <c r="B1849" s="34" t="s">
        <v>3641</v>
      </c>
      <c r="C1849" s="35" t="s">
        <v>5316</v>
      </c>
      <c r="D1849" s="36" t="s">
        <v>3642</v>
      </c>
      <c r="E1849" s="240">
        <v>2970.5610000000001</v>
      </c>
      <c r="F1849" s="235">
        <v>3108.75</v>
      </c>
      <c r="G1849" s="234">
        <f t="shared" si="519"/>
        <v>-138.18899999999985</v>
      </c>
      <c r="H1849" s="105">
        <f t="shared" si="520"/>
        <v>-4.445162846803373</v>
      </c>
      <c r="I1849" s="240">
        <v>1181.182</v>
      </c>
      <c r="J1849" s="235">
        <v>1180.57</v>
      </c>
      <c r="K1849" s="234">
        <f t="shared" si="521"/>
        <v>0.61200000000008004</v>
      </c>
      <c r="L1849" s="312">
        <f t="shared" si="522"/>
        <v>5.1839365730120199E-2</v>
      </c>
      <c r="M1849" s="240">
        <v>246.83199999999999</v>
      </c>
      <c r="N1849" s="235">
        <v>276.67399999999998</v>
      </c>
      <c r="O1849" s="234">
        <f t="shared" si="523"/>
        <v>-29.841999999999985</v>
      </c>
      <c r="P1849" s="105">
        <f t="shared" si="524"/>
        <v>-10.78597916681726</v>
      </c>
      <c r="Q1849" s="240">
        <v>1542.547</v>
      </c>
      <c r="R1849" s="235">
        <v>1651.5060000000001</v>
      </c>
      <c r="S1849" s="234">
        <f t="shared" si="525"/>
        <v>-108.95900000000006</v>
      </c>
      <c r="T1849" s="105">
        <f t="shared" si="526"/>
        <v>-6.5975539901156912</v>
      </c>
      <c r="U1849" s="180" t="s">
        <v>9829</v>
      </c>
      <c r="V1849" s="165">
        <v>673</v>
      </c>
      <c r="W1849" s="165">
        <v>760</v>
      </c>
      <c r="X1849" s="165">
        <f t="shared" si="527"/>
        <v>-87</v>
      </c>
      <c r="Y1849" s="255">
        <f t="shared" si="528"/>
        <v>-11.447368421052632</v>
      </c>
      <c r="Z1849" s="237" t="s">
        <v>6266</v>
      </c>
      <c r="AA1849" s="165">
        <v>401</v>
      </c>
      <c r="AB1849" s="165">
        <v>401</v>
      </c>
      <c r="AC1849" s="165">
        <f t="shared" si="529"/>
        <v>0</v>
      </c>
      <c r="AD1849" s="165">
        <f t="shared" si="530"/>
        <v>0</v>
      </c>
      <c r="AE1849" s="237" t="s">
        <v>9830</v>
      </c>
      <c r="AF1849" s="165">
        <v>167</v>
      </c>
      <c r="AG1849" s="165">
        <v>198</v>
      </c>
      <c r="AH1849" s="165">
        <f t="shared" si="531"/>
        <v>-31</v>
      </c>
      <c r="AI1849" s="165">
        <f t="shared" si="532"/>
        <v>-15.656565656565657</v>
      </c>
      <c r="AJ1849" s="235" t="s">
        <v>6379</v>
      </c>
      <c r="AK1849" s="165">
        <v>165</v>
      </c>
      <c r="AL1849" s="165">
        <v>165</v>
      </c>
      <c r="AM1849" s="165">
        <f t="shared" si="533"/>
        <v>0</v>
      </c>
      <c r="AN1849" s="165">
        <f t="shared" si="534"/>
        <v>0</v>
      </c>
      <c r="AO1849" s="235" t="s">
        <v>6281</v>
      </c>
      <c r="AP1849" s="165">
        <v>60</v>
      </c>
      <c r="AQ1849" s="165">
        <v>80</v>
      </c>
      <c r="AR1849" s="165">
        <f t="shared" si="535"/>
        <v>-20</v>
      </c>
      <c r="AS1849" s="255">
        <f t="shared" si="536"/>
        <v>-25</v>
      </c>
      <c r="AT1849" s="166" t="s">
        <v>11837</v>
      </c>
    </row>
    <row r="1850" spans="2:46" ht="50" customHeight="1">
      <c r="B1850" s="34" t="s">
        <v>3643</v>
      </c>
      <c r="C1850" s="35" t="s">
        <v>5316</v>
      </c>
      <c r="D1850" s="36" t="s">
        <v>3644</v>
      </c>
      <c r="E1850" s="240">
        <v>1667.684</v>
      </c>
      <c r="F1850" s="235">
        <v>1949.3130000000001</v>
      </c>
      <c r="G1850" s="234">
        <f t="shared" si="519"/>
        <v>-281.62900000000013</v>
      </c>
      <c r="H1850" s="105">
        <f t="shared" si="520"/>
        <v>-14.447602822122466</v>
      </c>
      <c r="I1850" s="240">
        <v>282.33800000000002</v>
      </c>
      <c r="J1850" s="235">
        <v>512.24</v>
      </c>
      <c r="K1850" s="234">
        <f t="shared" si="521"/>
        <v>-229.90199999999999</v>
      </c>
      <c r="L1850" s="312">
        <f t="shared" si="522"/>
        <v>-44.881696079962516</v>
      </c>
      <c r="M1850" s="240">
        <v>74.555000000000007</v>
      </c>
      <c r="N1850" s="235">
        <v>74.55</v>
      </c>
      <c r="O1850" s="234">
        <f t="shared" si="523"/>
        <v>5.0000000000096634E-3</v>
      </c>
      <c r="P1850" s="105">
        <f t="shared" si="524"/>
        <v>6.7069081153717826E-3</v>
      </c>
      <c r="Q1850" s="240">
        <v>1310.7909999999999</v>
      </c>
      <c r="R1850" s="235">
        <v>1362.5229999999999</v>
      </c>
      <c r="S1850" s="234">
        <f t="shared" si="525"/>
        <v>-51.731999999999971</v>
      </c>
      <c r="T1850" s="105">
        <f t="shared" si="526"/>
        <v>-3.7967799442651593</v>
      </c>
      <c r="U1850" s="180" t="s">
        <v>9831</v>
      </c>
      <c r="V1850" s="165">
        <v>684.53099999999995</v>
      </c>
      <c r="W1850" s="165">
        <v>729.75900000000001</v>
      </c>
      <c r="X1850" s="165">
        <f t="shared" si="527"/>
        <v>-45.228000000000065</v>
      </c>
      <c r="Y1850" s="165">
        <f t="shared" si="528"/>
        <v>-6.1976625159813121</v>
      </c>
      <c r="Z1850" s="235" t="s">
        <v>7587</v>
      </c>
      <c r="AA1850" s="165">
        <v>245.9</v>
      </c>
      <c r="AB1850" s="165">
        <v>255.845</v>
      </c>
      <c r="AC1850" s="165">
        <f t="shared" si="529"/>
        <v>-9.9449999999999932</v>
      </c>
      <c r="AD1850" s="165">
        <f t="shared" si="530"/>
        <v>-3.8871191541753771</v>
      </c>
      <c r="AE1850" s="241" t="s">
        <v>9832</v>
      </c>
      <c r="AF1850" s="165">
        <v>221.554</v>
      </c>
      <c r="AG1850" s="165">
        <v>221.53700000000001</v>
      </c>
      <c r="AH1850" s="165">
        <f t="shared" si="531"/>
        <v>1.6999999999995907E-2</v>
      </c>
      <c r="AI1850" s="165">
        <f t="shared" si="532"/>
        <v>7.6736617359609936E-3</v>
      </c>
      <c r="AJ1850" s="235" t="s">
        <v>9833</v>
      </c>
      <c r="AK1850" s="165">
        <v>100</v>
      </c>
      <c r="AL1850" s="165">
        <v>100</v>
      </c>
      <c r="AM1850" s="165">
        <f t="shared" si="533"/>
        <v>0</v>
      </c>
      <c r="AN1850" s="165">
        <f t="shared" si="534"/>
        <v>0</v>
      </c>
      <c r="AO1850" s="241" t="s">
        <v>5774</v>
      </c>
      <c r="AP1850" s="165">
        <v>45.008000000000003</v>
      </c>
      <c r="AQ1850" s="165">
        <v>45.003</v>
      </c>
      <c r="AR1850" s="165">
        <f t="shared" si="535"/>
        <v>5.000000000002558E-3</v>
      </c>
      <c r="AS1850" s="255">
        <f t="shared" si="536"/>
        <v>1.1110370419755478E-2</v>
      </c>
      <c r="AT1850" s="166" t="s">
        <v>11838</v>
      </c>
    </row>
    <row r="1851" spans="2:46" ht="50" customHeight="1">
      <c r="B1851" s="34" t="s">
        <v>3645</v>
      </c>
      <c r="C1851" s="35" t="s">
        <v>5316</v>
      </c>
      <c r="D1851" s="36" t="s">
        <v>3646</v>
      </c>
      <c r="E1851" s="240">
        <v>3364.4839999999999</v>
      </c>
      <c r="F1851" s="235">
        <v>3537.0320000000002</v>
      </c>
      <c r="G1851" s="234">
        <f t="shared" si="519"/>
        <v>-172.54800000000023</v>
      </c>
      <c r="H1851" s="105">
        <f t="shared" si="520"/>
        <v>-4.8783273659949984</v>
      </c>
      <c r="I1851" s="240">
        <v>865.07799999999997</v>
      </c>
      <c r="J1851" s="235">
        <v>1032.1079999999999</v>
      </c>
      <c r="K1851" s="234">
        <f t="shared" si="521"/>
        <v>-167.02999999999997</v>
      </c>
      <c r="L1851" s="312">
        <f t="shared" si="522"/>
        <v>-16.183383909435832</v>
      </c>
      <c r="M1851" s="240">
        <v>611.27700000000004</v>
      </c>
      <c r="N1851" s="235">
        <v>598.96299999999997</v>
      </c>
      <c r="O1851" s="234">
        <f t="shared" si="523"/>
        <v>12.314000000000078</v>
      </c>
      <c r="P1851" s="105">
        <f t="shared" si="524"/>
        <v>2.0558865906575328</v>
      </c>
      <c r="Q1851" s="240">
        <v>1888.1289999999999</v>
      </c>
      <c r="R1851" s="235">
        <v>1905.961</v>
      </c>
      <c r="S1851" s="234">
        <f t="shared" si="525"/>
        <v>-17.832000000000107</v>
      </c>
      <c r="T1851" s="105">
        <f t="shared" si="526"/>
        <v>-0.93559102206184219</v>
      </c>
      <c r="U1851" s="180" t="s">
        <v>9834</v>
      </c>
      <c r="V1851" s="165">
        <v>700</v>
      </c>
      <c r="W1851" s="165">
        <v>850</v>
      </c>
      <c r="X1851" s="165">
        <f t="shared" si="527"/>
        <v>-150</v>
      </c>
      <c r="Y1851" s="255">
        <f t="shared" si="528"/>
        <v>-17.647058823529413</v>
      </c>
      <c r="Z1851" s="235" t="s">
        <v>9835</v>
      </c>
      <c r="AA1851" s="165">
        <v>400</v>
      </c>
      <c r="AB1851" s="165">
        <v>300</v>
      </c>
      <c r="AC1851" s="165">
        <f t="shared" si="529"/>
        <v>100</v>
      </c>
      <c r="AD1851" s="165">
        <f t="shared" si="530"/>
        <v>33.333333333333329</v>
      </c>
      <c r="AE1851" s="235" t="s">
        <v>6379</v>
      </c>
      <c r="AF1851" s="165">
        <v>256</v>
      </c>
      <c r="AG1851" s="165">
        <v>256</v>
      </c>
      <c r="AH1851" s="165">
        <f t="shared" si="531"/>
        <v>0</v>
      </c>
      <c r="AI1851" s="165">
        <f t="shared" si="532"/>
        <v>0</v>
      </c>
      <c r="AJ1851" s="187" t="s">
        <v>9836</v>
      </c>
      <c r="AK1851" s="165">
        <v>252</v>
      </c>
      <c r="AL1851" s="165">
        <v>269</v>
      </c>
      <c r="AM1851" s="165">
        <f t="shared" si="533"/>
        <v>-17</v>
      </c>
      <c r="AN1851" s="165">
        <f t="shared" si="534"/>
        <v>-6.3197026022304827</v>
      </c>
      <c r="AO1851" s="235" t="s">
        <v>9837</v>
      </c>
      <c r="AP1851" s="165">
        <v>101</v>
      </c>
      <c r="AQ1851" s="165" t="s">
        <v>6150</v>
      </c>
      <c r="AR1851" s="165" t="s">
        <v>6150</v>
      </c>
      <c r="AS1851" s="165" t="s">
        <v>6150</v>
      </c>
      <c r="AT1851" s="166" t="s">
        <v>11839</v>
      </c>
    </row>
    <row r="1852" spans="2:46" ht="50" customHeight="1">
      <c r="B1852" s="37" t="s">
        <v>3647</v>
      </c>
      <c r="C1852" s="38" t="s">
        <v>5316</v>
      </c>
      <c r="D1852" s="39" t="s">
        <v>3648</v>
      </c>
      <c r="E1852" s="240">
        <v>18210.5</v>
      </c>
      <c r="F1852" s="235">
        <v>15373</v>
      </c>
      <c r="G1852" s="234">
        <f t="shared" si="519"/>
        <v>2837.5</v>
      </c>
      <c r="H1852" s="105">
        <f t="shared" si="520"/>
        <v>18.457685552592206</v>
      </c>
      <c r="I1852" s="240">
        <v>30.5</v>
      </c>
      <c r="J1852" s="235">
        <v>31</v>
      </c>
      <c r="K1852" s="234">
        <f t="shared" si="521"/>
        <v>-0.5</v>
      </c>
      <c r="L1852" s="312">
        <f t="shared" si="522"/>
        <v>-1.6129032258064515</v>
      </c>
      <c r="M1852" s="240" t="s">
        <v>12163</v>
      </c>
      <c r="N1852" s="235" t="s">
        <v>12163</v>
      </c>
      <c r="O1852" s="234" t="s">
        <v>12163</v>
      </c>
      <c r="P1852" s="234" t="s">
        <v>12163</v>
      </c>
      <c r="Q1852" s="240">
        <v>18180</v>
      </c>
      <c r="R1852" s="235">
        <v>15342</v>
      </c>
      <c r="S1852" s="234">
        <f t="shared" si="525"/>
        <v>2838</v>
      </c>
      <c r="T1852" s="105">
        <f t="shared" si="526"/>
        <v>18.498240125146655</v>
      </c>
      <c r="U1852" s="180" t="s">
        <v>6109</v>
      </c>
      <c r="V1852" s="165">
        <v>17739</v>
      </c>
      <c r="W1852" s="165">
        <v>14887</v>
      </c>
      <c r="X1852" s="165">
        <f t="shared" si="527"/>
        <v>2852</v>
      </c>
      <c r="Y1852" s="255">
        <f t="shared" si="528"/>
        <v>19.157654329280579</v>
      </c>
      <c r="Z1852" s="241" t="s">
        <v>9838</v>
      </c>
      <c r="AA1852" s="165">
        <v>430</v>
      </c>
      <c r="AB1852" s="165">
        <v>445</v>
      </c>
      <c r="AC1852" s="165">
        <f t="shared" si="529"/>
        <v>-15</v>
      </c>
      <c r="AD1852" s="165">
        <f t="shared" si="530"/>
        <v>-3.3707865168539324</v>
      </c>
      <c r="AE1852" s="241" t="s">
        <v>9839</v>
      </c>
      <c r="AF1852" s="165">
        <v>11</v>
      </c>
      <c r="AG1852" s="165">
        <v>10</v>
      </c>
      <c r="AH1852" s="165">
        <f t="shared" si="531"/>
        <v>1</v>
      </c>
      <c r="AI1852" s="165">
        <f t="shared" si="532"/>
        <v>10</v>
      </c>
      <c r="AJ1852" s="165" t="s">
        <v>6176</v>
      </c>
      <c r="AK1852" s="165" t="s">
        <v>6176</v>
      </c>
      <c r="AL1852" s="165" t="s">
        <v>6176</v>
      </c>
      <c r="AM1852" s="165" t="s">
        <v>6176</v>
      </c>
      <c r="AN1852" s="165" t="s">
        <v>6176</v>
      </c>
      <c r="AO1852" s="165" t="s">
        <v>6176</v>
      </c>
      <c r="AP1852" s="165" t="s">
        <v>6176</v>
      </c>
      <c r="AQ1852" s="165" t="s">
        <v>6176</v>
      </c>
      <c r="AR1852" s="165" t="s">
        <v>6176</v>
      </c>
      <c r="AS1852" s="165" t="s">
        <v>6176</v>
      </c>
      <c r="AT1852" s="10"/>
    </row>
    <row r="1853" spans="2:46" ht="50" customHeight="1">
      <c r="B1853" s="34" t="s">
        <v>3649</v>
      </c>
      <c r="C1853" s="35" t="s">
        <v>5316</v>
      </c>
      <c r="D1853" s="36" t="s">
        <v>3650</v>
      </c>
      <c r="E1853" s="240">
        <v>6.5430000000000001</v>
      </c>
      <c r="F1853" s="235">
        <v>6.5430000000000001</v>
      </c>
      <c r="G1853" s="234">
        <f t="shared" si="519"/>
        <v>0</v>
      </c>
      <c r="H1853" s="105">
        <f t="shared" si="520"/>
        <v>0</v>
      </c>
      <c r="I1853" s="240" t="s">
        <v>12163</v>
      </c>
      <c r="J1853" s="235" t="s">
        <v>12163</v>
      </c>
      <c r="K1853" s="234" t="s">
        <v>12163</v>
      </c>
      <c r="L1853" s="312" t="s">
        <v>12163</v>
      </c>
      <c r="M1853" s="240" t="s">
        <v>12163</v>
      </c>
      <c r="N1853" s="235" t="s">
        <v>12163</v>
      </c>
      <c r="O1853" s="234" t="s">
        <v>12163</v>
      </c>
      <c r="P1853" s="234" t="s">
        <v>12163</v>
      </c>
      <c r="Q1853" s="240">
        <v>6.5430000000000001</v>
      </c>
      <c r="R1853" s="235">
        <v>6.5430000000000001</v>
      </c>
      <c r="S1853" s="234">
        <f t="shared" si="525"/>
        <v>0</v>
      </c>
      <c r="T1853" s="105">
        <f t="shared" si="526"/>
        <v>0</v>
      </c>
      <c r="U1853" s="180" t="s">
        <v>7076</v>
      </c>
      <c r="V1853" s="165">
        <v>6.5430000000000001</v>
      </c>
      <c r="W1853" s="165">
        <v>6.5430000000000001</v>
      </c>
      <c r="X1853" s="165">
        <v>0</v>
      </c>
      <c r="Y1853" s="165">
        <v>0</v>
      </c>
      <c r="Z1853" s="235" t="s">
        <v>6150</v>
      </c>
      <c r="AA1853" s="235" t="s">
        <v>6150</v>
      </c>
      <c r="AB1853" s="235" t="s">
        <v>6150</v>
      </c>
      <c r="AC1853" s="235" t="s">
        <v>6150</v>
      </c>
      <c r="AD1853" s="235" t="s">
        <v>6150</v>
      </c>
      <c r="AE1853" s="235" t="s">
        <v>12158</v>
      </c>
      <c r="AF1853" s="235" t="s">
        <v>12158</v>
      </c>
      <c r="AG1853" s="235" t="s">
        <v>12158</v>
      </c>
      <c r="AH1853" s="235" t="s">
        <v>12158</v>
      </c>
      <c r="AI1853" s="235" t="s">
        <v>12158</v>
      </c>
      <c r="AJ1853" s="165" t="s">
        <v>6176</v>
      </c>
      <c r="AK1853" s="165" t="s">
        <v>6176</v>
      </c>
      <c r="AL1853" s="165" t="s">
        <v>6176</v>
      </c>
      <c r="AM1853" s="165" t="s">
        <v>6176</v>
      </c>
      <c r="AN1853" s="165" t="s">
        <v>6176</v>
      </c>
      <c r="AO1853" s="165" t="s">
        <v>6176</v>
      </c>
      <c r="AP1853" s="165" t="s">
        <v>6176</v>
      </c>
      <c r="AQ1853" s="165" t="s">
        <v>6176</v>
      </c>
      <c r="AR1853" s="165" t="s">
        <v>6176</v>
      </c>
      <c r="AS1853" s="165" t="s">
        <v>6176</v>
      </c>
      <c r="AT1853" s="5"/>
    </row>
    <row r="1854" spans="2:46" ht="50" customHeight="1">
      <c r="B1854" s="34" t="s">
        <v>3651</v>
      </c>
      <c r="C1854" s="35" t="s">
        <v>5316</v>
      </c>
      <c r="D1854" s="36" t="s">
        <v>3652</v>
      </c>
      <c r="E1854" s="240">
        <v>89.965999999999994</v>
      </c>
      <c r="F1854" s="235">
        <v>58.966000000000001</v>
      </c>
      <c r="G1854" s="234">
        <f t="shared" si="519"/>
        <v>30.999999999999993</v>
      </c>
      <c r="H1854" s="105">
        <f t="shared" si="520"/>
        <v>52.572668995692418</v>
      </c>
      <c r="I1854" s="240">
        <v>63.933</v>
      </c>
      <c r="J1854" s="235">
        <v>46.933</v>
      </c>
      <c r="K1854" s="234">
        <f t="shared" si="521"/>
        <v>17</v>
      </c>
      <c r="L1854" s="312">
        <f t="shared" si="522"/>
        <v>36.221848166535274</v>
      </c>
      <c r="M1854" s="240" t="s">
        <v>12163</v>
      </c>
      <c r="N1854" s="235" t="s">
        <v>12163</v>
      </c>
      <c r="O1854" s="234" t="s">
        <v>12163</v>
      </c>
      <c r="P1854" s="234" t="s">
        <v>12163</v>
      </c>
      <c r="Q1854" s="240">
        <v>26.033000000000001</v>
      </c>
      <c r="R1854" s="235">
        <v>12.032999999999999</v>
      </c>
      <c r="S1854" s="234">
        <f t="shared" si="525"/>
        <v>14.000000000000002</v>
      </c>
      <c r="T1854" s="105">
        <f t="shared" si="526"/>
        <v>116.34671320535197</v>
      </c>
      <c r="U1854" s="180" t="s">
        <v>6109</v>
      </c>
      <c r="V1854" s="165">
        <v>26.033000000000001</v>
      </c>
      <c r="W1854" s="165">
        <v>12.032999999999999</v>
      </c>
      <c r="X1854" s="165">
        <f t="shared" si="527"/>
        <v>14.000000000000002</v>
      </c>
      <c r="Y1854" s="165">
        <f t="shared" si="528"/>
        <v>116.34671320535197</v>
      </c>
      <c r="Z1854" s="235" t="s">
        <v>6150</v>
      </c>
      <c r="AA1854" s="235" t="s">
        <v>6150</v>
      </c>
      <c r="AB1854" s="235" t="s">
        <v>6150</v>
      </c>
      <c r="AC1854" s="235" t="s">
        <v>6150</v>
      </c>
      <c r="AD1854" s="235" t="s">
        <v>6150</v>
      </c>
      <c r="AE1854" s="235" t="s">
        <v>12158</v>
      </c>
      <c r="AF1854" s="235" t="s">
        <v>12158</v>
      </c>
      <c r="AG1854" s="235" t="s">
        <v>12158</v>
      </c>
      <c r="AH1854" s="235" t="s">
        <v>12158</v>
      </c>
      <c r="AI1854" s="235" t="s">
        <v>12158</v>
      </c>
      <c r="AJ1854" s="165" t="s">
        <v>6176</v>
      </c>
      <c r="AK1854" s="165" t="s">
        <v>6176</v>
      </c>
      <c r="AL1854" s="165" t="s">
        <v>6176</v>
      </c>
      <c r="AM1854" s="165" t="s">
        <v>6176</v>
      </c>
      <c r="AN1854" s="165" t="s">
        <v>6176</v>
      </c>
      <c r="AO1854" s="165" t="s">
        <v>6176</v>
      </c>
      <c r="AP1854" s="165" t="s">
        <v>6176</v>
      </c>
      <c r="AQ1854" s="165" t="s">
        <v>6176</v>
      </c>
      <c r="AR1854" s="165" t="s">
        <v>6176</v>
      </c>
      <c r="AS1854" s="165" t="s">
        <v>6176</v>
      </c>
      <c r="AT1854" s="5"/>
    </row>
    <row r="1855" spans="2:46" ht="50" customHeight="1">
      <c r="B1855" s="34" t="s">
        <v>3653</v>
      </c>
      <c r="C1855" s="35" t="s">
        <v>5316</v>
      </c>
      <c r="D1855" s="36" t="s">
        <v>3654</v>
      </c>
      <c r="E1855" s="240">
        <v>230.44800000000001</v>
      </c>
      <c r="F1855" s="235">
        <v>252.13800000000001</v>
      </c>
      <c r="G1855" s="234">
        <f t="shared" si="519"/>
        <v>-21.689999999999998</v>
      </c>
      <c r="H1855" s="105">
        <f t="shared" si="520"/>
        <v>-8.602432001522974</v>
      </c>
      <c r="I1855" s="240">
        <v>10.907999999999999</v>
      </c>
      <c r="J1855" s="235">
        <v>38.898000000000003</v>
      </c>
      <c r="K1855" s="234">
        <f t="shared" si="521"/>
        <v>-27.990000000000002</v>
      </c>
      <c r="L1855" s="312">
        <f t="shared" si="522"/>
        <v>-71.957427117075426</v>
      </c>
      <c r="M1855" s="240" t="s">
        <v>12163</v>
      </c>
      <c r="N1855" s="235" t="s">
        <v>12163</v>
      </c>
      <c r="O1855" s="234" t="s">
        <v>12163</v>
      </c>
      <c r="P1855" s="234" t="s">
        <v>12163</v>
      </c>
      <c r="Q1855" s="240">
        <v>219.54</v>
      </c>
      <c r="R1855" s="235">
        <v>213.24</v>
      </c>
      <c r="S1855" s="234">
        <f t="shared" si="525"/>
        <v>6.2999999999999829</v>
      </c>
      <c r="T1855" s="105">
        <f t="shared" si="526"/>
        <v>2.9544175576814777</v>
      </c>
      <c r="U1855" s="180" t="s">
        <v>9840</v>
      </c>
      <c r="V1855" s="165">
        <v>219.54</v>
      </c>
      <c r="W1855" s="165">
        <v>213.24</v>
      </c>
      <c r="X1855" s="165">
        <v>6.2999999999999829</v>
      </c>
      <c r="Y1855" s="255">
        <v>2.9544175576814777</v>
      </c>
      <c r="Z1855" s="235" t="s">
        <v>6150</v>
      </c>
      <c r="AA1855" s="235" t="s">
        <v>6150</v>
      </c>
      <c r="AB1855" s="235" t="s">
        <v>6150</v>
      </c>
      <c r="AC1855" s="235" t="s">
        <v>6150</v>
      </c>
      <c r="AD1855" s="235" t="s">
        <v>6150</v>
      </c>
      <c r="AE1855" s="235" t="s">
        <v>12158</v>
      </c>
      <c r="AF1855" s="235" t="s">
        <v>12158</v>
      </c>
      <c r="AG1855" s="235" t="s">
        <v>12158</v>
      </c>
      <c r="AH1855" s="235" t="s">
        <v>12158</v>
      </c>
      <c r="AI1855" s="235" t="s">
        <v>12158</v>
      </c>
      <c r="AJ1855" s="165" t="s">
        <v>6176</v>
      </c>
      <c r="AK1855" s="165" t="s">
        <v>6176</v>
      </c>
      <c r="AL1855" s="165" t="s">
        <v>6176</v>
      </c>
      <c r="AM1855" s="165" t="s">
        <v>6176</v>
      </c>
      <c r="AN1855" s="165" t="s">
        <v>6176</v>
      </c>
      <c r="AO1855" s="165" t="s">
        <v>6176</v>
      </c>
      <c r="AP1855" s="165" t="s">
        <v>6176</v>
      </c>
      <c r="AQ1855" s="165" t="s">
        <v>6176</v>
      </c>
      <c r="AR1855" s="165" t="s">
        <v>6176</v>
      </c>
      <c r="AS1855" s="165" t="s">
        <v>6176</v>
      </c>
      <c r="AT1855" s="5"/>
    </row>
    <row r="1856" spans="2:46" ht="50" customHeight="1">
      <c r="B1856" s="34" t="s">
        <v>3655</v>
      </c>
      <c r="C1856" s="35" t="s">
        <v>5316</v>
      </c>
      <c r="D1856" s="36" t="s">
        <v>3656</v>
      </c>
      <c r="E1856" s="240">
        <v>65.840999999999994</v>
      </c>
      <c r="F1856" s="235">
        <v>58.752000000000002</v>
      </c>
      <c r="G1856" s="234">
        <f t="shared" si="519"/>
        <v>7.0889999999999915</v>
      </c>
      <c r="H1856" s="105">
        <f t="shared" si="520"/>
        <v>12.065972222222207</v>
      </c>
      <c r="I1856" s="240" t="s">
        <v>12163</v>
      </c>
      <c r="J1856" s="235" t="s">
        <v>12163</v>
      </c>
      <c r="K1856" s="234" t="s">
        <v>12163</v>
      </c>
      <c r="L1856" s="312" t="s">
        <v>12163</v>
      </c>
      <c r="M1856" s="240" t="s">
        <v>12163</v>
      </c>
      <c r="N1856" s="235" t="s">
        <v>12163</v>
      </c>
      <c r="O1856" s="234" t="s">
        <v>12163</v>
      </c>
      <c r="P1856" s="234" t="s">
        <v>12163</v>
      </c>
      <c r="Q1856" s="240">
        <v>65.840999999999994</v>
      </c>
      <c r="R1856" s="235">
        <v>58.752000000000002</v>
      </c>
      <c r="S1856" s="234">
        <f t="shared" si="525"/>
        <v>7.0889999999999915</v>
      </c>
      <c r="T1856" s="105">
        <f t="shared" si="526"/>
        <v>12.065972222222207</v>
      </c>
      <c r="U1856" s="180" t="s">
        <v>6074</v>
      </c>
      <c r="V1856" s="165">
        <v>65.840999999999994</v>
      </c>
      <c r="W1856" s="165">
        <v>58.752000000000002</v>
      </c>
      <c r="X1856" s="165">
        <f t="shared" si="527"/>
        <v>7.0889999999999915</v>
      </c>
      <c r="Y1856" s="255">
        <f t="shared" si="528"/>
        <v>12.065972222222207</v>
      </c>
      <c r="Z1856" s="235" t="s">
        <v>6150</v>
      </c>
      <c r="AA1856" s="235" t="s">
        <v>6150</v>
      </c>
      <c r="AB1856" s="235" t="s">
        <v>6150</v>
      </c>
      <c r="AC1856" s="235" t="s">
        <v>6150</v>
      </c>
      <c r="AD1856" s="235" t="s">
        <v>6150</v>
      </c>
      <c r="AE1856" s="235" t="s">
        <v>12158</v>
      </c>
      <c r="AF1856" s="235" t="s">
        <v>12158</v>
      </c>
      <c r="AG1856" s="235" t="s">
        <v>12158</v>
      </c>
      <c r="AH1856" s="235" t="s">
        <v>12158</v>
      </c>
      <c r="AI1856" s="235" t="s">
        <v>12158</v>
      </c>
      <c r="AJ1856" s="165" t="s">
        <v>6176</v>
      </c>
      <c r="AK1856" s="165" t="s">
        <v>6176</v>
      </c>
      <c r="AL1856" s="165" t="s">
        <v>6176</v>
      </c>
      <c r="AM1856" s="165" t="s">
        <v>6176</v>
      </c>
      <c r="AN1856" s="165" t="s">
        <v>6176</v>
      </c>
      <c r="AO1856" s="165" t="s">
        <v>6176</v>
      </c>
      <c r="AP1856" s="165" t="s">
        <v>6176</v>
      </c>
      <c r="AQ1856" s="165" t="s">
        <v>6176</v>
      </c>
      <c r="AR1856" s="165" t="s">
        <v>6176</v>
      </c>
      <c r="AS1856" s="165" t="s">
        <v>6176</v>
      </c>
      <c r="AT1856" s="5"/>
    </row>
    <row r="1857" spans="2:48" ht="50" customHeight="1">
      <c r="B1857" s="34" t="s">
        <v>3657</v>
      </c>
      <c r="C1857" s="35" t="s">
        <v>5316</v>
      </c>
      <c r="D1857" s="36" t="s">
        <v>3658</v>
      </c>
      <c r="E1857" s="240">
        <v>323.91300000000001</v>
      </c>
      <c r="F1857" s="235">
        <v>367.18</v>
      </c>
      <c r="G1857" s="234">
        <f t="shared" si="519"/>
        <v>-43.266999999999996</v>
      </c>
      <c r="H1857" s="105">
        <f t="shared" si="520"/>
        <v>-11.783593877662181</v>
      </c>
      <c r="I1857" s="240">
        <v>323.91300000000001</v>
      </c>
      <c r="J1857" s="235">
        <v>367.18</v>
      </c>
      <c r="K1857" s="234">
        <f t="shared" si="521"/>
        <v>-43.266999999999996</v>
      </c>
      <c r="L1857" s="312">
        <f t="shared" si="522"/>
        <v>-11.783593877662181</v>
      </c>
      <c r="M1857" s="240" t="s">
        <v>12163</v>
      </c>
      <c r="N1857" s="235" t="s">
        <v>12163</v>
      </c>
      <c r="O1857" s="234" t="s">
        <v>12163</v>
      </c>
      <c r="P1857" s="234" t="s">
        <v>12163</v>
      </c>
      <c r="Q1857" s="240" t="s">
        <v>12163</v>
      </c>
      <c r="R1857" s="235" t="s">
        <v>12163</v>
      </c>
      <c r="S1857" s="234" t="s">
        <v>12163</v>
      </c>
      <c r="T1857" s="138" t="s">
        <v>12163</v>
      </c>
      <c r="U1857" s="65" t="s">
        <v>6150</v>
      </c>
      <c r="V1857" s="235" t="s">
        <v>6150</v>
      </c>
      <c r="W1857" s="235" t="s">
        <v>6150</v>
      </c>
      <c r="X1857" s="235" t="s">
        <v>6150</v>
      </c>
      <c r="Y1857" s="235" t="s">
        <v>6150</v>
      </c>
      <c r="Z1857" s="235" t="s">
        <v>6150</v>
      </c>
      <c r="AA1857" s="235" t="s">
        <v>6150</v>
      </c>
      <c r="AB1857" s="235" t="s">
        <v>6150</v>
      </c>
      <c r="AC1857" s="235" t="s">
        <v>6150</v>
      </c>
      <c r="AD1857" s="235" t="s">
        <v>6150</v>
      </c>
      <c r="AE1857" s="235" t="s">
        <v>12158</v>
      </c>
      <c r="AF1857" s="235" t="s">
        <v>12158</v>
      </c>
      <c r="AG1857" s="235" t="s">
        <v>12158</v>
      </c>
      <c r="AH1857" s="235" t="s">
        <v>12158</v>
      </c>
      <c r="AI1857" s="235" t="s">
        <v>12158</v>
      </c>
      <c r="AJ1857" s="165" t="s">
        <v>6176</v>
      </c>
      <c r="AK1857" s="165" t="s">
        <v>6176</v>
      </c>
      <c r="AL1857" s="165" t="s">
        <v>6176</v>
      </c>
      <c r="AM1857" s="165" t="s">
        <v>6176</v>
      </c>
      <c r="AN1857" s="165" t="s">
        <v>6176</v>
      </c>
      <c r="AO1857" s="165" t="s">
        <v>6176</v>
      </c>
      <c r="AP1857" s="165" t="s">
        <v>6176</v>
      </c>
      <c r="AQ1857" s="165" t="s">
        <v>6176</v>
      </c>
      <c r="AR1857" s="165" t="s">
        <v>6176</v>
      </c>
      <c r="AS1857" s="165" t="s">
        <v>6176</v>
      </c>
      <c r="AT1857" s="5"/>
    </row>
    <row r="1858" spans="2:48" ht="50" customHeight="1">
      <c r="B1858" s="34" t="s">
        <v>3659</v>
      </c>
      <c r="C1858" s="35" t="s">
        <v>5316</v>
      </c>
      <c r="D1858" s="36" t="s">
        <v>3660</v>
      </c>
      <c r="E1858" s="240">
        <v>237.54599999999999</v>
      </c>
      <c r="F1858" s="235">
        <v>218.85499999999999</v>
      </c>
      <c r="G1858" s="234">
        <f t="shared" si="519"/>
        <v>18.691000000000003</v>
      </c>
      <c r="H1858" s="105">
        <f t="shared" si="520"/>
        <v>8.5403577711270042</v>
      </c>
      <c r="I1858" s="240">
        <v>92.442999999999998</v>
      </c>
      <c r="J1858" s="235">
        <v>93.046999999999997</v>
      </c>
      <c r="K1858" s="234">
        <f t="shared" si="521"/>
        <v>-0.6039999999999992</v>
      </c>
      <c r="L1858" s="312">
        <f t="shared" si="522"/>
        <v>-0.64913430846776277</v>
      </c>
      <c r="M1858" s="240" t="s">
        <v>12163</v>
      </c>
      <c r="N1858" s="235" t="s">
        <v>12163</v>
      </c>
      <c r="O1858" s="234" t="s">
        <v>12163</v>
      </c>
      <c r="P1858" s="234" t="s">
        <v>12163</v>
      </c>
      <c r="Q1858" s="240">
        <v>145.10300000000001</v>
      </c>
      <c r="R1858" s="235">
        <v>125.80800000000001</v>
      </c>
      <c r="S1858" s="234">
        <f t="shared" si="525"/>
        <v>19.295000000000002</v>
      </c>
      <c r="T1858" s="105">
        <f t="shared" si="526"/>
        <v>15.336862520666413</v>
      </c>
      <c r="U1858" s="180" t="s">
        <v>6082</v>
      </c>
      <c r="V1858" s="165">
        <v>143</v>
      </c>
      <c r="W1858" s="165">
        <v>124</v>
      </c>
      <c r="X1858" s="165">
        <v>19</v>
      </c>
      <c r="Y1858" s="255">
        <v>15.32258064516129</v>
      </c>
      <c r="Z1858" s="235" t="s">
        <v>9841</v>
      </c>
      <c r="AA1858" s="165">
        <v>2</v>
      </c>
      <c r="AB1858" s="165">
        <v>2</v>
      </c>
      <c r="AC1858" s="165">
        <v>0</v>
      </c>
      <c r="AD1858" s="165">
        <v>0</v>
      </c>
      <c r="AE1858" s="235" t="s">
        <v>12158</v>
      </c>
      <c r="AF1858" s="235" t="s">
        <v>12158</v>
      </c>
      <c r="AG1858" s="235" t="s">
        <v>12158</v>
      </c>
      <c r="AH1858" s="235" t="s">
        <v>12158</v>
      </c>
      <c r="AI1858" s="235" t="s">
        <v>12158</v>
      </c>
      <c r="AJ1858" s="165" t="s">
        <v>6176</v>
      </c>
      <c r="AK1858" s="165" t="s">
        <v>6176</v>
      </c>
      <c r="AL1858" s="165" t="s">
        <v>6176</v>
      </c>
      <c r="AM1858" s="165" t="s">
        <v>6176</v>
      </c>
      <c r="AN1858" s="165" t="s">
        <v>6176</v>
      </c>
      <c r="AO1858" s="165" t="s">
        <v>6176</v>
      </c>
      <c r="AP1858" s="165" t="s">
        <v>6176</v>
      </c>
      <c r="AQ1858" s="165" t="s">
        <v>6176</v>
      </c>
      <c r="AR1858" s="165" t="s">
        <v>6176</v>
      </c>
      <c r="AS1858" s="165" t="s">
        <v>6176</v>
      </c>
      <c r="AT1858" s="5"/>
    </row>
    <row r="1859" spans="2:48" ht="50" customHeight="1">
      <c r="B1859" s="34" t="s">
        <v>3661</v>
      </c>
      <c r="C1859" s="35" t="s">
        <v>5316</v>
      </c>
      <c r="D1859" s="36" t="s">
        <v>3662</v>
      </c>
      <c r="E1859" s="240">
        <v>28.7</v>
      </c>
      <c r="F1859" s="235">
        <v>28.696999999999999</v>
      </c>
      <c r="G1859" s="234">
        <f t="shared" si="519"/>
        <v>3.0000000000001137E-3</v>
      </c>
      <c r="H1859" s="105">
        <f t="shared" si="520"/>
        <v>1.0454054430777132E-2</v>
      </c>
      <c r="I1859" s="240" t="s">
        <v>12163</v>
      </c>
      <c r="J1859" s="235" t="s">
        <v>12163</v>
      </c>
      <c r="K1859" s="234" t="s">
        <v>12163</v>
      </c>
      <c r="L1859" s="312" t="s">
        <v>12163</v>
      </c>
      <c r="M1859" s="240" t="s">
        <v>12163</v>
      </c>
      <c r="N1859" s="235" t="s">
        <v>12163</v>
      </c>
      <c r="O1859" s="234" t="s">
        <v>12163</v>
      </c>
      <c r="P1859" s="234" t="s">
        <v>12163</v>
      </c>
      <c r="Q1859" s="240">
        <v>28.7</v>
      </c>
      <c r="R1859" s="235">
        <v>28.696999999999999</v>
      </c>
      <c r="S1859" s="234">
        <f t="shared" si="525"/>
        <v>3.0000000000001137E-3</v>
      </c>
      <c r="T1859" s="105">
        <f t="shared" si="526"/>
        <v>1.0454054430777132E-2</v>
      </c>
      <c r="U1859" s="180" t="s">
        <v>9842</v>
      </c>
      <c r="V1859" s="165">
        <v>19</v>
      </c>
      <c r="W1859" s="165">
        <v>19</v>
      </c>
      <c r="X1859" s="165">
        <f t="shared" si="527"/>
        <v>0</v>
      </c>
      <c r="Y1859" s="165">
        <f t="shared" si="528"/>
        <v>0</v>
      </c>
      <c r="Z1859" s="241" t="s">
        <v>9843</v>
      </c>
      <c r="AA1859" s="165">
        <v>10</v>
      </c>
      <c r="AB1859" s="165">
        <v>10</v>
      </c>
      <c r="AC1859" s="165">
        <f t="shared" si="529"/>
        <v>0</v>
      </c>
      <c r="AD1859" s="165">
        <f t="shared" si="530"/>
        <v>0</v>
      </c>
      <c r="AE1859" s="235" t="s">
        <v>12158</v>
      </c>
      <c r="AF1859" s="235" t="s">
        <v>12158</v>
      </c>
      <c r="AG1859" s="235" t="s">
        <v>12158</v>
      </c>
      <c r="AH1859" s="235" t="s">
        <v>12158</v>
      </c>
      <c r="AI1859" s="235" t="s">
        <v>12158</v>
      </c>
      <c r="AJ1859" s="165" t="s">
        <v>6176</v>
      </c>
      <c r="AK1859" s="165" t="s">
        <v>6176</v>
      </c>
      <c r="AL1859" s="165" t="s">
        <v>6176</v>
      </c>
      <c r="AM1859" s="165" t="s">
        <v>6176</v>
      </c>
      <c r="AN1859" s="165" t="s">
        <v>6176</v>
      </c>
      <c r="AO1859" s="165" t="s">
        <v>6176</v>
      </c>
      <c r="AP1859" s="165" t="s">
        <v>6176</v>
      </c>
      <c r="AQ1859" s="165" t="s">
        <v>6176</v>
      </c>
      <c r="AR1859" s="165" t="s">
        <v>6176</v>
      </c>
      <c r="AS1859" s="165" t="s">
        <v>6176</v>
      </c>
      <c r="AT1859" s="5"/>
    </row>
    <row r="1860" spans="2:48" ht="50" customHeight="1">
      <c r="B1860" s="56" t="s">
        <v>3663</v>
      </c>
      <c r="C1860" s="57" t="s">
        <v>5316</v>
      </c>
      <c r="D1860" s="58" t="s">
        <v>3664</v>
      </c>
      <c r="E1860" s="240">
        <v>65.754999999999995</v>
      </c>
      <c r="F1860" s="235">
        <v>16.798999999999999</v>
      </c>
      <c r="G1860" s="234">
        <f t="shared" si="519"/>
        <v>48.955999999999996</v>
      </c>
      <c r="H1860" s="105">
        <f t="shared" si="520"/>
        <v>291.42210845883682</v>
      </c>
      <c r="I1860" s="240" t="s">
        <v>12163</v>
      </c>
      <c r="J1860" s="235" t="s">
        <v>12163</v>
      </c>
      <c r="K1860" s="234" t="s">
        <v>12163</v>
      </c>
      <c r="L1860" s="312" t="s">
        <v>12163</v>
      </c>
      <c r="M1860" s="240" t="s">
        <v>12163</v>
      </c>
      <c r="N1860" s="235" t="s">
        <v>12163</v>
      </c>
      <c r="O1860" s="234" t="s">
        <v>12163</v>
      </c>
      <c r="P1860" s="234" t="s">
        <v>12163</v>
      </c>
      <c r="Q1860" s="240">
        <v>65.754999999999995</v>
      </c>
      <c r="R1860" s="235">
        <v>16.798999999999999</v>
      </c>
      <c r="S1860" s="234">
        <f t="shared" si="525"/>
        <v>48.955999999999996</v>
      </c>
      <c r="T1860" s="105">
        <f t="shared" si="526"/>
        <v>291.42210845883682</v>
      </c>
      <c r="U1860" s="180" t="s">
        <v>9844</v>
      </c>
      <c r="V1860" s="165">
        <v>66</v>
      </c>
      <c r="W1860" s="165">
        <v>17</v>
      </c>
      <c r="X1860" s="165">
        <f t="shared" si="527"/>
        <v>49</v>
      </c>
      <c r="Y1860" s="255">
        <f t="shared" si="528"/>
        <v>288.23529411764707</v>
      </c>
      <c r="Z1860" s="235" t="s">
        <v>6150</v>
      </c>
      <c r="AA1860" s="235" t="s">
        <v>6150</v>
      </c>
      <c r="AB1860" s="235" t="s">
        <v>6150</v>
      </c>
      <c r="AC1860" s="235" t="s">
        <v>6150</v>
      </c>
      <c r="AD1860" s="235" t="s">
        <v>6150</v>
      </c>
      <c r="AE1860" s="235" t="s">
        <v>12158</v>
      </c>
      <c r="AF1860" s="235" t="s">
        <v>12158</v>
      </c>
      <c r="AG1860" s="235" t="s">
        <v>12158</v>
      </c>
      <c r="AH1860" s="235" t="s">
        <v>12158</v>
      </c>
      <c r="AI1860" s="235" t="s">
        <v>12158</v>
      </c>
      <c r="AJ1860" s="165" t="s">
        <v>6176</v>
      </c>
      <c r="AK1860" s="165" t="s">
        <v>6176</v>
      </c>
      <c r="AL1860" s="165" t="s">
        <v>6176</v>
      </c>
      <c r="AM1860" s="165" t="s">
        <v>6176</v>
      </c>
      <c r="AN1860" s="165" t="s">
        <v>6176</v>
      </c>
      <c r="AO1860" s="165" t="s">
        <v>6176</v>
      </c>
      <c r="AP1860" s="165" t="s">
        <v>6176</v>
      </c>
      <c r="AQ1860" s="165" t="s">
        <v>6176</v>
      </c>
      <c r="AR1860" s="165" t="s">
        <v>6176</v>
      </c>
      <c r="AS1860" s="165" t="s">
        <v>6176</v>
      </c>
      <c r="AT1860" s="5"/>
      <c r="AV1860"/>
    </row>
    <row r="1861" spans="2:48" ht="50" customHeight="1">
      <c r="B1861" s="37" t="s">
        <v>3665</v>
      </c>
      <c r="C1861" s="38" t="s">
        <v>5316</v>
      </c>
      <c r="D1861" s="39" t="s">
        <v>3666</v>
      </c>
      <c r="E1861" s="240">
        <v>120.316</v>
      </c>
      <c r="F1861" s="235">
        <v>111.746</v>
      </c>
      <c r="G1861" s="234">
        <f t="shared" si="519"/>
        <v>8.5700000000000074</v>
      </c>
      <c r="H1861" s="105">
        <f t="shared" si="520"/>
        <v>7.6691783151074837</v>
      </c>
      <c r="I1861" s="240">
        <v>120.316</v>
      </c>
      <c r="J1861" s="235">
        <v>111.746</v>
      </c>
      <c r="K1861" s="234">
        <f t="shared" si="521"/>
        <v>8.5700000000000074</v>
      </c>
      <c r="L1861" s="312">
        <f t="shared" si="522"/>
        <v>7.6691783151074837</v>
      </c>
      <c r="M1861" s="240" t="s">
        <v>12163</v>
      </c>
      <c r="N1861" s="235" t="s">
        <v>12163</v>
      </c>
      <c r="O1861" s="234" t="s">
        <v>12163</v>
      </c>
      <c r="P1861" s="234" t="s">
        <v>12163</v>
      </c>
      <c r="Q1861" s="240" t="s">
        <v>12163</v>
      </c>
      <c r="R1861" s="235" t="s">
        <v>12163</v>
      </c>
      <c r="S1861" s="234" t="s">
        <v>12163</v>
      </c>
      <c r="T1861" s="138" t="s">
        <v>12163</v>
      </c>
      <c r="U1861" s="65" t="s">
        <v>6150</v>
      </c>
      <c r="V1861" s="235" t="s">
        <v>6150</v>
      </c>
      <c r="W1861" s="235" t="s">
        <v>6150</v>
      </c>
      <c r="X1861" s="235" t="s">
        <v>6150</v>
      </c>
      <c r="Y1861" s="235" t="s">
        <v>6150</v>
      </c>
      <c r="Z1861" s="235" t="s">
        <v>6150</v>
      </c>
      <c r="AA1861" s="235" t="s">
        <v>6150</v>
      </c>
      <c r="AB1861" s="235" t="s">
        <v>6150</v>
      </c>
      <c r="AC1861" s="235" t="s">
        <v>6150</v>
      </c>
      <c r="AD1861" s="235" t="s">
        <v>6150</v>
      </c>
      <c r="AE1861" s="235" t="s">
        <v>12158</v>
      </c>
      <c r="AF1861" s="235" t="s">
        <v>12158</v>
      </c>
      <c r="AG1861" s="235" t="s">
        <v>12158</v>
      </c>
      <c r="AH1861" s="235" t="s">
        <v>12158</v>
      </c>
      <c r="AI1861" s="235" t="s">
        <v>12158</v>
      </c>
      <c r="AJ1861" s="165" t="s">
        <v>6176</v>
      </c>
      <c r="AK1861" s="165" t="s">
        <v>6176</v>
      </c>
      <c r="AL1861" s="165" t="s">
        <v>6176</v>
      </c>
      <c r="AM1861" s="165" t="s">
        <v>6176</v>
      </c>
      <c r="AN1861" s="165" t="s">
        <v>6176</v>
      </c>
      <c r="AO1861" s="165" t="s">
        <v>6176</v>
      </c>
      <c r="AP1861" s="165" t="s">
        <v>6176</v>
      </c>
      <c r="AQ1861" s="165" t="s">
        <v>6176</v>
      </c>
      <c r="AR1861" s="165" t="s">
        <v>6176</v>
      </c>
      <c r="AS1861" s="165" t="s">
        <v>6176</v>
      </c>
      <c r="AT1861" s="61"/>
    </row>
    <row r="1862" spans="2:48" ht="50" customHeight="1">
      <c r="B1862" s="37" t="s">
        <v>3667</v>
      </c>
      <c r="C1862" s="38" t="s">
        <v>5316</v>
      </c>
      <c r="D1862" s="39" t="s">
        <v>3668</v>
      </c>
      <c r="E1862" s="240">
        <v>103.96899999999999</v>
      </c>
      <c r="F1862" s="235">
        <v>88.888000000000005</v>
      </c>
      <c r="G1862" s="234">
        <f t="shared" si="519"/>
        <v>15.080999999999989</v>
      </c>
      <c r="H1862" s="105">
        <f t="shared" si="520"/>
        <v>16.966294662946616</v>
      </c>
      <c r="I1862" s="240">
        <v>87.534999999999997</v>
      </c>
      <c r="J1862" s="235">
        <v>67.504999999999995</v>
      </c>
      <c r="K1862" s="234">
        <f t="shared" si="521"/>
        <v>20.03</v>
      </c>
      <c r="L1862" s="312">
        <f t="shared" si="522"/>
        <v>29.671876157321687</v>
      </c>
      <c r="M1862" s="240" t="s">
        <v>12163</v>
      </c>
      <c r="N1862" s="235" t="s">
        <v>12163</v>
      </c>
      <c r="O1862" s="234" t="s">
        <v>12163</v>
      </c>
      <c r="P1862" s="234" t="s">
        <v>12163</v>
      </c>
      <c r="Q1862" s="240">
        <v>16.434000000000001</v>
      </c>
      <c r="R1862" s="235">
        <v>21.382999999999999</v>
      </c>
      <c r="S1862" s="234">
        <f t="shared" si="525"/>
        <v>-4.9489999999999981</v>
      </c>
      <c r="T1862" s="105">
        <f t="shared" si="526"/>
        <v>-23.1445540850208</v>
      </c>
      <c r="U1862" s="180" t="s">
        <v>6109</v>
      </c>
      <c r="V1862" s="165">
        <v>16</v>
      </c>
      <c r="W1862" s="165">
        <v>21</v>
      </c>
      <c r="X1862" s="165">
        <v>-5</v>
      </c>
      <c r="Y1862" s="255">
        <v>-23.809523809523807</v>
      </c>
      <c r="Z1862" s="235" t="s">
        <v>6150</v>
      </c>
      <c r="AA1862" s="235" t="s">
        <v>6150</v>
      </c>
      <c r="AB1862" s="235" t="s">
        <v>6150</v>
      </c>
      <c r="AC1862" s="235" t="s">
        <v>6150</v>
      </c>
      <c r="AD1862" s="235" t="s">
        <v>6150</v>
      </c>
      <c r="AE1862" s="235" t="s">
        <v>12158</v>
      </c>
      <c r="AF1862" s="235" t="s">
        <v>12158</v>
      </c>
      <c r="AG1862" s="235" t="s">
        <v>12158</v>
      </c>
      <c r="AH1862" s="235" t="s">
        <v>12158</v>
      </c>
      <c r="AI1862" s="235" t="s">
        <v>12158</v>
      </c>
      <c r="AJ1862" s="165" t="s">
        <v>6176</v>
      </c>
      <c r="AK1862" s="165" t="s">
        <v>6176</v>
      </c>
      <c r="AL1862" s="165" t="s">
        <v>6176</v>
      </c>
      <c r="AM1862" s="165" t="s">
        <v>6176</v>
      </c>
      <c r="AN1862" s="165" t="s">
        <v>6176</v>
      </c>
      <c r="AO1862" s="165" t="s">
        <v>6176</v>
      </c>
      <c r="AP1862" s="165" t="s">
        <v>6176</v>
      </c>
      <c r="AQ1862" s="165" t="s">
        <v>6176</v>
      </c>
      <c r="AR1862" s="165" t="s">
        <v>6176</v>
      </c>
      <c r="AS1862" s="165" t="s">
        <v>6176</v>
      </c>
      <c r="AT1862" s="61"/>
    </row>
    <row r="1863" spans="2:48" ht="50" customHeight="1">
      <c r="B1863" s="34" t="s">
        <v>3669</v>
      </c>
      <c r="C1863" s="35" t="s">
        <v>5316</v>
      </c>
      <c r="D1863" s="36" t="s">
        <v>3670</v>
      </c>
      <c r="E1863" s="240">
        <v>69.909000000000006</v>
      </c>
      <c r="F1863" s="235">
        <v>76.787000000000006</v>
      </c>
      <c r="G1863" s="234">
        <f t="shared" si="519"/>
        <v>-6.8780000000000001</v>
      </c>
      <c r="H1863" s="105">
        <f t="shared" si="520"/>
        <v>-8.957245367054318</v>
      </c>
      <c r="I1863" s="240">
        <v>69.588999999999999</v>
      </c>
      <c r="J1863" s="235">
        <v>76.466999999999999</v>
      </c>
      <c r="K1863" s="234">
        <f t="shared" si="521"/>
        <v>-6.8780000000000001</v>
      </c>
      <c r="L1863" s="312">
        <f t="shared" si="522"/>
        <v>-8.9947297527037815</v>
      </c>
      <c r="M1863" s="240" t="s">
        <v>12163</v>
      </c>
      <c r="N1863" s="235" t="s">
        <v>12163</v>
      </c>
      <c r="O1863" s="234" t="s">
        <v>12163</v>
      </c>
      <c r="P1863" s="234" t="s">
        <v>12163</v>
      </c>
      <c r="Q1863" s="240">
        <v>0.32</v>
      </c>
      <c r="R1863" s="235">
        <v>0.32</v>
      </c>
      <c r="S1863" s="234">
        <f t="shared" si="525"/>
        <v>0</v>
      </c>
      <c r="T1863" s="105">
        <f t="shared" si="526"/>
        <v>0</v>
      </c>
      <c r="U1863" s="180" t="s">
        <v>9845</v>
      </c>
      <c r="V1863" s="165">
        <v>0</v>
      </c>
      <c r="W1863" s="165">
        <v>0</v>
      </c>
      <c r="X1863" s="165">
        <f t="shared" si="527"/>
        <v>0</v>
      </c>
      <c r="Y1863" s="255">
        <v>0</v>
      </c>
      <c r="Z1863" s="235" t="s">
        <v>6150</v>
      </c>
      <c r="AA1863" s="235" t="s">
        <v>6150</v>
      </c>
      <c r="AB1863" s="235" t="s">
        <v>6150</v>
      </c>
      <c r="AC1863" s="235" t="s">
        <v>6150</v>
      </c>
      <c r="AD1863" s="235" t="s">
        <v>6150</v>
      </c>
      <c r="AE1863" s="235" t="s">
        <v>12158</v>
      </c>
      <c r="AF1863" s="235" t="s">
        <v>12158</v>
      </c>
      <c r="AG1863" s="235" t="s">
        <v>12158</v>
      </c>
      <c r="AH1863" s="235" t="s">
        <v>12158</v>
      </c>
      <c r="AI1863" s="235" t="s">
        <v>12158</v>
      </c>
      <c r="AJ1863" s="165" t="s">
        <v>6176</v>
      </c>
      <c r="AK1863" s="165" t="s">
        <v>6176</v>
      </c>
      <c r="AL1863" s="165" t="s">
        <v>6176</v>
      </c>
      <c r="AM1863" s="165" t="s">
        <v>6176</v>
      </c>
      <c r="AN1863" s="165" t="s">
        <v>6176</v>
      </c>
      <c r="AO1863" s="165" t="s">
        <v>6176</v>
      </c>
      <c r="AP1863" s="165" t="s">
        <v>6176</v>
      </c>
      <c r="AQ1863" s="165" t="s">
        <v>6176</v>
      </c>
      <c r="AR1863" s="165" t="s">
        <v>6176</v>
      </c>
      <c r="AS1863" s="165" t="s">
        <v>6176</v>
      </c>
      <c r="AT1863" s="61"/>
    </row>
    <row r="1864" spans="2:48" ht="50" customHeight="1">
      <c r="B1864" s="34" t="s">
        <v>3671</v>
      </c>
      <c r="C1864" s="35" t="s">
        <v>5316</v>
      </c>
      <c r="D1864" s="36" t="s">
        <v>3672</v>
      </c>
      <c r="E1864" s="240">
        <v>60.256999999999998</v>
      </c>
      <c r="F1864" s="235">
        <v>56.731999999999999</v>
      </c>
      <c r="G1864" s="234">
        <f t="shared" ref="G1864:G1880" si="538">E1864-F1864</f>
        <v>3.5249999999999986</v>
      </c>
      <c r="H1864" s="105">
        <f t="shared" ref="H1864:H1927" si="539">G1864/F1864*100</f>
        <v>6.2134245223154458</v>
      </c>
      <c r="I1864" s="240">
        <v>60.256999999999998</v>
      </c>
      <c r="J1864" s="235">
        <v>56.731999999999999</v>
      </c>
      <c r="K1864" s="234">
        <f t="shared" si="521"/>
        <v>3.5249999999999986</v>
      </c>
      <c r="L1864" s="312">
        <f t="shared" si="522"/>
        <v>6.2134245223154458</v>
      </c>
      <c r="M1864" s="240" t="s">
        <v>12163</v>
      </c>
      <c r="N1864" s="235" t="s">
        <v>12163</v>
      </c>
      <c r="O1864" s="234" t="s">
        <v>12163</v>
      </c>
      <c r="P1864" s="234" t="s">
        <v>12163</v>
      </c>
      <c r="Q1864" s="240" t="s">
        <v>12163</v>
      </c>
      <c r="R1864" s="235" t="s">
        <v>12163</v>
      </c>
      <c r="S1864" s="234" t="s">
        <v>12163</v>
      </c>
      <c r="T1864" s="138" t="s">
        <v>12163</v>
      </c>
      <c r="U1864" s="65" t="s">
        <v>6150</v>
      </c>
      <c r="V1864" s="235" t="s">
        <v>6150</v>
      </c>
      <c r="W1864" s="235" t="s">
        <v>6150</v>
      </c>
      <c r="X1864" s="235" t="s">
        <v>6150</v>
      </c>
      <c r="Y1864" s="235" t="s">
        <v>6150</v>
      </c>
      <c r="Z1864" s="235" t="s">
        <v>6150</v>
      </c>
      <c r="AA1864" s="235" t="s">
        <v>6150</v>
      </c>
      <c r="AB1864" s="235" t="s">
        <v>6150</v>
      </c>
      <c r="AC1864" s="235" t="s">
        <v>6150</v>
      </c>
      <c r="AD1864" s="235" t="s">
        <v>6150</v>
      </c>
      <c r="AE1864" s="235" t="s">
        <v>12158</v>
      </c>
      <c r="AF1864" s="235" t="s">
        <v>12158</v>
      </c>
      <c r="AG1864" s="235" t="s">
        <v>12158</v>
      </c>
      <c r="AH1864" s="235" t="s">
        <v>12158</v>
      </c>
      <c r="AI1864" s="235" t="s">
        <v>12158</v>
      </c>
      <c r="AJ1864" s="165" t="s">
        <v>6176</v>
      </c>
      <c r="AK1864" s="165" t="s">
        <v>6176</v>
      </c>
      <c r="AL1864" s="165" t="s">
        <v>6176</v>
      </c>
      <c r="AM1864" s="165" t="s">
        <v>6176</v>
      </c>
      <c r="AN1864" s="165" t="s">
        <v>6176</v>
      </c>
      <c r="AO1864" s="165" t="s">
        <v>6176</v>
      </c>
      <c r="AP1864" s="165" t="s">
        <v>6176</v>
      </c>
      <c r="AQ1864" s="165" t="s">
        <v>6176</v>
      </c>
      <c r="AR1864" s="165" t="s">
        <v>6176</v>
      </c>
      <c r="AS1864" s="165" t="s">
        <v>6176</v>
      </c>
      <c r="AT1864" s="61"/>
    </row>
    <row r="1865" spans="2:48" ht="50" customHeight="1">
      <c r="B1865" s="34" t="s">
        <v>3673</v>
      </c>
      <c r="C1865" s="35" t="s">
        <v>5316</v>
      </c>
      <c r="D1865" s="36" t="s">
        <v>3674</v>
      </c>
      <c r="E1865" s="240">
        <v>2076.15</v>
      </c>
      <c r="F1865" s="235">
        <v>2076.1289999999999</v>
      </c>
      <c r="G1865" s="234">
        <f t="shared" si="538"/>
        <v>2.1000000000185537E-2</v>
      </c>
      <c r="H1865" s="105">
        <f t="shared" si="539"/>
        <v>1.0114978404610474E-3</v>
      </c>
      <c r="I1865" s="240" t="s">
        <v>12163</v>
      </c>
      <c r="J1865" s="235" t="s">
        <v>12163</v>
      </c>
      <c r="K1865" s="234" t="s">
        <v>12163</v>
      </c>
      <c r="L1865" s="312" t="s">
        <v>12163</v>
      </c>
      <c r="M1865" s="240" t="s">
        <v>12163</v>
      </c>
      <c r="N1865" s="235" t="s">
        <v>12163</v>
      </c>
      <c r="O1865" s="234" t="s">
        <v>12163</v>
      </c>
      <c r="P1865" s="234" t="s">
        <v>12163</v>
      </c>
      <c r="Q1865" s="240">
        <v>2076.15</v>
      </c>
      <c r="R1865" s="235">
        <v>2076.1289999999999</v>
      </c>
      <c r="S1865" s="234">
        <f t="shared" si="525"/>
        <v>2.1000000000185537E-2</v>
      </c>
      <c r="T1865" s="105">
        <f t="shared" si="526"/>
        <v>1.0114978404610474E-3</v>
      </c>
      <c r="U1865" s="180" t="s">
        <v>9846</v>
      </c>
      <c r="V1865" s="165">
        <v>2062</v>
      </c>
      <c r="W1865" s="165">
        <v>2062</v>
      </c>
      <c r="X1865" s="165">
        <f t="shared" si="527"/>
        <v>0</v>
      </c>
      <c r="Y1865" s="255">
        <f t="shared" si="528"/>
        <v>0</v>
      </c>
      <c r="Z1865" s="237" t="s">
        <v>9847</v>
      </c>
      <c r="AA1865" s="165">
        <v>14</v>
      </c>
      <c r="AB1865" s="165">
        <v>14</v>
      </c>
      <c r="AC1865" s="165">
        <f t="shared" si="529"/>
        <v>0</v>
      </c>
      <c r="AD1865" s="165">
        <f t="shared" si="530"/>
        <v>0</v>
      </c>
      <c r="AE1865" s="235" t="s">
        <v>12158</v>
      </c>
      <c r="AF1865" s="235" t="s">
        <v>12158</v>
      </c>
      <c r="AG1865" s="235" t="s">
        <v>12158</v>
      </c>
      <c r="AH1865" s="235" t="s">
        <v>12158</v>
      </c>
      <c r="AI1865" s="235" t="s">
        <v>12158</v>
      </c>
      <c r="AJ1865" s="165" t="s">
        <v>6176</v>
      </c>
      <c r="AK1865" s="165" t="s">
        <v>6176</v>
      </c>
      <c r="AL1865" s="165" t="s">
        <v>6176</v>
      </c>
      <c r="AM1865" s="165" t="s">
        <v>6176</v>
      </c>
      <c r="AN1865" s="165" t="s">
        <v>6176</v>
      </c>
      <c r="AO1865" s="165" t="s">
        <v>6176</v>
      </c>
      <c r="AP1865" s="165" t="s">
        <v>6176</v>
      </c>
      <c r="AQ1865" s="165" t="s">
        <v>6176</v>
      </c>
      <c r="AR1865" s="165" t="s">
        <v>6176</v>
      </c>
      <c r="AS1865" s="165" t="s">
        <v>6176</v>
      </c>
      <c r="AT1865" s="61"/>
    </row>
    <row r="1866" spans="2:48" ht="50" customHeight="1">
      <c r="B1866" s="34" t="s">
        <v>3675</v>
      </c>
      <c r="C1866" s="35" t="s">
        <v>5316</v>
      </c>
      <c r="D1866" s="36" t="s">
        <v>3676</v>
      </c>
      <c r="E1866" s="240">
        <v>73.052000000000007</v>
      </c>
      <c r="F1866" s="235">
        <v>55.042999999999999</v>
      </c>
      <c r="G1866" s="234">
        <f t="shared" si="538"/>
        <v>18.009000000000007</v>
      </c>
      <c r="H1866" s="105">
        <f t="shared" si="539"/>
        <v>32.71805679196266</v>
      </c>
      <c r="I1866" s="240" t="s">
        <v>12163</v>
      </c>
      <c r="J1866" s="235" t="s">
        <v>12163</v>
      </c>
      <c r="K1866" s="234" t="s">
        <v>12163</v>
      </c>
      <c r="L1866" s="312" t="s">
        <v>12163</v>
      </c>
      <c r="M1866" s="240" t="s">
        <v>12163</v>
      </c>
      <c r="N1866" s="235" t="s">
        <v>12163</v>
      </c>
      <c r="O1866" s="234" t="s">
        <v>12163</v>
      </c>
      <c r="P1866" s="234" t="s">
        <v>12163</v>
      </c>
      <c r="Q1866" s="240">
        <v>73.052000000000007</v>
      </c>
      <c r="R1866" s="235">
        <v>55.042999999999999</v>
      </c>
      <c r="S1866" s="234">
        <f t="shared" si="525"/>
        <v>18.009000000000007</v>
      </c>
      <c r="T1866" s="105">
        <f t="shared" si="526"/>
        <v>32.71805679196266</v>
      </c>
      <c r="U1866" s="180" t="s">
        <v>9848</v>
      </c>
      <c r="V1866" s="165">
        <v>73</v>
      </c>
      <c r="W1866" s="165">
        <v>55</v>
      </c>
      <c r="X1866" s="165">
        <f t="shared" si="527"/>
        <v>18</v>
      </c>
      <c r="Y1866" s="255">
        <f t="shared" si="528"/>
        <v>32.727272727272727</v>
      </c>
      <c r="Z1866" s="235" t="s">
        <v>6150</v>
      </c>
      <c r="AA1866" s="235" t="s">
        <v>6150</v>
      </c>
      <c r="AB1866" s="235" t="s">
        <v>6150</v>
      </c>
      <c r="AC1866" s="235" t="s">
        <v>6150</v>
      </c>
      <c r="AD1866" s="235" t="s">
        <v>6150</v>
      </c>
      <c r="AE1866" s="235" t="s">
        <v>12158</v>
      </c>
      <c r="AF1866" s="235" t="s">
        <v>12158</v>
      </c>
      <c r="AG1866" s="235" t="s">
        <v>12158</v>
      </c>
      <c r="AH1866" s="235" t="s">
        <v>12158</v>
      </c>
      <c r="AI1866" s="235" t="s">
        <v>12158</v>
      </c>
      <c r="AJ1866" s="165" t="s">
        <v>6176</v>
      </c>
      <c r="AK1866" s="165" t="s">
        <v>6176</v>
      </c>
      <c r="AL1866" s="165" t="s">
        <v>6176</v>
      </c>
      <c r="AM1866" s="165" t="s">
        <v>6176</v>
      </c>
      <c r="AN1866" s="165" t="s">
        <v>6176</v>
      </c>
      <c r="AO1866" s="165" t="s">
        <v>6176</v>
      </c>
      <c r="AP1866" s="165" t="s">
        <v>6176</v>
      </c>
      <c r="AQ1866" s="165" t="s">
        <v>6176</v>
      </c>
      <c r="AR1866" s="165" t="s">
        <v>6176</v>
      </c>
      <c r="AS1866" s="165" t="s">
        <v>6176</v>
      </c>
      <c r="AT1866" s="61"/>
    </row>
    <row r="1867" spans="2:48" ht="50" customHeight="1">
      <c r="B1867" s="34" t="s">
        <v>3677</v>
      </c>
      <c r="C1867" s="35" t="s">
        <v>5316</v>
      </c>
      <c r="D1867" s="36" t="s">
        <v>3678</v>
      </c>
      <c r="E1867" s="240">
        <v>54.731999999999999</v>
      </c>
      <c r="F1867" s="235">
        <v>63.076999999999998</v>
      </c>
      <c r="G1867" s="234">
        <f t="shared" si="538"/>
        <v>-8.3449999999999989</v>
      </c>
      <c r="H1867" s="105">
        <f t="shared" si="539"/>
        <v>-13.229861914802541</v>
      </c>
      <c r="I1867" s="240">
        <v>54.731999999999999</v>
      </c>
      <c r="J1867" s="235">
        <v>63.076999999999998</v>
      </c>
      <c r="K1867" s="234">
        <f t="shared" ref="K1867:K1929" si="540">I1867-J1867</f>
        <v>-8.3449999999999989</v>
      </c>
      <c r="L1867" s="312">
        <f t="shared" ref="L1867:L1928" si="541">K1867/J1867*100</f>
        <v>-13.229861914802541</v>
      </c>
      <c r="M1867" s="240" t="s">
        <v>12163</v>
      </c>
      <c r="N1867" s="235" t="s">
        <v>12163</v>
      </c>
      <c r="O1867" s="234" t="s">
        <v>12163</v>
      </c>
      <c r="P1867" s="234" t="s">
        <v>12163</v>
      </c>
      <c r="Q1867" s="240" t="s">
        <v>12163</v>
      </c>
      <c r="R1867" s="235" t="s">
        <v>12163</v>
      </c>
      <c r="S1867" s="234" t="s">
        <v>12163</v>
      </c>
      <c r="T1867" s="138" t="s">
        <v>12163</v>
      </c>
      <c r="U1867" s="65" t="s">
        <v>6150</v>
      </c>
      <c r="V1867" s="235" t="s">
        <v>6150</v>
      </c>
      <c r="W1867" s="235" t="s">
        <v>6150</v>
      </c>
      <c r="X1867" s="235" t="s">
        <v>6150</v>
      </c>
      <c r="Y1867" s="235" t="s">
        <v>6150</v>
      </c>
      <c r="Z1867" s="235" t="s">
        <v>6150</v>
      </c>
      <c r="AA1867" s="235" t="s">
        <v>6150</v>
      </c>
      <c r="AB1867" s="235" t="s">
        <v>6150</v>
      </c>
      <c r="AC1867" s="235" t="s">
        <v>6150</v>
      </c>
      <c r="AD1867" s="235" t="s">
        <v>6150</v>
      </c>
      <c r="AE1867" s="235" t="s">
        <v>12158</v>
      </c>
      <c r="AF1867" s="235" t="s">
        <v>12158</v>
      </c>
      <c r="AG1867" s="235" t="s">
        <v>12158</v>
      </c>
      <c r="AH1867" s="235" t="s">
        <v>12158</v>
      </c>
      <c r="AI1867" s="235" t="s">
        <v>12158</v>
      </c>
      <c r="AJ1867" s="165" t="s">
        <v>6176</v>
      </c>
      <c r="AK1867" s="165" t="s">
        <v>6176</v>
      </c>
      <c r="AL1867" s="165" t="s">
        <v>6176</v>
      </c>
      <c r="AM1867" s="165" t="s">
        <v>6176</v>
      </c>
      <c r="AN1867" s="165" t="s">
        <v>6176</v>
      </c>
      <c r="AO1867" s="165" t="s">
        <v>6176</v>
      </c>
      <c r="AP1867" s="165" t="s">
        <v>6176</v>
      </c>
      <c r="AQ1867" s="165" t="s">
        <v>6176</v>
      </c>
      <c r="AR1867" s="165" t="s">
        <v>6176</v>
      </c>
      <c r="AS1867" s="165" t="s">
        <v>6176</v>
      </c>
      <c r="AT1867" s="61"/>
    </row>
    <row r="1868" spans="2:48" ht="50" customHeight="1">
      <c r="B1868" s="34" t="s">
        <v>3679</v>
      </c>
      <c r="C1868" s="35" t="s">
        <v>5316</v>
      </c>
      <c r="D1868" s="36" t="s">
        <v>3680</v>
      </c>
      <c r="E1868" s="240">
        <v>457.755</v>
      </c>
      <c r="F1868" s="235">
        <v>415.69499999999999</v>
      </c>
      <c r="G1868" s="234">
        <f t="shared" si="538"/>
        <v>42.06</v>
      </c>
      <c r="H1868" s="105">
        <f t="shared" si="539"/>
        <v>10.117995164724137</v>
      </c>
      <c r="I1868" s="240">
        <v>230.977</v>
      </c>
      <c r="J1868" s="235">
        <v>188.94</v>
      </c>
      <c r="K1868" s="234">
        <f t="shared" si="540"/>
        <v>42.037000000000006</v>
      </c>
      <c r="L1868" s="312">
        <f t="shared" si="541"/>
        <v>22.248862072615651</v>
      </c>
      <c r="M1868" s="240" t="s">
        <v>12163</v>
      </c>
      <c r="N1868" s="235" t="s">
        <v>12163</v>
      </c>
      <c r="O1868" s="234" t="s">
        <v>12163</v>
      </c>
      <c r="P1868" s="234" t="s">
        <v>12163</v>
      </c>
      <c r="Q1868" s="240">
        <v>226.77799999999999</v>
      </c>
      <c r="R1868" s="235">
        <v>226.755</v>
      </c>
      <c r="S1868" s="234">
        <f t="shared" si="525"/>
        <v>2.2999999999996135E-2</v>
      </c>
      <c r="T1868" s="105">
        <f t="shared" si="526"/>
        <v>1.0143105995455948E-2</v>
      </c>
      <c r="U1868" s="180" t="s">
        <v>9849</v>
      </c>
      <c r="V1868" s="165">
        <v>227</v>
      </c>
      <c r="W1868" s="165">
        <v>227</v>
      </c>
      <c r="X1868" s="165">
        <f t="shared" si="527"/>
        <v>0</v>
      </c>
      <c r="Y1868" s="255">
        <f t="shared" si="528"/>
        <v>0</v>
      </c>
      <c r="Z1868" s="235" t="s">
        <v>6150</v>
      </c>
      <c r="AA1868" s="235" t="s">
        <v>6150</v>
      </c>
      <c r="AB1868" s="235" t="s">
        <v>6150</v>
      </c>
      <c r="AC1868" s="235" t="s">
        <v>6150</v>
      </c>
      <c r="AD1868" s="235" t="s">
        <v>6150</v>
      </c>
      <c r="AE1868" s="235" t="s">
        <v>12158</v>
      </c>
      <c r="AF1868" s="235" t="s">
        <v>12158</v>
      </c>
      <c r="AG1868" s="235" t="s">
        <v>12158</v>
      </c>
      <c r="AH1868" s="235" t="s">
        <v>12158</v>
      </c>
      <c r="AI1868" s="235" t="s">
        <v>12158</v>
      </c>
      <c r="AJ1868" s="165" t="s">
        <v>6176</v>
      </c>
      <c r="AK1868" s="165" t="s">
        <v>6176</v>
      </c>
      <c r="AL1868" s="165" t="s">
        <v>6176</v>
      </c>
      <c r="AM1868" s="165" t="s">
        <v>6176</v>
      </c>
      <c r="AN1868" s="165" t="s">
        <v>6176</v>
      </c>
      <c r="AO1868" s="165" t="s">
        <v>6176</v>
      </c>
      <c r="AP1868" s="165" t="s">
        <v>6176</v>
      </c>
      <c r="AQ1868" s="165" t="s">
        <v>6176</v>
      </c>
      <c r="AR1868" s="165" t="s">
        <v>6176</v>
      </c>
      <c r="AS1868" s="165" t="s">
        <v>6176</v>
      </c>
      <c r="AT1868" s="61"/>
    </row>
    <row r="1869" spans="2:48" ht="50" customHeight="1">
      <c r="B1869" s="34" t="s">
        <v>3681</v>
      </c>
      <c r="C1869" s="35" t="s">
        <v>5316</v>
      </c>
      <c r="D1869" s="36" t="s">
        <v>3682</v>
      </c>
      <c r="E1869" s="240">
        <v>33.951999999999998</v>
      </c>
      <c r="F1869" s="235">
        <v>28.948</v>
      </c>
      <c r="G1869" s="234">
        <f t="shared" si="538"/>
        <v>5.0039999999999978</v>
      </c>
      <c r="H1869" s="105">
        <f t="shared" si="539"/>
        <v>17.286168301782499</v>
      </c>
      <c r="I1869" s="240">
        <v>29.952999999999999</v>
      </c>
      <c r="J1869" s="235">
        <v>24.95</v>
      </c>
      <c r="K1869" s="234">
        <f t="shared" si="540"/>
        <v>5.0030000000000001</v>
      </c>
      <c r="L1869" s="312">
        <f t="shared" si="541"/>
        <v>20.052104208416836</v>
      </c>
      <c r="M1869" s="240">
        <v>1.4870000000000001</v>
      </c>
      <c r="N1869" s="235">
        <v>1.486</v>
      </c>
      <c r="O1869" s="234">
        <f t="shared" si="523"/>
        <v>1.0000000000001119E-3</v>
      </c>
      <c r="P1869" s="105">
        <f t="shared" si="524"/>
        <v>6.7294751009428805E-2</v>
      </c>
      <c r="Q1869" s="240">
        <v>2.512</v>
      </c>
      <c r="R1869" s="235">
        <v>2.512</v>
      </c>
      <c r="S1869" s="234">
        <f t="shared" si="525"/>
        <v>0</v>
      </c>
      <c r="T1869" s="105">
        <f t="shared" si="526"/>
        <v>0</v>
      </c>
      <c r="U1869" s="180" t="s">
        <v>9850</v>
      </c>
      <c r="V1869" s="165">
        <v>3</v>
      </c>
      <c r="W1869" s="165">
        <v>3</v>
      </c>
      <c r="X1869" s="165">
        <v>0</v>
      </c>
      <c r="Y1869" s="255">
        <v>0</v>
      </c>
      <c r="Z1869" s="235" t="s">
        <v>6150</v>
      </c>
      <c r="AA1869" s="235" t="s">
        <v>6150</v>
      </c>
      <c r="AB1869" s="235" t="s">
        <v>6150</v>
      </c>
      <c r="AC1869" s="235" t="s">
        <v>6150</v>
      </c>
      <c r="AD1869" s="235" t="s">
        <v>6150</v>
      </c>
      <c r="AE1869" s="235" t="s">
        <v>12158</v>
      </c>
      <c r="AF1869" s="235" t="s">
        <v>12158</v>
      </c>
      <c r="AG1869" s="235" t="s">
        <v>12158</v>
      </c>
      <c r="AH1869" s="235" t="s">
        <v>12158</v>
      </c>
      <c r="AI1869" s="235" t="s">
        <v>12158</v>
      </c>
      <c r="AJ1869" s="165" t="s">
        <v>6176</v>
      </c>
      <c r="AK1869" s="165" t="s">
        <v>6176</v>
      </c>
      <c r="AL1869" s="165" t="s">
        <v>6176</v>
      </c>
      <c r="AM1869" s="165" t="s">
        <v>6176</v>
      </c>
      <c r="AN1869" s="165" t="s">
        <v>6176</v>
      </c>
      <c r="AO1869" s="165" t="s">
        <v>6176</v>
      </c>
      <c r="AP1869" s="165" t="s">
        <v>6176</v>
      </c>
      <c r="AQ1869" s="165" t="s">
        <v>6176</v>
      </c>
      <c r="AR1869" s="165" t="s">
        <v>6176</v>
      </c>
      <c r="AS1869" s="165" t="s">
        <v>6176</v>
      </c>
      <c r="AT1869" s="61"/>
    </row>
    <row r="1870" spans="2:48" ht="50" customHeight="1">
      <c r="B1870" s="34" t="s">
        <v>3683</v>
      </c>
      <c r="C1870" s="35" t="s">
        <v>5316</v>
      </c>
      <c r="D1870" s="36" t="s">
        <v>3684</v>
      </c>
      <c r="E1870" s="240">
        <v>57.152000000000001</v>
      </c>
      <c r="F1870" s="235">
        <v>57.13</v>
      </c>
      <c r="G1870" s="234">
        <f t="shared" si="538"/>
        <v>2.1999999999998465E-2</v>
      </c>
      <c r="H1870" s="105">
        <f t="shared" si="539"/>
        <v>3.850866444949845E-2</v>
      </c>
      <c r="I1870" s="240" t="s">
        <v>12163</v>
      </c>
      <c r="J1870" s="235" t="s">
        <v>12163</v>
      </c>
      <c r="K1870" s="234" t="s">
        <v>12163</v>
      </c>
      <c r="L1870" s="312" t="s">
        <v>12163</v>
      </c>
      <c r="M1870" s="240" t="s">
        <v>12163</v>
      </c>
      <c r="N1870" s="235" t="s">
        <v>12163</v>
      </c>
      <c r="O1870" s="234" t="s">
        <v>12163</v>
      </c>
      <c r="P1870" s="234" t="s">
        <v>12163</v>
      </c>
      <c r="Q1870" s="240">
        <v>57.152000000000001</v>
      </c>
      <c r="R1870" s="235">
        <v>57.13</v>
      </c>
      <c r="S1870" s="234">
        <f t="shared" si="525"/>
        <v>2.1999999999998465E-2</v>
      </c>
      <c r="T1870" s="105">
        <f t="shared" si="526"/>
        <v>3.850866444949845E-2</v>
      </c>
      <c r="U1870" s="180" t="s">
        <v>9851</v>
      </c>
      <c r="V1870" s="165">
        <v>54</v>
      </c>
      <c r="W1870" s="165">
        <v>54</v>
      </c>
      <c r="X1870" s="165">
        <f t="shared" si="527"/>
        <v>0</v>
      </c>
      <c r="Y1870" s="255">
        <f t="shared" si="528"/>
        <v>0</v>
      </c>
      <c r="Z1870" s="237" t="s">
        <v>9852</v>
      </c>
      <c r="AA1870" s="165">
        <v>3</v>
      </c>
      <c r="AB1870" s="165">
        <v>3</v>
      </c>
      <c r="AC1870" s="165">
        <f t="shared" si="529"/>
        <v>0</v>
      </c>
      <c r="AD1870" s="165">
        <f t="shared" si="530"/>
        <v>0</v>
      </c>
      <c r="AE1870" s="235" t="s">
        <v>12158</v>
      </c>
      <c r="AF1870" s="235" t="s">
        <v>12158</v>
      </c>
      <c r="AG1870" s="235" t="s">
        <v>12158</v>
      </c>
      <c r="AH1870" s="235" t="s">
        <v>12158</v>
      </c>
      <c r="AI1870" s="235" t="s">
        <v>12158</v>
      </c>
      <c r="AJ1870" s="165" t="s">
        <v>6176</v>
      </c>
      <c r="AK1870" s="165" t="s">
        <v>6176</v>
      </c>
      <c r="AL1870" s="165" t="s">
        <v>6176</v>
      </c>
      <c r="AM1870" s="165" t="s">
        <v>6176</v>
      </c>
      <c r="AN1870" s="165" t="s">
        <v>6176</v>
      </c>
      <c r="AO1870" s="165" t="s">
        <v>6176</v>
      </c>
      <c r="AP1870" s="165" t="s">
        <v>6176</v>
      </c>
      <c r="AQ1870" s="165" t="s">
        <v>6176</v>
      </c>
      <c r="AR1870" s="165" t="s">
        <v>6176</v>
      </c>
      <c r="AS1870" s="165" t="s">
        <v>6176</v>
      </c>
      <c r="AT1870" s="61"/>
    </row>
    <row r="1871" spans="2:48" ht="50" customHeight="1">
      <c r="B1871" s="34" t="s">
        <v>3685</v>
      </c>
      <c r="C1871" s="35" t="s">
        <v>5316</v>
      </c>
      <c r="D1871" s="36" t="s">
        <v>3686</v>
      </c>
      <c r="E1871" s="240">
        <v>213.077</v>
      </c>
      <c r="F1871" s="235">
        <v>182.898</v>
      </c>
      <c r="G1871" s="234">
        <f t="shared" si="538"/>
        <v>30.179000000000002</v>
      </c>
      <c r="H1871" s="105">
        <f t="shared" si="539"/>
        <v>16.500453804852981</v>
      </c>
      <c r="I1871" s="240" t="s">
        <v>12163</v>
      </c>
      <c r="J1871" s="235" t="s">
        <v>12163</v>
      </c>
      <c r="K1871" s="234" t="s">
        <v>12163</v>
      </c>
      <c r="L1871" s="312" t="s">
        <v>12163</v>
      </c>
      <c r="M1871" s="240" t="s">
        <v>12163</v>
      </c>
      <c r="N1871" s="235" t="s">
        <v>12163</v>
      </c>
      <c r="O1871" s="234" t="s">
        <v>12163</v>
      </c>
      <c r="P1871" s="234" t="s">
        <v>12163</v>
      </c>
      <c r="Q1871" s="240">
        <v>213.077</v>
      </c>
      <c r="R1871" s="235">
        <v>182.898</v>
      </c>
      <c r="S1871" s="234">
        <f t="shared" si="525"/>
        <v>30.179000000000002</v>
      </c>
      <c r="T1871" s="105">
        <f t="shared" si="526"/>
        <v>16.500453804852981</v>
      </c>
      <c r="U1871" s="180" t="s">
        <v>9262</v>
      </c>
      <c r="V1871" s="165">
        <v>213</v>
      </c>
      <c r="W1871" s="165">
        <v>183</v>
      </c>
      <c r="X1871" s="165">
        <f t="shared" si="527"/>
        <v>30</v>
      </c>
      <c r="Y1871" s="255">
        <f t="shared" si="528"/>
        <v>16.393442622950818</v>
      </c>
      <c r="Z1871" s="235" t="s">
        <v>6150</v>
      </c>
      <c r="AA1871" s="235" t="s">
        <v>6150</v>
      </c>
      <c r="AB1871" s="235" t="s">
        <v>6150</v>
      </c>
      <c r="AC1871" s="235" t="s">
        <v>6150</v>
      </c>
      <c r="AD1871" s="235" t="s">
        <v>6150</v>
      </c>
      <c r="AE1871" s="235" t="s">
        <v>12158</v>
      </c>
      <c r="AF1871" s="235" t="s">
        <v>12158</v>
      </c>
      <c r="AG1871" s="235" t="s">
        <v>12158</v>
      </c>
      <c r="AH1871" s="235" t="s">
        <v>12158</v>
      </c>
      <c r="AI1871" s="235" t="s">
        <v>12158</v>
      </c>
      <c r="AJ1871" s="165" t="s">
        <v>6176</v>
      </c>
      <c r="AK1871" s="165" t="s">
        <v>6176</v>
      </c>
      <c r="AL1871" s="165" t="s">
        <v>6176</v>
      </c>
      <c r="AM1871" s="165" t="s">
        <v>6176</v>
      </c>
      <c r="AN1871" s="165" t="s">
        <v>6176</v>
      </c>
      <c r="AO1871" s="165" t="s">
        <v>6176</v>
      </c>
      <c r="AP1871" s="165" t="s">
        <v>6176</v>
      </c>
      <c r="AQ1871" s="165" t="s">
        <v>6176</v>
      </c>
      <c r="AR1871" s="165" t="s">
        <v>6176</v>
      </c>
      <c r="AS1871" s="165" t="s">
        <v>6176</v>
      </c>
      <c r="AT1871" s="61"/>
    </row>
    <row r="1872" spans="2:48" ht="50" customHeight="1">
      <c r="B1872" s="34" t="s">
        <v>3687</v>
      </c>
      <c r="C1872" s="35" t="s">
        <v>5316</v>
      </c>
      <c r="D1872" s="36" t="s">
        <v>3688</v>
      </c>
      <c r="E1872" s="240">
        <v>21.24</v>
      </c>
      <c r="F1872" s="235">
        <v>51.213999999999999</v>
      </c>
      <c r="G1872" s="234">
        <f t="shared" si="538"/>
        <v>-29.974</v>
      </c>
      <c r="H1872" s="105">
        <f t="shared" si="539"/>
        <v>-58.526965282930455</v>
      </c>
      <c r="I1872" s="240" t="s">
        <v>12163</v>
      </c>
      <c r="J1872" s="235" t="s">
        <v>12163</v>
      </c>
      <c r="K1872" s="234" t="s">
        <v>12163</v>
      </c>
      <c r="L1872" s="312" t="s">
        <v>12163</v>
      </c>
      <c r="M1872" s="240" t="s">
        <v>12163</v>
      </c>
      <c r="N1872" s="235" t="s">
        <v>12163</v>
      </c>
      <c r="O1872" s="234" t="s">
        <v>12163</v>
      </c>
      <c r="P1872" s="234" t="s">
        <v>12163</v>
      </c>
      <c r="Q1872" s="240">
        <v>21.24</v>
      </c>
      <c r="R1872" s="235">
        <v>51.213999999999999</v>
      </c>
      <c r="S1872" s="234">
        <f t="shared" si="525"/>
        <v>-29.974</v>
      </c>
      <c r="T1872" s="105">
        <f t="shared" si="526"/>
        <v>-58.526965282930455</v>
      </c>
      <c r="U1872" s="180" t="s">
        <v>9853</v>
      </c>
      <c r="V1872" s="165">
        <v>14</v>
      </c>
      <c r="W1872" s="165">
        <v>14</v>
      </c>
      <c r="X1872" s="165">
        <f t="shared" si="527"/>
        <v>0</v>
      </c>
      <c r="Y1872" s="255">
        <f t="shared" si="528"/>
        <v>0</v>
      </c>
      <c r="Z1872" s="237" t="s">
        <v>9854</v>
      </c>
      <c r="AA1872" s="165">
        <v>7</v>
      </c>
      <c r="AB1872" s="165">
        <v>37</v>
      </c>
      <c r="AC1872" s="165">
        <f t="shared" si="529"/>
        <v>-30</v>
      </c>
      <c r="AD1872" s="165">
        <f t="shared" si="530"/>
        <v>-81.081081081081081</v>
      </c>
      <c r="AE1872" s="235" t="s">
        <v>12158</v>
      </c>
      <c r="AF1872" s="235" t="s">
        <v>12158</v>
      </c>
      <c r="AG1872" s="235" t="s">
        <v>12158</v>
      </c>
      <c r="AH1872" s="235" t="s">
        <v>12158</v>
      </c>
      <c r="AI1872" s="235" t="s">
        <v>12158</v>
      </c>
      <c r="AJ1872" s="165" t="s">
        <v>6176</v>
      </c>
      <c r="AK1872" s="165" t="s">
        <v>6176</v>
      </c>
      <c r="AL1872" s="165" t="s">
        <v>6176</v>
      </c>
      <c r="AM1872" s="165" t="s">
        <v>6176</v>
      </c>
      <c r="AN1872" s="165" t="s">
        <v>6176</v>
      </c>
      <c r="AO1872" s="165" t="s">
        <v>6176</v>
      </c>
      <c r="AP1872" s="165" t="s">
        <v>6176</v>
      </c>
      <c r="AQ1872" s="165" t="s">
        <v>6176</v>
      </c>
      <c r="AR1872" s="165" t="s">
        <v>6176</v>
      </c>
      <c r="AS1872" s="165" t="s">
        <v>6176</v>
      </c>
      <c r="AT1872" s="61"/>
    </row>
    <row r="1873" spans="2:46" ht="50" customHeight="1">
      <c r="B1873" s="34" t="s">
        <v>3689</v>
      </c>
      <c r="C1873" s="35" t="s">
        <v>5316</v>
      </c>
      <c r="D1873" s="36" t="s">
        <v>3690</v>
      </c>
      <c r="E1873" s="240">
        <v>17.581</v>
      </c>
      <c r="F1873" s="235">
        <v>54.158000000000001</v>
      </c>
      <c r="G1873" s="234">
        <f t="shared" si="538"/>
        <v>-36.576999999999998</v>
      </c>
      <c r="H1873" s="105">
        <f t="shared" si="539"/>
        <v>-67.537575242808074</v>
      </c>
      <c r="I1873" s="240" t="s">
        <v>12163</v>
      </c>
      <c r="J1873" s="235" t="s">
        <v>12163</v>
      </c>
      <c r="K1873" s="234" t="s">
        <v>12163</v>
      </c>
      <c r="L1873" s="312" t="s">
        <v>12163</v>
      </c>
      <c r="M1873" s="240" t="s">
        <v>12163</v>
      </c>
      <c r="N1873" s="235" t="s">
        <v>12163</v>
      </c>
      <c r="O1873" s="234" t="s">
        <v>12163</v>
      </c>
      <c r="P1873" s="234" t="s">
        <v>12163</v>
      </c>
      <c r="Q1873" s="240">
        <v>17.581</v>
      </c>
      <c r="R1873" s="235">
        <v>54.158000000000001</v>
      </c>
      <c r="S1873" s="234">
        <f t="shared" si="525"/>
        <v>-36.576999999999998</v>
      </c>
      <c r="T1873" s="105">
        <f t="shared" si="526"/>
        <v>-67.537575242808074</v>
      </c>
      <c r="U1873" s="180" t="s">
        <v>9855</v>
      </c>
      <c r="V1873" s="165">
        <v>17.581</v>
      </c>
      <c r="W1873" s="165">
        <v>54.158000000000001</v>
      </c>
      <c r="X1873" s="165">
        <f t="shared" si="527"/>
        <v>-36.576999999999998</v>
      </c>
      <c r="Y1873" s="255">
        <f t="shared" si="528"/>
        <v>-67.537575242808074</v>
      </c>
      <c r="Z1873" s="235" t="s">
        <v>6150</v>
      </c>
      <c r="AA1873" s="235" t="s">
        <v>6150</v>
      </c>
      <c r="AB1873" s="235" t="s">
        <v>6150</v>
      </c>
      <c r="AC1873" s="235" t="s">
        <v>6150</v>
      </c>
      <c r="AD1873" s="235" t="s">
        <v>6150</v>
      </c>
      <c r="AE1873" s="235" t="s">
        <v>12158</v>
      </c>
      <c r="AF1873" s="235" t="s">
        <v>12158</v>
      </c>
      <c r="AG1873" s="235" t="s">
        <v>12158</v>
      </c>
      <c r="AH1873" s="235" t="s">
        <v>12158</v>
      </c>
      <c r="AI1873" s="235" t="s">
        <v>12158</v>
      </c>
      <c r="AJ1873" s="165" t="s">
        <v>6176</v>
      </c>
      <c r="AK1873" s="165" t="s">
        <v>6176</v>
      </c>
      <c r="AL1873" s="165" t="s">
        <v>6176</v>
      </c>
      <c r="AM1873" s="165" t="s">
        <v>6176</v>
      </c>
      <c r="AN1873" s="165" t="s">
        <v>6176</v>
      </c>
      <c r="AO1873" s="165" t="s">
        <v>6176</v>
      </c>
      <c r="AP1873" s="165" t="s">
        <v>6176</v>
      </c>
      <c r="AQ1873" s="165" t="s">
        <v>6176</v>
      </c>
      <c r="AR1873" s="165" t="s">
        <v>6176</v>
      </c>
      <c r="AS1873" s="165" t="s">
        <v>6176</v>
      </c>
      <c r="AT1873" s="61"/>
    </row>
    <row r="1874" spans="2:46" ht="50" customHeight="1">
      <c r="B1874" s="34" t="s">
        <v>3691</v>
      </c>
      <c r="C1874" s="35" t="s">
        <v>5316</v>
      </c>
      <c r="D1874" s="36" t="s">
        <v>3692</v>
      </c>
      <c r="E1874" s="240">
        <v>234.87</v>
      </c>
      <c r="F1874" s="235">
        <v>242.01499999999999</v>
      </c>
      <c r="G1874" s="234">
        <f t="shared" si="538"/>
        <v>-7.1449999999999818</v>
      </c>
      <c r="H1874" s="105">
        <f t="shared" si="539"/>
        <v>-2.9522963452678481</v>
      </c>
      <c r="I1874" s="240" t="s">
        <v>12163</v>
      </c>
      <c r="J1874" s="235" t="s">
        <v>12163</v>
      </c>
      <c r="K1874" s="234" t="s">
        <v>12163</v>
      </c>
      <c r="L1874" s="312" t="s">
        <v>12163</v>
      </c>
      <c r="M1874" s="240" t="s">
        <v>12163</v>
      </c>
      <c r="N1874" s="235" t="s">
        <v>12163</v>
      </c>
      <c r="O1874" s="234" t="s">
        <v>12163</v>
      </c>
      <c r="P1874" s="234" t="s">
        <v>12163</v>
      </c>
      <c r="Q1874" s="240">
        <v>234.87</v>
      </c>
      <c r="R1874" s="235">
        <v>242.01499999999999</v>
      </c>
      <c r="S1874" s="234">
        <f t="shared" si="525"/>
        <v>-7.1449999999999818</v>
      </c>
      <c r="T1874" s="105">
        <f t="shared" si="526"/>
        <v>-2.9522963452678481</v>
      </c>
      <c r="U1874" s="180" t="s">
        <v>9856</v>
      </c>
      <c r="V1874" s="165">
        <v>231</v>
      </c>
      <c r="W1874" s="165">
        <v>236</v>
      </c>
      <c r="X1874" s="165">
        <f t="shared" si="527"/>
        <v>-5</v>
      </c>
      <c r="Y1874" s="255">
        <f t="shared" si="528"/>
        <v>-2.1186440677966099</v>
      </c>
      <c r="Z1874" s="237" t="s">
        <v>9857</v>
      </c>
      <c r="AA1874" s="165">
        <v>4</v>
      </c>
      <c r="AB1874" s="165">
        <v>6</v>
      </c>
      <c r="AC1874" s="165">
        <f t="shared" si="529"/>
        <v>-2</v>
      </c>
      <c r="AD1874" s="165">
        <f t="shared" si="530"/>
        <v>-33.333333333333329</v>
      </c>
      <c r="AE1874" s="235" t="s">
        <v>12158</v>
      </c>
      <c r="AF1874" s="235" t="s">
        <v>12158</v>
      </c>
      <c r="AG1874" s="235" t="s">
        <v>12158</v>
      </c>
      <c r="AH1874" s="235" t="s">
        <v>12158</v>
      </c>
      <c r="AI1874" s="235" t="s">
        <v>12158</v>
      </c>
      <c r="AJ1874" s="165" t="s">
        <v>6176</v>
      </c>
      <c r="AK1874" s="165" t="s">
        <v>6176</v>
      </c>
      <c r="AL1874" s="165" t="s">
        <v>6176</v>
      </c>
      <c r="AM1874" s="165" t="s">
        <v>6176</v>
      </c>
      <c r="AN1874" s="165" t="s">
        <v>6176</v>
      </c>
      <c r="AO1874" s="165" t="s">
        <v>6176</v>
      </c>
      <c r="AP1874" s="165" t="s">
        <v>6176</v>
      </c>
      <c r="AQ1874" s="165" t="s">
        <v>6176</v>
      </c>
      <c r="AR1874" s="165" t="s">
        <v>6176</v>
      </c>
      <c r="AS1874" s="165" t="s">
        <v>6176</v>
      </c>
      <c r="AT1874" s="61"/>
    </row>
    <row r="1875" spans="2:46" ht="50" customHeight="1">
      <c r="B1875" s="34" t="s">
        <v>3693</v>
      </c>
      <c r="C1875" s="35" t="s">
        <v>5316</v>
      </c>
      <c r="D1875" s="36" t="s">
        <v>3694</v>
      </c>
      <c r="E1875" s="240">
        <v>89.194000000000003</v>
      </c>
      <c r="F1875" s="235">
        <v>78.760999999999996</v>
      </c>
      <c r="G1875" s="234">
        <f t="shared" si="538"/>
        <v>10.433000000000007</v>
      </c>
      <c r="H1875" s="105">
        <f t="shared" si="539"/>
        <v>13.246403676946722</v>
      </c>
      <c r="I1875" s="240">
        <v>89.194000000000003</v>
      </c>
      <c r="J1875" s="235">
        <v>78.760999999999996</v>
      </c>
      <c r="K1875" s="234">
        <f t="shared" si="540"/>
        <v>10.433000000000007</v>
      </c>
      <c r="L1875" s="312">
        <f t="shared" si="541"/>
        <v>13.246403676946722</v>
      </c>
      <c r="M1875" s="240" t="s">
        <v>12163</v>
      </c>
      <c r="N1875" s="235" t="s">
        <v>12163</v>
      </c>
      <c r="O1875" s="234" t="s">
        <v>12163</v>
      </c>
      <c r="P1875" s="234" t="s">
        <v>12163</v>
      </c>
      <c r="Q1875" s="240" t="s">
        <v>12163</v>
      </c>
      <c r="R1875" s="235" t="s">
        <v>12163</v>
      </c>
      <c r="S1875" s="234" t="s">
        <v>12163</v>
      </c>
      <c r="T1875" s="138" t="s">
        <v>12163</v>
      </c>
      <c r="U1875" s="65" t="s">
        <v>6150</v>
      </c>
      <c r="V1875" s="235" t="s">
        <v>6150</v>
      </c>
      <c r="W1875" s="235" t="s">
        <v>6150</v>
      </c>
      <c r="X1875" s="235" t="s">
        <v>6150</v>
      </c>
      <c r="Y1875" s="235" t="s">
        <v>6150</v>
      </c>
      <c r="Z1875" s="235" t="s">
        <v>6150</v>
      </c>
      <c r="AA1875" s="235" t="s">
        <v>6150</v>
      </c>
      <c r="AB1875" s="235" t="s">
        <v>6150</v>
      </c>
      <c r="AC1875" s="235" t="s">
        <v>6150</v>
      </c>
      <c r="AD1875" s="235" t="s">
        <v>6150</v>
      </c>
      <c r="AE1875" s="235" t="s">
        <v>12158</v>
      </c>
      <c r="AF1875" s="235" t="s">
        <v>12158</v>
      </c>
      <c r="AG1875" s="235" t="s">
        <v>12158</v>
      </c>
      <c r="AH1875" s="235" t="s">
        <v>12158</v>
      </c>
      <c r="AI1875" s="235" t="s">
        <v>12158</v>
      </c>
      <c r="AJ1875" s="165" t="s">
        <v>6176</v>
      </c>
      <c r="AK1875" s="165" t="s">
        <v>6176</v>
      </c>
      <c r="AL1875" s="165" t="s">
        <v>6176</v>
      </c>
      <c r="AM1875" s="165" t="s">
        <v>6176</v>
      </c>
      <c r="AN1875" s="165" t="s">
        <v>6176</v>
      </c>
      <c r="AO1875" s="165" t="s">
        <v>6176</v>
      </c>
      <c r="AP1875" s="165" t="s">
        <v>6176</v>
      </c>
      <c r="AQ1875" s="165" t="s">
        <v>6176</v>
      </c>
      <c r="AR1875" s="165" t="s">
        <v>6176</v>
      </c>
      <c r="AS1875" s="165" t="s">
        <v>6176</v>
      </c>
      <c r="AT1875" s="61"/>
    </row>
    <row r="1876" spans="2:46" ht="50" customHeight="1">
      <c r="B1876" s="34" t="s">
        <v>3695</v>
      </c>
      <c r="C1876" s="35" t="s">
        <v>5316</v>
      </c>
      <c r="D1876" s="36" t="s">
        <v>3696</v>
      </c>
      <c r="E1876" s="240">
        <v>418.65</v>
      </c>
      <c r="F1876" s="235">
        <v>473.24400000000003</v>
      </c>
      <c r="G1876" s="234">
        <f t="shared" si="538"/>
        <v>-54.594000000000051</v>
      </c>
      <c r="H1876" s="105">
        <f t="shared" si="539"/>
        <v>-11.536120901691316</v>
      </c>
      <c r="I1876" s="240">
        <v>418.65</v>
      </c>
      <c r="J1876" s="235">
        <v>473.24400000000003</v>
      </c>
      <c r="K1876" s="234">
        <f t="shared" si="540"/>
        <v>-54.594000000000051</v>
      </c>
      <c r="L1876" s="312">
        <f t="shared" si="541"/>
        <v>-11.536120901691316</v>
      </c>
      <c r="M1876" s="240" t="s">
        <v>12163</v>
      </c>
      <c r="N1876" s="235" t="s">
        <v>12163</v>
      </c>
      <c r="O1876" s="234" t="s">
        <v>12163</v>
      </c>
      <c r="P1876" s="234" t="s">
        <v>12163</v>
      </c>
      <c r="Q1876" s="240" t="s">
        <v>12163</v>
      </c>
      <c r="R1876" s="235" t="s">
        <v>12163</v>
      </c>
      <c r="S1876" s="234" t="s">
        <v>12163</v>
      </c>
      <c r="T1876" s="138" t="s">
        <v>12163</v>
      </c>
      <c r="U1876" s="65" t="s">
        <v>6150</v>
      </c>
      <c r="V1876" s="235" t="s">
        <v>6150</v>
      </c>
      <c r="W1876" s="235" t="s">
        <v>6150</v>
      </c>
      <c r="X1876" s="235" t="s">
        <v>6150</v>
      </c>
      <c r="Y1876" s="235" t="s">
        <v>6150</v>
      </c>
      <c r="Z1876" s="235" t="s">
        <v>6150</v>
      </c>
      <c r="AA1876" s="235" t="s">
        <v>6150</v>
      </c>
      <c r="AB1876" s="235" t="s">
        <v>6150</v>
      </c>
      <c r="AC1876" s="235" t="s">
        <v>6150</v>
      </c>
      <c r="AD1876" s="235" t="s">
        <v>6150</v>
      </c>
      <c r="AE1876" s="235" t="s">
        <v>12158</v>
      </c>
      <c r="AF1876" s="235" t="s">
        <v>12158</v>
      </c>
      <c r="AG1876" s="235" t="s">
        <v>12158</v>
      </c>
      <c r="AH1876" s="235" t="s">
        <v>12158</v>
      </c>
      <c r="AI1876" s="235" t="s">
        <v>12158</v>
      </c>
      <c r="AJ1876" s="165" t="s">
        <v>6176</v>
      </c>
      <c r="AK1876" s="165" t="s">
        <v>6176</v>
      </c>
      <c r="AL1876" s="165" t="s">
        <v>6176</v>
      </c>
      <c r="AM1876" s="165" t="s">
        <v>6176</v>
      </c>
      <c r="AN1876" s="165" t="s">
        <v>6176</v>
      </c>
      <c r="AO1876" s="165" t="s">
        <v>6176</v>
      </c>
      <c r="AP1876" s="165" t="s">
        <v>6176</v>
      </c>
      <c r="AQ1876" s="165" t="s">
        <v>6176</v>
      </c>
      <c r="AR1876" s="165" t="s">
        <v>6176</v>
      </c>
      <c r="AS1876" s="165" t="s">
        <v>6176</v>
      </c>
      <c r="AT1876" s="61"/>
    </row>
    <row r="1877" spans="2:46" ht="50" customHeight="1">
      <c r="B1877" s="34" t="s">
        <v>3697</v>
      </c>
      <c r="C1877" s="35" t="s">
        <v>5316</v>
      </c>
      <c r="D1877" s="36" t="s">
        <v>3698</v>
      </c>
      <c r="E1877" s="240">
        <v>137</v>
      </c>
      <c r="F1877" s="235">
        <v>160</v>
      </c>
      <c r="G1877" s="234">
        <f t="shared" si="538"/>
        <v>-23</v>
      </c>
      <c r="H1877" s="105">
        <f t="shared" si="539"/>
        <v>-14.374999999999998</v>
      </c>
      <c r="I1877" s="240">
        <v>137</v>
      </c>
      <c r="J1877" s="235">
        <v>160</v>
      </c>
      <c r="K1877" s="234">
        <f t="shared" si="540"/>
        <v>-23</v>
      </c>
      <c r="L1877" s="312">
        <f t="shared" si="541"/>
        <v>-14.374999999999998</v>
      </c>
      <c r="M1877" s="240" t="s">
        <v>12163</v>
      </c>
      <c r="N1877" s="235" t="s">
        <v>12163</v>
      </c>
      <c r="O1877" s="234" t="s">
        <v>12163</v>
      </c>
      <c r="P1877" s="234" t="s">
        <v>12163</v>
      </c>
      <c r="Q1877" s="240" t="s">
        <v>12163</v>
      </c>
      <c r="R1877" s="235" t="s">
        <v>12163</v>
      </c>
      <c r="S1877" s="234" t="s">
        <v>12163</v>
      </c>
      <c r="T1877" s="138" t="s">
        <v>12163</v>
      </c>
      <c r="U1877" s="65" t="s">
        <v>6150</v>
      </c>
      <c r="V1877" s="235" t="s">
        <v>6150</v>
      </c>
      <c r="W1877" s="235" t="s">
        <v>6150</v>
      </c>
      <c r="X1877" s="235" t="s">
        <v>6150</v>
      </c>
      <c r="Y1877" s="235" t="s">
        <v>6150</v>
      </c>
      <c r="Z1877" s="235" t="s">
        <v>6150</v>
      </c>
      <c r="AA1877" s="235" t="s">
        <v>6150</v>
      </c>
      <c r="AB1877" s="235" t="s">
        <v>6150</v>
      </c>
      <c r="AC1877" s="235" t="s">
        <v>6150</v>
      </c>
      <c r="AD1877" s="235" t="s">
        <v>6150</v>
      </c>
      <c r="AE1877" s="235" t="s">
        <v>12158</v>
      </c>
      <c r="AF1877" s="235" t="s">
        <v>12158</v>
      </c>
      <c r="AG1877" s="235" t="s">
        <v>12158</v>
      </c>
      <c r="AH1877" s="235" t="s">
        <v>12158</v>
      </c>
      <c r="AI1877" s="235" t="s">
        <v>12158</v>
      </c>
      <c r="AJ1877" s="165" t="s">
        <v>6176</v>
      </c>
      <c r="AK1877" s="165" t="s">
        <v>6176</v>
      </c>
      <c r="AL1877" s="165" t="s">
        <v>6176</v>
      </c>
      <c r="AM1877" s="165" t="s">
        <v>6176</v>
      </c>
      <c r="AN1877" s="165" t="s">
        <v>6176</v>
      </c>
      <c r="AO1877" s="165" t="s">
        <v>6176</v>
      </c>
      <c r="AP1877" s="165" t="s">
        <v>6176</v>
      </c>
      <c r="AQ1877" s="165" t="s">
        <v>6176</v>
      </c>
      <c r="AR1877" s="165" t="s">
        <v>6176</v>
      </c>
      <c r="AS1877" s="165" t="s">
        <v>6176</v>
      </c>
      <c r="AT1877" s="61"/>
    </row>
    <row r="1878" spans="2:46" ht="50" customHeight="1">
      <c r="B1878" s="37" t="s">
        <v>3699</v>
      </c>
      <c r="C1878" s="38" t="s">
        <v>5316</v>
      </c>
      <c r="D1878" s="39" t="s">
        <v>3700</v>
      </c>
      <c r="E1878" s="240">
        <v>71.343000000000004</v>
      </c>
      <c r="F1878" s="235">
        <v>74.879000000000005</v>
      </c>
      <c r="G1878" s="234">
        <f t="shared" si="538"/>
        <v>-3.5360000000000014</v>
      </c>
      <c r="H1878" s="105">
        <f t="shared" si="539"/>
        <v>-4.7222852869295808</v>
      </c>
      <c r="I1878" s="240">
        <v>71.343000000000004</v>
      </c>
      <c r="J1878" s="235">
        <v>74.879000000000005</v>
      </c>
      <c r="K1878" s="234">
        <f t="shared" si="540"/>
        <v>-3.5360000000000014</v>
      </c>
      <c r="L1878" s="312">
        <f t="shared" si="541"/>
        <v>-4.7222852869295808</v>
      </c>
      <c r="M1878" s="240" t="s">
        <v>12163</v>
      </c>
      <c r="N1878" s="235" t="s">
        <v>12163</v>
      </c>
      <c r="O1878" s="234" t="s">
        <v>12163</v>
      </c>
      <c r="P1878" s="234" t="s">
        <v>12163</v>
      </c>
      <c r="Q1878" s="240" t="s">
        <v>12163</v>
      </c>
      <c r="R1878" s="235" t="s">
        <v>12163</v>
      </c>
      <c r="S1878" s="234" t="s">
        <v>12163</v>
      </c>
      <c r="T1878" s="138" t="s">
        <v>12163</v>
      </c>
      <c r="U1878" s="65" t="s">
        <v>6150</v>
      </c>
      <c r="V1878" s="235" t="s">
        <v>6150</v>
      </c>
      <c r="W1878" s="235" t="s">
        <v>6150</v>
      </c>
      <c r="X1878" s="235" t="s">
        <v>6150</v>
      </c>
      <c r="Y1878" s="235" t="s">
        <v>6150</v>
      </c>
      <c r="Z1878" s="235" t="s">
        <v>6150</v>
      </c>
      <c r="AA1878" s="235" t="s">
        <v>6150</v>
      </c>
      <c r="AB1878" s="235" t="s">
        <v>6150</v>
      </c>
      <c r="AC1878" s="235" t="s">
        <v>6150</v>
      </c>
      <c r="AD1878" s="235" t="s">
        <v>6150</v>
      </c>
      <c r="AE1878" s="235" t="s">
        <v>12158</v>
      </c>
      <c r="AF1878" s="235" t="s">
        <v>12158</v>
      </c>
      <c r="AG1878" s="235" t="s">
        <v>12158</v>
      </c>
      <c r="AH1878" s="235" t="s">
        <v>12158</v>
      </c>
      <c r="AI1878" s="235" t="s">
        <v>12158</v>
      </c>
      <c r="AJ1878" s="165" t="s">
        <v>6176</v>
      </c>
      <c r="AK1878" s="165" t="s">
        <v>6176</v>
      </c>
      <c r="AL1878" s="165" t="s">
        <v>6176</v>
      </c>
      <c r="AM1878" s="165" t="s">
        <v>6176</v>
      </c>
      <c r="AN1878" s="165" t="s">
        <v>6176</v>
      </c>
      <c r="AO1878" s="165" t="s">
        <v>6176</v>
      </c>
      <c r="AP1878" s="165" t="s">
        <v>6176</v>
      </c>
      <c r="AQ1878" s="165" t="s">
        <v>6176</v>
      </c>
      <c r="AR1878" s="165" t="s">
        <v>6176</v>
      </c>
      <c r="AS1878" s="165" t="s">
        <v>6176</v>
      </c>
      <c r="AT1878" s="61"/>
    </row>
    <row r="1879" spans="2:46" ht="50" customHeight="1">
      <c r="B1879" s="37" t="s">
        <v>3701</v>
      </c>
      <c r="C1879" s="38" t="s">
        <v>5316</v>
      </c>
      <c r="D1879" s="39" t="s">
        <v>3702</v>
      </c>
      <c r="E1879" s="240">
        <v>70.86</v>
      </c>
      <c r="F1879" s="235">
        <v>67.724000000000004</v>
      </c>
      <c r="G1879" s="234">
        <f t="shared" si="538"/>
        <v>3.1359999999999957</v>
      </c>
      <c r="H1879" s="105">
        <f t="shared" si="539"/>
        <v>4.6305593290413967</v>
      </c>
      <c r="I1879" s="240">
        <v>70.86</v>
      </c>
      <c r="J1879" s="235">
        <v>67.724000000000004</v>
      </c>
      <c r="K1879" s="234">
        <f t="shared" si="540"/>
        <v>3.1359999999999957</v>
      </c>
      <c r="L1879" s="312">
        <f t="shared" si="541"/>
        <v>4.6305593290413967</v>
      </c>
      <c r="M1879" s="240" t="s">
        <v>12163</v>
      </c>
      <c r="N1879" s="235" t="s">
        <v>12163</v>
      </c>
      <c r="O1879" s="234" t="s">
        <v>12163</v>
      </c>
      <c r="P1879" s="234" t="s">
        <v>12163</v>
      </c>
      <c r="Q1879" s="240" t="s">
        <v>12163</v>
      </c>
      <c r="R1879" s="235" t="s">
        <v>12163</v>
      </c>
      <c r="S1879" s="234" t="s">
        <v>12163</v>
      </c>
      <c r="T1879" s="138" t="s">
        <v>12163</v>
      </c>
      <c r="U1879" s="65" t="s">
        <v>6150</v>
      </c>
      <c r="V1879" s="235" t="s">
        <v>6150</v>
      </c>
      <c r="W1879" s="235" t="s">
        <v>6150</v>
      </c>
      <c r="X1879" s="235" t="s">
        <v>6150</v>
      </c>
      <c r="Y1879" s="235" t="s">
        <v>6150</v>
      </c>
      <c r="Z1879" s="235" t="s">
        <v>6150</v>
      </c>
      <c r="AA1879" s="235" t="s">
        <v>6150</v>
      </c>
      <c r="AB1879" s="235" t="s">
        <v>6150</v>
      </c>
      <c r="AC1879" s="235" t="s">
        <v>6150</v>
      </c>
      <c r="AD1879" s="235" t="s">
        <v>6150</v>
      </c>
      <c r="AE1879" s="235" t="s">
        <v>12158</v>
      </c>
      <c r="AF1879" s="235" t="s">
        <v>12158</v>
      </c>
      <c r="AG1879" s="235" t="s">
        <v>12158</v>
      </c>
      <c r="AH1879" s="235" t="s">
        <v>12158</v>
      </c>
      <c r="AI1879" s="235" t="s">
        <v>12158</v>
      </c>
      <c r="AJ1879" s="165" t="s">
        <v>6176</v>
      </c>
      <c r="AK1879" s="165" t="s">
        <v>6176</v>
      </c>
      <c r="AL1879" s="165" t="s">
        <v>6176</v>
      </c>
      <c r="AM1879" s="165" t="s">
        <v>6176</v>
      </c>
      <c r="AN1879" s="165" t="s">
        <v>6176</v>
      </c>
      <c r="AO1879" s="165" t="s">
        <v>6176</v>
      </c>
      <c r="AP1879" s="165" t="s">
        <v>6176</v>
      </c>
      <c r="AQ1879" s="165" t="s">
        <v>6176</v>
      </c>
      <c r="AR1879" s="165" t="s">
        <v>6176</v>
      </c>
      <c r="AS1879" s="165" t="s">
        <v>6176</v>
      </c>
      <c r="AT1879" s="61"/>
    </row>
    <row r="1880" spans="2:46" ht="50" customHeight="1">
      <c r="B1880" s="34" t="s">
        <v>3703</v>
      </c>
      <c r="C1880" s="35" t="s">
        <v>5316</v>
      </c>
      <c r="D1880" s="36" t="s">
        <v>3704</v>
      </c>
      <c r="E1880" s="240">
        <v>123.92100000000001</v>
      </c>
      <c r="F1880" s="235">
        <v>156.13300000000001</v>
      </c>
      <c r="G1880" s="234">
        <f t="shared" si="538"/>
        <v>-32.212000000000003</v>
      </c>
      <c r="H1880" s="105">
        <f t="shared" si="539"/>
        <v>-20.63112858908751</v>
      </c>
      <c r="I1880" s="240" t="s">
        <v>12163</v>
      </c>
      <c r="J1880" s="235" t="s">
        <v>12163</v>
      </c>
      <c r="K1880" s="234" t="s">
        <v>12163</v>
      </c>
      <c r="L1880" s="312" t="s">
        <v>12163</v>
      </c>
      <c r="M1880" s="240" t="s">
        <v>12163</v>
      </c>
      <c r="N1880" s="235" t="s">
        <v>12163</v>
      </c>
      <c r="O1880" s="234" t="s">
        <v>12163</v>
      </c>
      <c r="P1880" s="234" t="s">
        <v>12163</v>
      </c>
      <c r="Q1880" s="240">
        <v>123.92100000000001</v>
      </c>
      <c r="R1880" s="235">
        <v>156.13300000000001</v>
      </c>
      <c r="S1880" s="234">
        <f t="shared" si="525"/>
        <v>-32.212000000000003</v>
      </c>
      <c r="T1880" s="105">
        <f t="shared" si="526"/>
        <v>-20.63112858908751</v>
      </c>
      <c r="U1880" s="180" t="s">
        <v>9858</v>
      </c>
      <c r="V1880" s="165">
        <v>87</v>
      </c>
      <c r="W1880" s="165">
        <v>99</v>
      </c>
      <c r="X1880" s="165">
        <f t="shared" si="527"/>
        <v>-12</v>
      </c>
      <c r="Y1880" s="255">
        <f t="shared" si="528"/>
        <v>-12.121212121212121</v>
      </c>
      <c r="Z1880" s="237" t="s">
        <v>9859</v>
      </c>
      <c r="AA1880" s="165">
        <v>37</v>
      </c>
      <c r="AB1880" s="165">
        <v>57</v>
      </c>
      <c r="AC1880" s="165">
        <f t="shared" si="529"/>
        <v>-20</v>
      </c>
      <c r="AD1880" s="165">
        <f t="shared" si="530"/>
        <v>-35.087719298245609</v>
      </c>
      <c r="AE1880" s="235" t="s">
        <v>12158</v>
      </c>
      <c r="AF1880" s="235" t="s">
        <v>12158</v>
      </c>
      <c r="AG1880" s="235" t="s">
        <v>12158</v>
      </c>
      <c r="AH1880" s="235" t="s">
        <v>12158</v>
      </c>
      <c r="AI1880" s="235" t="s">
        <v>12158</v>
      </c>
      <c r="AJ1880" s="165" t="s">
        <v>6176</v>
      </c>
      <c r="AK1880" s="165" t="s">
        <v>6176</v>
      </c>
      <c r="AL1880" s="165" t="s">
        <v>6176</v>
      </c>
      <c r="AM1880" s="165" t="s">
        <v>6176</v>
      </c>
      <c r="AN1880" s="165" t="s">
        <v>6176</v>
      </c>
      <c r="AO1880" s="165" t="s">
        <v>6176</v>
      </c>
      <c r="AP1880" s="165" t="s">
        <v>6176</v>
      </c>
      <c r="AQ1880" s="165" t="s">
        <v>6176</v>
      </c>
      <c r="AR1880" s="165" t="s">
        <v>6176</v>
      </c>
      <c r="AS1880" s="165" t="s">
        <v>6176</v>
      </c>
      <c r="AT1880" s="61"/>
    </row>
    <row r="1881" spans="2:46" ht="50" customHeight="1">
      <c r="B1881" s="34" t="s">
        <v>3705</v>
      </c>
      <c r="C1881" s="35" t="s">
        <v>5317</v>
      </c>
      <c r="D1881" s="36" t="s">
        <v>3706</v>
      </c>
      <c r="E1881" s="240">
        <v>11726.089</v>
      </c>
      <c r="F1881" s="235">
        <v>12901.89</v>
      </c>
      <c r="G1881" s="234">
        <v>-1175.8009999999995</v>
      </c>
      <c r="H1881" s="105">
        <v>-9.1134012148607653</v>
      </c>
      <c r="I1881" s="240">
        <v>3758.768</v>
      </c>
      <c r="J1881" s="235">
        <v>3424.3620000000001</v>
      </c>
      <c r="K1881" s="234">
        <v>334.40599999999995</v>
      </c>
      <c r="L1881" s="312">
        <v>9.7654979234087982</v>
      </c>
      <c r="M1881" s="240">
        <v>1016.846</v>
      </c>
      <c r="N1881" s="235">
        <v>1008.095</v>
      </c>
      <c r="O1881" s="234">
        <v>8.7509999999999764</v>
      </c>
      <c r="P1881" s="105">
        <v>0.8680729494740056</v>
      </c>
      <c r="Q1881" s="240">
        <v>6950.4750000000004</v>
      </c>
      <c r="R1881" s="235">
        <v>8469.4330000000009</v>
      </c>
      <c r="S1881" s="234">
        <v>-1518.9580000000005</v>
      </c>
      <c r="T1881" s="105">
        <v>-17.934589009677513</v>
      </c>
      <c r="U1881" s="180" t="s">
        <v>5481</v>
      </c>
      <c r="V1881" s="165">
        <v>3046</v>
      </c>
      <c r="W1881" s="165">
        <v>3593</v>
      </c>
      <c r="X1881" s="165">
        <v>-547</v>
      </c>
      <c r="Y1881" s="255">
        <v>-15.224046757584192</v>
      </c>
      <c r="Z1881" s="237" t="s">
        <v>5513</v>
      </c>
      <c r="AA1881" s="165">
        <v>1850</v>
      </c>
      <c r="AB1881" s="165">
        <v>2326</v>
      </c>
      <c r="AC1881" s="165">
        <v>-476</v>
      </c>
      <c r="AD1881" s="165">
        <v>-20.464316423043851</v>
      </c>
      <c r="AE1881" s="235" t="s">
        <v>12158</v>
      </c>
      <c r="AF1881" s="235" t="s">
        <v>12158</v>
      </c>
      <c r="AG1881" s="235" t="s">
        <v>12158</v>
      </c>
      <c r="AH1881" s="235" t="s">
        <v>12158</v>
      </c>
      <c r="AI1881" s="235" t="s">
        <v>12158</v>
      </c>
      <c r="AJ1881" s="237" t="s">
        <v>9860</v>
      </c>
      <c r="AK1881" s="165">
        <v>331</v>
      </c>
      <c r="AL1881" s="165">
        <v>331</v>
      </c>
      <c r="AM1881" s="165">
        <v>0</v>
      </c>
      <c r="AN1881" s="165">
        <v>0</v>
      </c>
      <c r="AO1881" s="237" t="s">
        <v>6017</v>
      </c>
      <c r="AP1881" s="165">
        <v>324</v>
      </c>
      <c r="AQ1881" s="165">
        <v>873</v>
      </c>
      <c r="AR1881" s="165">
        <v>-549</v>
      </c>
      <c r="AS1881" s="255">
        <v>-62.886597938144327</v>
      </c>
      <c r="AT1881" s="131" t="s">
        <v>9861</v>
      </c>
    </row>
    <row r="1882" spans="2:46" ht="50" customHeight="1">
      <c r="B1882" s="34" t="s">
        <v>3707</v>
      </c>
      <c r="C1882" s="35" t="s">
        <v>5317</v>
      </c>
      <c r="D1882" s="36" t="s">
        <v>3708</v>
      </c>
      <c r="E1882" s="240">
        <v>8367.0290000000005</v>
      </c>
      <c r="F1882" s="235">
        <v>7936.0150000000003</v>
      </c>
      <c r="G1882" s="234">
        <v>431.01400000000012</v>
      </c>
      <c r="H1882" s="105">
        <v>5.4311137264735532</v>
      </c>
      <c r="I1882" s="240">
        <v>2763.8980000000001</v>
      </c>
      <c r="J1882" s="235">
        <v>2296.3719999999998</v>
      </c>
      <c r="K1882" s="234">
        <v>467.52600000000029</v>
      </c>
      <c r="L1882" s="312">
        <v>20.359332024602299</v>
      </c>
      <c r="M1882" s="240">
        <v>1180.0440000000001</v>
      </c>
      <c r="N1882" s="235">
        <v>1665.376</v>
      </c>
      <c r="O1882" s="234">
        <v>-485.33199999999988</v>
      </c>
      <c r="P1882" s="105">
        <v>-29.142487942662793</v>
      </c>
      <c r="Q1882" s="240">
        <v>4423.0870000000004</v>
      </c>
      <c r="R1882" s="235">
        <v>3974.2669999999998</v>
      </c>
      <c r="S1882" s="234">
        <v>448.82000000000062</v>
      </c>
      <c r="T1882" s="105">
        <v>11.293151667967971</v>
      </c>
      <c r="U1882" s="180" t="s">
        <v>6142</v>
      </c>
      <c r="V1882" s="165">
        <v>2149</v>
      </c>
      <c r="W1882" s="165">
        <v>2149</v>
      </c>
      <c r="X1882" s="165">
        <v>0</v>
      </c>
      <c r="Y1882" s="255">
        <v>0</v>
      </c>
      <c r="Z1882" s="237" t="s">
        <v>9862</v>
      </c>
      <c r="AA1882" s="165">
        <v>1346</v>
      </c>
      <c r="AB1882" s="165">
        <v>970</v>
      </c>
      <c r="AC1882" s="165">
        <v>376</v>
      </c>
      <c r="AD1882" s="165">
        <v>38.762886597938149</v>
      </c>
      <c r="AE1882" s="235" t="s">
        <v>12158</v>
      </c>
      <c r="AF1882" s="235" t="s">
        <v>12158</v>
      </c>
      <c r="AG1882" s="235" t="s">
        <v>12158</v>
      </c>
      <c r="AH1882" s="235" t="s">
        <v>12158</v>
      </c>
      <c r="AI1882" s="235" t="s">
        <v>12158</v>
      </c>
      <c r="AJ1882" s="237" t="s">
        <v>5615</v>
      </c>
      <c r="AK1882" s="165">
        <v>92</v>
      </c>
      <c r="AL1882" s="165">
        <v>92</v>
      </c>
      <c r="AM1882" s="165">
        <v>0</v>
      </c>
      <c r="AN1882" s="165">
        <v>0</v>
      </c>
      <c r="AO1882" s="237" t="s">
        <v>9863</v>
      </c>
      <c r="AP1882" s="165">
        <v>70</v>
      </c>
      <c r="AQ1882" s="165">
        <v>70</v>
      </c>
      <c r="AR1882" s="165">
        <v>0</v>
      </c>
      <c r="AS1882" s="255">
        <v>0</v>
      </c>
      <c r="AT1882" s="131" t="s">
        <v>9864</v>
      </c>
    </row>
    <row r="1883" spans="2:46" ht="50" customHeight="1">
      <c r="B1883" s="34" t="s">
        <v>3709</v>
      </c>
      <c r="C1883" s="35" t="s">
        <v>5317</v>
      </c>
      <c r="D1883" s="36" t="s">
        <v>3710</v>
      </c>
      <c r="E1883" s="240">
        <v>4846.098</v>
      </c>
      <c r="F1883" s="235">
        <v>5209.8050000000003</v>
      </c>
      <c r="G1883" s="234">
        <v>-363.70700000000033</v>
      </c>
      <c r="H1883" s="105">
        <v>-6.981201791621765</v>
      </c>
      <c r="I1883" s="240">
        <v>1357.384</v>
      </c>
      <c r="J1883" s="235">
        <v>1311.434</v>
      </c>
      <c r="K1883" s="234">
        <v>45.950000000000045</v>
      </c>
      <c r="L1883" s="312">
        <v>3.5037981324260352</v>
      </c>
      <c r="M1883" s="240">
        <v>1191.104</v>
      </c>
      <c r="N1883" s="235">
        <v>1597.6869999999999</v>
      </c>
      <c r="O1883" s="234">
        <v>-406.58299999999986</v>
      </c>
      <c r="P1883" s="105">
        <v>-25.448226091844017</v>
      </c>
      <c r="Q1883" s="240">
        <v>2297.61</v>
      </c>
      <c r="R1883" s="235">
        <v>2300.6840000000002</v>
      </c>
      <c r="S1883" s="234">
        <v>-3.0740000000000691</v>
      </c>
      <c r="T1883" s="105">
        <v>-0.13361243873561379</v>
      </c>
      <c r="U1883" s="180" t="s">
        <v>9865</v>
      </c>
      <c r="V1883" s="165">
        <v>789</v>
      </c>
      <c r="W1883" s="165">
        <v>876</v>
      </c>
      <c r="X1883" s="165">
        <v>-87</v>
      </c>
      <c r="Y1883" s="255">
        <v>-9.9315068493150687</v>
      </c>
      <c r="Z1883" s="237" t="s">
        <v>9866</v>
      </c>
      <c r="AA1883" s="165">
        <v>737</v>
      </c>
      <c r="AB1883" s="165">
        <v>602</v>
      </c>
      <c r="AC1883" s="165">
        <v>135</v>
      </c>
      <c r="AD1883" s="165">
        <v>22.425249169435215</v>
      </c>
      <c r="AE1883" s="237" t="s">
        <v>5654</v>
      </c>
      <c r="AF1883" s="165">
        <v>245</v>
      </c>
      <c r="AG1883" s="165">
        <v>244</v>
      </c>
      <c r="AH1883" s="165">
        <v>1</v>
      </c>
      <c r="AI1883" s="165">
        <v>0.4098360655737705</v>
      </c>
      <c r="AJ1883" s="237" t="s">
        <v>5488</v>
      </c>
      <c r="AK1883" s="165">
        <v>179</v>
      </c>
      <c r="AL1883" s="165">
        <v>169</v>
      </c>
      <c r="AM1883" s="165">
        <v>10</v>
      </c>
      <c r="AN1883" s="165">
        <v>5.9171597633136095</v>
      </c>
      <c r="AO1883" s="237" t="s">
        <v>9867</v>
      </c>
      <c r="AP1883" s="165">
        <v>109</v>
      </c>
      <c r="AQ1883" s="165">
        <v>153</v>
      </c>
      <c r="AR1883" s="165">
        <v>-44</v>
      </c>
      <c r="AS1883" s="255">
        <v>-28.75816993464052</v>
      </c>
      <c r="AT1883" s="131" t="s">
        <v>9868</v>
      </c>
    </row>
    <row r="1884" spans="2:46" ht="50" customHeight="1">
      <c r="B1884" s="34" t="s">
        <v>3711</v>
      </c>
      <c r="C1884" s="35" t="s">
        <v>5317</v>
      </c>
      <c r="D1884" s="36" t="s">
        <v>3712</v>
      </c>
      <c r="E1884" s="240">
        <v>3876.4</v>
      </c>
      <c r="F1884" s="235">
        <v>3771.5439999999999</v>
      </c>
      <c r="G1884" s="234">
        <v>104.85600000000022</v>
      </c>
      <c r="H1884" s="105">
        <v>2.7801876366814287</v>
      </c>
      <c r="I1884" s="240">
        <v>2581.625</v>
      </c>
      <c r="J1884" s="235">
        <v>2581.625</v>
      </c>
      <c r="K1884" s="234">
        <v>0</v>
      </c>
      <c r="L1884" s="312">
        <v>0</v>
      </c>
      <c r="M1884" s="240">
        <v>374.02800000000002</v>
      </c>
      <c r="N1884" s="235">
        <v>374.02800000000002</v>
      </c>
      <c r="O1884" s="234">
        <v>0</v>
      </c>
      <c r="P1884" s="105">
        <v>0</v>
      </c>
      <c r="Q1884" s="240">
        <v>920.74699999999996</v>
      </c>
      <c r="R1884" s="235">
        <v>815.89099999999996</v>
      </c>
      <c r="S1884" s="234">
        <v>104.85599999999999</v>
      </c>
      <c r="T1884" s="105">
        <v>12.851716712158852</v>
      </c>
      <c r="U1884" s="180" t="s">
        <v>9869</v>
      </c>
      <c r="V1884" s="165">
        <v>665</v>
      </c>
      <c r="W1884" s="165">
        <v>682</v>
      </c>
      <c r="X1884" s="165">
        <v>-17</v>
      </c>
      <c r="Y1884" s="255">
        <v>-2.4926686217008798</v>
      </c>
      <c r="Z1884" s="237" t="s">
        <v>9870</v>
      </c>
      <c r="AA1884" s="165">
        <v>110</v>
      </c>
      <c r="AB1884" s="165">
        <v>10</v>
      </c>
      <c r="AC1884" s="165">
        <v>100</v>
      </c>
      <c r="AD1884" s="165">
        <v>1000</v>
      </c>
      <c r="AE1884" s="237" t="s">
        <v>6017</v>
      </c>
      <c r="AF1884" s="165">
        <v>75</v>
      </c>
      <c r="AG1884" s="165">
        <v>75</v>
      </c>
      <c r="AH1884" s="165">
        <v>0</v>
      </c>
      <c r="AI1884" s="165">
        <v>0</v>
      </c>
      <c r="AJ1884" s="237" t="s">
        <v>9871</v>
      </c>
      <c r="AK1884" s="165">
        <v>40</v>
      </c>
      <c r="AL1884" s="165">
        <v>20</v>
      </c>
      <c r="AM1884" s="165">
        <v>20</v>
      </c>
      <c r="AN1884" s="165">
        <v>100</v>
      </c>
      <c r="AO1884" s="237" t="s">
        <v>9872</v>
      </c>
      <c r="AP1884" s="165">
        <v>24</v>
      </c>
      <c r="AQ1884" s="165">
        <v>23</v>
      </c>
      <c r="AR1884" s="165">
        <v>1</v>
      </c>
      <c r="AS1884" s="255">
        <v>4.3478260869565215</v>
      </c>
      <c r="AT1884" s="132" t="s">
        <v>9873</v>
      </c>
    </row>
    <row r="1885" spans="2:46" ht="50" customHeight="1">
      <c r="B1885" s="34" t="s">
        <v>3713</v>
      </c>
      <c r="C1885" s="35" t="s">
        <v>5317</v>
      </c>
      <c r="D1885" s="36" t="s">
        <v>3714</v>
      </c>
      <c r="E1885" s="240">
        <v>2367.0740000000001</v>
      </c>
      <c r="F1885" s="235">
        <v>2520.5419999999999</v>
      </c>
      <c r="G1885" s="234">
        <v>-153.46799999999985</v>
      </c>
      <c r="H1885" s="105">
        <v>-6.0886904483242033</v>
      </c>
      <c r="I1885" s="240">
        <v>695.82100000000003</v>
      </c>
      <c r="J1885" s="235">
        <v>720.49099999999999</v>
      </c>
      <c r="K1885" s="234">
        <v>-24.669999999999959</v>
      </c>
      <c r="L1885" s="312">
        <v>-3.424053874371777</v>
      </c>
      <c r="M1885" s="240">
        <v>107.01900000000001</v>
      </c>
      <c r="N1885" s="235">
        <v>106.337</v>
      </c>
      <c r="O1885" s="234">
        <v>0.68200000000000216</v>
      </c>
      <c r="P1885" s="105">
        <v>0.64135719457949925</v>
      </c>
      <c r="Q1885" s="240">
        <v>1564.2339999999999</v>
      </c>
      <c r="R1885" s="235">
        <v>1693.7139999999999</v>
      </c>
      <c r="S1885" s="234">
        <v>-129.48000000000002</v>
      </c>
      <c r="T1885" s="105">
        <v>-7.6447381317034644</v>
      </c>
      <c r="U1885" s="180" t="s">
        <v>5698</v>
      </c>
      <c r="V1885" s="165">
        <v>687</v>
      </c>
      <c r="W1885" s="165">
        <v>808</v>
      </c>
      <c r="X1885" s="165">
        <v>-121</v>
      </c>
      <c r="Y1885" s="255">
        <v>-14.975247524752474</v>
      </c>
      <c r="Z1885" s="237" t="s">
        <v>9874</v>
      </c>
      <c r="AA1885" s="165">
        <v>631</v>
      </c>
      <c r="AB1885" s="165">
        <v>636</v>
      </c>
      <c r="AC1885" s="165">
        <v>-5</v>
      </c>
      <c r="AD1885" s="165">
        <v>-0.78616352201257866</v>
      </c>
      <c r="AE1885" s="237" t="s">
        <v>5386</v>
      </c>
      <c r="AF1885" s="165">
        <v>157</v>
      </c>
      <c r="AG1885" s="165">
        <v>158</v>
      </c>
      <c r="AH1885" s="165">
        <v>-1</v>
      </c>
      <c r="AI1885" s="165">
        <v>-0.63291139240506333</v>
      </c>
      <c r="AJ1885" s="237" t="s">
        <v>5486</v>
      </c>
      <c r="AK1885" s="165">
        <v>50</v>
      </c>
      <c r="AL1885" s="165">
        <v>55</v>
      </c>
      <c r="AM1885" s="165">
        <v>-5</v>
      </c>
      <c r="AN1885" s="165">
        <v>-9.0909090909090917</v>
      </c>
      <c r="AO1885" s="237" t="s">
        <v>8027</v>
      </c>
      <c r="AP1885" s="165">
        <v>13</v>
      </c>
      <c r="AQ1885" s="165">
        <v>13</v>
      </c>
      <c r="AR1885" s="165">
        <v>0</v>
      </c>
      <c r="AS1885" s="255">
        <v>0</v>
      </c>
      <c r="AT1885" s="131" t="s">
        <v>9875</v>
      </c>
    </row>
    <row r="1886" spans="2:46" ht="50" customHeight="1">
      <c r="B1886" s="34" t="s">
        <v>3715</v>
      </c>
      <c r="C1886" s="35" t="s">
        <v>5317</v>
      </c>
      <c r="D1886" s="36" t="s">
        <v>3716</v>
      </c>
      <c r="E1886" s="240">
        <v>1836.42</v>
      </c>
      <c r="F1886" s="235">
        <v>1938.1880000000001</v>
      </c>
      <c r="G1886" s="234">
        <v>-101.76800000000003</v>
      </c>
      <c r="H1886" s="105">
        <v>-5.250677436863711</v>
      </c>
      <c r="I1886" s="240">
        <v>1068.9490000000001</v>
      </c>
      <c r="J1886" s="235">
        <v>1185.549</v>
      </c>
      <c r="K1886" s="234">
        <v>-116.59999999999991</v>
      </c>
      <c r="L1886" s="312">
        <v>-9.8351059298265966</v>
      </c>
      <c r="M1886" s="240">
        <v>135.18100000000001</v>
      </c>
      <c r="N1886" s="235">
        <v>135.03100000000001</v>
      </c>
      <c r="O1886" s="234">
        <v>0.15000000000000568</v>
      </c>
      <c r="P1886" s="105">
        <v>0.11108560256534106</v>
      </c>
      <c r="Q1886" s="240">
        <v>632.29</v>
      </c>
      <c r="R1886" s="235">
        <v>617.60799999999995</v>
      </c>
      <c r="S1886" s="234">
        <v>14.682000000000016</v>
      </c>
      <c r="T1886" s="105">
        <v>2.377236046165208</v>
      </c>
      <c r="U1886" s="180" t="s">
        <v>5481</v>
      </c>
      <c r="V1886" s="165">
        <v>183</v>
      </c>
      <c r="W1886" s="165">
        <v>183</v>
      </c>
      <c r="X1886" s="165">
        <v>0</v>
      </c>
      <c r="Y1886" s="255">
        <v>0</v>
      </c>
      <c r="Z1886" s="241" t="s">
        <v>9876</v>
      </c>
      <c r="AA1886" s="165">
        <v>142</v>
      </c>
      <c r="AB1886" s="165">
        <v>142</v>
      </c>
      <c r="AC1886" s="165">
        <v>0</v>
      </c>
      <c r="AD1886" s="165">
        <v>0</v>
      </c>
      <c r="AE1886" s="241" t="s">
        <v>9877</v>
      </c>
      <c r="AF1886" s="165">
        <v>116</v>
      </c>
      <c r="AG1886" s="165">
        <v>116</v>
      </c>
      <c r="AH1886" s="165">
        <v>0</v>
      </c>
      <c r="AI1886" s="165">
        <v>0</v>
      </c>
      <c r="AJ1886" s="241" t="s">
        <v>5487</v>
      </c>
      <c r="AK1886" s="165">
        <v>70</v>
      </c>
      <c r="AL1886" s="165">
        <v>70</v>
      </c>
      <c r="AM1886" s="165">
        <v>0</v>
      </c>
      <c r="AN1886" s="165">
        <v>0</v>
      </c>
      <c r="AO1886" s="241" t="s">
        <v>5577</v>
      </c>
      <c r="AP1886" s="165">
        <v>40</v>
      </c>
      <c r="AQ1886" s="165">
        <v>33</v>
      </c>
      <c r="AR1886" s="165">
        <v>7</v>
      </c>
      <c r="AS1886" s="255">
        <v>21.212121212121211</v>
      </c>
      <c r="AT1886" s="133" t="s">
        <v>9878</v>
      </c>
    </row>
    <row r="1887" spans="2:46" ht="50" customHeight="1">
      <c r="B1887" s="34" t="s">
        <v>3717</v>
      </c>
      <c r="C1887" s="35" t="s">
        <v>5317</v>
      </c>
      <c r="D1887" s="36" t="s">
        <v>3718</v>
      </c>
      <c r="E1887" s="240">
        <v>2458.8049999999998</v>
      </c>
      <c r="F1887" s="235">
        <v>2620.1379999999999</v>
      </c>
      <c r="G1887" s="234">
        <v>-161.33300000000008</v>
      </c>
      <c r="H1887" s="105">
        <v>-6.1574237692823841</v>
      </c>
      <c r="I1887" s="240">
        <v>1406.569</v>
      </c>
      <c r="J1887" s="235">
        <v>1555.6110000000001</v>
      </c>
      <c r="K1887" s="234">
        <v>-149.04200000000014</v>
      </c>
      <c r="L1887" s="312">
        <v>-9.5809299368544014</v>
      </c>
      <c r="M1887" s="240">
        <v>14.561</v>
      </c>
      <c r="N1887" s="235">
        <v>14.558999999999999</v>
      </c>
      <c r="O1887" s="234">
        <v>2.0000000000006679E-3</v>
      </c>
      <c r="P1887" s="105">
        <v>1.373720722577559E-2</v>
      </c>
      <c r="Q1887" s="240">
        <v>1037.675</v>
      </c>
      <c r="R1887" s="235">
        <v>1049.9680000000001</v>
      </c>
      <c r="S1887" s="234">
        <v>-12.29300000000012</v>
      </c>
      <c r="T1887" s="105">
        <v>-1.1707975862121627</v>
      </c>
      <c r="U1887" s="180" t="s">
        <v>9879</v>
      </c>
      <c r="V1887" s="165">
        <v>554</v>
      </c>
      <c r="W1887" s="165">
        <v>607</v>
      </c>
      <c r="X1887" s="165">
        <v>-53</v>
      </c>
      <c r="Y1887" s="255">
        <v>-8.731466227347612</v>
      </c>
      <c r="Z1887" s="241" t="s">
        <v>9880</v>
      </c>
      <c r="AA1887" s="165">
        <v>148</v>
      </c>
      <c r="AB1887" s="165">
        <v>148</v>
      </c>
      <c r="AC1887" s="165">
        <v>0</v>
      </c>
      <c r="AD1887" s="165">
        <v>0</v>
      </c>
      <c r="AE1887" s="241" t="s">
        <v>6097</v>
      </c>
      <c r="AF1887" s="165">
        <v>97</v>
      </c>
      <c r="AG1887" s="165">
        <v>97</v>
      </c>
      <c r="AH1887" s="165">
        <v>0</v>
      </c>
      <c r="AI1887" s="165">
        <v>0</v>
      </c>
      <c r="AJ1887" s="241" t="s">
        <v>9881</v>
      </c>
      <c r="AK1887" s="165">
        <v>49</v>
      </c>
      <c r="AL1887" s="165">
        <v>51</v>
      </c>
      <c r="AM1887" s="165">
        <v>-2</v>
      </c>
      <c r="AN1887" s="165">
        <v>-3.9215686274509802</v>
      </c>
      <c r="AO1887" s="241" t="s">
        <v>9882</v>
      </c>
      <c r="AP1887" s="165">
        <v>49</v>
      </c>
      <c r="AQ1887" s="165">
        <v>49</v>
      </c>
      <c r="AR1887" s="165">
        <v>0</v>
      </c>
      <c r="AS1887" s="255">
        <v>0</v>
      </c>
      <c r="AT1887" s="133" t="s">
        <v>9883</v>
      </c>
    </row>
    <row r="1888" spans="2:46" ht="50" customHeight="1">
      <c r="B1888" s="34" t="s">
        <v>3719</v>
      </c>
      <c r="C1888" s="35" t="s">
        <v>5317</v>
      </c>
      <c r="D1888" s="36" t="s">
        <v>3720</v>
      </c>
      <c r="E1888" s="240">
        <v>6447.6379999999999</v>
      </c>
      <c r="F1888" s="235">
        <v>6507.7460000000001</v>
      </c>
      <c r="G1888" s="234">
        <v>-60.108000000000175</v>
      </c>
      <c r="H1888" s="105">
        <v>-0.9236377695134409</v>
      </c>
      <c r="I1888" s="240">
        <v>3292.86</v>
      </c>
      <c r="J1888" s="235">
        <v>3391.3</v>
      </c>
      <c r="K1888" s="234">
        <v>-98.440000000000055</v>
      </c>
      <c r="L1888" s="312">
        <v>-2.902721670155989</v>
      </c>
      <c r="M1888" s="240">
        <v>852.09</v>
      </c>
      <c r="N1888" s="235">
        <v>851.7</v>
      </c>
      <c r="O1888" s="234">
        <v>0.38999999999998636</v>
      </c>
      <c r="P1888" s="105">
        <v>4.5790771398378109E-2</v>
      </c>
      <c r="Q1888" s="240">
        <v>2302.6880000000001</v>
      </c>
      <c r="R1888" s="235">
        <v>2264.7460000000001</v>
      </c>
      <c r="S1888" s="234">
        <v>37.942000000000007</v>
      </c>
      <c r="T1888" s="105">
        <v>1.6753313616626326</v>
      </c>
      <c r="U1888" s="180" t="s">
        <v>6005</v>
      </c>
      <c r="V1888" s="165">
        <v>1688</v>
      </c>
      <c r="W1888" s="165">
        <v>1687</v>
      </c>
      <c r="X1888" s="165">
        <v>1</v>
      </c>
      <c r="Y1888" s="255">
        <v>5.9276822762299938E-2</v>
      </c>
      <c r="Z1888" s="241" t="s">
        <v>6175</v>
      </c>
      <c r="AA1888" s="165">
        <v>251</v>
      </c>
      <c r="AB1888" s="165">
        <v>249</v>
      </c>
      <c r="AC1888" s="165">
        <v>2</v>
      </c>
      <c r="AD1888" s="165">
        <v>0.80321285140562237</v>
      </c>
      <c r="AE1888" s="241" t="s">
        <v>9884</v>
      </c>
      <c r="AF1888" s="165">
        <v>199</v>
      </c>
      <c r="AG1888" s="165">
        <v>199</v>
      </c>
      <c r="AH1888" s="165">
        <v>0</v>
      </c>
      <c r="AI1888" s="165">
        <v>0</v>
      </c>
      <c r="AJ1888" s="241" t="s">
        <v>5695</v>
      </c>
      <c r="AK1888" s="165">
        <v>97</v>
      </c>
      <c r="AL1888" s="165">
        <v>67</v>
      </c>
      <c r="AM1888" s="165">
        <v>30</v>
      </c>
      <c r="AN1888" s="165">
        <v>44.776119402985074</v>
      </c>
      <c r="AO1888" s="241" t="s">
        <v>9885</v>
      </c>
      <c r="AP1888" s="165">
        <v>59</v>
      </c>
      <c r="AQ1888" s="165">
        <v>56</v>
      </c>
      <c r="AR1888" s="165">
        <v>3</v>
      </c>
      <c r="AS1888" s="255">
        <v>5.3571428571428568</v>
      </c>
      <c r="AT1888" s="133" t="s">
        <v>9886</v>
      </c>
    </row>
    <row r="1889" spans="2:46" ht="50" customHeight="1">
      <c r="B1889" s="34" t="s">
        <v>3721</v>
      </c>
      <c r="C1889" s="35" t="s">
        <v>5317</v>
      </c>
      <c r="D1889" s="36" t="s">
        <v>3722</v>
      </c>
      <c r="E1889" s="240">
        <v>2825.5259999999998</v>
      </c>
      <c r="F1889" s="235">
        <v>2769.0990000000002</v>
      </c>
      <c r="G1889" s="234">
        <v>56.42699999999968</v>
      </c>
      <c r="H1889" s="105">
        <v>2.0377386290630879</v>
      </c>
      <c r="I1889" s="240">
        <v>875.60699999999997</v>
      </c>
      <c r="J1889" s="235">
        <v>874.26700000000005</v>
      </c>
      <c r="K1889" s="234">
        <v>1.3399999999999181</v>
      </c>
      <c r="L1889" s="312">
        <v>0.15327125466246788</v>
      </c>
      <c r="M1889" s="240">
        <v>984.23299999999995</v>
      </c>
      <c r="N1889" s="235">
        <v>920.86800000000005</v>
      </c>
      <c r="O1889" s="234">
        <v>63.364999999999895</v>
      </c>
      <c r="P1889" s="105">
        <v>6.8810079186159028</v>
      </c>
      <c r="Q1889" s="240">
        <v>965.68600000000004</v>
      </c>
      <c r="R1889" s="235">
        <v>973.96400000000006</v>
      </c>
      <c r="S1889" s="234">
        <v>-8.27800000000002</v>
      </c>
      <c r="T1889" s="105">
        <v>-0.84992874479960445</v>
      </c>
      <c r="U1889" s="180" t="s">
        <v>9887</v>
      </c>
      <c r="V1889" s="165">
        <v>470</v>
      </c>
      <c r="W1889" s="165">
        <v>382</v>
      </c>
      <c r="X1889" s="165">
        <v>88</v>
      </c>
      <c r="Y1889" s="255">
        <v>23.036649214659686</v>
      </c>
      <c r="Z1889" s="237" t="s">
        <v>5577</v>
      </c>
      <c r="AA1889" s="165">
        <v>244</v>
      </c>
      <c r="AB1889" s="165">
        <v>265</v>
      </c>
      <c r="AC1889" s="165">
        <v>-21</v>
      </c>
      <c r="AD1889" s="165">
        <v>-7.9245283018867925</v>
      </c>
      <c r="AE1889" s="241" t="s">
        <v>6537</v>
      </c>
      <c r="AF1889" s="165">
        <v>90</v>
      </c>
      <c r="AG1889" s="165">
        <v>90</v>
      </c>
      <c r="AH1889" s="165">
        <v>0</v>
      </c>
      <c r="AI1889" s="165">
        <v>0</v>
      </c>
      <c r="AJ1889" s="241" t="s">
        <v>9888</v>
      </c>
      <c r="AK1889" s="165">
        <v>69</v>
      </c>
      <c r="AL1889" s="165">
        <v>73</v>
      </c>
      <c r="AM1889" s="165">
        <v>-4</v>
      </c>
      <c r="AN1889" s="165">
        <v>-5.4794520547945202</v>
      </c>
      <c r="AO1889" s="241" t="s">
        <v>9889</v>
      </c>
      <c r="AP1889" s="165">
        <v>36</v>
      </c>
      <c r="AQ1889" s="165">
        <v>56</v>
      </c>
      <c r="AR1889" s="165">
        <v>-20</v>
      </c>
      <c r="AS1889" s="255">
        <v>-35.714285714285715</v>
      </c>
      <c r="AT1889" s="133" t="s">
        <v>9890</v>
      </c>
    </row>
    <row r="1890" spans="2:46" ht="50" customHeight="1">
      <c r="B1890" s="34" t="s">
        <v>3723</v>
      </c>
      <c r="C1890" s="35" t="s">
        <v>5317</v>
      </c>
      <c r="D1890" s="36" t="s">
        <v>3724</v>
      </c>
      <c r="E1890" s="240">
        <v>5708.9780000000001</v>
      </c>
      <c r="F1890" s="235">
        <v>5888.83</v>
      </c>
      <c r="G1890" s="234">
        <v>-179.85199999999986</v>
      </c>
      <c r="H1890" s="105">
        <v>-3.0541211072488061</v>
      </c>
      <c r="I1890" s="240">
        <v>2390.7399999999998</v>
      </c>
      <c r="J1890" s="235">
        <v>2580.85</v>
      </c>
      <c r="K1890" s="234">
        <v>-190.11000000000013</v>
      </c>
      <c r="L1890" s="312">
        <v>-7.3661778096363655</v>
      </c>
      <c r="M1890" s="240">
        <v>1056.367</v>
      </c>
      <c r="N1890" s="235">
        <v>1148.2529999999999</v>
      </c>
      <c r="O1890" s="234">
        <v>-91.885999999999967</v>
      </c>
      <c r="P1890" s="105">
        <v>-8.0022434080294129</v>
      </c>
      <c r="Q1890" s="240">
        <v>2261.8710000000001</v>
      </c>
      <c r="R1890" s="235">
        <v>2159.7269999999999</v>
      </c>
      <c r="S1890" s="234">
        <v>102.14400000000023</v>
      </c>
      <c r="T1890" s="105">
        <v>4.7294866434507803</v>
      </c>
      <c r="U1890" s="180" t="s">
        <v>9891</v>
      </c>
      <c r="V1890" s="165">
        <v>1620</v>
      </c>
      <c r="W1890" s="165">
        <v>1620</v>
      </c>
      <c r="X1890" s="165">
        <v>0</v>
      </c>
      <c r="Y1890" s="255">
        <v>0</v>
      </c>
      <c r="Z1890" s="241" t="s">
        <v>9892</v>
      </c>
      <c r="AA1890" s="165">
        <v>235</v>
      </c>
      <c r="AB1890" s="165">
        <v>132</v>
      </c>
      <c r="AC1890" s="165">
        <v>103</v>
      </c>
      <c r="AD1890" s="165">
        <v>78.030303030303031</v>
      </c>
      <c r="AE1890" s="241" t="s">
        <v>6243</v>
      </c>
      <c r="AF1890" s="165">
        <v>129</v>
      </c>
      <c r="AG1890" s="165">
        <v>112</v>
      </c>
      <c r="AH1890" s="165">
        <v>17</v>
      </c>
      <c r="AI1890" s="165">
        <v>15.178571428571427</v>
      </c>
      <c r="AJ1890" s="241" t="s">
        <v>9893</v>
      </c>
      <c r="AK1890" s="165">
        <v>99</v>
      </c>
      <c r="AL1890" s="165">
        <v>99</v>
      </c>
      <c r="AM1890" s="165">
        <v>0</v>
      </c>
      <c r="AN1890" s="165">
        <v>0</v>
      </c>
      <c r="AO1890" s="241" t="s">
        <v>8535</v>
      </c>
      <c r="AP1890" s="165">
        <v>55</v>
      </c>
      <c r="AQ1890" s="165">
        <v>57</v>
      </c>
      <c r="AR1890" s="165">
        <v>-2</v>
      </c>
      <c r="AS1890" s="255">
        <v>-3.5087719298245612</v>
      </c>
      <c r="AT1890" s="133" t="s">
        <v>9894</v>
      </c>
    </row>
    <row r="1891" spans="2:46" ht="50" customHeight="1">
      <c r="B1891" s="34" t="s">
        <v>3725</v>
      </c>
      <c r="C1891" s="35" t="s">
        <v>5317</v>
      </c>
      <c r="D1891" s="36" t="s">
        <v>3726</v>
      </c>
      <c r="E1891" s="240">
        <v>3113.1190000000001</v>
      </c>
      <c r="F1891" s="235">
        <v>3295.7849999999999</v>
      </c>
      <c r="G1891" s="234">
        <v>-182.66599999999971</v>
      </c>
      <c r="H1891" s="105">
        <v>-5.5424125056701126</v>
      </c>
      <c r="I1891" s="240">
        <v>848.25900000000001</v>
      </c>
      <c r="J1891" s="235">
        <v>972.20399999999995</v>
      </c>
      <c r="K1891" s="234">
        <v>-123.94499999999994</v>
      </c>
      <c r="L1891" s="312">
        <v>-12.748867521631258</v>
      </c>
      <c r="M1891" s="240">
        <v>286.61799999999999</v>
      </c>
      <c r="N1891" s="235">
        <v>285.51600000000002</v>
      </c>
      <c r="O1891" s="234">
        <v>1.1019999999999754</v>
      </c>
      <c r="P1891" s="105">
        <v>0.38596786169600844</v>
      </c>
      <c r="Q1891" s="240">
        <v>1978.242</v>
      </c>
      <c r="R1891" s="235">
        <v>2038.0650000000001</v>
      </c>
      <c r="S1891" s="234">
        <v>-59.823000000000093</v>
      </c>
      <c r="T1891" s="105">
        <v>-2.9352842033988167</v>
      </c>
      <c r="U1891" s="180" t="s">
        <v>5513</v>
      </c>
      <c r="V1891" s="165">
        <v>898</v>
      </c>
      <c r="W1891" s="165">
        <v>1047</v>
      </c>
      <c r="X1891" s="165">
        <v>-149</v>
      </c>
      <c r="Y1891" s="165">
        <v>-14.231136580706782</v>
      </c>
      <c r="Z1891" s="241" t="s">
        <v>9893</v>
      </c>
      <c r="AA1891" s="165">
        <v>638</v>
      </c>
      <c r="AB1891" s="165">
        <v>641</v>
      </c>
      <c r="AC1891" s="165">
        <v>-3</v>
      </c>
      <c r="AD1891" s="165">
        <v>-0.46801872074883</v>
      </c>
      <c r="AE1891" s="241" t="s">
        <v>9895</v>
      </c>
      <c r="AF1891" s="165">
        <v>164</v>
      </c>
      <c r="AG1891" s="165">
        <v>155</v>
      </c>
      <c r="AH1891" s="165">
        <v>9</v>
      </c>
      <c r="AI1891" s="165">
        <v>5.806451612903226</v>
      </c>
      <c r="AJ1891" s="241" t="s">
        <v>9896</v>
      </c>
      <c r="AK1891" s="165">
        <v>123</v>
      </c>
      <c r="AL1891" s="165">
        <v>34</v>
      </c>
      <c r="AM1891" s="165">
        <v>89</v>
      </c>
      <c r="AN1891" s="165">
        <v>261.76470588235293</v>
      </c>
      <c r="AO1891" s="241" t="s">
        <v>9897</v>
      </c>
      <c r="AP1891" s="165">
        <v>42</v>
      </c>
      <c r="AQ1891" s="165">
        <v>42</v>
      </c>
      <c r="AR1891" s="165">
        <v>0</v>
      </c>
      <c r="AS1891" s="255">
        <v>0</v>
      </c>
      <c r="AT1891" s="133" t="s">
        <v>9898</v>
      </c>
    </row>
    <row r="1892" spans="2:46" ht="50" customHeight="1">
      <c r="B1892" s="34" t="s">
        <v>3727</v>
      </c>
      <c r="C1892" s="35" t="s">
        <v>5317</v>
      </c>
      <c r="D1892" s="36" t="s">
        <v>3728</v>
      </c>
      <c r="E1892" s="240">
        <v>3222.45</v>
      </c>
      <c r="F1892" s="235">
        <v>3056.3609999999999</v>
      </c>
      <c r="G1892" s="234">
        <v>166.08899999999994</v>
      </c>
      <c r="H1892" s="105">
        <v>5.4342075428916923</v>
      </c>
      <c r="I1892" s="240">
        <v>1633.66</v>
      </c>
      <c r="J1892" s="235">
        <v>1551.691</v>
      </c>
      <c r="K1892" s="234">
        <v>81.969000000000051</v>
      </c>
      <c r="L1892" s="312">
        <v>5.2825594786590919</v>
      </c>
      <c r="M1892" s="240">
        <v>44.058</v>
      </c>
      <c r="N1892" s="235">
        <v>44.048999999999999</v>
      </c>
      <c r="O1892" s="234">
        <v>9.0000000000003411E-3</v>
      </c>
      <c r="P1892" s="105">
        <v>2.0431791868147611E-2</v>
      </c>
      <c r="Q1892" s="240">
        <v>1544.732</v>
      </c>
      <c r="R1892" s="235">
        <v>1460.6210000000001</v>
      </c>
      <c r="S1892" s="234">
        <v>84.110999999999876</v>
      </c>
      <c r="T1892" s="105">
        <v>5.7585780294819724</v>
      </c>
      <c r="U1892" s="180" t="s">
        <v>6117</v>
      </c>
      <c r="V1892" s="165">
        <v>1140</v>
      </c>
      <c r="W1892" s="165">
        <v>1140</v>
      </c>
      <c r="X1892" s="165">
        <v>0</v>
      </c>
      <c r="Y1892" s="165">
        <v>0</v>
      </c>
      <c r="Z1892" s="241" t="s">
        <v>9899</v>
      </c>
      <c r="AA1892" s="165">
        <v>239</v>
      </c>
      <c r="AB1892" s="165">
        <v>110</v>
      </c>
      <c r="AC1892" s="165">
        <v>129</v>
      </c>
      <c r="AD1892" s="165">
        <v>117.27272727272727</v>
      </c>
      <c r="AE1892" s="241" t="s">
        <v>9900</v>
      </c>
      <c r="AF1892" s="165">
        <v>83</v>
      </c>
      <c r="AG1892" s="165">
        <v>89</v>
      </c>
      <c r="AH1892" s="165">
        <v>-6</v>
      </c>
      <c r="AI1892" s="165">
        <v>-6.7415730337078648</v>
      </c>
      <c r="AJ1892" s="241" t="s">
        <v>9901</v>
      </c>
      <c r="AK1892" s="165">
        <v>40</v>
      </c>
      <c r="AL1892" s="165">
        <v>80</v>
      </c>
      <c r="AM1892" s="165">
        <v>-40</v>
      </c>
      <c r="AN1892" s="165">
        <v>-50</v>
      </c>
      <c r="AO1892" s="241" t="s">
        <v>8535</v>
      </c>
      <c r="AP1892" s="165">
        <v>18</v>
      </c>
      <c r="AQ1892" s="165">
        <v>18</v>
      </c>
      <c r="AR1892" s="165">
        <v>0</v>
      </c>
      <c r="AS1892" s="255">
        <v>0</v>
      </c>
      <c r="AT1892" s="133" t="s">
        <v>9902</v>
      </c>
    </row>
    <row r="1893" spans="2:46" ht="50" customHeight="1">
      <c r="B1893" s="34" t="s">
        <v>3729</v>
      </c>
      <c r="C1893" s="35" t="s">
        <v>5317</v>
      </c>
      <c r="D1893" s="36" t="s">
        <v>3730</v>
      </c>
      <c r="E1893" s="240">
        <v>813.447</v>
      </c>
      <c r="F1893" s="235">
        <v>745.71299999999997</v>
      </c>
      <c r="G1893" s="234">
        <v>67.734000000000037</v>
      </c>
      <c r="H1893" s="105">
        <v>9.0831191088260557</v>
      </c>
      <c r="I1893" s="240">
        <v>199.11</v>
      </c>
      <c r="J1893" s="235">
        <v>324.28500000000003</v>
      </c>
      <c r="K1893" s="234">
        <v>-125.17500000000001</v>
      </c>
      <c r="L1893" s="312">
        <v>-38.600305287016049</v>
      </c>
      <c r="M1893" s="240">
        <v>78.231999999999999</v>
      </c>
      <c r="N1893" s="235">
        <v>78.031999999999996</v>
      </c>
      <c r="O1893" s="234">
        <v>0.20000000000000284</v>
      </c>
      <c r="P1893" s="105">
        <v>0.25630510559770719</v>
      </c>
      <c r="Q1893" s="240">
        <v>536.10500000000002</v>
      </c>
      <c r="R1893" s="235">
        <v>343.39600000000002</v>
      </c>
      <c r="S1893" s="234">
        <v>192.709</v>
      </c>
      <c r="T1893" s="105">
        <v>56.118591946324358</v>
      </c>
      <c r="U1893" s="180" t="s">
        <v>9903</v>
      </c>
      <c r="V1893" s="165">
        <v>350</v>
      </c>
      <c r="W1893" s="165">
        <v>157</v>
      </c>
      <c r="X1893" s="165">
        <v>193</v>
      </c>
      <c r="Y1893" s="165">
        <v>122.92993630573248</v>
      </c>
      <c r="Z1893" s="241" t="s">
        <v>9893</v>
      </c>
      <c r="AA1893" s="165">
        <v>141</v>
      </c>
      <c r="AB1893" s="165">
        <v>139</v>
      </c>
      <c r="AC1893" s="165">
        <v>2</v>
      </c>
      <c r="AD1893" s="165">
        <v>1.4388489208633095</v>
      </c>
      <c r="AE1893" s="241" t="s">
        <v>5386</v>
      </c>
      <c r="AF1893" s="165">
        <v>27</v>
      </c>
      <c r="AG1893" s="165">
        <v>27</v>
      </c>
      <c r="AH1893" s="165">
        <v>0</v>
      </c>
      <c r="AI1893" s="165">
        <v>0</v>
      </c>
      <c r="AJ1893" s="241" t="s">
        <v>5750</v>
      </c>
      <c r="AK1893" s="165">
        <v>14</v>
      </c>
      <c r="AL1893" s="165">
        <v>14</v>
      </c>
      <c r="AM1893" s="165">
        <v>0</v>
      </c>
      <c r="AN1893" s="165">
        <v>0</v>
      </c>
      <c r="AO1893" s="241" t="s">
        <v>5615</v>
      </c>
      <c r="AP1893" s="165">
        <v>5</v>
      </c>
      <c r="AQ1893" s="165">
        <v>5</v>
      </c>
      <c r="AR1893" s="165">
        <v>0</v>
      </c>
      <c r="AS1893" s="255">
        <v>0</v>
      </c>
      <c r="AT1893" s="133" t="s">
        <v>9904</v>
      </c>
    </row>
    <row r="1894" spans="2:46" ht="50" customHeight="1">
      <c r="B1894" s="37" t="s">
        <v>3731</v>
      </c>
      <c r="C1894" s="35" t="s">
        <v>5317</v>
      </c>
      <c r="D1894" s="39" t="s">
        <v>3732</v>
      </c>
      <c r="E1894" s="240">
        <v>5915.3810000000003</v>
      </c>
      <c r="F1894" s="235">
        <v>5514.5529999999999</v>
      </c>
      <c r="G1894" s="234">
        <v>400.82800000000043</v>
      </c>
      <c r="H1894" s="105">
        <v>7.2685492369009852</v>
      </c>
      <c r="I1894" s="240">
        <v>1851.951</v>
      </c>
      <c r="J1894" s="235">
        <v>1846.423</v>
      </c>
      <c r="K1894" s="234">
        <v>5.52800000000002</v>
      </c>
      <c r="L1894" s="312">
        <v>0.29938968481220285</v>
      </c>
      <c r="M1894" s="240">
        <v>686.03399999999999</v>
      </c>
      <c r="N1894" s="235">
        <v>683.97500000000002</v>
      </c>
      <c r="O1894" s="234">
        <v>2.0589999999999691</v>
      </c>
      <c r="P1894" s="105">
        <v>0.30103439453195935</v>
      </c>
      <c r="Q1894" s="240">
        <v>3377.3960000000002</v>
      </c>
      <c r="R1894" s="235">
        <v>2984.1550000000002</v>
      </c>
      <c r="S1894" s="234">
        <v>393.24099999999999</v>
      </c>
      <c r="T1894" s="105">
        <v>13.177633199347888</v>
      </c>
      <c r="U1894" s="180" t="s">
        <v>6142</v>
      </c>
      <c r="V1894" s="165">
        <v>1444</v>
      </c>
      <c r="W1894" s="165">
        <v>1444</v>
      </c>
      <c r="X1894" s="165">
        <v>0</v>
      </c>
      <c r="Y1894" s="165">
        <v>0</v>
      </c>
      <c r="Z1894" s="241" t="s">
        <v>5401</v>
      </c>
      <c r="AA1894" s="165">
        <v>1273</v>
      </c>
      <c r="AB1894" s="165">
        <v>876</v>
      </c>
      <c r="AC1894" s="165">
        <v>397</v>
      </c>
      <c r="AD1894" s="165">
        <v>45.31963470319635</v>
      </c>
      <c r="AE1894" s="241" t="s">
        <v>5577</v>
      </c>
      <c r="AF1894" s="165">
        <v>392</v>
      </c>
      <c r="AG1894" s="165">
        <v>410</v>
      </c>
      <c r="AH1894" s="165">
        <v>-18</v>
      </c>
      <c r="AI1894" s="165">
        <v>-4.3902439024390238</v>
      </c>
      <c r="AJ1894" s="241" t="s">
        <v>5386</v>
      </c>
      <c r="AK1894" s="165">
        <v>120</v>
      </c>
      <c r="AL1894" s="165">
        <v>119</v>
      </c>
      <c r="AM1894" s="165">
        <v>1</v>
      </c>
      <c r="AN1894" s="165">
        <v>0.84033613445378152</v>
      </c>
      <c r="AO1894" s="241" t="s">
        <v>9905</v>
      </c>
      <c r="AP1894" s="165">
        <v>63</v>
      </c>
      <c r="AQ1894" s="165">
        <v>63</v>
      </c>
      <c r="AR1894" s="165">
        <v>0</v>
      </c>
      <c r="AS1894" s="255">
        <v>0</v>
      </c>
      <c r="AT1894" s="134" t="s">
        <v>9906</v>
      </c>
    </row>
    <row r="1895" spans="2:46" ht="50" customHeight="1">
      <c r="B1895" s="37" t="s">
        <v>3733</v>
      </c>
      <c r="C1895" s="35" t="s">
        <v>5317</v>
      </c>
      <c r="D1895" s="39" t="s">
        <v>543</v>
      </c>
      <c r="E1895" s="240">
        <v>3126.98</v>
      </c>
      <c r="F1895" s="235">
        <v>3433.623</v>
      </c>
      <c r="G1895" s="234">
        <v>-306.64300000000003</v>
      </c>
      <c r="H1895" s="105">
        <v>-8.930596049711923</v>
      </c>
      <c r="I1895" s="240">
        <v>821.43</v>
      </c>
      <c r="J1895" s="235">
        <v>820.995</v>
      </c>
      <c r="K1895" s="234">
        <v>0.43499999999994543</v>
      </c>
      <c r="L1895" s="312">
        <v>5.2984488334270663E-2</v>
      </c>
      <c r="M1895" s="240">
        <v>997.68100000000004</v>
      </c>
      <c r="N1895" s="235">
        <v>1247.021</v>
      </c>
      <c r="O1895" s="234">
        <v>-249.33999999999992</v>
      </c>
      <c r="P1895" s="105">
        <v>-19.994851730644466</v>
      </c>
      <c r="Q1895" s="240">
        <v>1307.8689999999999</v>
      </c>
      <c r="R1895" s="235">
        <v>1365.607</v>
      </c>
      <c r="S1895" s="234">
        <v>-57.738000000000056</v>
      </c>
      <c r="T1895" s="105">
        <v>-4.2280099618704403</v>
      </c>
      <c r="U1895" s="180" t="s">
        <v>5513</v>
      </c>
      <c r="V1895" s="165">
        <v>860</v>
      </c>
      <c r="W1895" s="165">
        <v>945</v>
      </c>
      <c r="X1895" s="165">
        <v>-85</v>
      </c>
      <c r="Y1895" s="165">
        <v>-8.9947089947089935</v>
      </c>
      <c r="Z1895" s="241" t="s">
        <v>5401</v>
      </c>
      <c r="AA1895" s="165">
        <v>279</v>
      </c>
      <c r="AB1895" s="165">
        <v>285</v>
      </c>
      <c r="AC1895" s="165">
        <v>-6</v>
      </c>
      <c r="AD1895" s="165">
        <v>-2.1052631578947367</v>
      </c>
      <c r="AE1895" s="241" t="s">
        <v>9907</v>
      </c>
      <c r="AF1895" s="165">
        <v>138</v>
      </c>
      <c r="AG1895" s="165">
        <v>105</v>
      </c>
      <c r="AH1895" s="165">
        <v>33</v>
      </c>
      <c r="AI1895" s="165">
        <v>31.428571428571427</v>
      </c>
      <c r="AJ1895" s="241" t="s">
        <v>9908</v>
      </c>
      <c r="AK1895" s="165">
        <v>28</v>
      </c>
      <c r="AL1895" s="165">
        <v>28</v>
      </c>
      <c r="AM1895" s="165">
        <v>0</v>
      </c>
      <c r="AN1895" s="165">
        <v>0</v>
      </c>
      <c r="AO1895" s="241" t="s">
        <v>8573</v>
      </c>
      <c r="AP1895" s="165">
        <v>3</v>
      </c>
      <c r="AQ1895" s="165">
        <v>3</v>
      </c>
      <c r="AR1895" s="165">
        <v>0</v>
      </c>
      <c r="AS1895" s="255">
        <v>0</v>
      </c>
      <c r="AT1895" s="134" t="s">
        <v>9909</v>
      </c>
    </row>
    <row r="1896" spans="2:46" ht="50" customHeight="1">
      <c r="B1896" s="34" t="s">
        <v>3734</v>
      </c>
      <c r="C1896" s="35" t="s">
        <v>5317</v>
      </c>
      <c r="D1896" s="36" t="s">
        <v>3735</v>
      </c>
      <c r="E1896" s="240">
        <v>3899.654</v>
      </c>
      <c r="F1896" s="235">
        <v>3896.0369999999998</v>
      </c>
      <c r="G1896" s="234">
        <v>3.6170000000001892</v>
      </c>
      <c r="H1896" s="105">
        <v>9.2837927360550979E-2</v>
      </c>
      <c r="I1896" s="240">
        <v>997.38900000000001</v>
      </c>
      <c r="J1896" s="235">
        <v>997.19899999999996</v>
      </c>
      <c r="K1896" s="234">
        <v>0.19000000000005457</v>
      </c>
      <c r="L1896" s="312">
        <v>1.9053368485132314E-2</v>
      </c>
      <c r="M1896" s="240">
        <v>722.93100000000004</v>
      </c>
      <c r="N1896" s="235">
        <v>721.30100000000004</v>
      </c>
      <c r="O1896" s="234">
        <v>1.6299999999999955</v>
      </c>
      <c r="P1896" s="105">
        <v>0.2259805545812352</v>
      </c>
      <c r="Q1896" s="240">
        <v>2179.3339999999998</v>
      </c>
      <c r="R1896" s="235">
        <v>2177.5369999999998</v>
      </c>
      <c r="S1896" s="234">
        <v>1.7970000000000255</v>
      </c>
      <c r="T1896" s="105">
        <v>8.2524430124495049E-2</v>
      </c>
      <c r="U1896" s="180" t="s">
        <v>5513</v>
      </c>
      <c r="V1896" s="165">
        <v>1100</v>
      </c>
      <c r="W1896" s="165">
        <v>1100</v>
      </c>
      <c r="X1896" s="165">
        <v>0</v>
      </c>
      <c r="Y1896" s="255">
        <v>0</v>
      </c>
      <c r="Z1896" s="241" t="s">
        <v>5481</v>
      </c>
      <c r="AA1896" s="165">
        <v>630</v>
      </c>
      <c r="AB1896" s="165">
        <v>628</v>
      </c>
      <c r="AC1896" s="165">
        <v>2</v>
      </c>
      <c r="AD1896" s="165">
        <v>0.31847133757961787</v>
      </c>
      <c r="AE1896" s="241" t="s">
        <v>9877</v>
      </c>
      <c r="AF1896" s="165">
        <v>205</v>
      </c>
      <c r="AG1896" s="165">
        <v>205</v>
      </c>
      <c r="AH1896" s="165">
        <v>0</v>
      </c>
      <c r="AI1896" s="165">
        <v>0</v>
      </c>
      <c r="AJ1896" s="241" t="s">
        <v>9910</v>
      </c>
      <c r="AK1896" s="165">
        <v>54</v>
      </c>
      <c r="AL1896" s="165">
        <v>48</v>
      </c>
      <c r="AM1896" s="165">
        <v>6</v>
      </c>
      <c r="AN1896" s="165">
        <v>12.5</v>
      </c>
      <c r="AO1896" s="241" t="s">
        <v>9911</v>
      </c>
      <c r="AP1896" s="165">
        <v>48</v>
      </c>
      <c r="AQ1896" s="165">
        <v>52</v>
      </c>
      <c r="AR1896" s="165">
        <v>-4</v>
      </c>
      <c r="AS1896" s="255">
        <v>-7.6923076923076925</v>
      </c>
      <c r="AT1896" s="133" t="s">
        <v>9912</v>
      </c>
    </row>
    <row r="1897" spans="2:46" ht="50" customHeight="1">
      <c r="B1897" s="34" t="s">
        <v>3736</v>
      </c>
      <c r="C1897" s="35" t="s">
        <v>5317</v>
      </c>
      <c r="D1897" s="36" t="s">
        <v>3737</v>
      </c>
      <c r="E1897" s="240">
        <v>5108.2330000000002</v>
      </c>
      <c r="F1897" s="235">
        <v>5013.3119999999999</v>
      </c>
      <c r="G1897" s="234">
        <v>94.921000000000276</v>
      </c>
      <c r="H1897" s="105">
        <v>1.8933790675705058</v>
      </c>
      <c r="I1897" s="240">
        <v>2076.259</v>
      </c>
      <c r="J1897" s="235">
        <v>2073.326</v>
      </c>
      <c r="K1897" s="234">
        <v>2.9329999999999927</v>
      </c>
      <c r="L1897" s="312">
        <v>0.14146352286133454</v>
      </c>
      <c r="M1897" s="240">
        <v>730.19100000000003</v>
      </c>
      <c r="N1897" s="235">
        <v>729.92700000000002</v>
      </c>
      <c r="O1897" s="234">
        <v>0.26400000000001</v>
      </c>
      <c r="P1897" s="105">
        <v>3.6168000361681371E-2</v>
      </c>
      <c r="Q1897" s="240">
        <v>2301.7829999999999</v>
      </c>
      <c r="R1897" s="235">
        <v>2210.0590000000002</v>
      </c>
      <c r="S1897" s="234">
        <v>91.723999999999705</v>
      </c>
      <c r="T1897" s="105">
        <v>4.150296440049777</v>
      </c>
      <c r="U1897" s="180" t="s">
        <v>5698</v>
      </c>
      <c r="V1897" s="165">
        <v>1446</v>
      </c>
      <c r="W1897" s="165">
        <v>1302</v>
      </c>
      <c r="X1897" s="165">
        <v>144</v>
      </c>
      <c r="Y1897" s="165">
        <v>11.059907834101383</v>
      </c>
      <c r="Z1897" s="241" t="s">
        <v>9913</v>
      </c>
      <c r="AA1897" s="165">
        <v>676</v>
      </c>
      <c r="AB1897" s="165">
        <v>726</v>
      </c>
      <c r="AC1897" s="165">
        <v>-50</v>
      </c>
      <c r="AD1897" s="165">
        <v>-6.887052341597796</v>
      </c>
      <c r="AE1897" s="241" t="s">
        <v>9914</v>
      </c>
      <c r="AF1897" s="165">
        <v>66</v>
      </c>
      <c r="AG1897" s="165">
        <v>64</v>
      </c>
      <c r="AH1897" s="165">
        <v>2</v>
      </c>
      <c r="AI1897" s="165">
        <v>3.125</v>
      </c>
      <c r="AJ1897" s="241" t="s">
        <v>9915</v>
      </c>
      <c r="AK1897" s="165">
        <v>26</v>
      </c>
      <c r="AL1897" s="165">
        <v>25</v>
      </c>
      <c r="AM1897" s="165">
        <v>1</v>
      </c>
      <c r="AN1897" s="165">
        <v>4</v>
      </c>
      <c r="AO1897" s="241" t="s">
        <v>9916</v>
      </c>
      <c r="AP1897" s="165">
        <v>22</v>
      </c>
      <c r="AQ1897" s="165">
        <v>27</v>
      </c>
      <c r="AR1897" s="165">
        <v>-5</v>
      </c>
      <c r="AS1897" s="255">
        <v>-18.518518518518519</v>
      </c>
      <c r="AT1897" s="135" t="s">
        <v>11620</v>
      </c>
    </row>
    <row r="1898" spans="2:46" ht="50" customHeight="1">
      <c r="B1898" s="34" t="s">
        <v>3738</v>
      </c>
      <c r="C1898" s="35" t="s">
        <v>5317</v>
      </c>
      <c r="D1898" s="36" t="s">
        <v>3111</v>
      </c>
      <c r="E1898" s="240">
        <v>2262.1370000000002</v>
      </c>
      <c r="F1898" s="235">
        <v>2246.5149999999999</v>
      </c>
      <c r="G1898" s="234">
        <v>15.622000000000298</v>
      </c>
      <c r="H1898" s="105">
        <v>0.6953881901523159</v>
      </c>
      <c r="I1898" s="240">
        <v>1565.992</v>
      </c>
      <c r="J1898" s="235">
        <v>1565.826</v>
      </c>
      <c r="K1898" s="234">
        <v>0.16599999999993997</v>
      </c>
      <c r="L1898" s="312">
        <v>1.0601433364878343E-2</v>
      </c>
      <c r="M1898" s="240">
        <v>236.005</v>
      </c>
      <c r="N1898" s="235">
        <v>235.935</v>
      </c>
      <c r="O1898" s="234">
        <v>6.9999999999993179E-2</v>
      </c>
      <c r="P1898" s="105">
        <v>2.966918854769033E-2</v>
      </c>
      <c r="Q1898" s="240">
        <v>460.14</v>
      </c>
      <c r="R1898" s="235">
        <v>444.75400000000002</v>
      </c>
      <c r="S1898" s="234">
        <v>15.385999999999967</v>
      </c>
      <c r="T1898" s="105">
        <v>3.459440499691957</v>
      </c>
      <c r="U1898" s="180" t="s">
        <v>9917</v>
      </c>
      <c r="V1898" s="165">
        <v>367</v>
      </c>
      <c r="W1898" s="165">
        <v>358</v>
      </c>
      <c r="X1898" s="165">
        <v>9</v>
      </c>
      <c r="Y1898" s="165">
        <v>2.5139664804469275</v>
      </c>
      <c r="Z1898" s="241" t="s">
        <v>6537</v>
      </c>
      <c r="AA1898" s="165">
        <v>24</v>
      </c>
      <c r="AB1898" s="165">
        <v>24</v>
      </c>
      <c r="AC1898" s="165">
        <v>0</v>
      </c>
      <c r="AD1898" s="165">
        <v>0</v>
      </c>
      <c r="AE1898" s="241" t="s">
        <v>9918</v>
      </c>
      <c r="AF1898" s="165">
        <v>21</v>
      </c>
      <c r="AG1898" s="165">
        <v>26</v>
      </c>
      <c r="AH1898" s="165">
        <v>-5</v>
      </c>
      <c r="AI1898" s="165">
        <v>-19.230769230769234</v>
      </c>
      <c r="AJ1898" s="241" t="s">
        <v>9919</v>
      </c>
      <c r="AK1898" s="165">
        <v>12</v>
      </c>
      <c r="AL1898" s="165">
        <v>12</v>
      </c>
      <c r="AM1898" s="165">
        <v>0</v>
      </c>
      <c r="AN1898" s="165">
        <v>0</v>
      </c>
      <c r="AO1898" s="241" t="s">
        <v>9920</v>
      </c>
      <c r="AP1898" s="165">
        <v>12</v>
      </c>
      <c r="AQ1898" s="165">
        <v>12</v>
      </c>
      <c r="AR1898" s="165">
        <v>0</v>
      </c>
      <c r="AS1898" s="255">
        <v>0</v>
      </c>
      <c r="AT1898" s="133" t="s">
        <v>9921</v>
      </c>
    </row>
    <row r="1899" spans="2:46" ht="50" customHeight="1">
      <c r="B1899" s="34" t="s">
        <v>3739</v>
      </c>
      <c r="C1899" s="35" t="s">
        <v>5317</v>
      </c>
      <c r="D1899" s="36" t="s">
        <v>3740</v>
      </c>
      <c r="E1899" s="240">
        <v>1390.3879999999999</v>
      </c>
      <c r="F1899" s="235">
        <v>1428.4169999999999</v>
      </c>
      <c r="G1899" s="234">
        <v>-38.028999999999996</v>
      </c>
      <c r="H1899" s="105">
        <v>-2.6623177965538076</v>
      </c>
      <c r="I1899" s="240">
        <v>899.32</v>
      </c>
      <c r="J1899" s="235">
        <v>898.98</v>
      </c>
      <c r="K1899" s="234">
        <v>0.34000000000003183</v>
      </c>
      <c r="L1899" s="312">
        <v>3.7820641171108574E-2</v>
      </c>
      <c r="M1899" s="240">
        <v>89.646000000000001</v>
      </c>
      <c r="N1899" s="235">
        <v>89.581999999999994</v>
      </c>
      <c r="O1899" s="234">
        <v>6.4000000000007162E-2</v>
      </c>
      <c r="P1899" s="105">
        <v>7.1442923801664587E-2</v>
      </c>
      <c r="Q1899" s="240">
        <v>401.42200000000003</v>
      </c>
      <c r="R1899" s="235">
        <v>439.85500000000002</v>
      </c>
      <c r="S1899" s="234">
        <v>-38.432999999999993</v>
      </c>
      <c r="T1899" s="105">
        <v>-8.7376521808323169</v>
      </c>
      <c r="U1899" s="180" t="s">
        <v>9922</v>
      </c>
      <c r="V1899" s="165">
        <v>149</v>
      </c>
      <c r="W1899" s="165">
        <v>201</v>
      </c>
      <c r="X1899" s="165">
        <v>-52</v>
      </c>
      <c r="Y1899" s="255">
        <v>-25.870646766169152</v>
      </c>
      <c r="Z1899" s="241" t="s">
        <v>9893</v>
      </c>
      <c r="AA1899" s="165">
        <v>125</v>
      </c>
      <c r="AB1899" s="165">
        <v>125</v>
      </c>
      <c r="AC1899" s="165">
        <v>0</v>
      </c>
      <c r="AD1899" s="165">
        <v>0</v>
      </c>
      <c r="AE1899" s="241" t="s">
        <v>5577</v>
      </c>
      <c r="AF1899" s="165">
        <v>67</v>
      </c>
      <c r="AG1899" s="165">
        <v>56</v>
      </c>
      <c r="AH1899" s="165">
        <v>11</v>
      </c>
      <c r="AI1899" s="165">
        <v>19.642857142857142</v>
      </c>
      <c r="AJ1899" s="241" t="s">
        <v>5415</v>
      </c>
      <c r="AK1899" s="165">
        <v>35</v>
      </c>
      <c r="AL1899" s="165">
        <v>35</v>
      </c>
      <c r="AM1899" s="165">
        <v>0</v>
      </c>
      <c r="AN1899" s="165">
        <v>0</v>
      </c>
      <c r="AO1899" s="241" t="s">
        <v>9923</v>
      </c>
      <c r="AP1899" s="165">
        <v>19</v>
      </c>
      <c r="AQ1899" s="165">
        <v>19</v>
      </c>
      <c r="AR1899" s="165">
        <v>0</v>
      </c>
      <c r="AS1899" s="255">
        <v>0</v>
      </c>
      <c r="AT1899" s="133" t="s">
        <v>9924</v>
      </c>
    </row>
    <row r="1900" spans="2:46" ht="50" customHeight="1">
      <c r="B1900" s="34" t="s">
        <v>3741</v>
      </c>
      <c r="C1900" s="35" t="s">
        <v>5317</v>
      </c>
      <c r="D1900" s="36" t="s">
        <v>3742</v>
      </c>
      <c r="E1900" s="240">
        <v>12.851000000000001</v>
      </c>
      <c r="F1900" s="235">
        <v>12.718999999999999</v>
      </c>
      <c r="G1900" s="234">
        <v>0.13200000000000145</v>
      </c>
      <c r="H1900" s="105">
        <v>1.0378174384778793</v>
      </c>
      <c r="I1900" s="240">
        <v>12.851000000000001</v>
      </c>
      <c r="J1900" s="235">
        <v>12.718999999999999</v>
      </c>
      <c r="K1900" s="234">
        <v>0.13200000000000145</v>
      </c>
      <c r="L1900" s="312">
        <v>1.0378174384778793</v>
      </c>
      <c r="M1900" s="240" t="s">
        <v>12163</v>
      </c>
      <c r="N1900" s="235" t="s">
        <v>12163</v>
      </c>
      <c r="O1900" s="234" t="s">
        <v>12163</v>
      </c>
      <c r="P1900" s="235" t="s">
        <v>12163</v>
      </c>
      <c r="Q1900" s="234" t="s">
        <v>12163</v>
      </c>
      <c r="R1900" s="234" t="s">
        <v>12163</v>
      </c>
      <c r="S1900" s="234" t="s">
        <v>12163</v>
      </c>
      <c r="T1900" s="290" t="s">
        <v>12163</v>
      </c>
      <c r="U1900" s="65" t="s">
        <v>6150</v>
      </c>
      <c r="V1900" s="235" t="s">
        <v>6150</v>
      </c>
      <c r="W1900" s="235" t="s">
        <v>6150</v>
      </c>
      <c r="X1900" s="235" t="s">
        <v>6150</v>
      </c>
      <c r="Y1900" s="235" t="s">
        <v>6150</v>
      </c>
      <c r="Z1900" s="235" t="s">
        <v>6150</v>
      </c>
      <c r="AA1900" s="235" t="s">
        <v>6150</v>
      </c>
      <c r="AB1900" s="235" t="s">
        <v>6150</v>
      </c>
      <c r="AC1900" s="235" t="s">
        <v>6150</v>
      </c>
      <c r="AD1900" s="235" t="s">
        <v>6150</v>
      </c>
      <c r="AE1900" s="235" t="s">
        <v>12158</v>
      </c>
      <c r="AF1900" s="235" t="s">
        <v>12158</v>
      </c>
      <c r="AG1900" s="235" t="s">
        <v>12158</v>
      </c>
      <c r="AH1900" s="235" t="s">
        <v>12158</v>
      </c>
      <c r="AI1900" s="235" t="s">
        <v>12158</v>
      </c>
      <c r="AJ1900" s="165" t="s">
        <v>6176</v>
      </c>
      <c r="AK1900" s="165" t="s">
        <v>6176</v>
      </c>
      <c r="AL1900" s="165" t="s">
        <v>6176</v>
      </c>
      <c r="AM1900" s="165" t="s">
        <v>6176</v>
      </c>
      <c r="AN1900" s="165" t="s">
        <v>6176</v>
      </c>
      <c r="AO1900" s="165" t="s">
        <v>6176</v>
      </c>
      <c r="AP1900" s="165" t="s">
        <v>6176</v>
      </c>
      <c r="AQ1900" s="165" t="s">
        <v>6176</v>
      </c>
      <c r="AR1900" s="165" t="s">
        <v>6176</v>
      </c>
      <c r="AS1900" s="165" t="s">
        <v>6176</v>
      </c>
      <c r="AT1900" s="130"/>
    </row>
    <row r="1901" spans="2:46" ht="50" customHeight="1">
      <c r="B1901" s="34" t="s">
        <v>3743</v>
      </c>
      <c r="C1901" s="35" t="s">
        <v>5317</v>
      </c>
      <c r="D1901" s="36" t="s">
        <v>3744</v>
      </c>
      <c r="E1901" s="240">
        <v>5526.9750000000004</v>
      </c>
      <c r="F1901" s="235">
        <v>5413.3879999999999</v>
      </c>
      <c r="G1901" s="234">
        <v>113.58700000000044</v>
      </c>
      <c r="H1901" s="105">
        <v>2.0982608303709331</v>
      </c>
      <c r="I1901" s="240">
        <v>23.760999999999999</v>
      </c>
      <c r="J1901" s="235">
        <v>23.757999999999999</v>
      </c>
      <c r="K1901" s="234">
        <v>3.0000000000001137E-3</v>
      </c>
      <c r="L1901" s="312">
        <v>1.2627325532452705E-2</v>
      </c>
      <c r="M1901" s="240" t="s">
        <v>12163</v>
      </c>
      <c r="N1901" s="235" t="s">
        <v>12163</v>
      </c>
      <c r="O1901" s="234" t="s">
        <v>12163</v>
      </c>
      <c r="P1901" s="234" t="s">
        <v>12163</v>
      </c>
      <c r="Q1901" s="240">
        <v>5503.2139999999999</v>
      </c>
      <c r="R1901" s="235">
        <v>5389.63</v>
      </c>
      <c r="S1901" s="234">
        <v>113.58399999999983</v>
      </c>
      <c r="T1901" s="105">
        <v>2.1074545005872358</v>
      </c>
      <c r="U1901" s="180" t="s">
        <v>9925</v>
      </c>
      <c r="V1901" s="165">
        <v>5500</v>
      </c>
      <c r="W1901" s="165">
        <v>5388</v>
      </c>
      <c r="X1901" s="165">
        <v>112</v>
      </c>
      <c r="Y1901" s="255">
        <v>2.0786933927245732</v>
      </c>
      <c r="Z1901" s="237" t="s">
        <v>9926</v>
      </c>
      <c r="AA1901" s="165">
        <v>3</v>
      </c>
      <c r="AB1901" s="165">
        <v>2</v>
      </c>
      <c r="AC1901" s="165">
        <v>1</v>
      </c>
      <c r="AD1901" s="165">
        <v>50</v>
      </c>
      <c r="AE1901" s="235" t="s">
        <v>12158</v>
      </c>
      <c r="AF1901" s="235" t="s">
        <v>12158</v>
      </c>
      <c r="AG1901" s="235" t="s">
        <v>12158</v>
      </c>
      <c r="AH1901" s="235" t="s">
        <v>12158</v>
      </c>
      <c r="AI1901" s="235" t="s">
        <v>12158</v>
      </c>
      <c r="AJ1901" s="165" t="s">
        <v>6176</v>
      </c>
      <c r="AK1901" s="165" t="s">
        <v>6176</v>
      </c>
      <c r="AL1901" s="165" t="s">
        <v>6176</v>
      </c>
      <c r="AM1901" s="165" t="s">
        <v>6176</v>
      </c>
      <c r="AN1901" s="165" t="s">
        <v>6176</v>
      </c>
      <c r="AO1901" s="165" t="s">
        <v>6176</v>
      </c>
      <c r="AP1901" s="165" t="s">
        <v>6176</v>
      </c>
      <c r="AQ1901" s="165" t="s">
        <v>6176</v>
      </c>
      <c r="AR1901" s="165" t="s">
        <v>6176</v>
      </c>
      <c r="AS1901" s="165" t="s">
        <v>6176</v>
      </c>
      <c r="AT1901" s="130"/>
    </row>
    <row r="1902" spans="2:46" ht="50" customHeight="1">
      <c r="B1902" s="34" t="s">
        <v>3745</v>
      </c>
      <c r="C1902" s="35" t="s">
        <v>5317</v>
      </c>
      <c r="D1902" s="36" t="s">
        <v>3746</v>
      </c>
      <c r="E1902" s="240">
        <v>14</v>
      </c>
      <c r="F1902" s="235">
        <v>14</v>
      </c>
      <c r="G1902" s="234">
        <v>0</v>
      </c>
      <c r="H1902" s="105">
        <v>0</v>
      </c>
      <c r="I1902" s="240" t="s">
        <v>12163</v>
      </c>
      <c r="J1902" s="235" t="s">
        <v>12163</v>
      </c>
      <c r="K1902" s="234" t="s">
        <v>12163</v>
      </c>
      <c r="L1902" s="312" t="s">
        <v>12163</v>
      </c>
      <c r="M1902" s="240" t="s">
        <v>12163</v>
      </c>
      <c r="N1902" s="235" t="s">
        <v>12163</v>
      </c>
      <c r="O1902" s="234" t="s">
        <v>12163</v>
      </c>
      <c r="P1902" s="234" t="s">
        <v>12163</v>
      </c>
      <c r="Q1902" s="240">
        <v>14</v>
      </c>
      <c r="R1902" s="235">
        <v>14</v>
      </c>
      <c r="S1902" s="234">
        <v>0</v>
      </c>
      <c r="T1902" s="105">
        <v>0</v>
      </c>
      <c r="U1902" s="180" t="s">
        <v>9927</v>
      </c>
      <c r="V1902" s="165">
        <v>14</v>
      </c>
      <c r="W1902" s="165">
        <v>14</v>
      </c>
      <c r="X1902" s="165">
        <v>0</v>
      </c>
      <c r="Y1902" s="255">
        <v>0</v>
      </c>
      <c r="Z1902" s="235" t="s">
        <v>6150</v>
      </c>
      <c r="AA1902" s="235" t="s">
        <v>6150</v>
      </c>
      <c r="AB1902" s="235" t="s">
        <v>6150</v>
      </c>
      <c r="AC1902" s="235" t="s">
        <v>6150</v>
      </c>
      <c r="AD1902" s="235" t="s">
        <v>6150</v>
      </c>
      <c r="AE1902" s="235" t="s">
        <v>12158</v>
      </c>
      <c r="AF1902" s="235" t="s">
        <v>12158</v>
      </c>
      <c r="AG1902" s="235" t="s">
        <v>12158</v>
      </c>
      <c r="AH1902" s="235" t="s">
        <v>12158</v>
      </c>
      <c r="AI1902" s="235" t="s">
        <v>12158</v>
      </c>
      <c r="AJ1902" s="165" t="s">
        <v>6176</v>
      </c>
      <c r="AK1902" s="165" t="s">
        <v>6176</v>
      </c>
      <c r="AL1902" s="165" t="s">
        <v>6176</v>
      </c>
      <c r="AM1902" s="165" t="s">
        <v>6176</v>
      </c>
      <c r="AN1902" s="165" t="s">
        <v>6176</v>
      </c>
      <c r="AO1902" s="165" t="s">
        <v>6176</v>
      </c>
      <c r="AP1902" s="165" t="s">
        <v>6176</v>
      </c>
      <c r="AQ1902" s="165" t="s">
        <v>6176</v>
      </c>
      <c r="AR1902" s="165" t="s">
        <v>6176</v>
      </c>
      <c r="AS1902" s="165" t="s">
        <v>6176</v>
      </c>
      <c r="AT1902" s="130"/>
    </row>
    <row r="1903" spans="2:46" ht="50" customHeight="1">
      <c r="B1903" s="34" t="s">
        <v>3747</v>
      </c>
      <c r="C1903" s="35" t="s">
        <v>5317</v>
      </c>
      <c r="D1903" s="36" t="s">
        <v>3748</v>
      </c>
      <c r="E1903" s="240">
        <v>1303.5170000000001</v>
      </c>
      <c r="F1903" s="235">
        <v>1327.106</v>
      </c>
      <c r="G1903" s="234">
        <v>-23.588999999999942</v>
      </c>
      <c r="H1903" s="105">
        <v>-1.7774767049504667</v>
      </c>
      <c r="I1903" s="240">
        <v>26.437999999999999</v>
      </c>
      <c r="J1903" s="235">
        <v>26.436</v>
      </c>
      <c r="K1903" s="234">
        <v>1.9999999999988916E-3</v>
      </c>
      <c r="L1903" s="312">
        <v>7.5654410652099095E-3</v>
      </c>
      <c r="M1903" s="240" t="s">
        <v>12163</v>
      </c>
      <c r="N1903" s="235" t="s">
        <v>12163</v>
      </c>
      <c r="O1903" s="234" t="s">
        <v>12163</v>
      </c>
      <c r="P1903" s="234" t="s">
        <v>12163</v>
      </c>
      <c r="Q1903" s="240">
        <v>1277.079</v>
      </c>
      <c r="R1903" s="235">
        <v>1300.67</v>
      </c>
      <c r="S1903" s="234">
        <v>-23.591000000000122</v>
      </c>
      <c r="T1903" s="105">
        <v>-1.8137575249679103</v>
      </c>
      <c r="U1903" s="180" t="s">
        <v>9928</v>
      </c>
      <c r="V1903" s="165">
        <v>824.42399999999998</v>
      </c>
      <c r="W1903" s="165">
        <v>825.19399999999996</v>
      </c>
      <c r="X1903" s="165">
        <v>-0.76999999999998181</v>
      </c>
      <c r="Y1903" s="165">
        <v>-9.3311391018352272E-2</v>
      </c>
      <c r="Z1903" s="241" t="s">
        <v>9929</v>
      </c>
      <c r="AA1903" s="165">
        <v>258.60899999999998</v>
      </c>
      <c r="AB1903" s="165">
        <v>281.47300000000001</v>
      </c>
      <c r="AC1903" s="165">
        <v>-22.864000000000033</v>
      </c>
      <c r="AD1903" s="165">
        <v>-8.1229816003666535</v>
      </c>
      <c r="AE1903" s="241" t="s">
        <v>9930</v>
      </c>
      <c r="AF1903" s="165">
        <v>131.69</v>
      </c>
      <c r="AG1903" s="165">
        <v>131.654</v>
      </c>
      <c r="AH1903" s="165">
        <v>3.6000000000001364E-2</v>
      </c>
      <c r="AI1903" s="165">
        <v>2.7344402752670912E-2</v>
      </c>
      <c r="AJ1903" s="241" t="s">
        <v>7480</v>
      </c>
      <c r="AK1903" s="165">
        <v>62.356000000000002</v>
      </c>
      <c r="AL1903" s="165">
        <v>62.348999999999997</v>
      </c>
      <c r="AM1903" s="165">
        <v>7.0000000000050022E-3</v>
      </c>
      <c r="AN1903" s="165">
        <v>1.1227124733363812E-2</v>
      </c>
      <c r="AO1903" s="165" t="s">
        <v>6176</v>
      </c>
      <c r="AP1903" s="165" t="s">
        <v>6176</v>
      </c>
      <c r="AQ1903" s="165" t="s">
        <v>6176</v>
      </c>
      <c r="AR1903" s="165" t="s">
        <v>6176</v>
      </c>
      <c r="AS1903" s="165" t="s">
        <v>6176</v>
      </c>
      <c r="AT1903" s="130"/>
    </row>
    <row r="1904" spans="2:46" ht="50" customHeight="1">
      <c r="B1904" s="34" t="s">
        <v>3749</v>
      </c>
      <c r="C1904" s="35" t="s">
        <v>5317</v>
      </c>
      <c r="D1904" s="36" t="s">
        <v>3750</v>
      </c>
      <c r="E1904" s="240">
        <v>1659.6030000000001</v>
      </c>
      <c r="F1904" s="235">
        <v>1347.2170000000001</v>
      </c>
      <c r="G1904" s="234">
        <v>312.38599999999997</v>
      </c>
      <c r="H1904" s="105">
        <v>23.187504314449708</v>
      </c>
      <c r="I1904" s="240">
        <v>26.902999999999999</v>
      </c>
      <c r="J1904" s="235">
        <v>6.3E-2</v>
      </c>
      <c r="K1904" s="234">
        <v>26.84</v>
      </c>
      <c r="L1904" s="312">
        <v>42603.174603174601</v>
      </c>
      <c r="M1904" s="240">
        <v>23.088999999999999</v>
      </c>
      <c r="N1904" s="235">
        <v>15.067</v>
      </c>
      <c r="O1904" s="234">
        <v>8.0219999999999985</v>
      </c>
      <c r="P1904" s="105">
        <v>53.242184907413538</v>
      </c>
      <c r="Q1904" s="240">
        <v>1609.6110000000001</v>
      </c>
      <c r="R1904" s="235">
        <v>1332.087</v>
      </c>
      <c r="S1904" s="234">
        <v>277.52400000000011</v>
      </c>
      <c r="T1904" s="105">
        <v>20.83377437059292</v>
      </c>
      <c r="U1904" s="180" t="s">
        <v>8588</v>
      </c>
      <c r="V1904" s="165">
        <v>1610</v>
      </c>
      <c r="W1904" s="165">
        <v>1332</v>
      </c>
      <c r="X1904" s="165">
        <v>278</v>
      </c>
      <c r="Y1904" s="165">
        <v>20.870870870870871</v>
      </c>
      <c r="Z1904" s="235" t="s">
        <v>6150</v>
      </c>
      <c r="AA1904" s="235" t="s">
        <v>6150</v>
      </c>
      <c r="AB1904" s="235" t="s">
        <v>6150</v>
      </c>
      <c r="AC1904" s="235" t="s">
        <v>6150</v>
      </c>
      <c r="AD1904" s="235" t="s">
        <v>6150</v>
      </c>
      <c r="AE1904" s="235" t="s">
        <v>12158</v>
      </c>
      <c r="AF1904" s="235" t="s">
        <v>12158</v>
      </c>
      <c r="AG1904" s="235" t="s">
        <v>12158</v>
      </c>
      <c r="AH1904" s="235" t="s">
        <v>12158</v>
      </c>
      <c r="AI1904" s="235" t="s">
        <v>12158</v>
      </c>
      <c r="AJ1904" s="165" t="s">
        <v>6176</v>
      </c>
      <c r="AK1904" s="165" t="s">
        <v>6176</v>
      </c>
      <c r="AL1904" s="165" t="s">
        <v>6176</v>
      </c>
      <c r="AM1904" s="165" t="s">
        <v>6176</v>
      </c>
      <c r="AN1904" s="165" t="s">
        <v>6176</v>
      </c>
      <c r="AO1904" s="165" t="s">
        <v>6176</v>
      </c>
      <c r="AP1904" s="165" t="s">
        <v>6176</v>
      </c>
      <c r="AQ1904" s="165" t="s">
        <v>6176</v>
      </c>
      <c r="AR1904" s="165" t="s">
        <v>6176</v>
      </c>
      <c r="AS1904" s="165" t="s">
        <v>6176</v>
      </c>
      <c r="AT1904" s="130"/>
    </row>
    <row r="1905" spans="2:48" ht="50" customHeight="1">
      <c r="B1905" s="34" t="s">
        <v>3751</v>
      </c>
      <c r="C1905" s="35" t="s">
        <v>5317</v>
      </c>
      <c r="D1905" s="36" t="s">
        <v>3752</v>
      </c>
      <c r="E1905" s="240">
        <v>692.18299999999999</v>
      </c>
      <c r="F1905" s="235">
        <v>690.26</v>
      </c>
      <c r="G1905" s="234">
        <v>1.9230000000000018</v>
      </c>
      <c r="H1905" s="105">
        <v>0.2785906759771683</v>
      </c>
      <c r="I1905" s="240">
        <v>218.05199999999999</v>
      </c>
      <c r="J1905" s="235">
        <v>216.13</v>
      </c>
      <c r="K1905" s="234">
        <v>1.921999999999997</v>
      </c>
      <c r="L1905" s="312">
        <v>0.88927960024059471</v>
      </c>
      <c r="M1905" s="240" t="s">
        <v>12163</v>
      </c>
      <c r="N1905" s="235" t="s">
        <v>12163</v>
      </c>
      <c r="O1905" s="234" t="s">
        <v>12163</v>
      </c>
      <c r="P1905" s="234" t="s">
        <v>12163</v>
      </c>
      <c r="Q1905" s="240">
        <v>474.13099999999997</v>
      </c>
      <c r="R1905" s="235">
        <v>474.13</v>
      </c>
      <c r="S1905" s="234">
        <v>9.9999999997635314E-4</v>
      </c>
      <c r="T1905" s="105">
        <v>2.1091261889700149E-4</v>
      </c>
      <c r="U1905" s="180" t="s">
        <v>9931</v>
      </c>
      <c r="V1905" s="165">
        <v>474</v>
      </c>
      <c r="W1905" s="165">
        <v>474</v>
      </c>
      <c r="X1905" s="165">
        <v>0</v>
      </c>
      <c r="Y1905" s="165">
        <v>0</v>
      </c>
      <c r="Z1905" s="235" t="s">
        <v>6150</v>
      </c>
      <c r="AA1905" s="235" t="s">
        <v>6150</v>
      </c>
      <c r="AB1905" s="235" t="s">
        <v>6150</v>
      </c>
      <c r="AC1905" s="235" t="s">
        <v>6150</v>
      </c>
      <c r="AD1905" s="235" t="s">
        <v>6150</v>
      </c>
      <c r="AE1905" s="235" t="s">
        <v>12158</v>
      </c>
      <c r="AF1905" s="235" t="s">
        <v>12158</v>
      </c>
      <c r="AG1905" s="235" t="s">
        <v>12158</v>
      </c>
      <c r="AH1905" s="235" t="s">
        <v>12158</v>
      </c>
      <c r="AI1905" s="235" t="s">
        <v>12158</v>
      </c>
      <c r="AJ1905" s="165" t="s">
        <v>6176</v>
      </c>
      <c r="AK1905" s="165" t="s">
        <v>6176</v>
      </c>
      <c r="AL1905" s="165" t="s">
        <v>6176</v>
      </c>
      <c r="AM1905" s="165" t="s">
        <v>6176</v>
      </c>
      <c r="AN1905" s="165" t="s">
        <v>6176</v>
      </c>
      <c r="AO1905" s="165" t="s">
        <v>6176</v>
      </c>
      <c r="AP1905" s="165" t="s">
        <v>6176</v>
      </c>
      <c r="AQ1905" s="165" t="s">
        <v>6176</v>
      </c>
      <c r="AR1905" s="165" t="s">
        <v>6176</v>
      </c>
      <c r="AS1905" s="165" t="s">
        <v>6176</v>
      </c>
      <c r="AT1905" s="130"/>
    </row>
    <row r="1906" spans="2:48" ht="50" customHeight="1">
      <c r="B1906" s="34" t="s">
        <v>3753</v>
      </c>
      <c r="C1906" s="35" t="s">
        <v>5318</v>
      </c>
      <c r="D1906" s="36" t="s">
        <v>3754</v>
      </c>
      <c r="E1906" s="240">
        <v>14418.584000000001</v>
      </c>
      <c r="F1906" s="235">
        <v>13750.481</v>
      </c>
      <c r="G1906" s="234">
        <f t="shared" ref="G1906:G1969" si="542">E1906-F1906</f>
        <v>668.10300000000097</v>
      </c>
      <c r="H1906" s="105">
        <f t="shared" si="539"/>
        <v>4.8587609407990966</v>
      </c>
      <c r="I1906" s="240">
        <v>4376.9449999999997</v>
      </c>
      <c r="J1906" s="235">
        <v>3694.8139999999999</v>
      </c>
      <c r="K1906" s="234">
        <f t="shared" si="540"/>
        <v>682.13099999999986</v>
      </c>
      <c r="L1906" s="312">
        <f t="shared" si="541"/>
        <v>18.461849500407865</v>
      </c>
      <c r="M1906" s="240">
        <v>888.49900000000002</v>
      </c>
      <c r="N1906" s="235">
        <v>1335.7570000000001</v>
      </c>
      <c r="O1906" s="234">
        <f t="shared" ref="O1906:O1946" si="543">M1906-N1906</f>
        <v>-447.25800000000004</v>
      </c>
      <c r="P1906" s="105">
        <f t="shared" ref="P1906:P1946" si="544">O1906/N1906*100</f>
        <v>-33.483485394424285</v>
      </c>
      <c r="Q1906" s="240">
        <v>9153.14</v>
      </c>
      <c r="R1906" s="235">
        <v>8719.91</v>
      </c>
      <c r="S1906" s="234">
        <f t="shared" ref="S1906:S1946" si="545">Q1906-R1906</f>
        <v>433.22999999999956</v>
      </c>
      <c r="T1906" s="105">
        <f t="shared" ref="T1906:T1946" si="546">S1906/R1906*100</f>
        <v>4.9682852231272978</v>
      </c>
      <c r="U1906" s="180" t="s">
        <v>9932</v>
      </c>
      <c r="V1906" s="165">
        <v>3518</v>
      </c>
      <c r="W1906" s="165">
        <v>3022</v>
      </c>
      <c r="X1906" s="165">
        <f t="shared" ref="X1906:X1946" si="547">V1906-W1906</f>
        <v>496</v>
      </c>
      <c r="Y1906" s="165">
        <f t="shared" ref="Y1906:Y1946" si="548">X1906/W1906*100</f>
        <v>16.412971542025147</v>
      </c>
      <c r="Z1906" s="235" t="s">
        <v>9933</v>
      </c>
      <c r="AA1906" s="165">
        <v>2005</v>
      </c>
      <c r="AB1906" s="165">
        <v>2003</v>
      </c>
      <c r="AC1906" s="165">
        <f t="shared" ref="AC1906:AC1946" si="549">AA1906-AB1906</f>
        <v>2</v>
      </c>
      <c r="AD1906" s="165">
        <f t="shared" ref="AD1906:AD1932" si="550">AC1906/AB1906*100</f>
        <v>9.9850224663005499E-2</v>
      </c>
      <c r="AE1906" s="235" t="s">
        <v>9934</v>
      </c>
      <c r="AF1906" s="165">
        <v>1477</v>
      </c>
      <c r="AG1906" s="165">
        <v>1499</v>
      </c>
      <c r="AH1906" s="165">
        <f t="shared" ref="AH1906:AH1946" si="551">AF1906-AG1906</f>
        <v>-22</v>
      </c>
      <c r="AI1906" s="165">
        <f t="shared" ref="AI1906:AI1946" si="552">AH1906/AG1906*100</f>
        <v>-1.4676450967311541</v>
      </c>
      <c r="AJ1906" s="241" t="s">
        <v>9935</v>
      </c>
      <c r="AK1906" s="165">
        <v>320</v>
      </c>
      <c r="AL1906" s="165">
        <v>320</v>
      </c>
      <c r="AM1906" s="165">
        <f t="shared" ref="AM1906:AM1946" si="553">AK1906-AL1906</f>
        <v>0</v>
      </c>
      <c r="AN1906" s="165">
        <f t="shared" ref="AN1906:AN1946" si="554">AM1906/AL1906*100</f>
        <v>0</v>
      </c>
      <c r="AO1906" s="241" t="s">
        <v>9936</v>
      </c>
      <c r="AP1906" s="165">
        <v>292</v>
      </c>
      <c r="AQ1906" s="165">
        <v>331</v>
      </c>
      <c r="AR1906" s="165">
        <f t="shared" ref="AR1906:AR1946" si="555">AP1906-AQ1906</f>
        <v>-39</v>
      </c>
      <c r="AS1906" s="255">
        <f t="shared" ref="AS1906:AS1946" si="556">AR1906/AQ1906*100</f>
        <v>-11.782477341389729</v>
      </c>
      <c r="AT1906" s="9" t="s">
        <v>9937</v>
      </c>
    </row>
    <row r="1907" spans="2:48" ht="50" customHeight="1">
      <c r="B1907" s="34" t="s">
        <v>3755</v>
      </c>
      <c r="C1907" s="35" t="s">
        <v>5318</v>
      </c>
      <c r="D1907" s="36" t="s">
        <v>3756</v>
      </c>
      <c r="E1907" s="240">
        <v>15083.031999999999</v>
      </c>
      <c r="F1907" s="235">
        <v>15387.012000000001</v>
      </c>
      <c r="G1907" s="234">
        <f t="shared" si="542"/>
        <v>-303.98000000000138</v>
      </c>
      <c r="H1907" s="105">
        <f t="shared" si="539"/>
        <v>-1.9755622469131848</v>
      </c>
      <c r="I1907" s="240">
        <v>3929.011</v>
      </c>
      <c r="J1907" s="235">
        <v>3674.7429999999999</v>
      </c>
      <c r="K1907" s="234">
        <f t="shared" si="540"/>
        <v>254.26800000000003</v>
      </c>
      <c r="L1907" s="312">
        <f t="shared" si="541"/>
        <v>6.9193410260254939</v>
      </c>
      <c r="M1907" s="240">
        <v>4348.9579999999996</v>
      </c>
      <c r="N1907" s="235">
        <v>4606.8320000000003</v>
      </c>
      <c r="O1907" s="234">
        <f t="shared" si="543"/>
        <v>-257.87400000000071</v>
      </c>
      <c r="P1907" s="105">
        <f t="shared" si="544"/>
        <v>-5.597642805294412</v>
      </c>
      <c r="Q1907" s="240">
        <v>6805.0630000000001</v>
      </c>
      <c r="R1907" s="235">
        <v>7105.4369999999999</v>
      </c>
      <c r="S1907" s="234">
        <f t="shared" si="545"/>
        <v>-300.3739999999998</v>
      </c>
      <c r="T1907" s="105">
        <f t="shared" si="546"/>
        <v>-4.2273824959675217</v>
      </c>
      <c r="U1907" s="351" t="s">
        <v>5564</v>
      </c>
      <c r="V1907" s="165">
        <v>2556</v>
      </c>
      <c r="W1907" s="165">
        <v>2749</v>
      </c>
      <c r="X1907" s="165">
        <f t="shared" si="547"/>
        <v>-193</v>
      </c>
      <c r="Y1907" s="165">
        <f t="shared" si="548"/>
        <v>-7.0207348126591489</v>
      </c>
      <c r="Z1907" s="187" t="s">
        <v>5460</v>
      </c>
      <c r="AA1907" s="165">
        <v>2295</v>
      </c>
      <c r="AB1907" s="165">
        <v>2092</v>
      </c>
      <c r="AC1907" s="165">
        <f t="shared" si="549"/>
        <v>203</v>
      </c>
      <c r="AD1907" s="165">
        <f t="shared" si="550"/>
        <v>9.7036328871892916</v>
      </c>
      <c r="AE1907" s="187" t="s">
        <v>5338</v>
      </c>
      <c r="AF1907" s="165">
        <v>464</v>
      </c>
      <c r="AG1907" s="165">
        <v>677</v>
      </c>
      <c r="AH1907" s="165">
        <f t="shared" si="551"/>
        <v>-213</v>
      </c>
      <c r="AI1907" s="165">
        <f t="shared" si="552"/>
        <v>-31.462333825701627</v>
      </c>
      <c r="AJ1907" s="187" t="s">
        <v>9938</v>
      </c>
      <c r="AK1907" s="165">
        <v>380</v>
      </c>
      <c r="AL1907" s="165">
        <v>413</v>
      </c>
      <c r="AM1907" s="165">
        <f t="shared" si="553"/>
        <v>-33</v>
      </c>
      <c r="AN1907" s="165">
        <f t="shared" si="554"/>
        <v>-7.9903147699757868</v>
      </c>
      <c r="AO1907" s="187" t="s">
        <v>5342</v>
      </c>
      <c r="AP1907" s="165">
        <v>355</v>
      </c>
      <c r="AQ1907" s="165">
        <v>355</v>
      </c>
      <c r="AR1907" s="165">
        <f t="shared" si="555"/>
        <v>0</v>
      </c>
      <c r="AS1907" s="255">
        <f t="shared" si="556"/>
        <v>0</v>
      </c>
      <c r="AT1907" s="9" t="s">
        <v>9937</v>
      </c>
    </row>
    <row r="1908" spans="2:48" ht="50" customHeight="1">
      <c r="B1908" s="56" t="s">
        <v>3757</v>
      </c>
      <c r="C1908" s="35" t="s">
        <v>5318</v>
      </c>
      <c r="D1908" s="58" t="s">
        <v>3758</v>
      </c>
      <c r="E1908" s="240">
        <v>11346.785</v>
      </c>
      <c r="F1908" s="235">
        <v>11064.307000000001</v>
      </c>
      <c r="G1908" s="234">
        <f t="shared" si="542"/>
        <v>282.47799999999916</v>
      </c>
      <c r="H1908" s="105">
        <f t="shared" si="539"/>
        <v>2.5530564182645974</v>
      </c>
      <c r="I1908" s="240">
        <v>2783.0740000000001</v>
      </c>
      <c r="J1908" s="235">
        <v>2774.5590000000002</v>
      </c>
      <c r="K1908" s="234">
        <f t="shared" si="540"/>
        <v>8.5149999999998727</v>
      </c>
      <c r="L1908" s="312">
        <f t="shared" si="541"/>
        <v>0.30689561836673401</v>
      </c>
      <c r="M1908" s="240">
        <v>2533.8429999999998</v>
      </c>
      <c r="N1908" s="235">
        <v>2283.3319999999999</v>
      </c>
      <c r="O1908" s="234">
        <f t="shared" si="543"/>
        <v>250.51099999999997</v>
      </c>
      <c r="P1908" s="105">
        <f t="shared" si="544"/>
        <v>10.971291078126177</v>
      </c>
      <c r="Q1908" s="240">
        <v>6029.8680000000004</v>
      </c>
      <c r="R1908" s="235">
        <v>6006.4160000000002</v>
      </c>
      <c r="S1908" s="234">
        <f t="shared" si="545"/>
        <v>23.452000000000226</v>
      </c>
      <c r="T1908" s="105">
        <f t="shared" si="546"/>
        <v>0.39044914637947531</v>
      </c>
      <c r="U1908" s="180" t="s">
        <v>5338</v>
      </c>
      <c r="V1908" s="165">
        <v>4000</v>
      </c>
      <c r="W1908" s="165">
        <v>4000</v>
      </c>
      <c r="X1908" s="165">
        <f t="shared" si="547"/>
        <v>0</v>
      </c>
      <c r="Y1908" s="255">
        <f t="shared" si="548"/>
        <v>0</v>
      </c>
      <c r="Z1908" s="237" t="s">
        <v>5395</v>
      </c>
      <c r="AA1908" s="165">
        <v>1137</v>
      </c>
      <c r="AB1908" s="165">
        <v>1135</v>
      </c>
      <c r="AC1908" s="165">
        <f t="shared" si="549"/>
        <v>2</v>
      </c>
      <c r="AD1908" s="165">
        <f t="shared" si="550"/>
        <v>0.1762114537444934</v>
      </c>
      <c r="AE1908" s="237" t="s">
        <v>9939</v>
      </c>
      <c r="AF1908" s="165">
        <v>426</v>
      </c>
      <c r="AG1908" s="165">
        <v>357</v>
      </c>
      <c r="AH1908" s="165">
        <f t="shared" si="551"/>
        <v>69</v>
      </c>
      <c r="AI1908" s="165">
        <f t="shared" si="552"/>
        <v>19.327731092436977</v>
      </c>
      <c r="AJ1908" s="237" t="s">
        <v>9940</v>
      </c>
      <c r="AK1908" s="165">
        <v>113</v>
      </c>
      <c r="AL1908" s="165">
        <v>112</v>
      </c>
      <c r="AM1908" s="165">
        <f t="shared" si="553"/>
        <v>1</v>
      </c>
      <c r="AN1908" s="165">
        <f t="shared" si="554"/>
        <v>0.89285714285714279</v>
      </c>
      <c r="AO1908" s="237" t="s">
        <v>9941</v>
      </c>
      <c r="AP1908" s="165">
        <v>81</v>
      </c>
      <c r="AQ1908" s="165">
        <v>83</v>
      </c>
      <c r="AR1908" s="165">
        <f t="shared" si="555"/>
        <v>-2</v>
      </c>
      <c r="AS1908" s="255">
        <f t="shared" si="556"/>
        <v>-2.4096385542168677</v>
      </c>
      <c r="AT1908" s="9" t="s">
        <v>9937</v>
      </c>
      <c r="AV1908"/>
    </row>
    <row r="1909" spans="2:48" ht="50" customHeight="1">
      <c r="B1909" s="56" t="s">
        <v>3759</v>
      </c>
      <c r="C1909" s="35" t="s">
        <v>5318</v>
      </c>
      <c r="D1909" s="58" t="s">
        <v>3760</v>
      </c>
      <c r="E1909" s="240">
        <v>3690.2359999999999</v>
      </c>
      <c r="F1909" s="235">
        <v>3905.192</v>
      </c>
      <c r="G1909" s="234">
        <f t="shared" si="542"/>
        <v>-214.95600000000013</v>
      </c>
      <c r="H1909" s="105">
        <f t="shared" si="539"/>
        <v>-5.5043644461015013</v>
      </c>
      <c r="I1909" s="240">
        <v>1057.653</v>
      </c>
      <c r="J1909" s="235">
        <v>1057.5260000000001</v>
      </c>
      <c r="K1909" s="234">
        <f t="shared" si="540"/>
        <v>0.12699999999995271</v>
      </c>
      <c r="L1909" s="312">
        <f t="shared" si="541"/>
        <v>1.2009161004074859E-2</v>
      </c>
      <c r="M1909" s="240">
        <v>202.01</v>
      </c>
      <c r="N1909" s="235">
        <v>203.83199999999999</v>
      </c>
      <c r="O1909" s="234">
        <f t="shared" si="543"/>
        <v>-1.8220000000000027</v>
      </c>
      <c r="P1909" s="105">
        <f t="shared" si="544"/>
        <v>-0.89387338592566556</v>
      </c>
      <c r="Q1909" s="240">
        <v>2430.5729999999999</v>
      </c>
      <c r="R1909" s="235">
        <v>2643.8339999999998</v>
      </c>
      <c r="S1909" s="234">
        <f t="shared" si="545"/>
        <v>-213.26099999999997</v>
      </c>
      <c r="T1909" s="105">
        <f t="shared" si="546"/>
        <v>-8.0663536364234663</v>
      </c>
      <c r="U1909" s="180" t="s">
        <v>5338</v>
      </c>
      <c r="V1909" s="165">
        <v>1488</v>
      </c>
      <c r="W1909" s="165">
        <v>1603</v>
      </c>
      <c r="X1909" s="165">
        <f t="shared" si="547"/>
        <v>-115</v>
      </c>
      <c r="Y1909" s="255">
        <f t="shared" si="548"/>
        <v>-7.174048658764816</v>
      </c>
      <c r="Z1909" s="237" t="s">
        <v>9942</v>
      </c>
      <c r="AA1909" s="165">
        <v>168</v>
      </c>
      <c r="AB1909" s="165">
        <v>300</v>
      </c>
      <c r="AC1909" s="165">
        <f t="shared" si="549"/>
        <v>-132</v>
      </c>
      <c r="AD1909" s="165">
        <f t="shared" si="550"/>
        <v>-44</v>
      </c>
      <c r="AE1909" s="237" t="s">
        <v>5460</v>
      </c>
      <c r="AF1909" s="165">
        <v>166</v>
      </c>
      <c r="AG1909" s="165">
        <v>182</v>
      </c>
      <c r="AH1909" s="165">
        <f t="shared" si="551"/>
        <v>-16</v>
      </c>
      <c r="AI1909" s="165">
        <f t="shared" si="552"/>
        <v>-8.791208791208792</v>
      </c>
      <c r="AJ1909" s="237" t="s">
        <v>5534</v>
      </c>
      <c r="AK1909" s="165">
        <v>100</v>
      </c>
      <c r="AL1909" s="165">
        <v>100</v>
      </c>
      <c r="AM1909" s="165">
        <f t="shared" si="553"/>
        <v>0</v>
      </c>
      <c r="AN1909" s="165">
        <f t="shared" si="554"/>
        <v>0</v>
      </c>
      <c r="AO1909" s="237" t="s">
        <v>9943</v>
      </c>
      <c r="AP1909" s="165">
        <v>90</v>
      </c>
      <c r="AQ1909" s="165">
        <v>86</v>
      </c>
      <c r="AR1909" s="165">
        <f t="shared" si="555"/>
        <v>4</v>
      </c>
      <c r="AS1909" s="255">
        <f t="shared" si="556"/>
        <v>4.6511627906976747</v>
      </c>
      <c r="AT1909" s="9" t="s">
        <v>9937</v>
      </c>
      <c r="AV1909"/>
    </row>
    <row r="1910" spans="2:48" ht="50" customHeight="1">
      <c r="B1910" s="34" t="s">
        <v>3761</v>
      </c>
      <c r="C1910" s="35" t="s">
        <v>5318</v>
      </c>
      <c r="D1910" s="36" t="s">
        <v>3762</v>
      </c>
      <c r="E1910" s="240">
        <v>5936.7550000000001</v>
      </c>
      <c r="F1910" s="235">
        <v>6311.402</v>
      </c>
      <c r="G1910" s="234">
        <f t="shared" si="542"/>
        <v>-374.64699999999993</v>
      </c>
      <c r="H1910" s="105">
        <f t="shared" si="539"/>
        <v>-5.936034497564882</v>
      </c>
      <c r="I1910" s="240">
        <v>1623.0350000000001</v>
      </c>
      <c r="J1910" s="235">
        <v>1435.923</v>
      </c>
      <c r="K1910" s="234">
        <f t="shared" si="540"/>
        <v>187.11200000000008</v>
      </c>
      <c r="L1910" s="312">
        <f t="shared" si="541"/>
        <v>13.030782291251001</v>
      </c>
      <c r="M1910" s="240">
        <v>988.70399999999995</v>
      </c>
      <c r="N1910" s="235">
        <v>1635.7090000000001</v>
      </c>
      <c r="O1910" s="234">
        <f t="shared" si="543"/>
        <v>-647.00500000000011</v>
      </c>
      <c r="P1910" s="105">
        <f t="shared" si="544"/>
        <v>-39.555018649405248</v>
      </c>
      <c r="Q1910" s="240">
        <v>3325.0160000000001</v>
      </c>
      <c r="R1910" s="235">
        <v>3239.77</v>
      </c>
      <c r="S1910" s="234">
        <f t="shared" si="545"/>
        <v>85.246000000000095</v>
      </c>
      <c r="T1910" s="105">
        <f t="shared" si="546"/>
        <v>2.631236167999583</v>
      </c>
      <c r="U1910" s="180" t="s">
        <v>5508</v>
      </c>
      <c r="V1910" s="165">
        <v>1720</v>
      </c>
      <c r="W1910" s="165">
        <v>1313</v>
      </c>
      <c r="X1910" s="165">
        <f t="shared" si="547"/>
        <v>407</v>
      </c>
      <c r="Y1910" s="255">
        <f t="shared" si="548"/>
        <v>30.997715156131001</v>
      </c>
      <c r="Z1910" s="237" t="s">
        <v>5501</v>
      </c>
      <c r="AA1910" s="165">
        <v>524</v>
      </c>
      <c r="AB1910" s="165">
        <v>540</v>
      </c>
      <c r="AC1910" s="165">
        <f t="shared" si="549"/>
        <v>-16</v>
      </c>
      <c r="AD1910" s="165">
        <f t="shared" si="550"/>
        <v>-2.9629629629629632</v>
      </c>
      <c r="AE1910" s="237" t="s">
        <v>5441</v>
      </c>
      <c r="AF1910" s="165">
        <v>397</v>
      </c>
      <c r="AG1910" s="165">
        <v>508</v>
      </c>
      <c r="AH1910" s="165">
        <f t="shared" si="551"/>
        <v>-111</v>
      </c>
      <c r="AI1910" s="165">
        <f t="shared" si="552"/>
        <v>-21.8503937007874</v>
      </c>
      <c r="AJ1910" s="237" t="s">
        <v>9944</v>
      </c>
      <c r="AK1910" s="165">
        <v>282</v>
      </c>
      <c r="AL1910" s="165">
        <v>306</v>
      </c>
      <c r="AM1910" s="165">
        <f t="shared" si="553"/>
        <v>-24</v>
      </c>
      <c r="AN1910" s="165">
        <f t="shared" si="554"/>
        <v>-7.8431372549019605</v>
      </c>
      <c r="AO1910" s="237" t="s">
        <v>9945</v>
      </c>
      <c r="AP1910" s="165">
        <v>80</v>
      </c>
      <c r="AQ1910" s="165">
        <v>83</v>
      </c>
      <c r="AR1910" s="165">
        <f t="shared" si="555"/>
        <v>-3</v>
      </c>
      <c r="AS1910" s="255">
        <f t="shared" si="556"/>
        <v>-3.6144578313253009</v>
      </c>
      <c r="AT1910" s="9" t="s">
        <v>9937</v>
      </c>
    </row>
    <row r="1911" spans="2:48" ht="50" customHeight="1">
      <c r="B1911" s="37" t="s">
        <v>3763</v>
      </c>
      <c r="C1911" s="35" t="s">
        <v>5318</v>
      </c>
      <c r="D1911" s="39" t="s">
        <v>3764</v>
      </c>
      <c r="E1911" s="240">
        <v>6202.598</v>
      </c>
      <c r="F1911" s="235">
        <v>7101.3</v>
      </c>
      <c r="G1911" s="234">
        <f t="shared" si="542"/>
        <v>-898.70200000000023</v>
      </c>
      <c r="H1911" s="105">
        <f t="shared" si="539"/>
        <v>-12.655457451452554</v>
      </c>
      <c r="I1911" s="240">
        <v>878.49599999999998</v>
      </c>
      <c r="J1911" s="235">
        <v>1404.296</v>
      </c>
      <c r="K1911" s="234">
        <f t="shared" si="540"/>
        <v>-525.80000000000007</v>
      </c>
      <c r="L1911" s="312">
        <f t="shared" si="541"/>
        <v>-37.442248642736295</v>
      </c>
      <c r="M1911" s="240">
        <v>396.58199999999999</v>
      </c>
      <c r="N1911" s="235">
        <v>396.52</v>
      </c>
      <c r="O1911" s="234">
        <f t="shared" si="543"/>
        <v>6.2000000000011823E-2</v>
      </c>
      <c r="P1911" s="105">
        <f t="shared" si="544"/>
        <v>1.5636033491377942E-2</v>
      </c>
      <c r="Q1911" s="240">
        <v>4927.5200000000004</v>
      </c>
      <c r="R1911" s="235">
        <v>5300.4840000000004</v>
      </c>
      <c r="S1911" s="234">
        <f t="shared" si="545"/>
        <v>-372.96399999999994</v>
      </c>
      <c r="T1911" s="105">
        <f t="shared" si="546"/>
        <v>-7.0364140331335774</v>
      </c>
      <c r="U1911" s="180" t="s">
        <v>7496</v>
      </c>
      <c r="V1911" s="165">
        <v>1210</v>
      </c>
      <c r="W1911" s="165">
        <v>1243</v>
      </c>
      <c r="X1911" s="165">
        <f t="shared" si="547"/>
        <v>-33</v>
      </c>
      <c r="Y1911" s="255">
        <f t="shared" si="548"/>
        <v>-2.6548672566371683</v>
      </c>
      <c r="Z1911" s="237" t="s">
        <v>5338</v>
      </c>
      <c r="AA1911" s="165">
        <v>1141</v>
      </c>
      <c r="AB1911" s="165">
        <v>1385</v>
      </c>
      <c r="AC1911" s="165">
        <f t="shared" si="549"/>
        <v>-244</v>
      </c>
      <c r="AD1911" s="165">
        <f t="shared" si="550"/>
        <v>-17.617328519855597</v>
      </c>
      <c r="AE1911" s="237" t="s">
        <v>6282</v>
      </c>
      <c r="AF1911" s="165">
        <v>789</v>
      </c>
      <c r="AG1911" s="165">
        <v>836</v>
      </c>
      <c r="AH1911" s="165">
        <f t="shared" si="551"/>
        <v>-47</v>
      </c>
      <c r="AI1911" s="165">
        <f t="shared" si="552"/>
        <v>-5.6220095693779903</v>
      </c>
      <c r="AJ1911" s="237" t="s">
        <v>9946</v>
      </c>
      <c r="AK1911" s="165">
        <v>677</v>
      </c>
      <c r="AL1911" s="165">
        <v>646</v>
      </c>
      <c r="AM1911" s="165">
        <f t="shared" si="553"/>
        <v>31</v>
      </c>
      <c r="AN1911" s="165">
        <f t="shared" si="554"/>
        <v>4.7987616099071211</v>
      </c>
      <c r="AO1911" s="237" t="s">
        <v>5728</v>
      </c>
      <c r="AP1911" s="165">
        <v>576</v>
      </c>
      <c r="AQ1911" s="165">
        <v>647</v>
      </c>
      <c r="AR1911" s="165">
        <f t="shared" si="555"/>
        <v>-71</v>
      </c>
      <c r="AS1911" s="255">
        <f t="shared" si="556"/>
        <v>-10.973724884080372</v>
      </c>
      <c r="AT1911" s="9" t="s">
        <v>9937</v>
      </c>
    </row>
    <row r="1912" spans="2:48" ht="50" customHeight="1">
      <c r="B1912" s="37" t="s">
        <v>3765</v>
      </c>
      <c r="C1912" s="35" t="s">
        <v>5318</v>
      </c>
      <c r="D1912" s="39" t="s">
        <v>3766</v>
      </c>
      <c r="E1912" s="240">
        <v>5524.2380000000003</v>
      </c>
      <c r="F1912" s="235">
        <v>5833.6170000000002</v>
      </c>
      <c r="G1912" s="234">
        <f t="shared" si="542"/>
        <v>-309.37899999999991</v>
      </c>
      <c r="H1912" s="105">
        <f t="shared" si="539"/>
        <v>-5.3033821041045357</v>
      </c>
      <c r="I1912" s="240">
        <v>634.75800000000004</v>
      </c>
      <c r="J1912" s="235">
        <v>634.74099999999999</v>
      </c>
      <c r="K1912" s="234">
        <f t="shared" si="540"/>
        <v>1.7000000000052751E-2</v>
      </c>
      <c r="L1912" s="312">
        <f t="shared" si="541"/>
        <v>2.6782577460811182E-3</v>
      </c>
      <c r="M1912" s="240">
        <v>1753.1010000000001</v>
      </c>
      <c r="N1912" s="235">
        <v>1929.367</v>
      </c>
      <c r="O1912" s="234">
        <f t="shared" si="543"/>
        <v>-176.26599999999985</v>
      </c>
      <c r="P1912" s="105">
        <f t="shared" si="544"/>
        <v>-9.1359497700541077</v>
      </c>
      <c r="Q1912" s="240">
        <v>3136.3789999999999</v>
      </c>
      <c r="R1912" s="235">
        <v>3269.509</v>
      </c>
      <c r="S1912" s="234">
        <f t="shared" si="545"/>
        <v>-133.13000000000011</v>
      </c>
      <c r="T1912" s="105">
        <f t="shared" si="546"/>
        <v>-4.071865225023088</v>
      </c>
      <c r="U1912" s="180" t="s">
        <v>5338</v>
      </c>
      <c r="V1912" s="165">
        <v>2320</v>
      </c>
      <c r="W1912" s="165">
        <v>2480</v>
      </c>
      <c r="X1912" s="165">
        <f t="shared" si="547"/>
        <v>-160</v>
      </c>
      <c r="Y1912" s="255">
        <f t="shared" si="548"/>
        <v>-6.4516129032258061</v>
      </c>
      <c r="Z1912" s="237" t="s">
        <v>9947</v>
      </c>
      <c r="AA1912" s="165">
        <v>370</v>
      </c>
      <c r="AB1912" s="165">
        <v>317</v>
      </c>
      <c r="AC1912" s="165">
        <f t="shared" si="549"/>
        <v>53</v>
      </c>
      <c r="AD1912" s="165">
        <f t="shared" si="550"/>
        <v>16.719242902208201</v>
      </c>
      <c r="AE1912" s="237" t="s">
        <v>9948</v>
      </c>
      <c r="AF1912" s="165">
        <v>245</v>
      </c>
      <c r="AG1912" s="165">
        <v>248</v>
      </c>
      <c r="AH1912" s="165">
        <f t="shared" si="551"/>
        <v>-3</v>
      </c>
      <c r="AI1912" s="165">
        <f t="shared" si="552"/>
        <v>-1.2096774193548387</v>
      </c>
      <c r="AJ1912" s="237" t="s">
        <v>9949</v>
      </c>
      <c r="AK1912" s="165">
        <v>72</v>
      </c>
      <c r="AL1912" s="165">
        <v>72</v>
      </c>
      <c r="AM1912" s="165">
        <f t="shared" si="553"/>
        <v>0</v>
      </c>
      <c r="AN1912" s="165">
        <f t="shared" si="554"/>
        <v>0</v>
      </c>
      <c r="AO1912" s="237" t="s">
        <v>5390</v>
      </c>
      <c r="AP1912" s="165">
        <v>53</v>
      </c>
      <c r="AQ1912" s="165">
        <v>62</v>
      </c>
      <c r="AR1912" s="165">
        <f t="shared" si="555"/>
        <v>-9</v>
      </c>
      <c r="AS1912" s="255">
        <f t="shared" si="556"/>
        <v>-14.516129032258066</v>
      </c>
      <c r="AT1912" s="9" t="s">
        <v>9937</v>
      </c>
    </row>
    <row r="1913" spans="2:48" ht="50" customHeight="1">
      <c r="B1913" s="34" t="s">
        <v>3767</v>
      </c>
      <c r="C1913" s="35" t="s">
        <v>5318</v>
      </c>
      <c r="D1913" s="36" t="s">
        <v>3768</v>
      </c>
      <c r="E1913" s="240">
        <v>10562.807000000001</v>
      </c>
      <c r="F1913" s="235">
        <v>11076.776</v>
      </c>
      <c r="G1913" s="234">
        <f t="shared" si="542"/>
        <v>-513.96899999999914</v>
      </c>
      <c r="H1913" s="105">
        <f t="shared" si="539"/>
        <v>-4.6400595263459259</v>
      </c>
      <c r="I1913" s="240">
        <v>1440.144</v>
      </c>
      <c r="J1913" s="235">
        <v>1440.0329999999999</v>
      </c>
      <c r="K1913" s="234">
        <f t="shared" si="540"/>
        <v>0.11100000000010368</v>
      </c>
      <c r="L1913" s="312">
        <f t="shared" si="541"/>
        <v>7.708156688083099E-3</v>
      </c>
      <c r="M1913" s="240">
        <v>4040.0230000000001</v>
      </c>
      <c r="N1913" s="235">
        <v>4159.518</v>
      </c>
      <c r="O1913" s="234">
        <f t="shared" si="543"/>
        <v>-119.49499999999989</v>
      </c>
      <c r="P1913" s="105">
        <f t="shared" si="544"/>
        <v>-2.8728088206373887</v>
      </c>
      <c r="Q1913" s="240">
        <v>5082.6400000000003</v>
      </c>
      <c r="R1913" s="235">
        <v>5477.2250000000004</v>
      </c>
      <c r="S1913" s="234">
        <f t="shared" si="545"/>
        <v>-394.58500000000004</v>
      </c>
      <c r="T1913" s="105">
        <f t="shared" si="546"/>
        <v>-7.2041042681284777</v>
      </c>
      <c r="U1913" s="180" t="s">
        <v>9659</v>
      </c>
      <c r="V1913" s="165">
        <v>3372</v>
      </c>
      <c r="W1913" s="165">
        <v>3516</v>
      </c>
      <c r="X1913" s="165">
        <f t="shared" si="547"/>
        <v>-144</v>
      </c>
      <c r="Y1913" s="255">
        <f t="shared" si="548"/>
        <v>-4.0955631399317403</v>
      </c>
      <c r="Z1913" s="237" t="s">
        <v>9950</v>
      </c>
      <c r="AA1913" s="165">
        <v>571</v>
      </c>
      <c r="AB1913" s="165">
        <v>894</v>
      </c>
      <c r="AC1913" s="165">
        <f t="shared" si="549"/>
        <v>-323</v>
      </c>
      <c r="AD1913" s="165">
        <f t="shared" si="550"/>
        <v>-36.129753914988818</v>
      </c>
      <c r="AE1913" s="237" t="s">
        <v>9539</v>
      </c>
      <c r="AF1913" s="165">
        <v>306</v>
      </c>
      <c r="AG1913" s="165">
        <v>306</v>
      </c>
      <c r="AH1913" s="165">
        <f t="shared" si="551"/>
        <v>0</v>
      </c>
      <c r="AI1913" s="165">
        <f t="shared" si="552"/>
        <v>0</v>
      </c>
      <c r="AJ1913" s="237" t="s">
        <v>9951</v>
      </c>
      <c r="AK1913" s="165">
        <v>204</v>
      </c>
      <c r="AL1913" s="165">
        <v>114</v>
      </c>
      <c r="AM1913" s="165">
        <f t="shared" si="553"/>
        <v>90</v>
      </c>
      <c r="AN1913" s="165">
        <f t="shared" si="554"/>
        <v>78.94736842105263</v>
      </c>
      <c r="AO1913" s="237" t="s">
        <v>9952</v>
      </c>
      <c r="AP1913" s="165">
        <v>145</v>
      </c>
      <c r="AQ1913" s="165">
        <v>157</v>
      </c>
      <c r="AR1913" s="165">
        <f t="shared" si="555"/>
        <v>-12</v>
      </c>
      <c r="AS1913" s="255">
        <f t="shared" si="556"/>
        <v>-7.6433121019108281</v>
      </c>
      <c r="AT1913" s="9" t="s">
        <v>9937</v>
      </c>
    </row>
    <row r="1914" spans="2:48" ht="50" customHeight="1">
      <c r="B1914" s="34" t="s">
        <v>3769</v>
      </c>
      <c r="C1914" s="35" t="s">
        <v>5318</v>
      </c>
      <c r="D1914" s="36" t="s">
        <v>3770</v>
      </c>
      <c r="E1914" s="240">
        <v>3441.6509999999998</v>
      </c>
      <c r="F1914" s="235">
        <v>3125.5839999999998</v>
      </c>
      <c r="G1914" s="234">
        <f t="shared" si="542"/>
        <v>316.06700000000001</v>
      </c>
      <c r="H1914" s="105">
        <f t="shared" si="539"/>
        <v>10.112254221931007</v>
      </c>
      <c r="I1914" s="240">
        <v>788.97699999999998</v>
      </c>
      <c r="J1914" s="235">
        <v>688.90599999999995</v>
      </c>
      <c r="K1914" s="234">
        <f t="shared" si="540"/>
        <v>100.07100000000003</v>
      </c>
      <c r="L1914" s="312">
        <f t="shared" si="541"/>
        <v>14.52607467491937</v>
      </c>
      <c r="M1914" s="240">
        <v>715.60699999999997</v>
      </c>
      <c r="N1914" s="235">
        <v>582.63400000000001</v>
      </c>
      <c r="O1914" s="234">
        <f t="shared" si="543"/>
        <v>132.97299999999996</v>
      </c>
      <c r="P1914" s="105">
        <f t="shared" si="544"/>
        <v>22.82273262459794</v>
      </c>
      <c r="Q1914" s="240">
        <v>1937.067</v>
      </c>
      <c r="R1914" s="235">
        <v>1854.0440000000001</v>
      </c>
      <c r="S1914" s="234">
        <f t="shared" si="545"/>
        <v>83.022999999999911</v>
      </c>
      <c r="T1914" s="105">
        <f t="shared" si="546"/>
        <v>4.4779411923341579</v>
      </c>
      <c r="U1914" s="180" t="s">
        <v>5460</v>
      </c>
      <c r="V1914" s="165">
        <v>750</v>
      </c>
      <c r="W1914" s="165">
        <v>594</v>
      </c>
      <c r="X1914" s="165">
        <f t="shared" si="547"/>
        <v>156</v>
      </c>
      <c r="Y1914" s="255">
        <f t="shared" si="548"/>
        <v>26.262626262626267</v>
      </c>
      <c r="Z1914" s="237" t="s">
        <v>5338</v>
      </c>
      <c r="AA1914" s="165">
        <v>616</v>
      </c>
      <c r="AB1914" s="165">
        <v>694</v>
      </c>
      <c r="AC1914" s="165">
        <f t="shared" si="549"/>
        <v>-78</v>
      </c>
      <c r="AD1914" s="165">
        <f t="shared" si="550"/>
        <v>-11.239193083573488</v>
      </c>
      <c r="AE1914" s="237" t="s">
        <v>9953</v>
      </c>
      <c r="AF1914" s="165">
        <v>208</v>
      </c>
      <c r="AG1914" s="165">
        <v>184</v>
      </c>
      <c r="AH1914" s="165">
        <f t="shared" si="551"/>
        <v>24</v>
      </c>
      <c r="AI1914" s="165">
        <f t="shared" si="552"/>
        <v>13.043478260869565</v>
      </c>
      <c r="AJ1914" s="237" t="s">
        <v>5362</v>
      </c>
      <c r="AK1914" s="165">
        <v>61</v>
      </c>
      <c r="AL1914" s="165">
        <v>61</v>
      </c>
      <c r="AM1914" s="165">
        <f t="shared" si="553"/>
        <v>0</v>
      </c>
      <c r="AN1914" s="165">
        <f t="shared" si="554"/>
        <v>0</v>
      </c>
      <c r="AO1914" s="237" t="s">
        <v>5441</v>
      </c>
      <c r="AP1914" s="165">
        <v>45</v>
      </c>
      <c r="AQ1914" s="165">
        <v>41</v>
      </c>
      <c r="AR1914" s="165">
        <f t="shared" si="555"/>
        <v>4</v>
      </c>
      <c r="AS1914" s="255">
        <f t="shared" si="556"/>
        <v>9.7560975609756095</v>
      </c>
      <c r="AT1914" s="9" t="s">
        <v>9937</v>
      </c>
    </row>
    <row r="1915" spans="2:48" ht="50" customHeight="1">
      <c r="B1915" s="34" t="s">
        <v>3771</v>
      </c>
      <c r="C1915" s="35" t="s">
        <v>5318</v>
      </c>
      <c r="D1915" s="36" t="s">
        <v>3772</v>
      </c>
      <c r="E1915" s="240">
        <v>3298.0230000000001</v>
      </c>
      <c r="F1915" s="235">
        <v>3314.7939999999999</v>
      </c>
      <c r="G1915" s="234">
        <f t="shared" si="542"/>
        <v>-16.770999999999731</v>
      </c>
      <c r="H1915" s="105">
        <f t="shared" si="539"/>
        <v>-0.50594395911177981</v>
      </c>
      <c r="I1915" s="240">
        <v>620.12099999999998</v>
      </c>
      <c r="J1915" s="235">
        <v>620.12099999999998</v>
      </c>
      <c r="K1915" s="234">
        <f t="shared" si="540"/>
        <v>0</v>
      </c>
      <c r="L1915" s="312">
        <f t="shared" si="541"/>
        <v>0</v>
      </c>
      <c r="M1915" s="240">
        <v>953.22900000000004</v>
      </c>
      <c r="N1915" s="235">
        <v>950.36199999999997</v>
      </c>
      <c r="O1915" s="234">
        <f t="shared" si="543"/>
        <v>2.8670000000000755</v>
      </c>
      <c r="P1915" s="105">
        <f t="shared" si="544"/>
        <v>0.30167451981456284</v>
      </c>
      <c r="Q1915" s="240">
        <v>1724.673</v>
      </c>
      <c r="R1915" s="235">
        <v>1744.3109999999999</v>
      </c>
      <c r="S1915" s="234">
        <f t="shared" si="545"/>
        <v>-19.63799999999992</v>
      </c>
      <c r="T1915" s="105">
        <f t="shared" si="546"/>
        <v>-1.1258313454424078</v>
      </c>
      <c r="U1915" s="180" t="s">
        <v>6386</v>
      </c>
      <c r="V1915" s="165">
        <v>1133</v>
      </c>
      <c r="W1915" s="165">
        <v>1133</v>
      </c>
      <c r="X1915" s="165">
        <f t="shared" si="547"/>
        <v>0</v>
      </c>
      <c r="Y1915" s="255">
        <f t="shared" si="548"/>
        <v>0</v>
      </c>
      <c r="Z1915" s="237" t="s">
        <v>6385</v>
      </c>
      <c r="AA1915" s="165">
        <v>220</v>
      </c>
      <c r="AB1915" s="165">
        <v>195</v>
      </c>
      <c r="AC1915" s="165">
        <f t="shared" si="549"/>
        <v>25</v>
      </c>
      <c r="AD1915" s="165">
        <f t="shared" si="550"/>
        <v>12.820512820512819</v>
      </c>
      <c r="AE1915" s="237" t="s">
        <v>5415</v>
      </c>
      <c r="AF1915" s="165">
        <v>88</v>
      </c>
      <c r="AG1915" s="165">
        <v>91</v>
      </c>
      <c r="AH1915" s="165">
        <f t="shared" si="551"/>
        <v>-3</v>
      </c>
      <c r="AI1915" s="165">
        <f t="shared" si="552"/>
        <v>-3.296703296703297</v>
      </c>
      <c r="AJ1915" s="237" t="s">
        <v>9954</v>
      </c>
      <c r="AK1915" s="165">
        <v>82</v>
      </c>
      <c r="AL1915" s="165">
        <v>103</v>
      </c>
      <c r="AM1915" s="165">
        <f t="shared" si="553"/>
        <v>-21</v>
      </c>
      <c r="AN1915" s="165">
        <f t="shared" si="554"/>
        <v>-20.388349514563107</v>
      </c>
      <c r="AO1915" s="237" t="s">
        <v>9955</v>
      </c>
      <c r="AP1915" s="165">
        <v>79</v>
      </c>
      <c r="AQ1915" s="165">
        <v>91</v>
      </c>
      <c r="AR1915" s="165">
        <f t="shared" si="555"/>
        <v>-12</v>
      </c>
      <c r="AS1915" s="255">
        <f t="shared" si="556"/>
        <v>-13.186813186813188</v>
      </c>
      <c r="AT1915" s="9" t="s">
        <v>9937</v>
      </c>
    </row>
    <row r="1916" spans="2:48" ht="50" customHeight="1">
      <c r="B1916" s="34" t="s">
        <v>3773</v>
      </c>
      <c r="C1916" s="35" t="s">
        <v>5318</v>
      </c>
      <c r="D1916" s="36" t="s">
        <v>3774</v>
      </c>
      <c r="E1916" s="240">
        <v>2246.9690000000001</v>
      </c>
      <c r="F1916" s="235">
        <v>2170.9450000000002</v>
      </c>
      <c r="G1916" s="234">
        <f t="shared" si="542"/>
        <v>76.023999999999887</v>
      </c>
      <c r="H1916" s="105">
        <f t="shared" si="539"/>
        <v>3.5018851237594637</v>
      </c>
      <c r="I1916" s="240">
        <v>612.28499999999997</v>
      </c>
      <c r="J1916" s="235">
        <v>609.88499999999999</v>
      </c>
      <c r="K1916" s="234">
        <f t="shared" si="540"/>
        <v>2.3999999999999773</v>
      </c>
      <c r="L1916" s="312">
        <f t="shared" si="541"/>
        <v>0.39351681054624676</v>
      </c>
      <c r="M1916" s="240">
        <v>893.62900000000002</v>
      </c>
      <c r="N1916" s="235">
        <v>888.92899999999997</v>
      </c>
      <c r="O1916" s="234">
        <f t="shared" si="543"/>
        <v>4.7000000000000455</v>
      </c>
      <c r="P1916" s="105">
        <f t="shared" si="544"/>
        <v>0.52872614123288197</v>
      </c>
      <c r="Q1916" s="240">
        <v>741.05499999999995</v>
      </c>
      <c r="R1916" s="235">
        <v>672.13099999999997</v>
      </c>
      <c r="S1916" s="234">
        <f t="shared" si="545"/>
        <v>68.923999999999978</v>
      </c>
      <c r="T1916" s="105">
        <f t="shared" si="546"/>
        <v>10.254548592461884</v>
      </c>
      <c r="U1916" s="180" t="s">
        <v>6304</v>
      </c>
      <c r="V1916" s="165">
        <v>521</v>
      </c>
      <c r="W1916" s="165">
        <v>441</v>
      </c>
      <c r="X1916" s="165">
        <f t="shared" si="547"/>
        <v>80</v>
      </c>
      <c r="Y1916" s="255">
        <f t="shared" si="548"/>
        <v>18.140589569160998</v>
      </c>
      <c r="Z1916" s="237" t="s">
        <v>5835</v>
      </c>
      <c r="AA1916" s="165">
        <v>93</v>
      </c>
      <c r="AB1916" s="165">
        <v>102</v>
      </c>
      <c r="AC1916" s="165">
        <f t="shared" si="549"/>
        <v>-9</v>
      </c>
      <c r="AD1916" s="165">
        <f t="shared" si="550"/>
        <v>-8.8235294117647065</v>
      </c>
      <c r="AE1916" s="237" t="s">
        <v>9956</v>
      </c>
      <c r="AF1916" s="165">
        <v>36</v>
      </c>
      <c r="AG1916" s="165">
        <v>36</v>
      </c>
      <c r="AH1916" s="165">
        <f t="shared" si="551"/>
        <v>0</v>
      </c>
      <c r="AI1916" s="165">
        <f t="shared" si="552"/>
        <v>0</v>
      </c>
      <c r="AJ1916" s="237" t="s">
        <v>6524</v>
      </c>
      <c r="AK1916" s="165">
        <v>29</v>
      </c>
      <c r="AL1916" s="165">
        <v>39</v>
      </c>
      <c r="AM1916" s="165">
        <f t="shared" si="553"/>
        <v>-10</v>
      </c>
      <c r="AN1916" s="165">
        <f t="shared" si="554"/>
        <v>-25.641025641025639</v>
      </c>
      <c r="AO1916" s="237" t="s">
        <v>6823</v>
      </c>
      <c r="AP1916" s="165">
        <v>25</v>
      </c>
      <c r="AQ1916" s="165">
        <v>26</v>
      </c>
      <c r="AR1916" s="165">
        <f t="shared" si="555"/>
        <v>-1</v>
      </c>
      <c r="AS1916" s="255">
        <f t="shared" si="556"/>
        <v>-3.8461538461538463</v>
      </c>
      <c r="AT1916" s="9" t="s">
        <v>9937</v>
      </c>
    </row>
    <row r="1917" spans="2:48" ht="50" customHeight="1">
      <c r="B1917" s="34" t="s">
        <v>3775</v>
      </c>
      <c r="C1917" s="35" t="s">
        <v>5318</v>
      </c>
      <c r="D1917" s="36" t="s">
        <v>825</v>
      </c>
      <c r="E1917" s="240">
        <v>3792.3139999999999</v>
      </c>
      <c r="F1917" s="235">
        <v>3772.2139999999999</v>
      </c>
      <c r="G1917" s="234">
        <f t="shared" si="542"/>
        <v>20.099999999999909</v>
      </c>
      <c r="H1917" s="105">
        <f t="shared" si="539"/>
        <v>0.53284357674299254</v>
      </c>
      <c r="I1917" s="240">
        <v>1073.6010000000001</v>
      </c>
      <c r="J1917" s="235">
        <v>1150.5309999999999</v>
      </c>
      <c r="K1917" s="234">
        <f t="shared" si="540"/>
        <v>-76.929999999999836</v>
      </c>
      <c r="L1917" s="312">
        <f t="shared" si="541"/>
        <v>-6.6864778089421177</v>
      </c>
      <c r="M1917" s="240">
        <v>528.23599999999999</v>
      </c>
      <c r="N1917" s="235">
        <v>574.18499999999995</v>
      </c>
      <c r="O1917" s="234">
        <f t="shared" si="543"/>
        <v>-45.948999999999955</v>
      </c>
      <c r="P1917" s="105">
        <f t="shared" si="544"/>
        <v>-8.0024730705260438</v>
      </c>
      <c r="Q1917" s="240">
        <v>2190.4769999999999</v>
      </c>
      <c r="R1917" s="235">
        <v>2047.498</v>
      </c>
      <c r="S1917" s="234">
        <f t="shared" si="545"/>
        <v>142.97899999999981</v>
      </c>
      <c r="T1917" s="105">
        <f t="shared" si="546"/>
        <v>6.9831081642082102</v>
      </c>
      <c r="U1917" s="180" t="s">
        <v>7661</v>
      </c>
      <c r="V1917" s="165">
        <v>1163</v>
      </c>
      <c r="W1917" s="165">
        <v>1169</v>
      </c>
      <c r="X1917" s="165">
        <f t="shared" si="547"/>
        <v>-6</v>
      </c>
      <c r="Y1917" s="255">
        <f t="shared" si="548"/>
        <v>-0.51325919589392643</v>
      </c>
      <c r="Z1917" s="237" t="s">
        <v>6459</v>
      </c>
      <c r="AA1917" s="165">
        <v>454</v>
      </c>
      <c r="AB1917" s="165">
        <v>481</v>
      </c>
      <c r="AC1917" s="165">
        <f t="shared" si="549"/>
        <v>-27</v>
      </c>
      <c r="AD1917" s="165">
        <f t="shared" si="550"/>
        <v>-5.6133056133056138</v>
      </c>
      <c r="AE1917" s="237" t="s">
        <v>9957</v>
      </c>
      <c r="AF1917" s="165">
        <v>236</v>
      </c>
      <c r="AG1917" s="165">
        <v>60</v>
      </c>
      <c r="AH1917" s="165">
        <f t="shared" si="551"/>
        <v>176</v>
      </c>
      <c r="AI1917" s="165">
        <f t="shared" si="552"/>
        <v>293.33333333333331</v>
      </c>
      <c r="AJ1917" s="237" t="s">
        <v>9958</v>
      </c>
      <c r="AK1917" s="165">
        <v>149</v>
      </c>
      <c r="AL1917" s="165">
        <v>168</v>
      </c>
      <c r="AM1917" s="165">
        <f t="shared" si="553"/>
        <v>-19</v>
      </c>
      <c r="AN1917" s="165">
        <f t="shared" si="554"/>
        <v>-11.30952380952381</v>
      </c>
      <c r="AO1917" s="237" t="s">
        <v>9959</v>
      </c>
      <c r="AP1917" s="165">
        <v>58</v>
      </c>
      <c r="AQ1917" s="165">
        <v>58</v>
      </c>
      <c r="AR1917" s="165">
        <f t="shared" si="555"/>
        <v>0</v>
      </c>
      <c r="AS1917" s="255">
        <f t="shared" si="556"/>
        <v>0</v>
      </c>
      <c r="AT1917" s="9" t="s">
        <v>9937</v>
      </c>
    </row>
    <row r="1918" spans="2:48" ht="50" customHeight="1">
      <c r="B1918" s="34" t="s">
        <v>3776</v>
      </c>
      <c r="C1918" s="35" t="s">
        <v>5318</v>
      </c>
      <c r="D1918" s="36" t="s">
        <v>3777</v>
      </c>
      <c r="E1918" s="240">
        <v>4939.4229999999998</v>
      </c>
      <c r="F1918" s="235">
        <v>4808.692</v>
      </c>
      <c r="G1918" s="234">
        <f t="shared" si="542"/>
        <v>130.73099999999977</v>
      </c>
      <c r="H1918" s="105">
        <f t="shared" si="539"/>
        <v>2.7186394969775516</v>
      </c>
      <c r="I1918" s="240">
        <v>273.74299999999999</v>
      </c>
      <c r="J1918" s="235">
        <v>488.79</v>
      </c>
      <c r="K1918" s="234">
        <f t="shared" si="540"/>
        <v>-215.04700000000003</v>
      </c>
      <c r="L1918" s="312">
        <f t="shared" si="541"/>
        <v>-43.995785511160221</v>
      </c>
      <c r="M1918" s="240">
        <v>1979.2</v>
      </c>
      <c r="N1918" s="235">
        <v>1886.5429999999999</v>
      </c>
      <c r="O1918" s="234">
        <f t="shared" si="543"/>
        <v>92.657000000000153</v>
      </c>
      <c r="P1918" s="105">
        <f t="shared" si="544"/>
        <v>4.9114703454943864</v>
      </c>
      <c r="Q1918" s="240">
        <v>2686.48</v>
      </c>
      <c r="R1918" s="235">
        <v>2433.3589999999999</v>
      </c>
      <c r="S1918" s="234">
        <f t="shared" si="545"/>
        <v>253.12100000000009</v>
      </c>
      <c r="T1918" s="105">
        <f t="shared" si="546"/>
        <v>10.402123155687267</v>
      </c>
      <c r="U1918" s="180" t="s">
        <v>5338</v>
      </c>
      <c r="V1918" s="165">
        <v>1565</v>
      </c>
      <c r="W1918" s="165">
        <v>1565</v>
      </c>
      <c r="X1918" s="165">
        <f t="shared" si="547"/>
        <v>0</v>
      </c>
      <c r="Y1918" s="255">
        <f t="shared" si="548"/>
        <v>0</v>
      </c>
      <c r="Z1918" s="237" t="s">
        <v>9960</v>
      </c>
      <c r="AA1918" s="165">
        <v>293</v>
      </c>
      <c r="AB1918" s="165">
        <v>47</v>
      </c>
      <c r="AC1918" s="165">
        <f t="shared" si="549"/>
        <v>246</v>
      </c>
      <c r="AD1918" s="165">
        <f t="shared" si="550"/>
        <v>523.404255319149</v>
      </c>
      <c r="AE1918" s="237" t="s">
        <v>9961</v>
      </c>
      <c r="AF1918" s="165">
        <v>292</v>
      </c>
      <c r="AG1918" s="165">
        <v>294</v>
      </c>
      <c r="AH1918" s="165">
        <f t="shared" si="551"/>
        <v>-2</v>
      </c>
      <c r="AI1918" s="165">
        <f t="shared" si="552"/>
        <v>-0.68027210884353739</v>
      </c>
      <c r="AJ1918" s="237" t="s">
        <v>5501</v>
      </c>
      <c r="AK1918" s="165">
        <v>135</v>
      </c>
      <c r="AL1918" s="165">
        <v>135</v>
      </c>
      <c r="AM1918" s="165">
        <f t="shared" si="553"/>
        <v>0</v>
      </c>
      <c r="AN1918" s="165">
        <f t="shared" si="554"/>
        <v>0</v>
      </c>
      <c r="AO1918" s="237" t="s">
        <v>5774</v>
      </c>
      <c r="AP1918" s="165">
        <v>92</v>
      </c>
      <c r="AQ1918" s="165">
        <v>36</v>
      </c>
      <c r="AR1918" s="165">
        <f t="shared" si="555"/>
        <v>56</v>
      </c>
      <c r="AS1918" s="255">
        <f t="shared" si="556"/>
        <v>155.55555555555557</v>
      </c>
      <c r="AT1918" s="9" t="s">
        <v>9937</v>
      </c>
    </row>
    <row r="1919" spans="2:48" ht="50" customHeight="1">
      <c r="B1919" s="34" t="s">
        <v>3778</v>
      </c>
      <c r="C1919" s="35" t="s">
        <v>5318</v>
      </c>
      <c r="D1919" s="36" t="s">
        <v>3779</v>
      </c>
      <c r="E1919" s="240">
        <v>3017.6849999999999</v>
      </c>
      <c r="F1919" s="235">
        <v>3075.8319999999999</v>
      </c>
      <c r="G1919" s="234">
        <f t="shared" si="542"/>
        <v>-58.146999999999935</v>
      </c>
      <c r="H1919" s="105">
        <f t="shared" si="539"/>
        <v>-1.8904478528086039</v>
      </c>
      <c r="I1919" s="240">
        <v>1291.4739999999999</v>
      </c>
      <c r="J1919" s="235">
        <v>1324.81</v>
      </c>
      <c r="K1919" s="234">
        <f t="shared" si="540"/>
        <v>-33.336000000000013</v>
      </c>
      <c r="L1919" s="312">
        <f t="shared" si="541"/>
        <v>-2.5162853541262531</v>
      </c>
      <c r="M1919" s="240">
        <v>422.89499999999998</v>
      </c>
      <c r="N1919" s="235">
        <v>401.81900000000002</v>
      </c>
      <c r="O1919" s="234">
        <f t="shared" si="543"/>
        <v>21.075999999999965</v>
      </c>
      <c r="P1919" s="105">
        <f t="shared" si="544"/>
        <v>5.2451476908757337</v>
      </c>
      <c r="Q1919" s="240">
        <v>1303.316</v>
      </c>
      <c r="R1919" s="235">
        <v>1349.203</v>
      </c>
      <c r="S1919" s="234">
        <f t="shared" si="545"/>
        <v>-45.886999999999944</v>
      </c>
      <c r="T1919" s="105">
        <f t="shared" si="546"/>
        <v>-3.4010449131820746</v>
      </c>
      <c r="U1919" s="180" t="s">
        <v>9962</v>
      </c>
      <c r="V1919" s="165">
        <v>980.16576999999995</v>
      </c>
      <c r="W1919" s="165">
        <v>1002.41553</v>
      </c>
      <c r="X1919" s="165">
        <f t="shared" si="547"/>
        <v>-22.249760000000038</v>
      </c>
      <c r="Y1919" s="255">
        <f t="shared" si="548"/>
        <v>-2.2196144546962513</v>
      </c>
      <c r="Z1919" s="237" t="s">
        <v>9963</v>
      </c>
      <c r="AA1919" s="165">
        <v>94.628524999999996</v>
      </c>
      <c r="AB1919" s="165">
        <v>94.617985000000004</v>
      </c>
      <c r="AC1919" s="165">
        <f t="shared" si="549"/>
        <v>1.0539999999991778E-2</v>
      </c>
      <c r="AD1919" s="165">
        <f t="shared" si="550"/>
        <v>1.1139531242386718E-2</v>
      </c>
      <c r="AE1919" s="237" t="s">
        <v>9964</v>
      </c>
      <c r="AF1919" s="165">
        <v>52.124535999999999</v>
      </c>
      <c r="AG1919" s="165">
        <v>43.602487000000004</v>
      </c>
      <c r="AH1919" s="165">
        <f t="shared" si="551"/>
        <v>8.5220489999999955</v>
      </c>
      <c r="AI1919" s="165">
        <f t="shared" si="552"/>
        <v>19.544869080518261</v>
      </c>
      <c r="AJ1919" s="237" t="s">
        <v>9965</v>
      </c>
      <c r="AK1919" s="165">
        <v>36.728468999999997</v>
      </c>
      <c r="AL1919" s="165">
        <v>58.691018999999997</v>
      </c>
      <c r="AM1919" s="165">
        <f t="shared" si="553"/>
        <v>-21.96255</v>
      </c>
      <c r="AN1919" s="165">
        <f t="shared" si="554"/>
        <v>-37.420631596122064</v>
      </c>
      <c r="AO1919" s="237" t="s">
        <v>9966</v>
      </c>
      <c r="AP1919" s="165">
        <v>17.89734</v>
      </c>
      <c r="AQ1919" s="165">
        <v>20.103614</v>
      </c>
      <c r="AR1919" s="165">
        <f t="shared" si="555"/>
        <v>-2.2062740000000005</v>
      </c>
      <c r="AS1919" s="255">
        <f t="shared" si="556"/>
        <v>-10.974514333591962</v>
      </c>
      <c r="AT1919" s="9" t="s">
        <v>9937</v>
      </c>
    </row>
    <row r="1920" spans="2:48" ht="50" customHeight="1">
      <c r="B1920" s="37" t="s">
        <v>3780</v>
      </c>
      <c r="C1920" s="35" t="s">
        <v>5318</v>
      </c>
      <c r="D1920" s="39" t="s">
        <v>3781</v>
      </c>
      <c r="E1920" s="240">
        <v>2834.9879999999998</v>
      </c>
      <c r="F1920" s="235">
        <v>3196.2539999999999</v>
      </c>
      <c r="G1920" s="234">
        <f t="shared" si="542"/>
        <v>-361.26600000000008</v>
      </c>
      <c r="H1920" s="105">
        <f t="shared" si="539"/>
        <v>-11.302793833030794</v>
      </c>
      <c r="I1920" s="240">
        <v>1270.2829999999999</v>
      </c>
      <c r="J1920" s="235">
        <v>1268.931</v>
      </c>
      <c r="K1920" s="234">
        <f t="shared" si="540"/>
        <v>1.3519999999998618</v>
      </c>
      <c r="L1920" s="312">
        <f t="shared" si="541"/>
        <v>0.10654637643810905</v>
      </c>
      <c r="M1920" s="240">
        <v>399.69</v>
      </c>
      <c r="N1920" s="235">
        <v>509.334</v>
      </c>
      <c r="O1920" s="234">
        <f t="shared" si="543"/>
        <v>-109.64400000000001</v>
      </c>
      <c r="P1920" s="105">
        <f t="shared" si="544"/>
        <v>-21.526935174168621</v>
      </c>
      <c r="Q1920" s="240">
        <v>1165.0150000000001</v>
      </c>
      <c r="R1920" s="235">
        <v>1417.989</v>
      </c>
      <c r="S1920" s="234">
        <f t="shared" si="545"/>
        <v>-252.97399999999993</v>
      </c>
      <c r="T1920" s="105">
        <f t="shared" si="546"/>
        <v>-17.840335855919893</v>
      </c>
      <c r="U1920" s="180" t="s">
        <v>6386</v>
      </c>
      <c r="V1920" s="165">
        <v>846</v>
      </c>
      <c r="W1920" s="165">
        <v>908</v>
      </c>
      <c r="X1920" s="165">
        <f t="shared" si="547"/>
        <v>-62</v>
      </c>
      <c r="Y1920" s="255">
        <f t="shared" si="548"/>
        <v>-6.8281938325991192</v>
      </c>
      <c r="Z1920" s="237" t="s">
        <v>6382</v>
      </c>
      <c r="AA1920" s="165">
        <v>161</v>
      </c>
      <c r="AB1920" s="165">
        <v>286</v>
      </c>
      <c r="AC1920" s="165">
        <f t="shared" si="549"/>
        <v>-125</v>
      </c>
      <c r="AD1920" s="165">
        <f t="shared" si="550"/>
        <v>-43.706293706293707</v>
      </c>
      <c r="AE1920" s="237" t="s">
        <v>6437</v>
      </c>
      <c r="AF1920" s="165">
        <v>77</v>
      </c>
      <c r="AG1920" s="165">
        <v>154</v>
      </c>
      <c r="AH1920" s="165">
        <f t="shared" si="551"/>
        <v>-77</v>
      </c>
      <c r="AI1920" s="165">
        <f t="shared" si="552"/>
        <v>-50</v>
      </c>
      <c r="AJ1920" s="237" t="s">
        <v>6340</v>
      </c>
      <c r="AK1920" s="165">
        <v>50</v>
      </c>
      <c r="AL1920" s="165">
        <v>50</v>
      </c>
      <c r="AM1920" s="165">
        <f t="shared" si="553"/>
        <v>0</v>
      </c>
      <c r="AN1920" s="165">
        <f t="shared" si="554"/>
        <v>0</v>
      </c>
      <c r="AO1920" s="237" t="s">
        <v>6385</v>
      </c>
      <c r="AP1920" s="165">
        <v>19</v>
      </c>
      <c r="AQ1920" s="165">
        <v>18</v>
      </c>
      <c r="AR1920" s="165">
        <f t="shared" si="555"/>
        <v>1</v>
      </c>
      <c r="AS1920" s="255">
        <f t="shared" si="556"/>
        <v>5.5555555555555554</v>
      </c>
      <c r="AT1920" s="9" t="s">
        <v>9937</v>
      </c>
    </row>
    <row r="1921" spans="2:46" ht="50" customHeight="1">
      <c r="B1921" s="34" t="s">
        <v>3782</v>
      </c>
      <c r="C1921" s="35" t="s">
        <v>5318</v>
      </c>
      <c r="D1921" s="36" t="s">
        <v>3783</v>
      </c>
      <c r="E1921" s="240">
        <v>1201.2660000000001</v>
      </c>
      <c r="F1921" s="235">
        <v>1082.173</v>
      </c>
      <c r="G1921" s="234">
        <f t="shared" si="542"/>
        <v>119.09300000000007</v>
      </c>
      <c r="H1921" s="105">
        <f t="shared" si="539"/>
        <v>11.004987187815633</v>
      </c>
      <c r="I1921" s="240">
        <v>282.738</v>
      </c>
      <c r="J1921" s="235">
        <v>282.73700000000002</v>
      </c>
      <c r="K1921" s="234">
        <f t="shared" si="540"/>
        <v>9.9999999997635314E-4</v>
      </c>
      <c r="L1921" s="312">
        <f t="shared" si="541"/>
        <v>3.5368558058420123E-4</v>
      </c>
      <c r="M1921" s="240">
        <v>448.80799999999999</v>
      </c>
      <c r="N1921" s="235">
        <v>434.36700000000002</v>
      </c>
      <c r="O1921" s="234">
        <f t="shared" si="543"/>
        <v>14.440999999999974</v>
      </c>
      <c r="P1921" s="105">
        <f t="shared" si="544"/>
        <v>3.3246079927802921</v>
      </c>
      <c r="Q1921" s="240">
        <v>469.72</v>
      </c>
      <c r="R1921" s="235">
        <v>365.06900000000002</v>
      </c>
      <c r="S1921" s="234">
        <f t="shared" si="545"/>
        <v>104.65100000000001</v>
      </c>
      <c r="T1921" s="105">
        <f t="shared" si="546"/>
        <v>28.666087780666121</v>
      </c>
      <c r="U1921" s="180" t="s">
        <v>6362</v>
      </c>
      <c r="V1921" s="165">
        <v>100</v>
      </c>
      <c r="W1921" s="165">
        <v>80</v>
      </c>
      <c r="X1921" s="165">
        <f t="shared" si="547"/>
        <v>20</v>
      </c>
      <c r="Y1921" s="255">
        <f t="shared" si="548"/>
        <v>25</v>
      </c>
      <c r="Z1921" s="237" t="s">
        <v>9967</v>
      </c>
      <c r="AA1921" s="165">
        <v>88</v>
      </c>
      <c r="AB1921" s="165">
        <v>48</v>
      </c>
      <c r="AC1921" s="165">
        <f t="shared" si="549"/>
        <v>40</v>
      </c>
      <c r="AD1921" s="165">
        <f t="shared" si="550"/>
        <v>83.333333333333343</v>
      </c>
      <c r="AE1921" s="237" t="s">
        <v>9968</v>
      </c>
      <c r="AF1921" s="165">
        <v>77</v>
      </c>
      <c r="AG1921" s="165">
        <v>52</v>
      </c>
      <c r="AH1921" s="165">
        <f t="shared" si="551"/>
        <v>25</v>
      </c>
      <c r="AI1921" s="165">
        <f t="shared" si="552"/>
        <v>48.07692307692308</v>
      </c>
      <c r="AJ1921" s="237" t="s">
        <v>9969</v>
      </c>
      <c r="AK1921" s="165">
        <v>61</v>
      </c>
      <c r="AL1921" s="165">
        <v>37</v>
      </c>
      <c r="AM1921" s="165">
        <f t="shared" si="553"/>
        <v>24</v>
      </c>
      <c r="AN1921" s="165">
        <f t="shared" si="554"/>
        <v>64.86486486486487</v>
      </c>
      <c r="AO1921" s="237" t="s">
        <v>6379</v>
      </c>
      <c r="AP1921" s="165">
        <v>43</v>
      </c>
      <c r="AQ1921" s="165">
        <v>43</v>
      </c>
      <c r="AR1921" s="165">
        <f t="shared" si="555"/>
        <v>0</v>
      </c>
      <c r="AS1921" s="255">
        <f t="shared" si="556"/>
        <v>0</v>
      </c>
      <c r="AT1921" s="9" t="s">
        <v>9937</v>
      </c>
    </row>
    <row r="1922" spans="2:46" ht="50" customHeight="1">
      <c r="B1922" s="34" t="s">
        <v>3784</v>
      </c>
      <c r="C1922" s="35" t="s">
        <v>5318</v>
      </c>
      <c r="D1922" s="36" t="s">
        <v>3785</v>
      </c>
      <c r="E1922" s="240">
        <v>1900.2449999999999</v>
      </c>
      <c r="F1922" s="235">
        <v>2389.5720000000001</v>
      </c>
      <c r="G1922" s="234">
        <f t="shared" si="542"/>
        <v>-489.32700000000023</v>
      </c>
      <c r="H1922" s="105">
        <f t="shared" si="539"/>
        <v>-20.477600172750609</v>
      </c>
      <c r="I1922" s="240">
        <v>944.59500000000003</v>
      </c>
      <c r="J1922" s="235">
        <v>936.98800000000006</v>
      </c>
      <c r="K1922" s="234">
        <f t="shared" si="540"/>
        <v>7.6069999999999709</v>
      </c>
      <c r="L1922" s="312">
        <f t="shared" si="541"/>
        <v>0.81185671534747195</v>
      </c>
      <c r="M1922" s="240">
        <v>396.149</v>
      </c>
      <c r="N1922" s="235">
        <v>865.81100000000004</v>
      </c>
      <c r="O1922" s="234">
        <f t="shared" si="543"/>
        <v>-469.66200000000003</v>
      </c>
      <c r="P1922" s="105">
        <f t="shared" si="544"/>
        <v>-54.245326058458488</v>
      </c>
      <c r="Q1922" s="240">
        <v>559.50099999999998</v>
      </c>
      <c r="R1922" s="235">
        <v>586.77300000000002</v>
      </c>
      <c r="S1922" s="234">
        <f t="shared" si="545"/>
        <v>-27.272000000000048</v>
      </c>
      <c r="T1922" s="105">
        <f t="shared" si="546"/>
        <v>-4.6477939509827557</v>
      </c>
      <c r="U1922" s="180" t="s">
        <v>5534</v>
      </c>
      <c r="V1922" s="165">
        <v>408</v>
      </c>
      <c r="W1922" s="165">
        <v>441</v>
      </c>
      <c r="X1922" s="165">
        <f t="shared" si="547"/>
        <v>-33</v>
      </c>
      <c r="Y1922" s="255">
        <f t="shared" si="548"/>
        <v>-7.4829931972789119</v>
      </c>
      <c r="Z1922" s="237" t="s">
        <v>9970</v>
      </c>
      <c r="AA1922" s="165">
        <v>75</v>
      </c>
      <c r="AB1922" s="165">
        <v>71</v>
      </c>
      <c r="AC1922" s="165">
        <f t="shared" si="549"/>
        <v>4</v>
      </c>
      <c r="AD1922" s="165">
        <f t="shared" si="550"/>
        <v>5.6338028169014089</v>
      </c>
      <c r="AE1922" s="237" t="s">
        <v>9971</v>
      </c>
      <c r="AF1922" s="165">
        <v>57</v>
      </c>
      <c r="AG1922" s="165">
        <v>57</v>
      </c>
      <c r="AH1922" s="165">
        <f t="shared" si="551"/>
        <v>0</v>
      </c>
      <c r="AI1922" s="165">
        <f t="shared" si="552"/>
        <v>0</v>
      </c>
      <c r="AJ1922" s="237" t="s">
        <v>9972</v>
      </c>
      <c r="AK1922" s="165">
        <v>10</v>
      </c>
      <c r="AL1922" s="165">
        <v>10</v>
      </c>
      <c r="AM1922" s="165">
        <f t="shared" si="553"/>
        <v>0</v>
      </c>
      <c r="AN1922" s="165">
        <f t="shared" si="554"/>
        <v>0</v>
      </c>
      <c r="AO1922" s="237" t="s">
        <v>9973</v>
      </c>
      <c r="AP1922" s="165">
        <v>6</v>
      </c>
      <c r="AQ1922" s="165">
        <v>7</v>
      </c>
      <c r="AR1922" s="165">
        <f t="shared" si="555"/>
        <v>-1</v>
      </c>
      <c r="AS1922" s="255">
        <f t="shared" si="556"/>
        <v>-14.285714285714285</v>
      </c>
      <c r="AT1922" s="9" t="s">
        <v>9937</v>
      </c>
    </row>
    <row r="1923" spans="2:46" ht="50" customHeight="1">
      <c r="B1923" s="34" t="s">
        <v>3786</v>
      </c>
      <c r="C1923" s="35" t="s">
        <v>5318</v>
      </c>
      <c r="D1923" s="36" t="s">
        <v>3787</v>
      </c>
      <c r="E1923" s="240">
        <v>565.54</v>
      </c>
      <c r="F1923" s="235">
        <v>657.21100000000001</v>
      </c>
      <c r="G1923" s="234">
        <f t="shared" si="542"/>
        <v>-91.671000000000049</v>
      </c>
      <c r="H1923" s="105">
        <f t="shared" si="539"/>
        <v>-13.948488385008778</v>
      </c>
      <c r="I1923" s="240">
        <v>119.974</v>
      </c>
      <c r="J1923" s="235">
        <v>215.96299999999999</v>
      </c>
      <c r="K1923" s="234">
        <f t="shared" si="540"/>
        <v>-95.98899999999999</v>
      </c>
      <c r="L1923" s="312">
        <f t="shared" si="541"/>
        <v>-44.446965452415455</v>
      </c>
      <c r="M1923" s="240">
        <v>327.358</v>
      </c>
      <c r="N1923" s="235">
        <v>326.30399999999997</v>
      </c>
      <c r="O1923" s="234">
        <f t="shared" si="543"/>
        <v>1.0540000000000305</v>
      </c>
      <c r="P1923" s="105">
        <f t="shared" si="544"/>
        <v>0.32301167009905812</v>
      </c>
      <c r="Q1923" s="240">
        <v>118.208</v>
      </c>
      <c r="R1923" s="235">
        <v>114.944</v>
      </c>
      <c r="S1923" s="234">
        <f t="shared" si="545"/>
        <v>3.2639999999999958</v>
      </c>
      <c r="T1923" s="105">
        <f t="shared" si="546"/>
        <v>2.8396436525612434</v>
      </c>
      <c r="U1923" s="180" t="s">
        <v>5373</v>
      </c>
      <c r="V1923" s="165">
        <v>45</v>
      </c>
      <c r="W1923" s="165">
        <v>45</v>
      </c>
      <c r="X1923" s="165">
        <f t="shared" si="547"/>
        <v>0</v>
      </c>
      <c r="Y1923" s="255">
        <f t="shared" si="548"/>
        <v>0</v>
      </c>
      <c r="Z1923" s="237" t="s">
        <v>9974</v>
      </c>
      <c r="AA1923" s="165">
        <v>39</v>
      </c>
      <c r="AB1923" s="165">
        <v>38</v>
      </c>
      <c r="AC1923" s="165">
        <f t="shared" si="549"/>
        <v>1</v>
      </c>
      <c r="AD1923" s="165">
        <f t="shared" si="550"/>
        <v>2.6315789473684208</v>
      </c>
      <c r="AE1923" s="237" t="s">
        <v>9972</v>
      </c>
      <c r="AF1923" s="165">
        <v>13</v>
      </c>
      <c r="AG1923" s="165">
        <v>1</v>
      </c>
      <c r="AH1923" s="165">
        <f t="shared" si="551"/>
        <v>12</v>
      </c>
      <c r="AI1923" s="165">
        <f t="shared" si="552"/>
        <v>1200</v>
      </c>
      <c r="AJ1923" s="237" t="s">
        <v>9975</v>
      </c>
      <c r="AK1923" s="165">
        <v>11</v>
      </c>
      <c r="AL1923" s="165">
        <v>10</v>
      </c>
      <c r="AM1923" s="165">
        <f t="shared" si="553"/>
        <v>1</v>
      </c>
      <c r="AN1923" s="165">
        <f t="shared" si="554"/>
        <v>10</v>
      </c>
      <c r="AO1923" s="237" t="s">
        <v>8257</v>
      </c>
      <c r="AP1923" s="165">
        <v>6</v>
      </c>
      <c r="AQ1923" s="165">
        <v>6</v>
      </c>
      <c r="AR1923" s="165">
        <f t="shared" si="555"/>
        <v>0</v>
      </c>
      <c r="AS1923" s="255">
        <f t="shared" si="556"/>
        <v>0</v>
      </c>
      <c r="AT1923" s="9" t="s">
        <v>9937</v>
      </c>
    </row>
    <row r="1924" spans="2:46" ht="50" customHeight="1">
      <c r="B1924" s="34" t="s">
        <v>3788</v>
      </c>
      <c r="C1924" s="35" t="s">
        <v>5318</v>
      </c>
      <c r="D1924" s="36" t="s">
        <v>3789</v>
      </c>
      <c r="E1924" s="240">
        <v>5154.8990000000003</v>
      </c>
      <c r="F1924" s="235">
        <v>5501.1289999999999</v>
      </c>
      <c r="G1924" s="234">
        <f t="shared" si="542"/>
        <v>-346.22999999999956</v>
      </c>
      <c r="H1924" s="105">
        <f t="shared" si="539"/>
        <v>-6.2937989638126925</v>
      </c>
      <c r="I1924" s="240">
        <v>1339.6020000000001</v>
      </c>
      <c r="J1924" s="235">
        <v>1444.537</v>
      </c>
      <c r="K1924" s="234">
        <f t="shared" si="540"/>
        <v>-104.93499999999995</v>
      </c>
      <c r="L1924" s="312">
        <f t="shared" si="541"/>
        <v>-7.2642652974620896</v>
      </c>
      <c r="M1924" s="240">
        <v>1584.5889999999999</v>
      </c>
      <c r="N1924" s="235">
        <v>1650.7619999999999</v>
      </c>
      <c r="O1924" s="234">
        <f t="shared" si="543"/>
        <v>-66.173000000000002</v>
      </c>
      <c r="P1924" s="105">
        <f t="shared" si="544"/>
        <v>-4.0086335886093813</v>
      </c>
      <c r="Q1924" s="240">
        <v>2230.7080000000001</v>
      </c>
      <c r="R1924" s="235">
        <v>2405.83</v>
      </c>
      <c r="S1924" s="234">
        <f t="shared" si="545"/>
        <v>-175.12199999999984</v>
      </c>
      <c r="T1924" s="105">
        <f t="shared" si="546"/>
        <v>-7.2790679308180479</v>
      </c>
      <c r="U1924" s="180" t="s">
        <v>5901</v>
      </c>
      <c r="V1924" s="165">
        <v>1810.873</v>
      </c>
      <c r="W1924" s="165">
        <v>1967.277</v>
      </c>
      <c r="X1924" s="165">
        <f t="shared" si="547"/>
        <v>-156.404</v>
      </c>
      <c r="Y1924" s="255">
        <f t="shared" si="548"/>
        <v>-7.9502784813729841</v>
      </c>
      <c r="Z1924" s="237" t="s">
        <v>5682</v>
      </c>
      <c r="AA1924" s="165">
        <v>235.60900000000001</v>
      </c>
      <c r="AB1924" s="165">
        <v>237.58799999999999</v>
      </c>
      <c r="AC1924" s="165">
        <f t="shared" si="549"/>
        <v>-1.978999999999985</v>
      </c>
      <c r="AD1924" s="165">
        <f t="shared" si="550"/>
        <v>-0.83295452632287192</v>
      </c>
      <c r="AE1924" s="237" t="s">
        <v>9976</v>
      </c>
      <c r="AF1924" s="165">
        <v>58.726999999999997</v>
      </c>
      <c r="AG1924" s="165">
        <v>79.022999999999996</v>
      </c>
      <c r="AH1924" s="165">
        <f t="shared" si="551"/>
        <v>-20.295999999999999</v>
      </c>
      <c r="AI1924" s="165">
        <f t="shared" si="552"/>
        <v>-25.683661718740115</v>
      </c>
      <c r="AJ1924" s="237" t="s">
        <v>9977</v>
      </c>
      <c r="AK1924" s="165">
        <v>50.872999999999998</v>
      </c>
      <c r="AL1924" s="165">
        <v>47.323</v>
      </c>
      <c r="AM1924" s="165">
        <f t="shared" si="553"/>
        <v>3.5499999999999972</v>
      </c>
      <c r="AN1924" s="165">
        <f t="shared" si="554"/>
        <v>7.5016376814656658</v>
      </c>
      <c r="AO1924" s="237" t="s">
        <v>5445</v>
      </c>
      <c r="AP1924" s="165">
        <v>50.307000000000002</v>
      </c>
      <c r="AQ1924" s="165">
        <v>50.302999999999997</v>
      </c>
      <c r="AR1924" s="165">
        <f t="shared" si="555"/>
        <v>4.0000000000048885E-3</v>
      </c>
      <c r="AS1924" s="255">
        <f t="shared" si="556"/>
        <v>7.9518120191735854E-3</v>
      </c>
      <c r="AT1924" s="9" t="s">
        <v>9937</v>
      </c>
    </row>
    <row r="1925" spans="2:46" ht="50" customHeight="1">
      <c r="B1925" s="34" t="s">
        <v>3790</v>
      </c>
      <c r="C1925" s="35" t="s">
        <v>5318</v>
      </c>
      <c r="D1925" s="36" t="s">
        <v>3791</v>
      </c>
      <c r="E1925" s="240">
        <v>211.76300000000001</v>
      </c>
      <c r="F1925" s="235">
        <v>205.64500000000001</v>
      </c>
      <c r="G1925" s="234">
        <f t="shared" si="542"/>
        <v>6.117999999999995</v>
      </c>
      <c r="H1925" s="105">
        <f t="shared" si="539"/>
        <v>2.9750297843370834</v>
      </c>
      <c r="I1925" s="240" t="s">
        <v>12163</v>
      </c>
      <c r="J1925" s="235" t="s">
        <v>12163</v>
      </c>
      <c r="K1925" s="234" t="s">
        <v>12163</v>
      </c>
      <c r="L1925" s="312" t="s">
        <v>12163</v>
      </c>
      <c r="M1925" s="240" t="s">
        <v>12163</v>
      </c>
      <c r="N1925" s="235" t="s">
        <v>12163</v>
      </c>
      <c r="O1925" s="234" t="s">
        <v>12163</v>
      </c>
      <c r="P1925" s="234" t="s">
        <v>12163</v>
      </c>
      <c r="Q1925" s="240">
        <v>211.76300000000001</v>
      </c>
      <c r="R1925" s="235">
        <v>205.64500000000001</v>
      </c>
      <c r="S1925" s="234">
        <f t="shared" si="545"/>
        <v>6.117999999999995</v>
      </c>
      <c r="T1925" s="105">
        <f t="shared" si="546"/>
        <v>2.9750297843370834</v>
      </c>
      <c r="U1925" s="180" t="s">
        <v>9978</v>
      </c>
      <c r="V1925" s="165">
        <v>140</v>
      </c>
      <c r="W1925" s="165">
        <v>136</v>
      </c>
      <c r="X1925" s="165">
        <f t="shared" si="547"/>
        <v>4</v>
      </c>
      <c r="Y1925" s="255">
        <f t="shared" si="548"/>
        <v>2.9411764705882351</v>
      </c>
      <c r="Z1925" s="237" t="s">
        <v>9979</v>
      </c>
      <c r="AA1925" s="165">
        <v>72</v>
      </c>
      <c r="AB1925" s="165">
        <v>70</v>
      </c>
      <c r="AC1925" s="165">
        <f t="shared" si="549"/>
        <v>2</v>
      </c>
      <c r="AD1925" s="165">
        <f t="shared" si="550"/>
        <v>2.8571428571428572</v>
      </c>
      <c r="AE1925" s="235" t="s">
        <v>12158</v>
      </c>
      <c r="AF1925" s="235" t="s">
        <v>12158</v>
      </c>
      <c r="AG1925" s="235" t="s">
        <v>12158</v>
      </c>
      <c r="AH1925" s="235" t="s">
        <v>12158</v>
      </c>
      <c r="AI1925" s="235" t="s">
        <v>12158</v>
      </c>
      <c r="AJ1925" s="165" t="s">
        <v>6176</v>
      </c>
      <c r="AK1925" s="165" t="s">
        <v>6176</v>
      </c>
      <c r="AL1925" s="165" t="s">
        <v>6176</v>
      </c>
      <c r="AM1925" s="165" t="s">
        <v>6176</v>
      </c>
      <c r="AN1925" s="165" t="s">
        <v>6176</v>
      </c>
      <c r="AO1925" s="165" t="s">
        <v>6176</v>
      </c>
      <c r="AP1925" s="165" t="s">
        <v>6176</v>
      </c>
      <c r="AQ1925" s="165" t="s">
        <v>6176</v>
      </c>
      <c r="AR1925" s="165" t="s">
        <v>6176</v>
      </c>
      <c r="AS1925" s="165" t="s">
        <v>6176</v>
      </c>
      <c r="AT1925" s="5"/>
    </row>
    <row r="1926" spans="2:46" ht="50" customHeight="1">
      <c r="B1926" s="34" t="s">
        <v>3792</v>
      </c>
      <c r="C1926" s="35" t="s">
        <v>5318</v>
      </c>
      <c r="D1926" s="36" t="s">
        <v>3793</v>
      </c>
      <c r="E1926" s="240">
        <v>37.353000000000002</v>
      </c>
      <c r="F1926" s="235">
        <v>41.658999999999999</v>
      </c>
      <c r="G1926" s="234">
        <f t="shared" si="542"/>
        <v>-4.3059999999999974</v>
      </c>
      <c r="H1926" s="105">
        <f t="shared" si="539"/>
        <v>-10.336301879545831</v>
      </c>
      <c r="I1926" s="240">
        <v>37.353000000000002</v>
      </c>
      <c r="J1926" s="235">
        <v>41.658999999999999</v>
      </c>
      <c r="K1926" s="234">
        <f t="shared" si="540"/>
        <v>-4.3059999999999974</v>
      </c>
      <c r="L1926" s="312">
        <f t="shared" si="541"/>
        <v>-10.336301879545831</v>
      </c>
      <c r="M1926" s="240" t="s">
        <v>12163</v>
      </c>
      <c r="N1926" s="235" t="s">
        <v>12163</v>
      </c>
      <c r="O1926" s="234" t="s">
        <v>12163</v>
      </c>
      <c r="P1926" s="234" t="s">
        <v>12163</v>
      </c>
      <c r="Q1926" s="240" t="s">
        <v>12163</v>
      </c>
      <c r="R1926" s="235" t="s">
        <v>12163</v>
      </c>
      <c r="S1926" s="234" t="s">
        <v>12163</v>
      </c>
      <c r="T1926" s="138" t="s">
        <v>12163</v>
      </c>
      <c r="U1926" s="65" t="s">
        <v>6150</v>
      </c>
      <c r="V1926" s="235" t="s">
        <v>6150</v>
      </c>
      <c r="W1926" s="235" t="s">
        <v>6150</v>
      </c>
      <c r="X1926" s="235" t="s">
        <v>6150</v>
      </c>
      <c r="Y1926" s="235" t="s">
        <v>6150</v>
      </c>
      <c r="Z1926" s="235" t="s">
        <v>6150</v>
      </c>
      <c r="AA1926" s="235" t="s">
        <v>6150</v>
      </c>
      <c r="AB1926" s="235" t="s">
        <v>6150</v>
      </c>
      <c r="AC1926" s="235" t="s">
        <v>6150</v>
      </c>
      <c r="AD1926" s="235" t="s">
        <v>6150</v>
      </c>
      <c r="AE1926" s="235" t="s">
        <v>12158</v>
      </c>
      <c r="AF1926" s="235" t="s">
        <v>12158</v>
      </c>
      <c r="AG1926" s="235" t="s">
        <v>12158</v>
      </c>
      <c r="AH1926" s="235" t="s">
        <v>12158</v>
      </c>
      <c r="AI1926" s="235" t="s">
        <v>12158</v>
      </c>
      <c r="AJ1926" s="165" t="s">
        <v>6176</v>
      </c>
      <c r="AK1926" s="165" t="s">
        <v>6176</v>
      </c>
      <c r="AL1926" s="165" t="s">
        <v>6176</v>
      </c>
      <c r="AM1926" s="165" t="s">
        <v>6176</v>
      </c>
      <c r="AN1926" s="165" t="s">
        <v>6176</v>
      </c>
      <c r="AO1926" s="165" t="s">
        <v>6176</v>
      </c>
      <c r="AP1926" s="165" t="s">
        <v>6176</v>
      </c>
      <c r="AQ1926" s="165" t="s">
        <v>6176</v>
      </c>
      <c r="AR1926" s="165" t="s">
        <v>6176</v>
      </c>
      <c r="AS1926" s="165" t="s">
        <v>6176</v>
      </c>
      <c r="AT1926" s="5"/>
    </row>
    <row r="1927" spans="2:46" ht="50" customHeight="1">
      <c r="B1927" s="34" t="s">
        <v>3794</v>
      </c>
      <c r="C1927" s="35" t="s">
        <v>5318</v>
      </c>
      <c r="D1927" s="36" t="s">
        <v>3795</v>
      </c>
      <c r="E1927" s="240">
        <v>979.09199999999998</v>
      </c>
      <c r="F1927" s="235">
        <v>964.51400000000001</v>
      </c>
      <c r="G1927" s="234">
        <f t="shared" si="542"/>
        <v>14.577999999999975</v>
      </c>
      <c r="H1927" s="105">
        <f t="shared" si="539"/>
        <v>1.511434774404516</v>
      </c>
      <c r="I1927" s="240" t="s">
        <v>12163</v>
      </c>
      <c r="J1927" s="235" t="s">
        <v>12163</v>
      </c>
      <c r="K1927" s="234" t="s">
        <v>12163</v>
      </c>
      <c r="L1927" s="312" t="s">
        <v>12163</v>
      </c>
      <c r="M1927" s="240" t="s">
        <v>12163</v>
      </c>
      <c r="N1927" s="235" t="s">
        <v>12163</v>
      </c>
      <c r="O1927" s="234" t="s">
        <v>12163</v>
      </c>
      <c r="P1927" s="234" t="s">
        <v>12163</v>
      </c>
      <c r="Q1927" s="240">
        <v>979.09199999999998</v>
      </c>
      <c r="R1927" s="235">
        <v>964.51400000000001</v>
      </c>
      <c r="S1927" s="234">
        <f t="shared" si="545"/>
        <v>14.577999999999975</v>
      </c>
      <c r="T1927" s="105">
        <f t="shared" si="546"/>
        <v>1.511434774404516</v>
      </c>
      <c r="U1927" s="180" t="s">
        <v>9980</v>
      </c>
      <c r="V1927" s="165">
        <v>911</v>
      </c>
      <c r="W1927" s="165">
        <v>914</v>
      </c>
      <c r="X1927" s="165">
        <f t="shared" si="547"/>
        <v>-3</v>
      </c>
      <c r="Y1927" s="255">
        <f t="shared" si="548"/>
        <v>-0.32822757111597373</v>
      </c>
      <c r="Z1927" s="237" t="s">
        <v>9981</v>
      </c>
      <c r="AA1927" s="165">
        <v>68</v>
      </c>
      <c r="AB1927" s="165">
        <v>50</v>
      </c>
      <c r="AC1927" s="165">
        <f t="shared" si="549"/>
        <v>18</v>
      </c>
      <c r="AD1927" s="165">
        <f t="shared" si="550"/>
        <v>36</v>
      </c>
      <c r="AE1927" s="235" t="s">
        <v>12158</v>
      </c>
      <c r="AF1927" s="235" t="s">
        <v>12158</v>
      </c>
      <c r="AG1927" s="235" t="s">
        <v>12158</v>
      </c>
      <c r="AH1927" s="235" t="s">
        <v>12158</v>
      </c>
      <c r="AI1927" s="235" t="s">
        <v>12158</v>
      </c>
      <c r="AJ1927" s="165" t="s">
        <v>6176</v>
      </c>
      <c r="AK1927" s="165" t="s">
        <v>6176</v>
      </c>
      <c r="AL1927" s="165" t="s">
        <v>6176</v>
      </c>
      <c r="AM1927" s="165" t="s">
        <v>6176</v>
      </c>
      <c r="AN1927" s="165" t="s">
        <v>6176</v>
      </c>
      <c r="AO1927" s="165" t="s">
        <v>6176</v>
      </c>
      <c r="AP1927" s="165" t="s">
        <v>6176</v>
      </c>
      <c r="AQ1927" s="165" t="s">
        <v>6176</v>
      </c>
      <c r="AR1927" s="165" t="s">
        <v>6176</v>
      </c>
      <c r="AS1927" s="165" t="s">
        <v>6176</v>
      </c>
      <c r="AT1927" s="5"/>
    </row>
    <row r="1928" spans="2:46" ht="50" customHeight="1">
      <c r="B1928" s="34" t="s">
        <v>3796</v>
      </c>
      <c r="C1928" s="35" t="s">
        <v>5318</v>
      </c>
      <c r="D1928" s="36" t="s">
        <v>3797</v>
      </c>
      <c r="E1928" s="240">
        <v>178.97</v>
      </c>
      <c r="F1928" s="235">
        <v>177.845</v>
      </c>
      <c r="G1928" s="234">
        <f t="shared" si="542"/>
        <v>1.125</v>
      </c>
      <c r="H1928" s="105">
        <f t="shared" ref="H1928:H1986" si="557">G1928/F1928*100</f>
        <v>0.6325733082178302</v>
      </c>
      <c r="I1928" s="240">
        <v>113.621</v>
      </c>
      <c r="J1928" s="235">
        <v>112.61799999999999</v>
      </c>
      <c r="K1928" s="234">
        <f t="shared" si="540"/>
        <v>1.0030000000000001</v>
      </c>
      <c r="L1928" s="312">
        <f t="shared" si="541"/>
        <v>0.89062139267257456</v>
      </c>
      <c r="M1928" s="240" t="s">
        <v>12163</v>
      </c>
      <c r="N1928" s="235" t="s">
        <v>12163</v>
      </c>
      <c r="O1928" s="234" t="s">
        <v>12163</v>
      </c>
      <c r="P1928" s="234" t="s">
        <v>12163</v>
      </c>
      <c r="Q1928" s="240">
        <v>65.349000000000004</v>
      </c>
      <c r="R1928" s="235">
        <v>65.227000000000004</v>
      </c>
      <c r="S1928" s="234">
        <f t="shared" si="545"/>
        <v>0.12199999999999989</v>
      </c>
      <c r="T1928" s="105">
        <f t="shared" si="546"/>
        <v>0.18703910957118966</v>
      </c>
      <c r="U1928" s="180" t="s">
        <v>6925</v>
      </c>
      <c r="V1928" s="165">
        <v>65</v>
      </c>
      <c r="W1928" s="165">
        <v>65</v>
      </c>
      <c r="X1928" s="165">
        <f t="shared" si="547"/>
        <v>0</v>
      </c>
      <c r="Y1928" s="255">
        <f t="shared" si="548"/>
        <v>0</v>
      </c>
      <c r="Z1928" s="235" t="s">
        <v>6150</v>
      </c>
      <c r="AA1928" s="235" t="s">
        <v>6150</v>
      </c>
      <c r="AB1928" s="235" t="s">
        <v>6150</v>
      </c>
      <c r="AC1928" s="235" t="s">
        <v>6150</v>
      </c>
      <c r="AD1928" s="235" t="s">
        <v>6150</v>
      </c>
      <c r="AE1928" s="235" t="s">
        <v>12158</v>
      </c>
      <c r="AF1928" s="235" t="s">
        <v>12158</v>
      </c>
      <c r="AG1928" s="235" t="s">
        <v>12158</v>
      </c>
      <c r="AH1928" s="235" t="s">
        <v>12158</v>
      </c>
      <c r="AI1928" s="235" t="s">
        <v>12158</v>
      </c>
      <c r="AJ1928" s="165" t="s">
        <v>6176</v>
      </c>
      <c r="AK1928" s="165" t="s">
        <v>6176</v>
      </c>
      <c r="AL1928" s="165" t="s">
        <v>6176</v>
      </c>
      <c r="AM1928" s="165" t="s">
        <v>6176</v>
      </c>
      <c r="AN1928" s="165" t="s">
        <v>6176</v>
      </c>
      <c r="AO1928" s="165" t="s">
        <v>6176</v>
      </c>
      <c r="AP1928" s="165" t="s">
        <v>6176</v>
      </c>
      <c r="AQ1928" s="165" t="s">
        <v>6176</v>
      </c>
      <c r="AR1928" s="165" t="s">
        <v>6176</v>
      </c>
      <c r="AS1928" s="165" t="s">
        <v>6176</v>
      </c>
      <c r="AT1928" s="5"/>
    </row>
    <row r="1929" spans="2:46" ht="50" customHeight="1">
      <c r="B1929" s="37" t="s">
        <v>3798</v>
      </c>
      <c r="C1929" s="35" t="s">
        <v>5318</v>
      </c>
      <c r="D1929" s="39" t="s">
        <v>3799</v>
      </c>
      <c r="E1929" s="240">
        <v>1.21</v>
      </c>
      <c r="F1929" s="235">
        <v>0</v>
      </c>
      <c r="G1929" s="234">
        <f t="shared" si="542"/>
        <v>1.21</v>
      </c>
      <c r="H1929" s="105" t="s">
        <v>12163</v>
      </c>
      <c r="I1929" s="240">
        <v>1.21</v>
      </c>
      <c r="J1929" s="235">
        <v>0</v>
      </c>
      <c r="K1929" s="234">
        <f t="shared" si="540"/>
        <v>1.21</v>
      </c>
      <c r="L1929" s="312" t="s">
        <v>12159</v>
      </c>
      <c r="M1929" s="240" t="s">
        <v>12163</v>
      </c>
      <c r="N1929" s="235" t="s">
        <v>12163</v>
      </c>
      <c r="O1929" s="234" t="s">
        <v>12163</v>
      </c>
      <c r="P1929" s="234" t="s">
        <v>12163</v>
      </c>
      <c r="Q1929" s="240" t="s">
        <v>12163</v>
      </c>
      <c r="R1929" s="235" t="s">
        <v>12163</v>
      </c>
      <c r="S1929" s="234" t="s">
        <v>12163</v>
      </c>
      <c r="T1929" s="138" t="s">
        <v>12163</v>
      </c>
      <c r="U1929" s="65" t="s">
        <v>6150</v>
      </c>
      <c r="V1929" s="235" t="s">
        <v>6150</v>
      </c>
      <c r="W1929" s="235" t="s">
        <v>6150</v>
      </c>
      <c r="X1929" s="235" t="s">
        <v>6150</v>
      </c>
      <c r="Y1929" s="235" t="s">
        <v>6150</v>
      </c>
      <c r="Z1929" s="235" t="s">
        <v>6150</v>
      </c>
      <c r="AA1929" s="235" t="s">
        <v>6150</v>
      </c>
      <c r="AB1929" s="235" t="s">
        <v>6150</v>
      </c>
      <c r="AC1929" s="235" t="s">
        <v>6150</v>
      </c>
      <c r="AD1929" s="235" t="s">
        <v>6150</v>
      </c>
      <c r="AE1929" s="235" t="s">
        <v>12158</v>
      </c>
      <c r="AF1929" s="235" t="s">
        <v>12158</v>
      </c>
      <c r="AG1929" s="235" t="s">
        <v>12158</v>
      </c>
      <c r="AH1929" s="235" t="s">
        <v>12158</v>
      </c>
      <c r="AI1929" s="235" t="s">
        <v>12158</v>
      </c>
      <c r="AJ1929" s="165" t="s">
        <v>6176</v>
      </c>
      <c r="AK1929" s="165" t="s">
        <v>6176</v>
      </c>
      <c r="AL1929" s="165" t="s">
        <v>6176</v>
      </c>
      <c r="AM1929" s="165" t="s">
        <v>6176</v>
      </c>
      <c r="AN1929" s="165" t="s">
        <v>6176</v>
      </c>
      <c r="AO1929" s="165" t="s">
        <v>6176</v>
      </c>
      <c r="AP1929" s="165" t="s">
        <v>6176</v>
      </c>
      <c r="AQ1929" s="165" t="s">
        <v>6176</v>
      </c>
      <c r="AR1929" s="165" t="s">
        <v>6176</v>
      </c>
      <c r="AS1929" s="165" t="s">
        <v>6176</v>
      </c>
      <c r="AT1929" s="10"/>
    </row>
    <row r="1930" spans="2:46" ht="50" customHeight="1">
      <c r="B1930" s="37" t="s">
        <v>3800</v>
      </c>
      <c r="C1930" s="35" t="s">
        <v>5318</v>
      </c>
      <c r="D1930" s="39" t="s">
        <v>3801</v>
      </c>
      <c r="E1930" s="240">
        <v>12.151999999999999</v>
      </c>
      <c r="F1930" s="235">
        <v>10.047000000000001</v>
      </c>
      <c r="G1930" s="234">
        <f t="shared" si="542"/>
        <v>2.1049999999999986</v>
      </c>
      <c r="H1930" s="105">
        <f t="shared" si="557"/>
        <v>20.951527819249513</v>
      </c>
      <c r="I1930" s="240" t="s">
        <v>12163</v>
      </c>
      <c r="J1930" s="235" t="s">
        <v>12163</v>
      </c>
      <c r="K1930" s="234" t="s">
        <v>12163</v>
      </c>
      <c r="L1930" s="312" t="s">
        <v>12163</v>
      </c>
      <c r="M1930" s="240" t="s">
        <v>12163</v>
      </c>
      <c r="N1930" s="235" t="s">
        <v>12163</v>
      </c>
      <c r="O1930" s="234" t="s">
        <v>12163</v>
      </c>
      <c r="P1930" s="234" t="s">
        <v>12163</v>
      </c>
      <c r="Q1930" s="240">
        <v>12.151999999999999</v>
      </c>
      <c r="R1930" s="235">
        <v>10.047000000000001</v>
      </c>
      <c r="S1930" s="234">
        <f t="shared" si="545"/>
        <v>2.1049999999999986</v>
      </c>
      <c r="T1930" s="105">
        <f t="shared" si="546"/>
        <v>20.951527819249513</v>
      </c>
      <c r="U1930" s="180" t="s">
        <v>9982</v>
      </c>
      <c r="V1930" s="165">
        <v>12</v>
      </c>
      <c r="W1930" s="165">
        <v>10</v>
      </c>
      <c r="X1930" s="165">
        <f t="shared" si="547"/>
        <v>2</v>
      </c>
      <c r="Y1930" s="255">
        <f t="shared" si="548"/>
        <v>20</v>
      </c>
      <c r="Z1930" s="235" t="s">
        <v>6150</v>
      </c>
      <c r="AA1930" s="235" t="s">
        <v>6150</v>
      </c>
      <c r="AB1930" s="235" t="s">
        <v>6150</v>
      </c>
      <c r="AC1930" s="235" t="s">
        <v>6150</v>
      </c>
      <c r="AD1930" s="235" t="s">
        <v>6150</v>
      </c>
      <c r="AE1930" s="235" t="s">
        <v>12158</v>
      </c>
      <c r="AF1930" s="235" t="s">
        <v>12158</v>
      </c>
      <c r="AG1930" s="235" t="s">
        <v>12158</v>
      </c>
      <c r="AH1930" s="235" t="s">
        <v>12158</v>
      </c>
      <c r="AI1930" s="235" t="s">
        <v>12158</v>
      </c>
      <c r="AJ1930" s="165" t="s">
        <v>6176</v>
      </c>
      <c r="AK1930" s="165" t="s">
        <v>6176</v>
      </c>
      <c r="AL1930" s="165" t="s">
        <v>6176</v>
      </c>
      <c r="AM1930" s="165" t="s">
        <v>6176</v>
      </c>
      <c r="AN1930" s="165" t="s">
        <v>6176</v>
      </c>
      <c r="AO1930" s="165" t="s">
        <v>6176</v>
      </c>
      <c r="AP1930" s="165" t="s">
        <v>6176</v>
      </c>
      <c r="AQ1930" s="165" t="s">
        <v>6176</v>
      </c>
      <c r="AR1930" s="165" t="s">
        <v>6176</v>
      </c>
      <c r="AS1930" s="165" t="s">
        <v>6176</v>
      </c>
      <c r="AT1930" s="10"/>
    </row>
    <row r="1931" spans="2:46" ht="50" customHeight="1">
      <c r="B1931" s="34" t="s">
        <v>3802</v>
      </c>
      <c r="C1931" s="35" t="s">
        <v>5318</v>
      </c>
      <c r="D1931" s="36" t="s">
        <v>3803</v>
      </c>
      <c r="E1931" s="240">
        <v>88.867000000000004</v>
      </c>
      <c r="F1931" s="235">
        <v>69.629000000000005</v>
      </c>
      <c r="G1931" s="234">
        <f t="shared" si="542"/>
        <v>19.238</v>
      </c>
      <c r="H1931" s="105">
        <f t="shared" si="557"/>
        <v>27.62929239253759</v>
      </c>
      <c r="I1931" s="240" t="s">
        <v>12163</v>
      </c>
      <c r="J1931" s="235" t="s">
        <v>12163</v>
      </c>
      <c r="K1931" s="234" t="s">
        <v>12163</v>
      </c>
      <c r="L1931" s="312" t="s">
        <v>12163</v>
      </c>
      <c r="M1931" s="240" t="s">
        <v>12163</v>
      </c>
      <c r="N1931" s="235" t="s">
        <v>12163</v>
      </c>
      <c r="O1931" s="234" t="s">
        <v>12163</v>
      </c>
      <c r="P1931" s="234" t="s">
        <v>12163</v>
      </c>
      <c r="Q1931" s="240">
        <v>88.867000000000004</v>
      </c>
      <c r="R1931" s="235">
        <v>69.629000000000005</v>
      </c>
      <c r="S1931" s="234">
        <f t="shared" si="545"/>
        <v>19.238</v>
      </c>
      <c r="T1931" s="105">
        <f t="shared" si="546"/>
        <v>27.62929239253759</v>
      </c>
      <c r="U1931" s="180" t="s">
        <v>9983</v>
      </c>
      <c r="V1931" s="165">
        <v>83</v>
      </c>
      <c r="W1931" s="165">
        <v>64</v>
      </c>
      <c r="X1931" s="165">
        <f t="shared" si="547"/>
        <v>19</v>
      </c>
      <c r="Y1931" s="255">
        <f t="shared" si="548"/>
        <v>29.6875</v>
      </c>
      <c r="Z1931" s="237" t="s">
        <v>9984</v>
      </c>
      <c r="AA1931" s="165">
        <v>6</v>
      </c>
      <c r="AB1931" s="165">
        <v>6</v>
      </c>
      <c r="AC1931" s="165">
        <f t="shared" si="549"/>
        <v>0</v>
      </c>
      <c r="AD1931" s="165">
        <f t="shared" si="550"/>
        <v>0</v>
      </c>
      <c r="AE1931" s="237" t="s">
        <v>9985</v>
      </c>
      <c r="AF1931" s="165">
        <v>0</v>
      </c>
      <c r="AG1931" s="165">
        <v>0</v>
      </c>
      <c r="AH1931" s="165">
        <f t="shared" si="551"/>
        <v>0</v>
      </c>
      <c r="AI1931" s="235" t="s">
        <v>12158</v>
      </c>
      <c r="AJ1931" s="165" t="s">
        <v>6176</v>
      </c>
      <c r="AK1931" s="165" t="s">
        <v>6176</v>
      </c>
      <c r="AL1931" s="165" t="s">
        <v>6176</v>
      </c>
      <c r="AM1931" s="165" t="s">
        <v>6176</v>
      </c>
      <c r="AN1931" s="165" t="s">
        <v>6176</v>
      </c>
      <c r="AO1931" s="165" t="s">
        <v>6176</v>
      </c>
      <c r="AP1931" s="165" t="s">
        <v>6176</v>
      </c>
      <c r="AQ1931" s="165" t="s">
        <v>6176</v>
      </c>
      <c r="AR1931" s="165" t="s">
        <v>6176</v>
      </c>
      <c r="AS1931" s="165" t="s">
        <v>6176</v>
      </c>
      <c r="AT1931" s="5"/>
    </row>
    <row r="1932" spans="2:46" ht="50" customHeight="1">
      <c r="B1932" s="34" t="s">
        <v>3804</v>
      </c>
      <c r="C1932" s="35" t="s">
        <v>5318</v>
      </c>
      <c r="D1932" s="36" t="s">
        <v>3805</v>
      </c>
      <c r="E1932" s="240">
        <v>11023.401</v>
      </c>
      <c r="F1932" s="235">
        <v>10664.337</v>
      </c>
      <c r="G1932" s="234">
        <f t="shared" si="542"/>
        <v>359.06400000000031</v>
      </c>
      <c r="H1932" s="105">
        <f t="shared" si="557"/>
        <v>3.3669603651872624</v>
      </c>
      <c r="I1932" s="233">
        <v>242</v>
      </c>
      <c r="J1932" s="235">
        <v>238.756</v>
      </c>
      <c r="K1932" s="234">
        <f t="shared" ref="K1932:K1986" si="558">I1932-J1932</f>
        <v>3.2439999999999998</v>
      </c>
      <c r="L1932" s="312">
        <f t="shared" ref="L1932:L1986" si="559">K1932/J1932*100</f>
        <v>1.3587093099231013</v>
      </c>
      <c r="M1932" s="240" t="s">
        <v>12163</v>
      </c>
      <c r="N1932" s="235" t="s">
        <v>12163</v>
      </c>
      <c r="O1932" s="234" t="s">
        <v>12163</v>
      </c>
      <c r="P1932" s="234" t="s">
        <v>12163</v>
      </c>
      <c r="Q1932" s="240">
        <v>10780.749</v>
      </c>
      <c r="R1932" s="235">
        <v>10425</v>
      </c>
      <c r="S1932" s="234">
        <f t="shared" si="545"/>
        <v>355.7489999999998</v>
      </c>
      <c r="T1932" s="138">
        <f t="shared" si="546"/>
        <v>3.4124604316546745</v>
      </c>
      <c r="U1932" s="293" t="s">
        <v>9986</v>
      </c>
      <c r="V1932" s="165">
        <v>9965</v>
      </c>
      <c r="W1932" s="165">
        <v>9530</v>
      </c>
      <c r="X1932" s="165">
        <f t="shared" si="547"/>
        <v>435</v>
      </c>
      <c r="Y1932" s="255">
        <f t="shared" si="548"/>
        <v>4.5645330535152153</v>
      </c>
      <c r="Z1932" s="237" t="s">
        <v>9987</v>
      </c>
      <c r="AA1932" s="165">
        <v>525</v>
      </c>
      <c r="AB1932" s="165">
        <v>604</v>
      </c>
      <c r="AC1932" s="165">
        <f t="shared" si="549"/>
        <v>-79</v>
      </c>
      <c r="AD1932" s="165">
        <f t="shared" si="550"/>
        <v>-13.079470198675496</v>
      </c>
      <c r="AE1932" s="237" t="s">
        <v>9988</v>
      </c>
      <c r="AF1932" s="165">
        <v>291</v>
      </c>
      <c r="AG1932" s="165">
        <v>291</v>
      </c>
      <c r="AH1932" s="165">
        <f t="shared" si="551"/>
        <v>0</v>
      </c>
      <c r="AI1932" s="165">
        <f t="shared" si="552"/>
        <v>0</v>
      </c>
      <c r="AJ1932" s="165" t="s">
        <v>6176</v>
      </c>
      <c r="AK1932" s="165" t="s">
        <v>6176</v>
      </c>
      <c r="AL1932" s="165" t="s">
        <v>6176</v>
      </c>
      <c r="AM1932" s="165" t="s">
        <v>6176</v>
      </c>
      <c r="AN1932" s="165" t="s">
        <v>6176</v>
      </c>
      <c r="AO1932" s="165" t="s">
        <v>6176</v>
      </c>
      <c r="AP1932" s="165" t="s">
        <v>6176</v>
      </c>
      <c r="AQ1932" s="165" t="s">
        <v>6176</v>
      </c>
      <c r="AR1932" s="165" t="s">
        <v>6176</v>
      </c>
      <c r="AS1932" s="165" t="s">
        <v>6176</v>
      </c>
      <c r="AT1932" s="5"/>
    </row>
    <row r="1933" spans="2:46" ht="50" customHeight="1">
      <c r="B1933" s="34" t="s">
        <v>3806</v>
      </c>
      <c r="C1933" s="35" t="s">
        <v>5318</v>
      </c>
      <c r="D1933" s="36" t="s">
        <v>3807</v>
      </c>
      <c r="E1933" s="240">
        <v>92.58</v>
      </c>
      <c r="F1933" s="235">
        <v>16.175999999999998</v>
      </c>
      <c r="G1933" s="234">
        <f t="shared" si="542"/>
        <v>76.403999999999996</v>
      </c>
      <c r="H1933" s="105">
        <f t="shared" si="557"/>
        <v>472.32937685459939</v>
      </c>
      <c r="I1933" s="240" t="s">
        <v>12163</v>
      </c>
      <c r="J1933" s="235" t="s">
        <v>12163</v>
      </c>
      <c r="K1933" s="234" t="s">
        <v>12163</v>
      </c>
      <c r="L1933" s="312" t="s">
        <v>12163</v>
      </c>
      <c r="M1933" s="240" t="s">
        <v>12163</v>
      </c>
      <c r="N1933" s="235" t="s">
        <v>12163</v>
      </c>
      <c r="O1933" s="234" t="s">
        <v>12163</v>
      </c>
      <c r="P1933" s="234" t="s">
        <v>12163</v>
      </c>
      <c r="Q1933" s="240">
        <v>92.58</v>
      </c>
      <c r="R1933" s="235">
        <v>16.175999999999998</v>
      </c>
      <c r="S1933" s="234">
        <f t="shared" si="545"/>
        <v>76.403999999999996</v>
      </c>
      <c r="T1933" s="105">
        <f t="shared" si="546"/>
        <v>472.32937685459939</v>
      </c>
      <c r="U1933" s="180" t="s">
        <v>9989</v>
      </c>
      <c r="V1933" s="165">
        <v>92.58</v>
      </c>
      <c r="W1933" s="165">
        <v>16.175999999999998</v>
      </c>
      <c r="X1933" s="165">
        <f t="shared" si="547"/>
        <v>76.403999999999996</v>
      </c>
      <c r="Y1933" s="255">
        <f t="shared" si="548"/>
        <v>472.32937685459939</v>
      </c>
      <c r="Z1933" s="235" t="s">
        <v>6150</v>
      </c>
      <c r="AA1933" s="235" t="s">
        <v>6150</v>
      </c>
      <c r="AB1933" s="235" t="s">
        <v>6150</v>
      </c>
      <c r="AC1933" s="235" t="s">
        <v>6150</v>
      </c>
      <c r="AD1933" s="235" t="s">
        <v>6150</v>
      </c>
      <c r="AE1933" s="235" t="s">
        <v>12158</v>
      </c>
      <c r="AF1933" s="235" t="s">
        <v>12158</v>
      </c>
      <c r="AG1933" s="235" t="s">
        <v>12158</v>
      </c>
      <c r="AH1933" s="235" t="s">
        <v>12158</v>
      </c>
      <c r="AI1933" s="235" t="s">
        <v>12158</v>
      </c>
      <c r="AJ1933" s="165" t="s">
        <v>6176</v>
      </c>
      <c r="AK1933" s="165" t="s">
        <v>6176</v>
      </c>
      <c r="AL1933" s="165" t="s">
        <v>6176</v>
      </c>
      <c r="AM1933" s="165" t="s">
        <v>6176</v>
      </c>
      <c r="AN1933" s="165" t="s">
        <v>6176</v>
      </c>
      <c r="AO1933" s="165" t="s">
        <v>6176</v>
      </c>
      <c r="AP1933" s="165" t="s">
        <v>6176</v>
      </c>
      <c r="AQ1933" s="165" t="s">
        <v>6176</v>
      </c>
      <c r="AR1933" s="165" t="s">
        <v>6176</v>
      </c>
      <c r="AS1933" s="165" t="s">
        <v>6176</v>
      </c>
      <c r="AT1933" s="5"/>
    </row>
    <row r="1934" spans="2:46" ht="50" customHeight="1">
      <c r="B1934" s="34" t="s">
        <v>3808</v>
      </c>
      <c r="C1934" s="35" t="s">
        <v>5318</v>
      </c>
      <c r="D1934" s="36" t="s">
        <v>3809</v>
      </c>
      <c r="E1934" s="240">
        <v>28.256</v>
      </c>
      <c r="F1934" s="235">
        <v>34.686</v>
      </c>
      <c r="G1934" s="234">
        <f t="shared" si="542"/>
        <v>-6.43</v>
      </c>
      <c r="H1934" s="105">
        <f t="shared" si="557"/>
        <v>-18.537738568875049</v>
      </c>
      <c r="I1934" s="240" t="s">
        <v>12163</v>
      </c>
      <c r="J1934" s="235" t="s">
        <v>12163</v>
      </c>
      <c r="K1934" s="234" t="s">
        <v>12163</v>
      </c>
      <c r="L1934" s="312" t="s">
        <v>12163</v>
      </c>
      <c r="M1934" s="240" t="s">
        <v>12163</v>
      </c>
      <c r="N1934" s="235" t="s">
        <v>12163</v>
      </c>
      <c r="O1934" s="234" t="s">
        <v>12163</v>
      </c>
      <c r="P1934" s="234" t="s">
        <v>12163</v>
      </c>
      <c r="Q1934" s="240">
        <v>28.256</v>
      </c>
      <c r="R1934" s="235">
        <v>34.686</v>
      </c>
      <c r="S1934" s="234">
        <f t="shared" si="545"/>
        <v>-6.43</v>
      </c>
      <c r="T1934" s="105">
        <f t="shared" si="546"/>
        <v>-18.537738568875049</v>
      </c>
      <c r="U1934" s="180" t="s">
        <v>9990</v>
      </c>
      <c r="V1934" s="165">
        <v>28.256</v>
      </c>
      <c r="W1934" s="165">
        <v>34.686</v>
      </c>
      <c r="X1934" s="165">
        <f t="shared" si="547"/>
        <v>-6.43</v>
      </c>
      <c r="Y1934" s="255">
        <f t="shared" si="548"/>
        <v>-18.537738568875049</v>
      </c>
      <c r="Z1934" s="235" t="s">
        <v>6150</v>
      </c>
      <c r="AA1934" s="235" t="s">
        <v>6150</v>
      </c>
      <c r="AB1934" s="235" t="s">
        <v>6150</v>
      </c>
      <c r="AC1934" s="235" t="s">
        <v>6150</v>
      </c>
      <c r="AD1934" s="235" t="s">
        <v>6150</v>
      </c>
      <c r="AE1934" s="235" t="s">
        <v>12158</v>
      </c>
      <c r="AF1934" s="235" t="s">
        <v>12158</v>
      </c>
      <c r="AG1934" s="235" t="s">
        <v>12158</v>
      </c>
      <c r="AH1934" s="235" t="s">
        <v>12158</v>
      </c>
      <c r="AI1934" s="235" t="s">
        <v>12158</v>
      </c>
      <c r="AJ1934" s="165" t="s">
        <v>6176</v>
      </c>
      <c r="AK1934" s="165" t="s">
        <v>6176</v>
      </c>
      <c r="AL1934" s="165" t="s">
        <v>6176</v>
      </c>
      <c r="AM1934" s="165" t="s">
        <v>6176</v>
      </c>
      <c r="AN1934" s="165" t="s">
        <v>6176</v>
      </c>
      <c r="AO1934" s="165" t="s">
        <v>6176</v>
      </c>
      <c r="AP1934" s="165" t="s">
        <v>6176</v>
      </c>
      <c r="AQ1934" s="165" t="s">
        <v>6176</v>
      </c>
      <c r="AR1934" s="165" t="s">
        <v>6176</v>
      </c>
      <c r="AS1934" s="165" t="s">
        <v>6176</v>
      </c>
      <c r="AT1934" s="5"/>
    </row>
    <row r="1935" spans="2:46" ht="50" customHeight="1">
      <c r="B1935" s="34" t="s">
        <v>3810</v>
      </c>
      <c r="C1935" s="35" t="s">
        <v>5318</v>
      </c>
      <c r="D1935" s="36" t="s">
        <v>3811</v>
      </c>
      <c r="E1935" s="240">
        <v>1148.701</v>
      </c>
      <c r="F1935" s="235">
        <v>1025.3499999999999</v>
      </c>
      <c r="G1935" s="234">
        <f t="shared" si="542"/>
        <v>123.35100000000011</v>
      </c>
      <c r="H1935" s="105">
        <f t="shared" si="557"/>
        <v>12.030136051104513</v>
      </c>
      <c r="I1935" s="240">
        <v>13.529</v>
      </c>
      <c r="J1935" s="235">
        <v>193.88</v>
      </c>
      <c r="K1935" s="234">
        <f t="shared" si="558"/>
        <v>-180.351</v>
      </c>
      <c r="L1935" s="312">
        <f t="shared" si="559"/>
        <v>-93.021972354033423</v>
      </c>
      <c r="M1935" s="240" t="s">
        <v>12163</v>
      </c>
      <c r="N1935" s="235" t="s">
        <v>12163</v>
      </c>
      <c r="O1935" s="234" t="s">
        <v>12163</v>
      </c>
      <c r="P1935" s="234" t="s">
        <v>12163</v>
      </c>
      <c r="Q1935" s="240">
        <v>1135.172</v>
      </c>
      <c r="R1935" s="235">
        <v>831.47</v>
      </c>
      <c r="S1935" s="234">
        <f t="shared" si="545"/>
        <v>303.702</v>
      </c>
      <c r="T1935" s="105">
        <f t="shared" si="546"/>
        <v>36.52591193909582</v>
      </c>
      <c r="U1935" s="185" t="s">
        <v>9991</v>
      </c>
      <c r="V1935" s="165">
        <v>966</v>
      </c>
      <c r="W1935" s="165">
        <v>831</v>
      </c>
      <c r="X1935" s="165">
        <f t="shared" si="547"/>
        <v>135</v>
      </c>
      <c r="Y1935" s="255">
        <f t="shared" si="548"/>
        <v>16.245487364620939</v>
      </c>
      <c r="Z1935" s="194" t="s">
        <v>9992</v>
      </c>
      <c r="AA1935" s="165">
        <v>169</v>
      </c>
      <c r="AB1935" s="165">
        <v>0</v>
      </c>
      <c r="AC1935" s="165">
        <f t="shared" si="549"/>
        <v>169</v>
      </c>
      <c r="AD1935" s="165" t="s">
        <v>12165</v>
      </c>
      <c r="AE1935" s="235" t="s">
        <v>12158</v>
      </c>
      <c r="AF1935" s="235" t="s">
        <v>12158</v>
      </c>
      <c r="AG1935" s="235" t="s">
        <v>12158</v>
      </c>
      <c r="AH1935" s="235" t="s">
        <v>12158</v>
      </c>
      <c r="AI1935" s="235" t="s">
        <v>12158</v>
      </c>
      <c r="AJ1935" s="165" t="s">
        <v>6176</v>
      </c>
      <c r="AK1935" s="165" t="s">
        <v>6176</v>
      </c>
      <c r="AL1935" s="165" t="s">
        <v>6176</v>
      </c>
      <c r="AM1935" s="165" t="s">
        <v>6176</v>
      </c>
      <c r="AN1935" s="165" t="s">
        <v>6176</v>
      </c>
      <c r="AO1935" s="165" t="s">
        <v>6176</v>
      </c>
      <c r="AP1935" s="165" t="s">
        <v>6176</v>
      </c>
      <c r="AQ1935" s="165" t="s">
        <v>6176</v>
      </c>
      <c r="AR1935" s="165" t="s">
        <v>6176</v>
      </c>
      <c r="AS1935" s="165" t="s">
        <v>6176</v>
      </c>
      <c r="AT1935" s="5"/>
    </row>
    <row r="1936" spans="2:46" ht="50" customHeight="1">
      <c r="B1936" s="34" t="s">
        <v>3812</v>
      </c>
      <c r="C1936" s="35" t="s">
        <v>5318</v>
      </c>
      <c r="D1936" s="36" t="s">
        <v>3813</v>
      </c>
      <c r="E1936" s="240">
        <v>129.08000000000001</v>
      </c>
      <c r="F1936" s="235">
        <v>134.00899999999999</v>
      </c>
      <c r="G1936" s="234">
        <f t="shared" si="542"/>
        <v>-4.9289999999999736</v>
      </c>
      <c r="H1936" s="105">
        <f t="shared" si="557"/>
        <v>-3.6781111716377066</v>
      </c>
      <c r="I1936" s="240">
        <v>113.483</v>
      </c>
      <c r="J1936" s="235">
        <v>113.471</v>
      </c>
      <c r="K1936" s="234">
        <f t="shared" si="558"/>
        <v>1.2000000000000455E-2</v>
      </c>
      <c r="L1936" s="312">
        <f t="shared" si="559"/>
        <v>1.0575389306519247E-2</v>
      </c>
      <c r="M1936" s="240" t="s">
        <v>12163</v>
      </c>
      <c r="N1936" s="235" t="s">
        <v>12163</v>
      </c>
      <c r="O1936" s="234" t="s">
        <v>12163</v>
      </c>
      <c r="P1936" s="234" t="s">
        <v>12163</v>
      </c>
      <c r="Q1936" s="240">
        <v>15.597</v>
      </c>
      <c r="R1936" s="235">
        <v>20.538</v>
      </c>
      <c r="S1936" s="234">
        <f t="shared" si="545"/>
        <v>-4.9410000000000007</v>
      </c>
      <c r="T1936" s="105">
        <f t="shared" si="546"/>
        <v>-24.057843996494306</v>
      </c>
      <c r="U1936" s="180" t="s">
        <v>9993</v>
      </c>
      <c r="V1936" s="165">
        <v>10</v>
      </c>
      <c r="W1936" s="165">
        <v>14</v>
      </c>
      <c r="X1936" s="165">
        <f t="shared" si="547"/>
        <v>-4</v>
      </c>
      <c r="Y1936" s="255">
        <f t="shared" si="548"/>
        <v>-28.571428571428569</v>
      </c>
      <c r="Z1936" s="237" t="s">
        <v>5526</v>
      </c>
      <c r="AA1936" s="165">
        <v>5</v>
      </c>
      <c r="AB1936" s="165">
        <v>5</v>
      </c>
      <c r="AC1936" s="165">
        <f t="shared" si="549"/>
        <v>0</v>
      </c>
      <c r="AD1936" s="165">
        <f t="shared" ref="AD1936:AD1984" si="560">AC1936/AB1936*100</f>
        <v>0</v>
      </c>
      <c r="AE1936" s="237" t="s">
        <v>9994</v>
      </c>
      <c r="AF1936" s="165">
        <v>1</v>
      </c>
      <c r="AG1936" s="165">
        <v>1</v>
      </c>
      <c r="AH1936" s="165">
        <f t="shared" si="551"/>
        <v>0</v>
      </c>
      <c r="AI1936" s="165">
        <f t="shared" si="552"/>
        <v>0</v>
      </c>
      <c r="AJ1936" s="165" t="s">
        <v>6176</v>
      </c>
      <c r="AK1936" s="165" t="s">
        <v>6176</v>
      </c>
      <c r="AL1936" s="165" t="s">
        <v>6176</v>
      </c>
      <c r="AM1936" s="165" t="s">
        <v>6176</v>
      </c>
      <c r="AN1936" s="165" t="s">
        <v>6176</v>
      </c>
      <c r="AO1936" s="165" t="s">
        <v>6176</v>
      </c>
      <c r="AP1936" s="165" t="s">
        <v>6176</v>
      </c>
      <c r="AQ1936" s="165" t="s">
        <v>6176</v>
      </c>
      <c r="AR1936" s="165" t="s">
        <v>6176</v>
      </c>
      <c r="AS1936" s="165" t="s">
        <v>6176</v>
      </c>
      <c r="AT1936" s="5"/>
    </row>
    <row r="1937" spans="2:46" ht="50" customHeight="1">
      <c r="B1937" s="34" t="s">
        <v>5245</v>
      </c>
      <c r="C1937" s="35" t="s">
        <v>5319</v>
      </c>
      <c r="D1937" s="36" t="s">
        <v>5246</v>
      </c>
      <c r="E1937" s="240">
        <v>54497.642</v>
      </c>
      <c r="F1937" s="235">
        <v>51613.510999999999</v>
      </c>
      <c r="G1937" s="234">
        <f t="shared" si="542"/>
        <v>2884.1310000000012</v>
      </c>
      <c r="H1937" s="105">
        <f t="shared" si="557"/>
        <v>5.587938011037461</v>
      </c>
      <c r="I1937" s="240">
        <v>19403.68</v>
      </c>
      <c r="J1937" s="235">
        <v>20050.019</v>
      </c>
      <c r="K1937" s="234">
        <f t="shared" si="558"/>
        <v>-646.33899999999994</v>
      </c>
      <c r="L1937" s="312">
        <f t="shared" si="559"/>
        <v>-3.2236328554102611</v>
      </c>
      <c r="M1937" s="240">
        <v>1426.51</v>
      </c>
      <c r="N1937" s="235">
        <v>1411.53</v>
      </c>
      <c r="O1937" s="234">
        <f t="shared" si="543"/>
        <v>14.980000000000018</v>
      </c>
      <c r="P1937" s="105">
        <f t="shared" si="544"/>
        <v>1.0612597677697264</v>
      </c>
      <c r="Q1937" s="240">
        <v>33667.451999999997</v>
      </c>
      <c r="R1937" s="235">
        <v>30151.962</v>
      </c>
      <c r="S1937" s="234">
        <f t="shared" si="545"/>
        <v>3515.489999999998</v>
      </c>
      <c r="T1937" s="105">
        <f t="shared" si="546"/>
        <v>11.659241279224211</v>
      </c>
      <c r="U1937" s="180" t="s">
        <v>5440</v>
      </c>
      <c r="V1937" s="165">
        <v>16743</v>
      </c>
      <c r="W1937" s="165">
        <v>16142</v>
      </c>
      <c r="X1937" s="165">
        <f t="shared" si="547"/>
        <v>601</v>
      </c>
      <c r="Y1937" s="255">
        <f t="shared" si="548"/>
        <v>3.72320654194028</v>
      </c>
      <c r="Z1937" s="237" t="s">
        <v>5427</v>
      </c>
      <c r="AA1937" s="165">
        <v>9007</v>
      </c>
      <c r="AB1937" s="165">
        <v>8004</v>
      </c>
      <c r="AC1937" s="165">
        <f t="shared" si="549"/>
        <v>1003</v>
      </c>
      <c r="AD1937" s="165">
        <f t="shared" si="560"/>
        <v>12.531234382808595</v>
      </c>
      <c r="AE1937" s="237" t="s">
        <v>9995</v>
      </c>
      <c r="AF1937" s="165">
        <v>3494</v>
      </c>
      <c r="AG1937" s="165">
        <v>3558</v>
      </c>
      <c r="AH1937" s="165">
        <f t="shared" si="551"/>
        <v>-64</v>
      </c>
      <c r="AI1937" s="165">
        <f t="shared" si="552"/>
        <v>-1.7987633501967397</v>
      </c>
      <c r="AJ1937" s="237" t="s">
        <v>8759</v>
      </c>
      <c r="AK1937" s="165">
        <v>1481</v>
      </c>
      <c r="AL1937" s="165">
        <v>921</v>
      </c>
      <c r="AM1937" s="165">
        <f t="shared" si="553"/>
        <v>560</v>
      </c>
      <c r="AN1937" s="165">
        <f t="shared" si="554"/>
        <v>60.803474484256249</v>
      </c>
      <c r="AO1937" s="237" t="s">
        <v>9996</v>
      </c>
      <c r="AP1937" s="165">
        <v>1092</v>
      </c>
      <c r="AQ1937" s="165">
        <v>112</v>
      </c>
      <c r="AR1937" s="165">
        <f t="shared" si="555"/>
        <v>980</v>
      </c>
      <c r="AS1937" s="255">
        <f t="shared" si="556"/>
        <v>875</v>
      </c>
      <c r="AT1937" s="166" t="s">
        <v>11899</v>
      </c>
    </row>
    <row r="1938" spans="2:46" ht="50" customHeight="1">
      <c r="B1938" s="34" t="s">
        <v>3814</v>
      </c>
      <c r="C1938" s="35" t="s">
        <v>5319</v>
      </c>
      <c r="D1938" s="36" t="s">
        <v>3815</v>
      </c>
      <c r="E1938" s="240">
        <v>33958.618000000002</v>
      </c>
      <c r="F1938" s="235">
        <v>31676.388999999999</v>
      </c>
      <c r="G1938" s="234">
        <f t="shared" si="542"/>
        <v>2282.229000000003</v>
      </c>
      <c r="H1938" s="105">
        <f t="shared" si="557"/>
        <v>7.20482691382532</v>
      </c>
      <c r="I1938" s="240">
        <v>10731.49</v>
      </c>
      <c r="J1938" s="235">
        <v>9253.7369999999992</v>
      </c>
      <c r="K1938" s="234">
        <f t="shared" si="558"/>
        <v>1477.7530000000006</v>
      </c>
      <c r="L1938" s="312">
        <f t="shared" si="559"/>
        <v>15.969256528470613</v>
      </c>
      <c r="M1938" s="240">
        <v>4579.0839999999998</v>
      </c>
      <c r="N1938" s="235">
        <v>4325.8339999999998</v>
      </c>
      <c r="O1938" s="234">
        <f t="shared" si="543"/>
        <v>253.25</v>
      </c>
      <c r="P1938" s="105">
        <f t="shared" si="544"/>
        <v>5.8543624189000321</v>
      </c>
      <c r="Q1938" s="240">
        <v>18648.044000000002</v>
      </c>
      <c r="R1938" s="235">
        <v>18096.817999999999</v>
      </c>
      <c r="S1938" s="234">
        <f t="shared" si="545"/>
        <v>551.22600000000239</v>
      </c>
      <c r="T1938" s="105">
        <f t="shared" si="546"/>
        <v>3.0459830009894691</v>
      </c>
      <c r="U1938" s="180" t="s">
        <v>6339</v>
      </c>
      <c r="V1938" s="165">
        <v>3900</v>
      </c>
      <c r="W1938" s="165">
        <v>4000</v>
      </c>
      <c r="X1938" s="165">
        <f t="shared" si="547"/>
        <v>-100</v>
      </c>
      <c r="Y1938" s="255">
        <f t="shared" si="548"/>
        <v>-2.5</v>
      </c>
      <c r="Z1938" s="237" t="s">
        <v>6266</v>
      </c>
      <c r="AA1938" s="165">
        <v>3312</v>
      </c>
      <c r="AB1938" s="165">
        <v>3136</v>
      </c>
      <c r="AC1938" s="165">
        <f t="shared" si="549"/>
        <v>176</v>
      </c>
      <c r="AD1938" s="165">
        <f t="shared" si="560"/>
        <v>5.6122448979591839</v>
      </c>
      <c r="AE1938" s="237" t="s">
        <v>7770</v>
      </c>
      <c r="AF1938" s="165">
        <v>2119</v>
      </c>
      <c r="AG1938" s="165">
        <v>2118</v>
      </c>
      <c r="AH1938" s="165">
        <f t="shared" si="551"/>
        <v>1</v>
      </c>
      <c r="AI1938" s="165">
        <f t="shared" si="552"/>
        <v>4.7214353163361665E-2</v>
      </c>
      <c r="AJ1938" s="237" t="s">
        <v>6367</v>
      </c>
      <c r="AK1938" s="165">
        <v>2045</v>
      </c>
      <c r="AL1938" s="165">
        <v>1482</v>
      </c>
      <c r="AM1938" s="165">
        <f t="shared" si="553"/>
        <v>563</v>
      </c>
      <c r="AN1938" s="165">
        <f t="shared" si="554"/>
        <v>37.989203778677464</v>
      </c>
      <c r="AO1938" s="237" t="s">
        <v>9997</v>
      </c>
      <c r="AP1938" s="165">
        <v>1899</v>
      </c>
      <c r="AQ1938" s="165">
        <v>1897</v>
      </c>
      <c r="AR1938" s="165">
        <f t="shared" si="555"/>
        <v>2</v>
      </c>
      <c r="AS1938" s="255">
        <f t="shared" si="556"/>
        <v>0.10542962572482868</v>
      </c>
      <c r="AT1938" s="166" t="s">
        <v>11900</v>
      </c>
    </row>
    <row r="1939" spans="2:46" ht="50" customHeight="1">
      <c r="B1939" s="34" t="s">
        <v>3816</v>
      </c>
      <c r="C1939" s="35" t="s">
        <v>5319</v>
      </c>
      <c r="D1939" s="36" t="s">
        <v>3817</v>
      </c>
      <c r="E1939" s="240">
        <v>7465.8</v>
      </c>
      <c r="F1939" s="235">
        <v>8617.8719999999994</v>
      </c>
      <c r="G1939" s="234">
        <f t="shared" si="542"/>
        <v>-1152.0719999999992</v>
      </c>
      <c r="H1939" s="105">
        <f t="shared" si="557"/>
        <v>-13.368404636318562</v>
      </c>
      <c r="I1939" s="240">
        <v>4722.5290000000005</v>
      </c>
      <c r="J1939" s="235">
        <v>4920.1880000000001</v>
      </c>
      <c r="K1939" s="234">
        <f t="shared" si="558"/>
        <v>-197.65899999999965</v>
      </c>
      <c r="L1939" s="312">
        <f t="shared" si="559"/>
        <v>-4.0173058427848618</v>
      </c>
      <c r="M1939" s="240">
        <v>626.21</v>
      </c>
      <c r="N1939" s="235">
        <v>644.47699999999998</v>
      </c>
      <c r="O1939" s="234">
        <f t="shared" si="543"/>
        <v>-18.266999999999939</v>
      </c>
      <c r="P1939" s="105">
        <f t="shared" si="544"/>
        <v>-2.8343912971292911</v>
      </c>
      <c r="Q1939" s="240">
        <v>2117.0610000000001</v>
      </c>
      <c r="R1939" s="235">
        <v>3053.2069999999999</v>
      </c>
      <c r="S1939" s="234">
        <f t="shared" si="545"/>
        <v>-936.14599999999973</v>
      </c>
      <c r="T1939" s="105">
        <f t="shared" si="546"/>
        <v>-30.661072112044803</v>
      </c>
      <c r="U1939" s="180" t="s">
        <v>9998</v>
      </c>
      <c r="V1939" s="165">
        <v>526</v>
      </c>
      <c r="W1939" s="165">
        <v>526</v>
      </c>
      <c r="X1939" s="165">
        <f t="shared" si="547"/>
        <v>0</v>
      </c>
      <c r="Y1939" s="255">
        <f t="shared" si="548"/>
        <v>0</v>
      </c>
      <c r="Z1939" s="237" t="s">
        <v>9999</v>
      </c>
      <c r="AA1939" s="165">
        <v>427</v>
      </c>
      <c r="AB1939" s="165">
        <v>478</v>
      </c>
      <c r="AC1939" s="165">
        <f t="shared" si="549"/>
        <v>-51</v>
      </c>
      <c r="AD1939" s="165">
        <f t="shared" si="560"/>
        <v>-10.669456066945607</v>
      </c>
      <c r="AE1939" s="237" t="s">
        <v>10000</v>
      </c>
      <c r="AF1939" s="165">
        <v>265</v>
      </c>
      <c r="AG1939" s="165">
        <v>169</v>
      </c>
      <c r="AH1939" s="165">
        <f t="shared" si="551"/>
        <v>96</v>
      </c>
      <c r="AI1939" s="165">
        <f t="shared" si="552"/>
        <v>56.80473372781065</v>
      </c>
      <c r="AJ1939" s="237" t="s">
        <v>7670</v>
      </c>
      <c r="AK1939" s="165">
        <v>216</v>
      </c>
      <c r="AL1939" s="165">
        <v>1194</v>
      </c>
      <c r="AM1939" s="165">
        <f t="shared" si="553"/>
        <v>-978</v>
      </c>
      <c r="AN1939" s="165">
        <f t="shared" si="554"/>
        <v>-81.909547738693462</v>
      </c>
      <c r="AO1939" s="237" t="s">
        <v>9698</v>
      </c>
      <c r="AP1939" s="165">
        <v>184</v>
      </c>
      <c r="AQ1939" s="165">
        <v>186</v>
      </c>
      <c r="AR1939" s="165">
        <f t="shared" si="555"/>
        <v>-2</v>
      </c>
      <c r="AS1939" s="255">
        <f t="shared" si="556"/>
        <v>-1.0752688172043012</v>
      </c>
      <c r="AT1939" s="166" t="s">
        <v>11901</v>
      </c>
    </row>
    <row r="1940" spans="2:46" ht="50" customHeight="1">
      <c r="B1940" s="34" t="s">
        <v>3818</v>
      </c>
      <c r="C1940" s="35" t="s">
        <v>5319</v>
      </c>
      <c r="D1940" s="36" t="s">
        <v>3819</v>
      </c>
      <c r="E1940" s="240">
        <v>4572.4070000000002</v>
      </c>
      <c r="F1940" s="235">
        <v>3740.9540000000002</v>
      </c>
      <c r="G1940" s="234">
        <f t="shared" si="542"/>
        <v>831.45299999999997</v>
      </c>
      <c r="H1940" s="105">
        <f t="shared" si="557"/>
        <v>22.225694301507044</v>
      </c>
      <c r="I1940" s="240">
        <v>3225.9059999999999</v>
      </c>
      <c r="J1940" s="235">
        <v>2715.86</v>
      </c>
      <c r="K1940" s="234">
        <f t="shared" si="558"/>
        <v>510.04599999999982</v>
      </c>
      <c r="L1940" s="312">
        <f t="shared" si="559"/>
        <v>18.780275861053212</v>
      </c>
      <c r="M1940" s="240">
        <v>8.5399999999999991</v>
      </c>
      <c r="N1940" s="235">
        <v>8.5389999999999997</v>
      </c>
      <c r="O1940" s="234">
        <f t="shared" si="543"/>
        <v>9.9999999999944578E-4</v>
      </c>
      <c r="P1940" s="105">
        <f t="shared" si="544"/>
        <v>1.1710973181864924E-2</v>
      </c>
      <c r="Q1940" s="240">
        <v>1337.961</v>
      </c>
      <c r="R1940" s="235">
        <v>1016.5549999999999</v>
      </c>
      <c r="S1940" s="234">
        <f t="shared" si="545"/>
        <v>321.40600000000006</v>
      </c>
      <c r="T1940" s="105">
        <f t="shared" si="546"/>
        <v>31.617177624427612</v>
      </c>
      <c r="U1940" s="76" t="s">
        <v>10001</v>
      </c>
      <c r="V1940" s="245">
        <v>1129</v>
      </c>
      <c r="W1940" s="245">
        <v>806</v>
      </c>
      <c r="X1940" s="245">
        <f t="shared" si="547"/>
        <v>323</v>
      </c>
      <c r="Y1940" s="259">
        <f t="shared" si="548"/>
        <v>40.074441687344915</v>
      </c>
      <c r="Z1940" s="111" t="s">
        <v>10002</v>
      </c>
      <c r="AA1940" s="245">
        <v>74</v>
      </c>
      <c r="AB1940" s="245">
        <v>75</v>
      </c>
      <c r="AC1940" s="245">
        <f t="shared" si="549"/>
        <v>-1</v>
      </c>
      <c r="AD1940" s="245">
        <f t="shared" si="560"/>
        <v>-1.3333333333333335</v>
      </c>
      <c r="AE1940" s="111" t="s">
        <v>10003</v>
      </c>
      <c r="AF1940" s="245">
        <v>72</v>
      </c>
      <c r="AG1940" s="245">
        <v>75</v>
      </c>
      <c r="AH1940" s="245">
        <f t="shared" si="551"/>
        <v>-3</v>
      </c>
      <c r="AI1940" s="245">
        <f t="shared" si="552"/>
        <v>-4</v>
      </c>
      <c r="AJ1940" s="111" t="s">
        <v>10004</v>
      </c>
      <c r="AK1940" s="245">
        <v>20</v>
      </c>
      <c r="AL1940" s="245">
        <v>20</v>
      </c>
      <c r="AM1940" s="245">
        <f t="shared" si="553"/>
        <v>0</v>
      </c>
      <c r="AN1940" s="245">
        <f t="shared" si="554"/>
        <v>0</v>
      </c>
      <c r="AO1940" s="111" t="s">
        <v>8906</v>
      </c>
      <c r="AP1940" s="245">
        <v>14</v>
      </c>
      <c r="AQ1940" s="245">
        <v>14</v>
      </c>
      <c r="AR1940" s="245">
        <f t="shared" si="555"/>
        <v>0</v>
      </c>
      <c r="AS1940" s="259">
        <f t="shared" si="556"/>
        <v>0</v>
      </c>
      <c r="AT1940" s="166" t="s">
        <v>10005</v>
      </c>
    </row>
    <row r="1941" spans="2:46" ht="50" customHeight="1">
      <c r="B1941" s="34" t="s">
        <v>3820</v>
      </c>
      <c r="C1941" s="35" t="s">
        <v>5319</v>
      </c>
      <c r="D1941" s="36" t="s">
        <v>3821</v>
      </c>
      <c r="E1941" s="240">
        <v>1411.857</v>
      </c>
      <c r="F1941" s="235">
        <v>1460.7950000000001</v>
      </c>
      <c r="G1941" s="234">
        <f t="shared" si="542"/>
        <v>-48.938000000000102</v>
      </c>
      <c r="H1941" s="105">
        <f t="shared" si="557"/>
        <v>-3.3500936134091432</v>
      </c>
      <c r="I1941" s="240">
        <v>686.42100000000005</v>
      </c>
      <c r="J1941" s="235">
        <v>614.53700000000003</v>
      </c>
      <c r="K1941" s="234">
        <f t="shared" si="558"/>
        <v>71.884000000000015</v>
      </c>
      <c r="L1941" s="312">
        <f t="shared" si="559"/>
        <v>11.697261515580024</v>
      </c>
      <c r="M1941" s="240">
        <v>3.0430000000000001</v>
      </c>
      <c r="N1941" s="235">
        <v>3.04</v>
      </c>
      <c r="O1941" s="234">
        <f t="shared" si="543"/>
        <v>3.0000000000001137E-3</v>
      </c>
      <c r="P1941" s="105">
        <f t="shared" si="544"/>
        <v>9.8684210526319524E-2</v>
      </c>
      <c r="Q1941" s="240">
        <v>722.39300000000003</v>
      </c>
      <c r="R1941" s="235">
        <v>843.21799999999996</v>
      </c>
      <c r="S1941" s="234">
        <f t="shared" si="545"/>
        <v>-120.82499999999993</v>
      </c>
      <c r="T1941" s="105">
        <f t="shared" si="546"/>
        <v>-14.329034721744547</v>
      </c>
      <c r="U1941" s="76" t="s">
        <v>10006</v>
      </c>
      <c r="V1941" s="245">
        <v>312</v>
      </c>
      <c r="W1941" s="245">
        <v>443</v>
      </c>
      <c r="X1941" s="245">
        <f t="shared" si="547"/>
        <v>-131</v>
      </c>
      <c r="Y1941" s="259">
        <f t="shared" si="548"/>
        <v>-29.571106094808126</v>
      </c>
      <c r="Z1941" s="111" t="s">
        <v>10007</v>
      </c>
      <c r="AA1941" s="245">
        <v>100</v>
      </c>
      <c r="AB1941" s="245">
        <v>86</v>
      </c>
      <c r="AC1941" s="245">
        <f t="shared" si="549"/>
        <v>14</v>
      </c>
      <c r="AD1941" s="245">
        <f t="shared" si="560"/>
        <v>16.279069767441861</v>
      </c>
      <c r="AE1941" s="111" t="s">
        <v>10008</v>
      </c>
      <c r="AF1941" s="245">
        <v>69</v>
      </c>
      <c r="AG1941" s="245">
        <v>70</v>
      </c>
      <c r="AH1941" s="245">
        <f t="shared" si="551"/>
        <v>-1</v>
      </c>
      <c r="AI1941" s="245">
        <f t="shared" si="552"/>
        <v>-1.4285714285714286</v>
      </c>
      <c r="AJ1941" s="111" t="s">
        <v>10009</v>
      </c>
      <c r="AK1941" s="245">
        <v>55</v>
      </c>
      <c r="AL1941" s="245">
        <v>63</v>
      </c>
      <c r="AM1941" s="245">
        <f t="shared" si="553"/>
        <v>-8</v>
      </c>
      <c r="AN1941" s="245">
        <f t="shared" si="554"/>
        <v>-12.698412698412698</v>
      </c>
      <c r="AO1941" s="111" t="s">
        <v>10010</v>
      </c>
      <c r="AP1941" s="245">
        <v>39</v>
      </c>
      <c r="AQ1941" s="245">
        <v>41</v>
      </c>
      <c r="AR1941" s="245">
        <f t="shared" si="555"/>
        <v>-2</v>
      </c>
      <c r="AS1941" s="259">
        <f t="shared" si="556"/>
        <v>-4.8780487804878048</v>
      </c>
      <c r="AT1941" s="166" t="s">
        <v>10011</v>
      </c>
    </row>
    <row r="1942" spans="2:46" ht="50" customHeight="1">
      <c r="B1942" s="34" t="s">
        <v>3822</v>
      </c>
      <c r="C1942" s="35" t="s">
        <v>5319</v>
      </c>
      <c r="D1942" s="36" t="s">
        <v>3823</v>
      </c>
      <c r="E1942" s="240">
        <v>14781.704</v>
      </c>
      <c r="F1942" s="235">
        <v>15280.485000000001</v>
      </c>
      <c r="G1942" s="234">
        <f t="shared" si="542"/>
        <v>-498.78100000000086</v>
      </c>
      <c r="H1942" s="105">
        <f t="shared" si="557"/>
        <v>-3.2641699527207466</v>
      </c>
      <c r="I1942" s="240">
        <v>6668.5190000000002</v>
      </c>
      <c r="J1942" s="235">
        <v>6641.723</v>
      </c>
      <c r="K1942" s="234">
        <f t="shared" si="558"/>
        <v>26.796000000000276</v>
      </c>
      <c r="L1942" s="312">
        <f t="shared" si="559"/>
        <v>0.40344952657616523</v>
      </c>
      <c r="M1942" s="240">
        <v>818.85900000000004</v>
      </c>
      <c r="N1942" s="235">
        <v>909.495</v>
      </c>
      <c r="O1942" s="234">
        <f t="shared" si="543"/>
        <v>-90.635999999999967</v>
      </c>
      <c r="P1942" s="105">
        <f t="shared" si="544"/>
        <v>-9.9655303217719684</v>
      </c>
      <c r="Q1942" s="240">
        <v>7294.326</v>
      </c>
      <c r="R1942" s="235">
        <v>7729.2669999999998</v>
      </c>
      <c r="S1942" s="234">
        <f t="shared" si="545"/>
        <v>-434.9409999999998</v>
      </c>
      <c r="T1942" s="105">
        <f t="shared" si="546"/>
        <v>-5.627195955321505</v>
      </c>
      <c r="U1942" s="180" t="s">
        <v>5395</v>
      </c>
      <c r="V1942" s="165">
        <v>3097</v>
      </c>
      <c r="W1942" s="165">
        <v>3158</v>
      </c>
      <c r="X1942" s="165">
        <f t="shared" si="547"/>
        <v>-61</v>
      </c>
      <c r="Y1942" s="255">
        <f t="shared" si="548"/>
        <v>-1.9316022799240027</v>
      </c>
      <c r="Z1942" s="237" t="s">
        <v>5338</v>
      </c>
      <c r="AA1942" s="165">
        <v>997</v>
      </c>
      <c r="AB1942" s="165">
        <v>1103</v>
      </c>
      <c r="AC1942" s="165">
        <f t="shared" si="549"/>
        <v>-106</v>
      </c>
      <c r="AD1942" s="165">
        <f t="shared" si="560"/>
        <v>-9.6101541251133273</v>
      </c>
      <c r="AE1942" s="237" t="s">
        <v>10012</v>
      </c>
      <c r="AF1942" s="165">
        <v>653</v>
      </c>
      <c r="AG1942" s="165">
        <v>730</v>
      </c>
      <c r="AH1942" s="165">
        <f t="shared" si="551"/>
        <v>-77</v>
      </c>
      <c r="AI1942" s="165">
        <f t="shared" si="552"/>
        <v>-10.547945205479452</v>
      </c>
      <c r="AJ1942" s="237" t="s">
        <v>10013</v>
      </c>
      <c r="AK1942" s="165">
        <v>611</v>
      </c>
      <c r="AL1942" s="165">
        <v>611</v>
      </c>
      <c r="AM1942" s="165">
        <f t="shared" si="553"/>
        <v>0</v>
      </c>
      <c r="AN1942" s="165">
        <f t="shared" si="554"/>
        <v>0</v>
      </c>
      <c r="AO1942" s="237" t="s">
        <v>7670</v>
      </c>
      <c r="AP1942" s="165">
        <v>537</v>
      </c>
      <c r="AQ1942" s="165">
        <v>563</v>
      </c>
      <c r="AR1942" s="165">
        <f t="shared" si="555"/>
        <v>-26</v>
      </c>
      <c r="AS1942" s="263">
        <f t="shared" si="556"/>
        <v>-4.6181172291296626</v>
      </c>
      <c r="AT1942" s="166" t="s">
        <v>11902</v>
      </c>
    </row>
    <row r="1943" spans="2:46" ht="50" customHeight="1">
      <c r="B1943" s="34" t="s">
        <v>3824</v>
      </c>
      <c r="C1943" s="35" t="s">
        <v>5319</v>
      </c>
      <c r="D1943" s="36" t="s">
        <v>3825</v>
      </c>
      <c r="E1943" s="240">
        <v>11939.098</v>
      </c>
      <c r="F1943" s="235">
        <v>11853.794</v>
      </c>
      <c r="G1943" s="234">
        <f t="shared" si="542"/>
        <v>85.304000000000087</v>
      </c>
      <c r="H1943" s="105">
        <f t="shared" si="557"/>
        <v>0.71963457438183998</v>
      </c>
      <c r="I1943" s="240">
        <v>4547.9570000000003</v>
      </c>
      <c r="J1943" s="235">
        <v>4930.7349999999997</v>
      </c>
      <c r="K1943" s="234">
        <f t="shared" si="558"/>
        <v>-382.77799999999934</v>
      </c>
      <c r="L1943" s="312">
        <f t="shared" si="559"/>
        <v>-7.7631022555460669</v>
      </c>
      <c r="M1943" s="240">
        <v>879.46400000000006</v>
      </c>
      <c r="N1943" s="235">
        <v>879.36300000000006</v>
      </c>
      <c r="O1943" s="234">
        <f t="shared" si="543"/>
        <v>0.10099999999999909</v>
      </c>
      <c r="P1943" s="105">
        <f t="shared" si="544"/>
        <v>1.1485586725845763E-2</v>
      </c>
      <c r="Q1943" s="240">
        <v>6511.6769999999997</v>
      </c>
      <c r="R1943" s="235">
        <v>6043.6959999999999</v>
      </c>
      <c r="S1943" s="234">
        <f t="shared" si="545"/>
        <v>467.98099999999977</v>
      </c>
      <c r="T1943" s="105">
        <f t="shared" si="546"/>
        <v>7.7432915222737835</v>
      </c>
      <c r="U1943" s="180" t="s">
        <v>9659</v>
      </c>
      <c r="V1943" s="165">
        <v>2402</v>
      </c>
      <c r="W1943" s="165">
        <v>2462</v>
      </c>
      <c r="X1943" s="165">
        <f t="shared" si="547"/>
        <v>-60</v>
      </c>
      <c r="Y1943" s="255">
        <f t="shared" si="548"/>
        <v>-2.4370430544272947</v>
      </c>
      <c r="Z1943" s="237" t="s">
        <v>10014</v>
      </c>
      <c r="AA1943" s="165">
        <v>1246</v>
      </c>
      <c r="AB1943" s="165">
        <v>996</v>
      </c>
      <c r="AC1943" s="165">
        <f t="shared" si="549"/>
        <v>250</v>
      </c>
      <c r="AD1943" s="165">
        <f t="shared" si="560"/>
        <v>25.100401606425706</v>
      </c>
      <c r="AE1943" s="237" t="s">
        <v>5467</v>
      </c>
      <c r="AF1943" s="165">
        <v>926</v>
      </c>
      <c r="AG1943" s="165">
        <v>915</v>
      </c>
      <c r="AH1943" s="165">
        <f t="shared" si="551"/>
        <v>11</v>
      </c>
      <c r="AI1943" s="165">
        <f t="shared" si="552"/>
        <v>1.2021857923497268</v>
      </c>
      <c r="AJ1943" s="237" t="s">
        <v>10015</v>
      </c>
      <c r="AK1943" s="165">
        <v>481</v>
      </c>
      <c r="AL1943" s="165">
        <v>495</v>
      </c>
      <c r="AM1943" s="165">
        <f t="shared" si="553"/>
        <v>-14</v>
      </c>
      <c r="AN1943" s="165">
        <f t="shared" si="554"/>
        <v>-2.8282828282828283</v>
      </c>
      <c r="AO1943" s="237" t="s">
        <v>10016</v>
      </c>
      <c r="AP1943" s="165">
        <v>331</v>
      </c>
      <c r="AQ1943" s="165">
        <v>211</v>
      </c>
      <c r="AR1943" s="165">
        <f t="shared" si="555"/>
        <v>120</v>
      </c>
      <c r="AS1943" s="255">
        <f t="shared" si="556"/>
        <v>56.872037914691944</v>
      </c>
      <c r="AT1943" s="166" t="s">
        <v>11903</v>
      </c>
    </row>
    <row r="1944" spans="2:46" ht="50" customHeight="1">
      <c r="B1944" s="34" t="s">
        <v>3826</v>
      </c>
      <c r="C1944" s="35" t="s">
        <v>5319</v>
      </c>
      <c r="D1944" s="36" t="s">
        <v>3827</v>
      </c>
      <c r="E1944" s="240">
        <v>7523.8069999999998</v>
      </c>
      <c r="F1944" s="235">
        <v>7170.6530000000002</v>
      </c>
      <c r="G1944" s="234">
        <f t="shared" si="542"/>
        <v>353.15399999999954</v>
      </c>
      <c r="H1944" s="105">
        <f t="shared" si="557"/>
        <v>4.9249907923309006</v>
      </c>
      <c r="I1944" s="240">
        <v>964.05200000000002</v>
      </c>
      <c r="J1944" s="235">
        <v>1070.33</v>
      </c>
      <c r="K1944" s="234">
        <f t="shared" si="558"/>
        <v>-106.27799999999991</v>
      </c>
      <c r="L1944" s="312">
        <f t="shared" si="559"/>
        <v>-9.9294610073528649</v>
      </c>
      <c r="M1944" s="240">
        <v>1617.711</v>
      </c>
      <c r="N1944" s="235">
        <v>1744.482</v>
      </c>
      <c r="O1944" s="234">
        <f t="shared" si="543"/>
        <v>-126.77099999999996</v>
      </c>
      <c r="P1944" s="105">
        <f t="shared" si="544"/>
        <v>-7.266970940370836</v>
      </c>
      <c r="Q1944" s="240">
        <v>4942.0439999999999</v>
      </c>
      <c r="R1944" s="235">
        <v>4355.8410000000003</v>
      </c>
      <c r="S1944" s="234">
        <f t="shared" si="545"/>
        <v>586.20299999999952</v>
      </c>
      <c r="T1944" s="105">
        <f t="shared" si="546"/>
        <v>13.457860376446234</v>
      </c>
      <c r="U1944" s="180" t="s">
        <v>5338</v>
      </c>
      <c r="V1944" s="165">
        <v>1447</v>
      </c>
      <c r="W1944" s="165">
        <v>1521</v>
      </c>
      <c r="X1944" s="165">
        <f t="shared" si="547"/>
        <v>-74</v>
      </c>
      <c r="Y1944" s="255">
        <f t="shared" si="548"/>
        <v>-4.8652202498356347</v>
      </c>
      <c r="Z1944" s="237" t="s">
        <v>6287</v>
      </c>
      <c r="AA1944" s="165">
        <v>758</v>
      </c>
      <c r="AB1944" s="165">
        <v>448</v>
      </c>
      <c r="AC1944" s="165">
        <f t="shared" si="549"/>
        <v>310</v>
      </c>
      <c r="AD1944" s="165">
        <f t="shared" si="560"/>
        <v>69.196428571428569</v>
      </c>
      <c r="AE1944" s="237" t="s">
        <v>6699</v>
      </c>
      <c r="AF1944" s="165">
        <v>500</v>
      </c>
      <c r="AG1944" s="165" t="s">
        <v>6150</v>
      </c>
      <c r="AH1944" s="165" t="s">
        <v>6150</v>
      </c>
      <c r="AI1944" s="165" t="s">
        <v>6150</v>
      </c>
      <c r="AJ1944" s="237" t="s">
        <v>5362</v>
      </c>
      <c r="AK1944" s="165">
        <v>410</v>
      </c>
      <c r="AL1944" s="165">
        <v>497</v>
      </c>
      <c r="AM1944" s="165">
        <f t="shared" si="553"/>
        <v>-87</v>
      </c>
      <c r="AN1944" s="165">
        <f t="shared" si="554"/>
        <v>-17.505030181086521</v>
      </c>
      <c r="AO1944" s="237" t="s">
        <v>10017</v>
      </c>
      <c r="AP1944" s="165">
        <v>342</v>
      </c>
      <c r="AQ1944" s="165">
        <v>433</v>
      </c>
      <c r="AR1944" s="165">
        <f t="shared" si="555"/>
        <v>-91</v>
      </c>
      <c r="AS1944" s="255">
        <f t="shared" si="556"/>
        <v>-21.016166281755197</v>
      </c>
      <c r="AT1944" s="166" t="s">
        <v>11904</v>
      </c>
    </row>
    <row r="1945" spans="2:46" ht="50" customHeight="1">
      <c r="B1945" s="34" t="s">
        <v>3828</v>
      </c>
      <c r="C1945" s="35" t="s">
        <v>5319</v>
      </c>
      <c r="D1945" s="36" t="s">
        <v>3829</v>
      </c>
      <c r="E1945" s="240">
        <v>9686.0879999999997</v>
      </c>
      <c r="F1945" s="235">
        <v>11007.743</v>
      </c>
      <c r="G1945" s="234">
        <f t="shared" si="542"/>
        <v>-1321.6550000000007</v>
      </c>
      <c r="H1945" s="105">
        <f t="shared" si="557"/>
        <v>-12.006593903945619</v>
      </c>
      <c r="I1945" s="240">
        <v>4750.884</v>
      </c>
      <c r="J1945" s="235">
        <v>5106.7120000000004</v>
      </c>
      <c r="K1945" s="234">
        <f t="shared" si="558"/>
        <v>-355.82800000000043</v>
      </c>
      <c r="L1945" s="312">
        <f t="shared" si="559"/>
        <v>-6.9678493715721661</v>
      </c>
      <c r="M1945" s="240">
        <v>90.736000000000004</v>
      </c>
      <c r="N1945" s="235">
        <v>631.06799999999998</v>
      </c>
      <c r="O1945" s="234">
        <f t="shared" si="543"/>
        <v>-540.33199999999999</v>
      </c>
      <c r="P1945" s="105">
        <f t="shared" si="544"/>
        <v>-85.621834730964025</v>
      </c>
      <c r="Q1945" s="240">
        <v>4844.4679999999998</v>
      </c>
      <c r="R1945" s="235">
        <v>5269.9629999999997</v>
      </c>
      <c r="S1945" s="234">
        <f t="shared" si="545"/>
        <v>-425.49499999999989</v>
      </c>
      <c r="T1945" s="105">
        <f t="shared" si="546"/>
        <v>-8.0739656046921002</v>
      </c>
      <c r="U1945" s="180" t="s">
        <v>5440</v>
      </c>
      <c r="V1945" s="165">
        <v>1913</v>
      </c>
      <c r="W1945" s="165">
        <v>1913</v>
      </c>
      <c r="X1945" s="165">
        <f t="shared" si="547"/>
        <v>0</v>
      </c>
      <c r="Y1945" s="255">
        <f t="shared" si="548"/>
        <v>0</v>
      </c>
      <c r="Z1945" s="237" t="s">
        <v>6293</v>
      </c>
      <c r="AA1945" s="165">
        <v>1649</v>
      </c>
      <c r="AB1945" s="165">
        <v>2105</v>
      </c>
      <c r="AC1945" s="165">
        <f t="shared" si="549"/>
        <v>-456</v>
      </c>
      <c r="AD1945" s="165">
        <f t="shared" si="560"/>
        <v>-21.662707838479811</v>
      </c>
      <c r="AE1945" s="237" t="s">
        <v>10018</v>
      </c>
      <c r="AF1945" s="165">
        <v>185</v>
      </c>
      <c r="AG1945" s="165">
        <v>217</v>
      </c>
      <c r="AH1945" s="165">
        <f t="shared" si="551"/>
        <v>-32</v>
      </c>
      <c r="AI1945" s="165">
        <f t="shared" si="552"/>
        <v>-14.746543778801843</v>
      </c>
      <c r="AJ1945" s="237" t="s">
        <v>10019</v>
      </c>
      <c r="AK1945" s="165">
        <v>172</v>
      </c>
      <c r="AL1945" s="165">
        <v>143</v>
      </c>
      <c r="AM1945" s="165">
        <f t="shared" si="553"/>
        <v>29</v>
      </c>
      <c r="AN1945" s="165">
        <f t="shared" si="554"/>
        <v>20.27972027972028</v>
      </c>
      <c r="AO1945" s="237" t="s">
        <v>6624</v>
      </c>
      <c r="AP1945" s="165">
        <v>121</v>
      </c>
      <c r="AQ1945" s="165">
        <v>111</v>
      </c>
      <c r="AR1945" s="165">
        <f t="shared" si="555"/>
        <v>10</v>
      </c>
      <c r="AS1945" s="255">
        <f t="shared" si="556"/>
        <v>9.0090090090090094</v>
      </c>
      <c r="AT1945" s="9" t="s">
        <v>10020</v>
      </c>
    </row>
    <row r="1946" spans="2:46" ht="50" customHeight="1">
      <c r="B1946" s="37" t="s">
        <v>3830</v>
      </c>
      <c r="C1946" s="35" t="s">
        <v>5319</v>
      </c>
      <c r="D1946" s="39" t="s">
        <v>3831</v>
      </c>
      <c r="E1946" s="240">
        <v>10882.945</v>
      </c>
      <c r="F1946" s="235">
        <v>12593.846</v>
      </c>
      <c r="G1946" s="234">
        <f t="shared" si="542"/>
        <v>-1710.9009999999998</v>
      </c>
      <c r="H1946" s="105">
        <f t="shared" si="557"/>
        <v>-13.585214556379361</v>
      </c>
      <c r="I1946" s="240">
        <v>4653.09</v>
      </c>
      <c r="J1946" s="235">
        <v>4562.9669999999996</v>
      </c>
      <c r="K1946" s="234">
        <f t="shared" si="558"/>
        <v>90.123000000000502</v>
      </c>
      <c r="L1946" s="312">
        <f t="shared" si="559"/>
        <v>1.9750964668383644</v>
      </c>
      <c r="M1946" s="240">
        <v>465.73200000000003</v>
      </c>
      <c r="N1946" s="235">
        <v>1808.3720000000001</v>
      </c>
      <c r="O1946" s="234">
        <f t="shared" si="543"/>
        <v>-1342.64</v>
      </c>
      <c r="P1946" s="105">
        <f t="shared" si="544"/>
        <v>-74.245785712231779</v>
      </c>
      <c r="Q1946" s="240">
        <v>5764.1229999999996</v>
      </c>
      <c r="R1946" s="235">
        <v>6222.5069999999996</v>
      </c>
      <c r="S1946" s="234">
        <f t="shared" si="545"/>
        <v>-458.38400000000001</v>
      </c>
      <c r="T1946" s="105">
        <f t="shared" si="546"/>
        <v>-7.3665485631434411</v>
      </c>
      <c r="U1946" s="180" t="s">
        <v>10021</v>
      </c>
      <c r="V1946" s="165">
        <v>2369</v>
      </c>
      <c r="W1946" s="165">
        <v>2721</v>
      </c>
      <c r="X1946" s="165">
        <f t="shared" si="547"/>
        <v>-352</v>
      </c>
      <c r="Y1946" s="255">
        <f t="shared" si="548"/>
        <v>-12.936420433664095</v>
      </c>
      <c r="Z1946" s="237" t="s">
        <v>10022</v>
      </c>
      <c r="AA1946" s="165">
        <v>1543</v>
      </c>
      <c r="AB1946" s="165">
        <v>1539</v>
      </c>
      <c r="AC1946" s="165">
        <f t="shared" si="549"/>
        <v>4</v>
      </c>
      <c r="AD1946" s="165">
        <f t="shared" si="560"/>
        <v>0.25990903183885639</v>
      </c>
      <c r="AE1946" s="237" t="s">
        <v>5801</v>
      </c>
      <c r="AF1946" s="165">
        <v>1327</v>
      </c>
      <c r="AG1946" s="165">
        <v>1431</v>
      </c>
      <c r="AH1946" s="165">
        <f t="shared" si="551"/>
        <v>-104</v>
      </c>
      <c r="AI1946" s="165">
        <f t="shared" si="552"/>
        <v>-7.2676450034940592</v>
      </c>
      <c r="AJ1946" s="237" t="s">
        <v>10023</v>
      </c>
      <c r="AK1946" s="165">
        <v>240</v>
      </c>
      <c r="AL1946" s="165">
        <v>244</v>
      </c>
      <c r="AM1946" s="165">
        <f t="shared" si="553"/>
        <v>-4</v>
      </c>
      <c r="AN1946" s="165">
        <f t="shared" si="554"/>
        <v>-1.639344262295082</v>
      </c>
      <c r="AO1946" s="237" t="s">
        <v>7140</v>
      </c>
      <c r="AP1946" s="165">
        <v>150</v>
      </c>
      <c r="AQ1946" s="165">
        <v>150</v>
      </c>
      <c r="AR1946" s="165">
        <f t="shared" si="555"/>
        <v>0</v>
      </c>
      <c r="AS1946" s="255">
        <f t="shared" si="556"/>
        <v>0</v>
      </c>
      <c r="AT1946" s="171" t="s">
        <v>11905</v>
      </c>
    </row>
    <row r="1947" spans="2:46" ht="50" customHeight="1">
      <c r="B1947" s="37" t="s">
        <v>3832</v>
      </c>
      <c r="C1947" s="35" t="s">
        <v>5319</v>
      </c>
      <c r="D1947" s="39" t="s">
        <v>3833</v>
      </c>
      <c r="E1947" s="240">
        <v>11004.804</v>
      </c>
      <c r="F1947" s="235">
        <v>10108.578</v>
      </c>
      <c r="G1947" s="234">
        <f t="shared" si="542"/>
        <v>896.22600000000057</v>
      </c>
      <c r="H1947" s="105">
        <f t="shared" si="557"/>
        <v>8.8659948016427297</v>
      </c>
      <c r="I1947" s="240">
        <v>4097.9049999999997</v>
      </c>
      <c r="J1947" s="235">
        <v>3544.0120000000002</v>
      </c>
      <c r="K1947" s="234">
        <f t="shared" si="558"/>
        <v>553.89299999999957</v>
      </c>
      <c r="L1947" s="312">
        <f t="shared" si="559"/>
        <v>15.628982068909462</v>
      </c>
      <c r="M1947" s="240">
        <v>637.04999999999995</v>
      </c>
      <c r="N1947" s="235">
        <v>831.82299999999998</v>
      </c>
      <c r="O1947" s="234">
        <f t="shared" ref="O1947:O1963" si="561">M1947-N1947</f>
        <v>-194.77300000000002</v>
      </c>
      <c r="P1947" s="105">
        <f t="shared" ref="P1947:P1963" si="562">O1947/N1947*100</f>
        <v>-23.415197704319311</v>
      </c>
      <c r="Q1947" s="240">
        <v>6269.8490000000002</v>
      </c>
      <c r="R1947" s="235">
        <v>5732.7430000000004</v>
      </c>
      <c r="S1947" s="234">
        <f t="shared" ref="S1947:S1986" si="563">Q1947-R1947</f>
        <v>537.10599999999977</v>
      </c>
      <c r="T1947" s="105">
        <f t="shared" ref="T1947:T1986" si="564">S1947/R1947*100</f>
        <v>9.3690925966853875</v>
      </c>
      <c r="U1947" s="180" t="s">
        <v>10024</v>
      </c>
      <c r="V1947" s="165">
        <v>1945</v>
      </c>
      <c r="W1947" s="165">
        <v>1749</v>
      </c>
      <c r="X1947" s="165">
        <f t="shared" ref="X1947:X1986" si="565">V1947-W1947</f>
        <v>196</v>
      </c>
      <c r="Y1947" s="255">
        <f t="shared" ref="Y1947:Y1986" si="566">X1947/W1947*100</f>
        <v>11.206403659233848</v>
      </c>
      <c r="Z1947" s="237" t="s">
        <v>5564</v>
      </c>
      <c r="AA1947" s="165">
        <v>1868</v>
      </c>
      <c r="AB1947" s="165">
        <v>1892</v>
      </c>
      <c r="AC1947" s="165">
        <f t="shared" ref="AC1947:AC1984" si="567">AA1947-AB1947</f>
        <v>-24</v>
      </c>
      <c r="AD1947" s="165">
        <f t="shared" si="560"/>
        <v>-1.2684989429175475</v>
      </c>
      <c r="AE1947" s="237" t="s">
        <v>6329</v>
      </c>
      <c r="AF1947" s="165">
        <v>1087</v>
      </c>
      <c r="AG1947" s="165">
        <v>922</v>
      </c>
      <c r="AH1947" s="165">
        <f t="shared" ref="AH1947:AH1986" si="568">AF1947-AG1947</f>
        <v>165</v>
      </c>
      <c r="AI1947" s="165">
        <f t="shared" ref="AI1947:AI1986" si="569">AH1947/AG1947*100</f>
        <v>17.895878524945772</v>
      </c>
      <c r="AJ1947" s="237" t="s">
        <v>10025</v>
      </c>
      <c r="AK1947" s="165">
        <v>867</v>
      </c>
      <c r="AL1947" s="165">
        <v>578</v>
      </c>
      <c r="AM1947" s="165">
        <f t="shared" ref="AM1947:AM1986" si="570">AK1947-AL1947</f>
        <v>289</v>
      </c>
      <c r="AN1947" s="165">
        <f t="shared" ref="AN1947:AN1986" si="571">AM1947/AL1947*100</f>
        <v>50</v>
      </c>
      <c r="AO1947" s="237" t="s">
        <v>10026</v>
      </c>
      <c r="AP1947" s="165">
        <v>305</v>
      </c>
      <c r="AQ1947" s="165">
        <v>190</v>
      </c>
      <c r="AR1947" s="165">
        <f t="shared" ref="AR1947:AR1986" si="572">AP1947-AQ1947</f>
        <v>115</v>
      </c>
      <c r="AS1947" s="255">
        <f t="shared" ref="AS1947:AS1986" si="573">AR1947/AQ1947*100</f>
        <v>60.526315789473685</v>
      </c>
      <c r="AT1947" s="171" t="s">
        <v>11906</v>
      </c>
    </row>
    <row r="1948" spans="2:46" ht="50" customHeight="1">
      <c r="B1948" s="34" t="s">
        <v>3834</v>
      </c>
      <c r="C1948" s="35" t="s">
        <v>5319</v>
      </c>
      <c r="D1948" s="36" t="s">
        <v>3835</v>
      </c>
      <c r="E1948" s="240">
        <v>10552.01</v>
      </c>
      <c r="F1948" s="235">
        <v>10464.662</v>
      </c>
      <c r="G1948" s="234">
        <f t="shared" si="542"/>
        <v>87.347999999999956</v>
      </c>
      <c r="H1948" s="105">
        <f t="shared" si="557"/>
        <v>0.83469489984482981</v>
      </c>
      <c r="I1948" s="240">
        <v>6305.2139999999999</v>
      </c>
      <c r="J1948" s="235">
        <v>6265.7089999999998</v>
      </c>
      <c r="K1948" s="234">
        <f t="shared" si="558"/>
        <v>39.505000000000109</v>
      </c>
      <c r="L1948" s="312">
        <f t="shared" si="559"/>
        <v>0.63049528792352327</v>
      </c>
      <c r="M1948" s="240">
        <v>110.678</v>
      </c>
      <c r="N1948" s="235">
        <v>110.547</v>
      </c>
      <c r="O1948" s="234">
        <f t="shared" si="561"/>
        <v>0.13100000000000023</v>
      </c>
      <c r="P1948" s="105">
        <f t="shared" si="562"/>
        <v>0.11850163278967338</v>
      </c>
      <c r="Q1948" s="240">
        <v>4136.1180000000004</v>
      </c>
      <c r="R1948" s="235">
        <v>4088.4059999999999</v>
      </c>
      <c r="S1948" s="234">
        <f t="shared" si="563"/>
        <v>47.712000000000444</v>
      </c>
      <c r="T1948" s="105">
        <f t="shared" si="564"/>
        <v>1.1670073862527461</v>
      </c>
      <c r="U1948" s="180" t="s">
        <v>5338</v>
      </c>
      <c r="V1948" s="165">
        <v>2444</v>
      </c>
      <c r="W1948" s="165">
        <v>2444</v>
      </c>
      <c r="X1948" s="165">
        <f t="shared" si="565"/>
        <v>0</v>
      </c>
      <c r="Y1948" s="255">
        <f t="shared" si="566"/>
        <v>0</v>
      </c>
      <c r="Z1948" s="237" t="s">
        <v>5440</v>
      </c>
      <c r="AA1948" s="165">
        <v>891</v>
      </c>
      <c r="AB1948" s="165">
        <v>890</v>
      </c>
      <c r="AC1948" s="165">
        <f t="shared" si="567"/>
        <v>1</v>
      </c>
      <c r="AD1948" s="165">
        <f t="shared" si="560"/>
        <v>0.11235955056179776</v>
      </c>
      <c r="AE1948" s="237" t="s">
        <v>10027</v>
      </c>
      <c r="AF1948" s="165">
        <v>354</v>
      </c>
      <c r="AG1948" s="165">
        <v>353</v>
      </c>
      <c r="AH1948" s="165">
        <f t="shared" si="568"/>
        <v>1</v>
      </c>
      <c r="AI1948" s="165">
        <f t="shared" si="569"/>
        <v>0.28328611898016998</v>
      </c>
      <c r="AJ1948" s="237" t="s">
        <v>10028</v>
      </c>
      <c r="AK1948" s="165">
        <v>139</v>
      </c>
      <c r="AL1948" s="165">
        <v>139</v>
      </c>
      <c r="AM1948" s="165">
        <f t="shared" si="570"/>
        <v>0</v>
      </c>
      <c r="AN1948" s="165">
        <f t="shared" si="571"/>
        <v>0</v>
      </c>
      <c r="AO1948" s="237" t="s">
        <v>5460</v>
      </c>
      <c r="AP1948" s="165">
        <v>114</v>
      </c>
      <c r="AQ1948" s="165">
        <v>68</v>
      </c>
      <c r="AR1948" s="165">
        <f t="shared" si="572"/>
        <v>46</v>
      </c>
      <c r="AS1948" s="255">
        <f t="shared" si="573"/>
        <v>67.64705882352942</v>
      </c>
      <c r="AT1948" s="166" t="s">
        <v>11907</v>
      </c>
    </row>
    <row r="1949" spans="2:46" ht="50" customHeight="1">
      <c r="B1949" s="34" t="s">
        <v>3836</v>
      </c>
      <c r="C1949" s="35" t="s">
        <v>5319</v>
      </c>
      <c r="D1949" s="36" t="s">
        <v>3837</v>
      </c>
      <c r="E1949" s="240">
        <v>29532.719000000001</v>
      </c>
      <c r="F1949" s="235">
        <v>28184.981</v>
      </c>
      <c r="G1949" s="234">
        <f t="shared" si="542"/>
        <v>1347.7380000000012</v>
      </c>
      <c r="H1949" s="105">
        <f t="shared" si="557"/>
        <v>4.7817594767936908</v>
      </c>
      <c r="I1949" s="240">
        <v>11156.547</v>
      </c>
      <c r="J1949" s="235">
        <v>11866.976000000001</v>
      </c>
      <c r="K1949" s="234">
        <f t="shared" si="558"/>
        <v>-710.42900000000009</v>
      </c>
      <c r="L1949" s="312">
        <f t="shared" si="559"/>
        <v>-5.9866051806289997</v>
      </c>
      <c r="M1949" s="240">
        <v>3092.1379999999999</v>
      </c>
      <c r="N1949" s="235">
        <v>2188.864</v>
      </c>
      <c r="O1949" s="234">
        <f t="shared" si="561"/>
        <v>903.27399999999989</v>
      </c>
      <c r="P1949" s="105">
        <f t="shared" si="562"/>
        <v>41.266794099587727</v>
      </c>
      <c r="Q1949" s="240">
        <v>15284.034</v>
      </c>
      <c r="R1949" s="235">
        <v>14129.141</v>
      </c>
      <c r="S1949" s="234">
        <f t="shared" si="563"/>
        <v>1154.893</v>
      </c>
      <c r="T1949" s="105">
        <f t="shared" si="564"/>
        <v>8.1738373196219083</v>
      </c>
      <c r="U1949" s="76" t="s">
        <v>10029</v>
      </c>
      <c r="V1949" s="245">
        <v>9846</v>
      </c>
      <c r="W1949" s="245">
        <v>9143</v>
      </c>
      <c r="X1949" s="245">
        <f t="shared" si="565"/>
        <v>703</v>
      </c>
      <c r="Y1949" s="259">
        <f t="shared" si="566"/>
        <v>7.6889423602756208</v>
      </c>
      <c r="Z1949" s="111" t="s">
        <v>10030</v>
      </c>
      <c r="AA1949" s="245">
        <v>2655</v>
      </c>
      <c r="AB1949" s="245">
        <v>2406</v>
      </c>
      <c r="AC1949" s="245">
        <f t="shared" si="567"/>
        <v>249</v>
      </c>
      <c r="AD1949" s="245">
        <f t="shared" si="560"/>
        <v>10.349127182044887</v>
      </c>
      <c r="AE1949" s="111" t="s">
        <v>10031</v>
      </c>
      <c r="AF1949" s="245">
        <v>1008</v>
      </c>
      <c r="AG1949" s="245">
        <v>972</v>
      </c>
      <c r="AH1949" s="245">
        <f t="shared" si="568"/>
        <v>36</v>
      </c>
      <c r="AI1949" s="245">
        <f t="shared" si="569"/>
        <v>3.7037037037037033</v>
      </c>
      <c r="AJ1949" s="111" t="s">
        <v>10032</v>
      </c>
      <c r="AK1949" s="245">
        <v>721</v>
      </c>
      <c r="AL1949" s="245">
        <v>654</v>
      </c>
      <c r="AM1949" s="245">
        <f t="shared" si="570"/>
        <v>67</v>
      </c>
      <c r="AN1949" s="245">
        <f t="shared" si="571"/>
        <v>10.244648318042813</v>
      </c>
      <c r="AO1949" s="111" t="s">
        <v>10033</v>
      </c>
      <c r="AP1949" s="245">
        <v>383</v>
      </c>
      <c r="AQ1949" s="245">
        <v>383</v>
      </c>
      <c r="AR1949" s="245">
        <f t="shared" si="572"/>
        <v>0</v>
      </c>
      <c r="AS1949" s="259">
        <f t="shared" si="573"/>
        <v>0</v>
      </c>
      <c r="AT1949" s="166" t="s">
        <v>10034</v>
      </c>
    </row>
    <row r="1950" spans="2:46" ht="50" customHeight="1">
      <c r="B1950" s="34" t="s">
        <v>3838</v>
      </c>
      <c r="C1950" s="35" t="s">
        <v>5319</v>
      </c>
      <c r="D1950" s="36" t="s">
        <v>3839</v>
      </c>
      <c r="E1950" s="240">
        <v>16349.638000000001</v>
      </c>
      <c r="F1950" s="235">
        <v>16048.696</v>
      </c>
      <c r="G1950" s="234">
        <f t="shared" si="542"/>
        <v>300.94200000000092</v>
      </c>
      <c r="H1950" s="105">
        <f t="shared" si="557"/>
        <v>1.8751803884876437</v>
      </c>
      <c r="I1950" s="240">
        <v>6908.8760000000002</v>
      </c>
      <c r="J1950" s="235">
        <v>6909.35</v>
      </c>
      <c r="K1950" s="234">
        <f t="shared" si="558"/>
        <v>-0.47400000000016007</v>
      </c>
      <c r="L1950" s="312">
        <f t="shared" si="559"/>
        <v>-6.8602690557022011E-3</v>
      </c>
      <c r="M1950" s="240">
        <v>1692.3489999999999</v>
      </c>
      <c r="N1950" s="235">
        <v>1542.367</v>
      </c>
      <c r="O1950" s="234">
        <f t="shared" si="561"/>
        <v>149.98199999999997</v>
      </c>
      <c r="P1950" s="105">
        <f t="shared" si="562"/>
        <v>9.7241447722883052</v>
      </c>
      <c r="Q1950" s="240">
        <v>7748.4129999999996</v>
      </c>
      <c r="R1950" s="235">
        <v>7596.9790000000003</v>
      </c>
      <c r="S1950" s="234">
        <f t="shared" si="563"/>
        <v>151.43399999999929</v>
      </c>
      <c r="T1950" s="105">
        <f t="shared" si="564"/>
        <v>1.9933449862109567</v>
      </c>
      <c r="U1950" s="180" t="s">
        <v>10035</v>
      </c>
      <c r="V1950" s="165">
        <v>3574</v>
      </c>
      <c r="W1950" s="165">
        <v>3647</v>
      </c>
      <c r="X1950" s="165">
        <f t="shared" si="565"/>
        <v>-73</v>
      </c>
      <c r="Y1950" s="255">
        <f t="shared" si="566"/>
        <v>-2.0016451878256101</v>
      </c>
      <c r="Z1950" s="237" t="s">
        <v>10036</v>
      </c>
      <c r="AA1950" s="165">
        <v>2959</v>
      </c>
      <c r="AB1950" s="165">
        <v>2792</v>
      </c>
      <c r="AC1950" s="165">
        <f t="shared" si="567"/>
        <v>167</v>
      </c>
      <c r="AD1950" s="165">
        <f t="shared" si="560"/>
        <v>5.981375358166189</v>
      </c>
      <c r="AE1950" s="237" t="s">
        <v>10037</v>
      </c>
      <c r="AF1950" s="165">
        <v>788</v>
      </c>
      <c r="AG1950" s="165">
        <v>800</v>
      </c>
      <c r="AH1950" s="165">
        <f t="shared" si="568"/>
        <v>-12</v>
      </c>
      <c r="AI1950" s="165">
        <f t="shared" si="569"/>
        <v>-1.5</v>
      </c>
      <c r="AJ1950" s="241" t="s">
        <v>10038</v>
      </c>
      <c r="AK1950" s="165">
        <v>106</v>
      </c>
      <c r="AL1950" s="165">
        <v>96</v>
      </c>
      <c r="AM1950" s="165">
        <f t="shared" si="570"/>
        <v>10</v>
      </c>
      <c r="AN1950" s="165">
        <f t="shared" si="571"/>
        <v>10.416666666666668</v>
      </c>
      <c r="AO1950" s="235" t="s">
        <v>10039</v>
      </c>
      <c r="AP1950" s="165">
        <v>72</v>
      </c>
      <c r="AQ1950" s="165">
        <v>43</v>
      </c>
      <c r="AR1950" s="165">
        <f t="shared" si="572"/>
        <v>29</v>
      </c>
      <c r="AS1950" s="255">
        <f t="shared" si="573"/>
        <v>67.441860465116278</v>
      </c>
      <c r="AT1950" s="9" t="s">
        <v>10040</v>
      </c>
    </row>
    <row r="1951" spans="2:46" ht="50" customHeight="1">
      <c r="B1951" s="34" t="s">
        <v>3840</v>
      </c>
      <c r="C1951" s="35" t="s">
        <v>5319</v>
      </c>
      <c r="D1951" s="36" t="s">
        <v>3841</v>
      </c>
      <c r="E1951" s="240">
        <v>9707.7070000000003</v>
      </c>
      <c r="F1951" s="235">
        <v>9946.74</v>
      </c>
      <c r="G1951" s="234">
        <f t="shared" si="542"/>
        <v>-239.03299999999945</v>
      </c>
      <c r="H1951" s="105">
        <f t="shared" si="557"/>
        <v>-2.4031290654023274</v>
      </c>
      <c r="I1951" s="240">
        <v>6135.9740000000002</v>
      </c>
      <c r="J1951" s="235">
        <v>6447.0029999999997</v>
      </c>
      <c r="K1951" s="234">
        <f t="shared" si="558"/>
        <v>-311.02899999999954</v>
      </c>
      <c r="L1951" s="312">
        <f t="shared" si="559"/>
        <v>-4.8243967002962389</v>
      </c>
      <c r="M1951" s="240">
        <v>135.56899999999999</v>
      </c>
      <c r="N1951" s="235">
        <v>135.559</v>
      </c>
      <c r="O1951" s="234">
        <f t="shared" si="561"/>
        <v>9.9999999999909051E-3</v>
      </c>
      <c r="P1951" s="105">
        <f t="shared" si="562"/>
        <v>7.3768617354737819E-3</v>
      </c>
      <c r="Q1951" s="240">
        <v>3436.1640000000002</v>
      </c>
      <c r="R1951" s="235">
        <v>3364.1779999999999</v>
      </c>
      <c r="S1951" s="234">
        <f t="shared" si="563"/>
        <v>71.986000000000331</v>
      </c>
      <c r="T1951" s="105">
        <f t="shared" si="564"/>
        <v>2.1397797619507748</v>
      </c>
      <c r="U1951" s="180" t="s">
        <v>5508</v>
      </c>
      <c r="V1951" s="165">
        <v>1865</v>
      </c>
      <c r="W1951" s="165">
        <v>1878</v>
      </c>
      <c r="X1951" s="165">
        <f t="shared" si="565"/>
        <v>-13</v>
      </c>
      <c r="Y1951" s="255">
        <f t="shared" si="566"/>
        <v>-0.69222577209797653</v>
      </c>
      <c r="Z1951" s="237" t="s">
        <v>5524</v>
      </c>
      <c r="AA1951" s="165">
        <v>620</v>
      </c>
      <c r="AB1951" s="165">
        <v>689</v>
      </c>
      <c r="AC1951" s="165">
        <f t="shared" si="567"/>
        <v>-69</v>
      </c>
      <c r="AD1951" s="165">
        <f t="shared" si="560"/>
        <v>-10.014513788098693</v>
      </c>
      <c r="AE1951" s="235" t="s">
        <v>8664</v>
      </c>
      <c r="AF1951" s="165">
        <v>318</v>
      </c>
      <c r="AG1951" s="165">
        <v>256</v>
      </c>
      <c r="AH1951" s="165">
        <f t="shared" si="568"/>
        <v>62</v>
      </c>
      <c r="AI1951" s="165">
        <f t="shared" si="569"/>
        <v>24.21875</v>
      </c>
      <c r="AJ1951" s="235" t="s">
        <v>10041</v>
      </c>
      <c r="AK1951" s="165">
        <v>285</v>
      </c>
      <c r="AL1951" s="165">
        <v>185</v>
      </c>
      <c r="AM1951" s="165">
        <f t="shared" si="570"/>
        <v>100</v>
      </c>
      <c r="AN1951" s="165">
        <f t="shared" si="571"/>
        <v>54.054054054054056</v>
      </c>
      <c r="AO1951" s="235" t="s">
        <v>10042</v>
      </c>
      <c r="AP1951" s="165">
        <v>134</v>
      </c>
      <c r="AQ1951" s="165">
        <v>133</v>
      </c>
      <c r="AR1951" s="165">
        <f t="shared" si="572"/>
        <v>1</v>
      </c>
      <c r="AS1951" s="255">
        <f t="shared" si="573"/>
        <v>0.75187969924812026</v>
      </c>
      <c r="AT1951" s="166" t="s">
        <v>11908</v>
      </c>
    </row>
    <row r="1952" spans="2:46" ht="50" customHeight="1">
      <c r="B1952" s="34" t="s">
        <v>3842</v>
      </c>
      <c r="C1952" s="35" t="s">
        <v>5319</v>
      </c>
      <c r="D1952" s="36" t="s">
        <v>3843</v>
      </c>
      <c r="E1952" s="240">
        <v>4106.6840000000002</v>
      </c>
      <c r="F1952" s="235">
        <v>4060.7890000000002</v>
      </c>
      <c r="G1952" s="234">
        <f t="shared" si="542"/>
        <v>45.894999999999982</v>
      </c>
      <c r="H1952" s="105">
        <f t="shared" si="557"/>
        <v>1.1301990820010588</v>
      </c>
      <c r="I1952" s="240">
        <v>2284.154</v>
      </c>
      <c r="J1952" s="235">
        <v>2237.5940000000001</v>
      </c>
      <c r="K1952" s="234">
        <f t="shared" si="558"/>
        <v>46.559999999999945</v>
      </c>
      <c r="L1952" s="312">
        <f t="shared" si="559"/>
        <v>2.0808064376289863</v>
      </c>
      <c r="M1952" s="240">
        <v>419.82499999999999</v>
      </c>
      <c r="N1952" s="235">
        <v>419.69799999999998</v>
      </c>
      <c r="O1952" s="234">
        <f t="shared" si="561"/>
        <v>0.12700000000000955</v>
      </c>
      <c r="P1952" s="105">
        <f t="shared" si="562"/>
        <v>3.0259853513719282E-2</v>
      </c>
      <c r="Q1952" s="240">
        <v>1402.7049999999999</v>
      </c>
      <c r="R1952" s="235">
        <v>1403.4970000000001</v>
      </c>
      <c r="S1952" s="234">
        <f t="shared" si="563"/>
        <v>-0.7920000000001437</v>
      </c>
      <c r="T1952" s="105">
        <f t="shared" si="564"/>
        <v>-5.6430473310605127E-2</v>
      </c>
      <c r="U1952" s="180" t="s">
        <v>5524</v>
      </c>
      <c r="V1952" s="165">
        <v>1105</v>
      </c>
      <c r="W1952" s="165">
        <v>1104</v>
      </c>
      <c r="X1952" s="165">
        <f t="shared" si="565"/>
        <v>1</v>
      </c>
      <c r="Y1952" s="255">
        <f t="shared" si="566"/>
        <v>9.0579710144927536E-2</v>
      </c>
      <c r="Z1952" s="237" t="s">
        <v>5338</v>
      </c>
      <c r="AA1952" s="165">
        <v>104</v>
      </c>
      <c r="AB1952" s="165">
        <v>104</v>
      </c>
      <c r="AC1952" s="165">
        <f t="shared" si="567"/>
        <v>0</v>
      </c>
      <c r="AD1952" s="165">
        <f t="shared" si="560"/>
        <v>0</v>
      </c>
      <c r="AE1952" s="237" t="s">
        <v>5580</v>
      </c>
      <c r="AF1952" s="165">
        <v>64</v>
      </c>
      <c r="AG1952" s="165">
        <v>64</v>
      </c>
      <c r="AH1952" s="165">
        <f t="shared" si="568"/>
        <v>0</v>
      </c>
      <c r="AI1952" s="165">
        <f t="shared" si="569"/>
        <v>0</v>
      </c>
      <c r="AJ1952" s="235" t="s">
        <v>5373</v>
      </c>
      <c r="AK1952" s="165">
        <v>64</v>
      </c>
      <c r="AL1952" s="165">
        <v>64</v>
      </c>
      <c r="AM1952" s="165">
        <f t="shared" si="570"/>
        <v>0</v>
      </c>
      <c r="AN1952" s="165">
        <f t="shared" si="571"/>
        <v>0</v>
      </c>
      <c r="AO1952" s="235" t="s">
        <v>10043</v>
      </c>
      <c r="AP1952" s="165">
        <v>42</v>
      </c>
      <c r="AQ1952" s="165">
        <v>42</v>
      </c>
      <c r="AR1952" s="165">
        <f t="shared" si="572"/>
        <v>0</v>
      </c>
      <c r="AS1952" s="255">
        <f t="shared" si="573"/>
        <v>0</v>
      </c>
      <c r="AT1952" s="9" t="s">
        <v>10044</v>
      </c>
    </row>
    <row r="1953" spans="2:46" ht="50" customHeight="1">
      <c r="B1953" s="34" t="s">
        <v>3844</v>
      </c>
      <c r="C1953" s="35" t="s">
        <v>5319</v>
      </c>
      <c r="D1953" s="36" t="s">
        <v>3845</v>
      </c>
      <c r="E1953" s="240">
        <v>1809.19</v>
      </c>
      <c r="F1953" s="235">
        <v>1889.0319999999999</v>
      </c>
      <c r="G1953" s="234">
        <f t="shared" si="542"/>
        <v>-79.841999999999871</v>
      </c>
      <c r="H1953" s="105">
        <f t="shared" si="557"/>
        <v>-4.2266091839629967</v>
      </c>
      <c r="I1953" s="240">
        <v>857.43600000000004</v>
      </c>
      <c r="J1953" s="235">
        <v>939.42</v>
      </c>
      <c r="K1953" s="234">
        <f t="shared" si="558"/>
        <v>-81.983999999999924</v>
      </c>
      <c r="L1953" s="312">
        <f t="shared" si="559"/>
        <v>-8.7270869259755948</v>
      </c>
      <c r="M1953" s="240">
        <v>375.03199999999998</v>
      </c>
      <c r="N1953" s="235">
        <v>360.91399999999999</v>
      </c>
      <c r="O1953" s="234">
        <f t="shared" si="561"/>
        <v>14.117999999999995</v>
      </c>
      <c r="P1953" s="105">
        <f t="shared" si="562"/>
        <v>3.9117352056168495</v>
      </c>
      <c r="Q1953" s="240">
        <v>576.72199999999998</v>
      </c>
      <c r="R1953" s="235">
        <v>588.69799999999998</v>
      </c>
      <c r="S1953" s="234">
        <f t="shared" si="563"/>
        <v>-11.975999999999999</v>
      </c>
      <c r="T1953" s="105">
        <f t="shared" si="564"/>
        <v>-2.0343198040421404</v>
      </c>
      <c r="U1953" s="180" t="s">
        <v>5362</v>
      </c>
      <c r="V1953" s="165">
        <v>180</v>
      </c>
      <c r="W1953" s="165">
        <v>180</v>
      </c>
      <c r="X1953" s="165">
        <f t="shared" si="565"/>
        <v>0</v>
      </c>
      <c r="Y1953" s="255">
        <f t="shared" si="566"/>
        <v>0</v>
      </c>
      <c r="Z1953" s="237" t="s">
        <v>5580</v>
      </c>
      <c r="AA1953" s="165">
        <v>155</v>
      </c>
      <c r="AB1953" s="165">
        <v>165</v>
      </c>
      <c r="AC1953" s="165">
        <f t="shared" si="567"/>
        <v>-10</v>
      </c>
      <c r="AD1953" s="165">
        <f t="shared" si="560"/>
        <v>-6.0606060606060606</v>
      </c>
      <c r="AE1953" s="237" t="s">
        <v>5440</v>
      </c>
      <c r="AF1953" s="165">
        <v>132</v>
      </c>
      <c r="AG1953" s="165">
        <v>122</v>
      </c>
      <c r="AH1953" s="165">
        <f t="shared" si="568"/>
        <v>10</v>
      </c>
      <c r="AI1953" s="165">
        <f t="shared" si="569"/>
        <v>8.1967213114754092</v>
      </c>
      <c r="AJ1953" s="235" t="s">
        <v>10045</v>
      </c>
      <c r="AK1953" s="165">
        <v>88</v>
      </c>
      <c r="AL1953" s="165">
        <v>100</v>
      </c>
      <c r="AM1953" s="165">
        <f t="shared" si="570"/>
        <v>-12</v>
      </c>
      <c r="AN1953" s="165">
        <f t="shared" si="571"/>
        <v>-12</v>
      </c>
      <c r="AO1953" s="235" t="s">
        <v>10046</v>
      </c>
      <c r="AP1953" s="165">
        <v>21</v>
      </c>
      <c r="AQ1953" s="165">
        <v>21</v>
      </c>
      <c r="AR1953" s="165">
        <f t="shared" si="572"/>
        <v>0</v>
      </c>
      <c r="AS1953" s="255">
        <f t="shared" si="573"/>
        <v>0</v>
      </c>
      <c r="AT1953" s="166" t="s">
        <v>11909</v>
      </c>
    </row>
    <row r="1954" spans="2:46" ht="50" customHeight="1">
      <c r="B1954" s="34" t="s">
        <v>3846</v>
      </c>
      <c r="C1954" s="35" t="s">
        <v>5319</v>
      </c>
      <c r="D1954" s="36" t="s">
        <v>3847</v>
      </c>
      <c r="E1954" s="240">
        <v>2152.299</v>
      </c>
      <c r="F1954" s="235">
        <v>2122.4720000000002</v>
      </c>
      <c r="G1954" s="234">
        <f t="shared" si="542"/>
        <v>29.826999999999771</v>
      </c>
      <c r="H1954" s="105">
        <f t="shared" si="557"/>
        <v>1.4052953348736648</v>
      </c>
      <c r="I1954" s="240">
        <v>943.30899999999997</v>
      </c>
      <c r="J1954" s="235">
        <v>811.51300000000003</v>
      </c>
      <c r="K1954" s="234">
        <f t="shared" si="558"/>
        <v>131.79599999999994</v>
      </c>
      <c r="L1954" s="312">
        <f t="shared" si="559"/>
        <v>16.240774947536259</v>
      </c>
      <c r="M1954" s="240">
        <v>91.97</v>
      </c>
      <c r="N1954" s="235">
        <v>111.97</v>
      </c>
      <c r="O1954" s="234">
        <f t="shared" si="561"/>
        <v>-20</v>
      </c>
      <c r="P1954" s="105">
        <f t="shared" si="562"/>
        <v>-17.86192730195588</v>
      </c>
      <c r="Q1954" s="240">
        <v>1117.02</v>
      </c>
      <c r="R1954" s="235">
        <v>1198.989</v>
      </c>
      <c r="S1954" s="234">
        <f t="shared" si="563"/>
        <v>-81.969000000000051</v>
      </c>
      <c r="T1954" s="105">
        <f t="shared" si="564"/>
        <v>-6.8365097594723592</v>
      </c>
      <c r="U1954" s="180" t="s">
        <v>6287</v>
      </c>
      <c r="V1954" s="165">
        <v>442</v>
      </c>
      <c r="W1954" s="165">
        <v>414</v>
      </c>
      <c r="X1954" s="165">
        <f t="shared" si="565"/>
        <v>28</v>
      </c>
      <c r="Y1954" s="255">
        <f t="shared" si="566"/>
        <v>6.7632850241545892</v>
      </c>
      <c r="Z1954" s="237" t="s">
        <v>10047</v>
      </c>
      <c r="AA1954" s="165">
        <v>277</v>
      </c>
      <c r="AB1954" s="165">
        <v>223</v>
      </c>
      <c r="AC1954" s="165">
        <f t="shared" si="567"/>
        <v>54</v>
      </c>
      <c r="AD1954" s="165">
        <f t="shared" si="560"/>
        <v>24.215246636771301</v>
      </c>
      <c r="AE1954" s="237" t="s">
        <v>5399</v>
      </c>
      <c r="AF1954" s="165">
        <v>101</v>
      </c>
      <c r="AG1954" s="165">
        <v>101</v>
      </c>
      <c r="AH1954" s="165">
        <f t="shared" si="568"/>
        <v>0</v>
      </c>
      <c r="AI1954" s="165">
        <f t="shared" si="569"/>
        <v>0</v>
      </c>
      <c r="AJ1954" s="235" t="s">
        <v>10048</v>
      </c>
      <c r="AK1954" s="165">
        <v>100</v>
      </c>
      <c r="AL1954" s="165">
        <v>100</v>
      </c>
      <c r="AM1954" s="165">
        <f t="shared" si="570"/>
        <v>0</v>
      </c>
      <c r="AN1954" s="165">
        <f t="shared" si="571"/>
        <v>0</v>
      </c>
      <c r="AO1954" s="235" t="s">
        <v>10049</v>
      </c>
      <c r="AP1954" s="165">
        <v>114</v>
      </c>
      <c r="AQ1954" s="165">
        <v>93</v>
      </c>
      <c r="AR1954" s="165">
        <f t="shared" si="572"/>
        <v>21</v>
      </c>
      <c r="AS1954" s="255">
        <f t="shared" si="573"/>
        <v>22.58064516129032</v>
      </c>
      <c r="AT1954" s="166" t="s">
        <v>11910</v>
      </c>
    </row>
    <row r="1955" spans="2:46" ht="50" customHeight="1">
      <c r="B1955" s="37" t="s">
        <v>3848</v>
      </c>
      <c r="C1955" s="35" t="s">
        <v>5319</v>
      </c>
      <c r="D1955" s="39" t="s">
        <v>3849</v>
      </c>
      <c r="E1955" s="240">
        <v>7854.0829999999996</v>
      </c>
      <c r="F1955" s="235">
        <v>7785.1660000000002</v>
      </c>
      <c r="G1955" s="234">
        <f t="shared" si="542"/>
        <v>68.916999999999462</v>
      </c>
      <c r="H1955" s="105">
        <f t="shared" si="557"/>
        <v>0.88523481708674501</v>
      </c>
      <c r="I1955" s="240">
        <v>3223.7139999999999</v>
      </c>
      <c r="J1955" s="235">
        <v>3167.9670000000001</v>
      </c>
      <c r="K1955" s="234">
        <f t="shared" si="558"/>
        <v>55.746999999999844</v>
      </c>
      <c r="L1955" s="312">
        <f t="shared" si="559"/>
        <v>1.7597089868675981</v>
      </c>
      <c r="M1955" s="240">
        <v>1233.537</v>
      </c>
      <c r="N1955" s="235">
        <v>1176.9549999999999</v>
      </c>
      <c r="O1955" s="234">
        <f t="shared" si="561"/>
        <v>56.582000000000107</v>
      </c>
      <c r="P1955" s="105">
        <f t="shared" si="562"/>
        <v>4.8074905157801373</v>
      </c>
      <c r="Q1955" s="240">
        <v>3396.8319999999999</v>
      </c>
      <c r="R1955" s="235">
        <v>3440.2440000000001</v>
      </c>
      <c r="S1955" s="234">
        <f t="shared" si="563"/>
        <v>-43.412000000000262</v>
      </c>
      <c r="T1955" s="105">
        <f t="shared" si="564"/>
        <v>-1.2618872382307842</v>
      </c>
      <c r="U1955" s="204" t="s">
        <v>10050</v>
      </c>
      <c r="V1955" s="246">
        <v>607</v>
      </c>
      <c r="W1955" s="246">
        <v>607</v>
      </c>
      <c r="X1955" s="246">
        <f t="shared" si="565"/>
        <v>0</v>
      </c>
      <c r="Y1955" s="352">
        <f t="shared" si="566"/>
        <v>0</v>
      </c>
      <c r="Z1955" s="202" t="s">
        <v>6382</v>
      </c>
      <c r="AA1955" s="246">
        <v>507</v>
      </c>
      <c r="AB1955" s="246">
        <v>506</v>
      </c>
      <c r="AC1955" s="246">
        <f t="shared" si="567"/>
        <v>1</v>
      </c>
      <c r="AD1955" s="246">
        <f t="shared" si="560"/>
        <v>0.19762845849802371</v>
      </c>
      <c r="AE1955" s="202" t="s">
        <v>10051</v>
      </c>
      <c r="AF1955" s="246">
        <v>471</v>
      </c>
      <c r="AG1955" s="246">
        <v>525</v>
      </c>
      <c r="AH1955" s="246">
        <f t="shared" si="568"/>
        <v>-54</v>
      </c>
      <c r="AI1955" s="246">
        <f t="shared" si="569"/>
        <v>-10.285714285714285</v>
      </c>
      <c r="AJ1955" s="87" t="s">
        <v>10052</v>
      </c>
      <c r="AK1955" s="246">
        <v>428</v>
      </c>
      <c r="AL1955" s="246">
        <v>482</v>
      </c>
      <c r="AM1955" s="246">
        <f t="shared" si="570"/>
        <v>-54</v>
      </c>
      <c r="AN1955" s="246">
        <f t="shared" si="571"/>
        <v>-11.20331950207469</v>
      </c>
      <c r="AO1955" s="372" t="s">
        <v>10053</v>
      </c>
      <c r="AP1955" s="246">
        <v>281</v>
      </c>
      <c r="AQ1955" s="246">
        <v>283</v>
      </c>
      <c r="AR1955" s="246">
        <f t="shared" si="572"/>
        <v>-2</v>
      </c>
      <c r="AS1955" s="352">
        <f t="shared" si="573"/>
        <v>-0.70671378091872794</v>
      </c>
      <c r="AT1955" s="210" t="s">
        <v>11911</v>
      </c>
    </row>
    <row r="1956" spans="2:46" ht="50" customHeight="1">
      <c r="B1956" s="34" t="s">
        <v>3850</v>
      </c>
      <c r="C1956" s="35" t="s">
        <v>5319</v>
      </c>
      <c r="D1956" s="36" t="s">
        <v>3851</v>
      </c>
      <c r="E1956" s="240">
        <v>2144.7539999999999</v>
      </c>
      <c r="F1956" s="235">
        <v>2066.73</v>
      </c>
      <c r="G1956" s="234">
        <f t="shared" si="542"/>
        <v>78.023999999999887</v>
      </c>
      <c r="H1956" s="105">
        <f t="shared" si="557"/>
        <v>3.7752391458971366</v>
      </c>
      <c r="I1956" s="240">
        <v>719.46900000000005</v>
      </c>
      <c r="J1956" s="235">
        <v>717.447</v>
      </c>
      <c r="K1956" s="234">
        <f t="shared" si="558"/>
        <v>2.0220000000000482</v>
      </c>
      <c r="L1956" s="312">
        <f t="shared" si="559"/>
        <v>0.28183266499128828</v>
      </c>
      <c r="M1956" s="240">
        <v>30.359000000000002</v>
      </c>
      <c r="N1956" s="235">
        <v>30.344000000000001</v>
      </c>
      <c r="O1956" s="234">
        <f t="shared" si="561"/>
        <v>1.5000000000000568E-2</v>
      </c>
      <c r="P1956" s="105">
        <f t="shared" si="562"/>
        <v>4.9433166359084395E-2</v>
      </c>
      <c r="Q1956" s="240">
        <v>1394.9259999999999</v>
      </c>
      <c r="R1956" s="235">
        <v>1318.9390000000001</v>
      </c>
      <c r="S1956" s="234">
        <f t="shared" si="563"/>
        <v>75.986999999999853</v>
      </c>
      <c r="T1956" s="105">
        <f t="shared" si="564"/>
        <v>5.7612217092678168</v>
      </c>
      <c r="U1956" s="180" t="s">
        <v>6396</v>
      </c>
      <c r="V1956" s="165">
        <v>492</v>
      </c>
      <c r="W1956" s="165">
        <v>430</v>
      </c>
      <c r="X1956" s="165">
        <f t="shared" si="565"/>
        <v>62</v>
      </c>
      <c r="Y1956" s="165">
        <f t="shared" si="566"/>
        <v>14.418604651162791</v>
      </c>
      <c r="Z1956" s="235" t="s">
        <v>6437</v>
      </c>
      <c r="AA1956" s="165">
        <v>361</v>
      </c>
      <c r="AB1956" s="165">
        <v>360</v>
      </c>
      <c r="AC1956" s="165">
        <f t="shared" si="567"/>
        <v>1</v>
      </c>
      <c r="AD1956" s="165">
        <f t="shared" si="560"/>
        <v>0.27777777777777779</v>
      </c>
      <c r="AE1956" s="235" t="s">
        <v>10054</v>
      </c>
      <c r="AF1956" s="165">
        <v>349</v>
      </c>
      <c r="AG1956" s="165">
        <v>348</v>
      </c>
      <c r="AH1956" s="165">
        <f t="shared" si="568"/>
        <v>1</v>
      </c>
      <c r="AI1956" s="165">
        <f t="shared" si="569"/>
        <v>0.28735632183908044</v>
      </c>
      <c r="AJ1956" s="235" t="s">
        <v>6382</v>
      </c>
      <c r="AK1956" s="165">
        <v>102</v>
      </c>
      <c r="AL1956" s="165">
        <v>101</v>
      </c>
      <c r="AM1956" s="165">
        <f t="shared" si="570"/>
        <v>1</v>
      </c>
      <c r="AN1956" s="165">
        <f t="shared" si="571"/>
        <v>0.99009900990099009</v>
      </c>
      <c r="AO1956" s="235" t="s">
        <v>10055</v>
      </c>
      <c r="AP1956" s="165">
        <v>85</v>
      </c>
      <c r="AQ1956" s="165">
        <v>73</v>
      </c>
      <c r="AR1956" s="165">
        <f t="shared" si="572"/>
        <v>12</v>
      </c>
      <c r="AS1956" s="255">
        <f t="shared" si="573"/>
        <v>16.43835616438356</v>
      </c>
      <c r="AT1956" s="166" t="s">
        <v>11912</v>
      </c>
    </row>
    <row r="1957" spans="2:46" ht="50" customHeight="1">
      <c r="B1957" s="34" t="s">
        <v>3852</v>
      </c>
      <c r="C1957" s="35" t="s">
        <v>5319</v>
      </c>
      <c r="D1957" s="36" t="s">
        <v>3853</v>
      </c>
      <c r="E1957" s="240">
        <v>9873.1380000000008</v>
      </c>
      <c r="F1957" s="235">
        <v>10155.662</v>
      </c>
      <c r="G1957" s="234">
        <f t="shared" si="542"/>
        <v>-282.52399999999943</v>
      </c>
      <c r="H1957" s="105">
        <f t="shared" si="557"/>
        <v>-2.7819358304756441</v>
      </c>
      <c r="I1957" s="240">
        <v>5147.5249999999996</v>
      </c>
      <c r="J1957" s="235">
        <v>5112.7650000000003</v>
      </c>
      <c r="K1957" s="234">
        <f t="shared" si="558"/>
        <v>34.759999999999309</v>
      </c>
      <c r="L1957" s="312">
        <f t="shared" si="559"/>
        <v>0.67986696044115669</v>
      </c>
      <c r="M1957" s="240">
        <v>1188.2850000000001</v>
      </c>
      <c r="N1957" s="235">
        <v>1374.0619999999999</v>
      </c>
      <c r="O1957" s="234">
        <f t="shared" si="561"/>
        <v>-185.77699999999982</v>
      </c>
      <c r="P1957" s="105">
        <f t="shared" si="562"/>
        <v>-13.520277833169086</v>
      </c>
      <c r="Q1957" s="240">
        <v>3537.328</v>
      </c>
      <c r="R1957" s="235">
        <v>3668.835</v>
      </c>
      <c r="S1957" s="234">
        <f t="shared" si="563"/>
        <v>-131.50700000000006</v>
      </c>
      <c r="T1957" s="105">
        <f t="shared" si="564"/>
        <v>-3.5844348410326456</v>
      </c>
      <c r="U1957" s="180" t="s">
        <v>10056</v>
      </c>
      <c r="V1957" s="165">
        <v>1481</v>
      </c>
      <c r="W1957" s="165">
        <v>1581</v>
      </c>
      <c r="X1957" s="165">
        <f t="shared" si="565"/>
        <v>-100</v>
      </c>
      <c r="Y1957" s="165">
        <f t="shared" si="566"/>
        <v>-6.3251106894370652</v>
      </c>
      <c r="Z1957" s="241" t="s">
        <v>10057</v>
      </c>
      <c r="AA1957" s="165">
        <v>984</v>
      </c>
      <c r="AB1957" s="165">
        <v>1011</v>
      </c>
      <c r="AC1957" s="165">
        <f t="shared" si="567"/>
        <v>-27</v>
      </c>
      <c r="AD1957" s="165">
        <f t="shared" si="560"/>
        <v>-2.6706231454005933</v>
      </c>
      <c r="AE1957" s="241" t="s">
        <v>10058</v>
      </c>
      <c r="AF1957" s="165">
        <v>667</v>
      </c>
      <c r="AG1957" s="165">
        <v>687</v>
      </c>
      <c r="AH1957" s="165">
        <f t="shared" si="568"/>
        <v>-20</v>
      </c>
      <c r="AI1957" s="165">
        <f t="shared" si="569"/>
        <v>-2.9112081513828238</v>
      </c>
      <c r="AJ1957" s="241" t="s">
        <v>10059</v>
      </c>
      <c r="AK1957" s="165">
        <v>125</v>
      </c>
      <c r="AL1957" s="165">
        <v>125</v>
      </c>
      <c r="AM1957" s="165">
        <f t="shared" si="570"/>
        <v>0</v>
      </c>
      <c r="AN1957" s="165">
        <f t="shared" si="571"/>
        <v>0</v>
      </c>
      <c r="AO1957" s="241" t="s">
        <v>10060</v>
      </c>
      <c r="AP1957" s="165">
        <v>51</v>
      </c>
      <c r="AQ1957" s="165">
        <v>51</v>
      </c>
      <c r="AR1957" s="165">
        <f t="shared" si="572"/>
        <v>0</v>
      </c>
      <c r="AS1957" s="255">
        <f t="shared" si="573"/>
        <v>0</v>
      </c>
      <c r="AT1957" s="166" t="s">
        <v>11913</v>
      </c>
    </row>
    <row r="1958" spans="2:46" ht="50" customHeight="1">
      <c r="B1958" s="34" t="s">
        <v>3854</v>
      </c>
      <c r="C1958" s="35" t="s">
        <v>5319</v>
      </c>
      <c r="D1958" s="36" t="s">
        <v>3855</v>
      </c>
      <c r="E1958" s="240">
        <v>2592.6790000000001</v>
      </c>
      <c r="F1958" s="235">
        <v>2386.2370000000001</v>
      </c>
      <c r="G1958" s="234">
        <f t="shared" si="542"/>
        <v>206.44200000000001</v>
      </c>
      <c r="H1958" s="105">
        <f t="shared" si="557"/>
        <v>8.6513619560839938</v>
      </c>
      <c r="I1958" s="240">
        <v>2448.37</v>
      </c>
      <c r="J1958" s="235">
        <v>2243.8359999999998</v>
      </c>
      <c r="K1958" s="234">
        <f t="shared" si="558"/>
        <v>204.53400000000011</v>
      </c>
      <c r="L1958" s="312">
        <f t="shared" si="559"/>
        <v>9.1153720681903714</v>
      </c>
      <c r="M1958" s="240">
        <v>0.98899999999999999</v>
      </c>
      <c r="N1958" s="235">
        <v>0.98899999999999999</v>
      </c>
      <c r="O1958" s="234">
        <f t="shared" si="561"/>
        <v>0</v>
      </c>
      <c r="P1958" s="105">
        <f t="shared" si="562"/>
        <v>0</v>
      </c>
      <c r="Q1958" s="240">
        <v>143.32</v>
      </c>
      <c r="R1958" s="235">
        <v>141.41200000000001</v>
      </c>
      <c r="S1958" s="234">
        <f t="shared" si="563"/>
        <v>1.907999999999987</v>
      </c>
      <c r="T1958" s="105">
        <f t="shared" si="564"/>
        <v>1.3492490029134636</v>
      </c>
      <c r="U1958" s="180" t="s">
        <v>10061</v>
      </c>
      <c r="V1958" s="165">
        <v>128</v>
      </c>
      <c r="W1958" s="165">
        <v>128</v>
      </c>
      <c r="X1958" s="165">
        <f t="shared" si="565"/>
        <v>0</v>
      </c>
      <c r="Y1958" s="165">
        <f t="shared" si="566"/>
        <v>0</v>
      </c>
      <c r="Z1958" s="241" t="s">
        <v>10062</v>
      </c>
      <c r="AA1958" s="165">
        <v>11</v>
      </c>
      <c r="AB1958" s="165">
        <v>11</v>
      </c>
      <c r="AC1958" s="165">
        <f t="shared" si="567"/>
        <v>0</v>
      </c>
      <c r="AD1958" s="165">
        <f t="shared" si="560"/>
        <v>0</v>
      </c>
      <c r="AE1958" s="241" t="s">
        <v>10063</v>
      </c>
      <c r="AF1958" s="165">
        <v>2</v>
      </c>
      <c r="AG1958" s="165">
        <v>2</v>
      </c>
      <c r="AH1958" s="165">
        <f t="shared" si="568"/>
        <v>0</v>
      </c>
      <c r="AI1958" s="165">
        <f t="shared" si="569"/>
        <v>0</v>
      </c>
      <c r="AJ1958" s="241" t="s">
        <v>5558</v>
      </c>
      <c r="AK1958" s="165">
        <v>2</v>
      </c>
      <c r="AL1958" s="165" t="s">
        <v>6176</v>
      </c>
      <c r="AM1958" s="165" t="s">
        <v>6176</v>
      </c>
      <c r="AN1958" s="165" t="s">
        <v>6176</v>
      </c>
      <c r="AO1958" s="165" t="s">
        <v>6176</v>
      </c>
      <c r="AP1958" s="165" t="s">
        <v>6176</v>
      </c>
      <c r="AQ1958" s="165" t="s">
        <v>6176</v>
      </c>
      <c r="AR1958" s="165" t="s">
        <v>6176</v>
      </c>
      <c r="AS1958" s="165" t="s">
        <v>6176</v>
      </c>
      <c r="AT1958" s="166" t="s">
        <v>11914</v>
      </c>
    </row>
    <row r="1959" spans="2:46" ht="50" customHeight="1">
      <c r="B1959" s="34" t="s">
        <v>3856</v>
      </c>
      <c r="C1959" s="35" t="s">
        <v>5319</v>
      </c>
      <c r="D1959" s="36" t="s">
        <v>3857</v>
      </c>
      <c r="E1959" s="240">
        <v>5174.6360000000004</v>
      </c>
      <c r="F1959" s="235">
        <v>4402.6239999999998</v>
      </c>
      <c r="G1959" s="234">
        <f t="shared" si="542"/>
        <v>772.01200000000063</v>
      </c>
      <c r="H1959" s="105">
        <f t="shared" si="557"/>
        <v>17.535269875419765</v>
      </c>
      <c r="I1959" s="240">
        <v>1731.942</v>
      </c>
      <c r="J1959" s="235">
        <v>1727.0250000000001</v>
      </c>
      <c r="K1959" s="234">
        <f t="shared" si="558"/>
        <v>4.9169999999999163</v>
      </c>
      <c r="L1959" s="312">
        <f t="shared" si="559"/>
        <v>0.28470925435358002</v>
      </c>
      <c r="M1959" s="240">
        <v>422.637</v>
      </c>
      <c r="N1959" s="235">
        <v>338.96100000000001</v>
      </c>
      <c r="O1959" s="234">
        <f t="shared" si="561"/>
        <v>83.675999999999988</v>
      </c>
      <c r="P1959" s="105">
        <f t="shared" si="562"/>
        <v>24.686025825979975</v>
      </c>
      <c r="Q1959" s="240">
        <v>3020.0569999999998</v>
      </c>
      <c r="R1959" s="235">
        <v>2336.6379999999999</v>
      </c>
      <c r="S1959" s="234">
        <f t="shared" si="563"/>
        <v>683.41899999999987</v>
      </c>
      <c r="T1959" s="105">
        <f t="shared" si="564"/>
        <v>29.247962243188713</v>
      </c>
      <c r="U1959" s="180" t="s">
        <v>10064</v>
      </c>
      <c r="V1959" s="165">
        <v>1973</v>
      </c>
      <c r="W1959" s="165">
        <v>1503</v>
      </c>
      <c r="X1959" s="165">
        <f t="shared" si="565"/>
        <v>470</v>
      </c>
      <c r="Y1959" s="165">
        <f t="shared" si="566"/>
        <v>31.270791749833666</v>
      </c>
      <c r="Z1959" s="241" t="s">
        <v>10065</v>
      </c>
      <c r="AA1959" s="165">
        <v>294</v>
      </c>
      <c r="AB1959" s="165">
        <v>194</v>
      </c>
      <c r="AC1959" s="165">
        <f t="shared" si="567"/>
        <v>100</v>
      </c>
      <c r="AD1959" s="165">
        <f t="shared" si="560"/>
        <v>51.546391752577314</v>
      </c>
      <c r="AE1959" s="241" t="s">
        <v>10066</v>
      </c>
      <c r="AF1959" s="165">
        <v>280</v>
      </c>
      <c r="AG1959" s="165">
        <v>250</v>
      </c>
      <c r="AH1959" s="165">
        <f t="shared" si="568"/>
        <v>30</v>
      </c>
      <c r="AI1959" s="165">
        <f t="shared" si="569"/>
        <v>12</v>
      </c>
      <c r="AJ1959" s="235" t="s">
        <v>5373</v>
      </c>
      <c r="AK1959" s="165">
        <v>162</v>
      </c>
      <c r="AL1959" s="165">
        <v>162</v>
      </c>
      <c r="AM1959" s="165">
        <f t="shared" si="570"/>
        <v>0</v>
      </c>
      <c r="AN1959" s="165">
        <f t="shared" si="571"/>
        <v>0</v>
      </c>
      <c r="AO1959" s="241" t="s">
        <v>10067</v>
      </c>
      <c r="AP1959" s="165">
        <v>145</v>
      </c>
      <c r="AQ1959" s="165">
        <v>75</v>
      </c>
      <c r="AR1959" s="165">
        <f t="shared" si="572"/>
        <v>70</v>
      </c>
      <c r="AS1959" s="255">
        <f t="shared" si="573"/>
        <v>93.333333333333329</v>
      </c>
      <c r="AT1959" s="166" t="s">
        <v>11915</v>
      </c>
    </row>
    <row r="1960" spans="2:46" ht="50" customHeight="1">
      <c r="B1960" s="34" t="s">
        <v>3858</v>
      </c>
      <c r="C1960" s="35" t="s">
        <v>5319</v>
      </c>
      <c r="D1960" s="36" t="s">
        <v>3859</v>
      </c>
      <c r="E1960" s="240">
        <v>1423.2760000000001</v>
      </c>
      <c r="F1960" s="235">
        <v>1388.28</v>
      </c>
      <c r="G1960" s="234">
        <f t="shared" si="542"/>
        <v>34.996000000000095</v>
      </c>
      <c r="H1960" s="105">
        <f t="shared" si="557"/>
        <v>2.5208171262281454</v>
      </c>
      <c r="I1960" s="240">
        <v>159.09800000000001</v>
      </c>
      <c r="J1960" s="235">
        <v>94.728999999999999</v>
      </c>
      <c r="K1960" s="234">
        <f t="shared" si="558"/>
        <v>64.369000000000014</v>
      </c>
      <c r="L1960" s="312">
        <f t="shared" si="559"/>
        <v>67.950680361874419</v>
      </c>
      <c r="M1960" s="240">
        <v>220.679</v>
      </c>
      <c r="N1960" s="235">
        <v>216.90799999999999</v>
      </c>
      <c r="O1960" s="234">
        <f t="shared" si="561"/>
        <v>3.771000000000015</v>
      </c>
      <c r="P1960" s="105">
        <f t="shared" si="562"/>
        <v>1.7385250889778225</v>
      </c>
      <c r="Q1960" s="240">
        <v>1043.499</v>
      </c>
      <c r="R1960" s="235">
        <v>1076.643</v>
      </c>
      <c r="S1960" s="234">
        <f t="shared" si="563"/>
        <v>-33.144000000000005</v>
      </c>
      <c r="T1960" s="105">
        <f t="shared" si="564"/>
        <v>-3.0784577617650424</v>
      </c>
      <c r="U1960" s="180" t="s">
        <v>5395</v>
      </c>
      <c r="V1960" s="165">
        <v>898</v>
      </c>
      <c r="W1960" s="165">
        <v>935</v>
      </c>
      <c r="X1960" s="165">
        <f t="shared" si="565"/>
        <v>-37</v>
      </c>
      <c r="Y1960" s="255">
        <f t="shared" si="566"/>
        <v>-3.9572192513368987</v>
      </c>
      <c r="Z1960" s="235" t="s">
        <v>10068</v>
      </c>
      <c r="AA1960" s="165">
        <v>68</v>
      </c>
      <c r="AB1960" s="165">
        <v>48</v>
      </c>
      <c r="AC1960" s="165">
        <f t="shared" si="567"/>
        <v>20</v>
      </c>
      <c r="AD1960" s="165">
        <f t="shared" si="560"/>
        <v>41.666666666666671</v>
      </c>
      <c r="AE1960" s="235" t="s">
        <v>10069</v>
      </c>
      <c r="AF1960" s="165">
        <v>34</v>
      </c>
      <c r="AG1960" s="165">
        <v>21</v>
      </c>
      <c r="AH1960" s="165">
        <f t="shared" si="568"/>
        <v>13</v>
      </c>
      <c r="AI1960" s="165">
        <f t="shared" si="569"/>
        <v>61.904761904761905</v>
      </c>
      <c r="AJ1960" s="235" t="s">
        <v>10070</v>
      </c>
      <c r="AK1960" s="165">
        <v>27</v>
      </c>
      <c r="AL1960" s="165">
        <v>57</v>
      </c>
      <c r="AM1960" s="165">
        <f t="shared" si="570"/>
        <v>-30</v>
      </c>
      <c r="AN1960" s="165">
        <f t="shared" si="571"/>
        <v>-52.631578947368418</v>
      </c>
      <c r="AO1960" s="235" t="s">
        <v>10071</v>
      </c>
      <c r="AP1960" s="165">
        <v>11</v>
      </c>
      <c r="AQ1960" s="165">
        <v>11</v>
      </c>
      <c r="AR1960" s="165">
        <f t="shared" si="572"/>
        <v>0</v>
      </c>
      <c r="AS1960" s="255">
        <f t="shared" si="573"/>
        <v>0</v>
      </c>
      <c r="AT1960" s="166" t="s">
        <v>11916</v>
      </c>
    </row>
    <row r="1961" spans="2:46" ht="50" customHeight="1">
      <c r="B1961" s="34" t="s">
        <v>3860</v>
      </c>
      <c r="C1961" s="35" t="s">
        <v>5319</v>
      </c>
      <c r="D1961" s="36" t="s">
        <v>3861</v>
      </c>
      <c r="E1961" s="240">
        <v>1569.0940000000001</v>
      </c>
      <c r="F1961" s="235">
        <v>1523.7929999999999</v>
      </c>
      <c r="G1961" s="234">
        <f t="shared" si="542"/>
        <v>45.301000000000158</v>
      </c>
      <c r="H1961" s="105">
        <f t="shared" si="557"/>
        <v>2.9729103624967541</v>
      </c>
      <c r="I1961" s="240">
        <v>610.08699999999999</v>
      </c>
      <c r="J1961" s="235">
        <v>627.85599999999999</v>
      </c>
      <c r="K1961" s="234">
        <f t="shared" si="558"/>
        <v>-17.769000000000005</v>
      </c>
      <c r="L1961" s="312">
        <f t="shared" si="559"/>
        <v>-2.8301075405825546</v>
      </c>
      <c r="M1961" s="240">
        <v>146.11799999999999</v>
      </c>
      <c r="N1961" s="235">
        <v>146.09</v>
      </c>
      <c r="O1961" s="234">
        <f t="shared" si="561"/>
        <v>2.7999999999991587E-2</v>
      </c>
      <c r="P1961" s="105">
        <f t="shared" si="562"/>
        <v>1.9166267369424044E-2</v>
      </c>
      <c r="Q1961" s="240">
        <v>812.88900000000001</v>
      </c>
      <c r="R1961" s="235">
        <v>749.84699999999998</v>
      </c>
      <c r="S1961" s="234">
        <f t="shared" si="563"/>
        <v>63.04200000000003</v>
      </c>
      <c r="T1961" s="105">
        <f t="shared" si="564"/>
        <v>8.4073150922788287</v>
      </c>
      <c r="U1961" s="180" t="s">
        <v>10072</v>
      </c>
      <c r="V1961" s="165">
        <v>392</v>
      </c>
      <c r="W1961" s="165">
        <v>400</v>
      </c>
      <c r="X1961" s="165">
        <f t="shared" si="565"/>
        <v>-8</v>
      </c>
      <c r="Y1961" s="165">
        <f t="shared" si="566"/>
        <v>-2</v>
      </c>
      <c r="Z1961" s="235" t="s">
        <v>10073</v>
      </c>
      <c r="AA1961" s="165">
        <v>201</v>
      </c>
      <c r="AB1961" s="165">
        <v>187</v>
      </c>
      <c r="AC1961" s="165">
        <f t="shared" si="567"/>
        <v>14</v>
      </c>
      <c r="AD1961" s="165">
        <f t="shared" si="560"/>
        <v>7.4866310160427805</v>
      </c>
      <c r="AE1961" s="235" t="s">
        <v>6031</v>
      </c>
      <c r="AF1961" s="165">
        <v>183</v>
      </c>
      <c r="AG1961" s="165">
        <v>127</v>
      </c>
      <c r="AH1961" s="165">
        <f t="shared" si="568"/>
        <v>56</v>
      </c>
      <c r="AI1961" s="165">
        <f t="shared" si="569"/>
        <v>44.094488188976378</v>
      </c>
      <c r="AJ1961" s="235" t="s">
        <v>10074</v>
      </c>
      <c r="AK1961" s="165">
        <v>18</v>
      </c>
      <c r="AL1961" s="165">
        <v>19</v>
      </c>
      <c r="AM1961" s="165">
        <f t="shared" si="570"/>
        <v>-1</v>
      </c>
      <c r="AN1961" s="165">
        <f t="shared" si="571"/>
        <v>-5.2631578947368416</v>
      </c>
      <c r="AO1961" s="235" t="s">
        <v>10075</v>
      </c>
      <c r="AP1961" s="165">
        <v>17</v>
      </c>
      <c r="AQ1961" s="165">
        <v>17</v>
      </c>
      <c r="AR1961" s="165">
        <f t="shared" si="572"/>
        <v>0</v>
      </c>
      <c r="AS1961" s="255">
        <f t="shared" si="573"/>
        <v>0</v>
      </c>
      <c r="AT1961" s="166" t="s">
        <v>11917</v>
      </c>
    </row>
    <row r="1962" spans="2:46" ht="50" customHeight="1">
      <c r="B1962" s="34" t="s">
        <v>3862</v>
      </c>
      <c r="C1962" s="35" t="s">
        <v>5319</v>
      </c>
      <c r="D1962" s="36" t="s">
        <v>3863</v>
      </c>
      <c r="E1962" s="240">
        <v>7425.7030000000004</v>
      </c>
      <c r="F1962" s="235">
        <v>7165.567</v>
      </c>
      <c r="G1962" s="234">
        <f t="shared" si="542"/>
        <v>260.13600000000042</v>
      </c>
      <c r="H1962" s="105">
        <f t="shared" si="557"/>
        <v>3.6303617006163003</v>
      </c>
      <c r="I1962" s="240">
        <v>3343.0909999999999</v>
      </c>
      <c r="J1962" s="235">
        <v>3339.9679999999998</v>
      </c>
      <c r="K1962" s="234">
        <f t="shared" si="558"/>
        <v>3.1230000000000473</v>
      </c>
      <c r="L1962" s="312">
        <f t="shared" si="559"/>
        <v>9.3503889857628794E-2</v>
      </c>
      <c r="M1962" s="240">
        <v>235.70400000000001</v>
      </c>
      <c r="N1962" s="235">
        <v>235.46600000000001</v>
      </c>
      <c r="O1962" s="234">
        <f t="shared" si="561"/>
        <v>0.23799999999999955</v>
      </c>
      <c r="P1962" s="105">
        <f t="shared" si="562"/>
        <v>0.1010761638622984</v>
      </c>
      <c r="Q1962" s="240">
        <v>3846.9079999999999</v>
      </c>
      <c r="R1962" s="235">
        <v>3590.1329999999998</v>
      </c>
      <c r="S1962" s="234">
        <f t="shared" si="563"/>
        <v>256.77500000000009</v>
      </c>
      <c r="T1962" s="105">
        <f t="shared" si="564"/>
        <v>7.1522419921490403</v>
      </c>
      <c r="U1962" s="185" t="s">
        <v>10076</v>
      </c>
      <c r="V1962" s="165">
        <v>1637</v>
      </c>
      <c r="W1962" s="165">
        <v>1637</v>
      </c>
      <c r="X1962" s="165">
        <f t="shared" si="565"/>
        <v>0</v>
      </c>
      <c r="Y1962" s="165">
        <f t="shared" si="566"/>
        <v>0</v>
      </c>
      <c r="Z1962" s="195" t="s">
        <v>10077</v>
      </c>
      <c r="AA1962" s="165">
        <v>815</v>
      </c>
      <c r="AB1962" s="165">
        <v>627</v>
      </c>
      <c r="AC1962" s="165">
        <f t="shared" si="567"/>
        <v>188</v>
      </c>
      <c r="AD1962" s="165">
        <f t="shared" si="560"/>
        <v>29.984051036682612</v>
      </c>
      <c r="AE1962" s="195" t="s">
        <v>8682</v>
      </c>
      <c r="AF1962" s="165">
        <v>502</v>
      </c>
      <c r="AG1962" s="165">
        <v>465</v>
      </c>
      <c r="AH1962" s="165">
        <f t="shared" si="568"/>
        <v>37</v>
      </c>
      <c r="AI1962" s="165">
        <f t="shared" si="569"/>
        <v>7.956989247311828</v>
      </c>
      <c r="AJ1962" s="195" t="s">
        <v>6362</v>
      </c>
      <c r="AK1962" s="165">
        <v>295</v>
      </c>
      <c r="AL1962" s="165">
        <v>295</v>
      </c>
      <c r="AM1962" s="165">
        <f t="shared" si="570"/>
        <v>0</v>
      </c>
      <c r="AN1962" s="165">
        <f t="shared" si="571"/>
        <v>0</v>
      </c>
      <c r="AO1962" s="195" t="s">
        <v>10078</v>
      </c>
      <c r="AP1962" s="165">
        <v>100</v>
      </c>
      <c r="AQ1962" s="165">
        <v>100</v>
      </c>
      <c r="AR1962" s="165">
        <f t="shared" si="572"/>
        <v>0</v>
      </c>
      <c r="AS1962" s="255">
        <f t="shared" si="573"/>
        <v>0</v>
      </c>
      <c r="AT1962" s="166" t="s">
        <v>11918</v>
      </c>
    </row>
    <row r="1963" spans="2:46" ht="50" customHeight="1">
      <c r="B1963" s="34" t="s">
        <v>3864</v>
      </c>
      <c r="C1963" s="35" t="s">
        <v>5319</v>
      </c>
      <c r="D1963" s="36" t="s">
        <v>3865</v>
      </c>
      <c r="E1963" s="240">
        <v>3848.1959999999999</v>
      </c>
      <c r="F1963" s="235">
        <v>3675.7040000000002</v>
      </c>
      <c r="G1963" s="234">
        <f t="shared" si="542"/>
        <v>172.49199999999973</v>
      </c>
      <c r="H1963" s="105">
        <f t="shared" si="557"/>
        <v>4.6927608969601398</v>
      </c>
      <c r="I1963" s="240">
        <v>2492.3939999999998</v>
      </c>
      <c r="J1963" s="235">
        <v>2548.9580000000001</v>
      </c>
      <c r="K1963" s="234">
        <f t="shared" si="558"/>
        <v>-56.564000000000306</v>
      </c>
      <c r="L1963" s="312">
        <f t="shared" si="559"/>
        <v>-2.2191028647784821</v>
      </c>
      <c r="M1963" s="240">
        <v>3.488</v>
      </c>
      <c r="N1963" s="235">
        <v>3.488</v>
      </c>
      <c r="O1963" s="234">
        <f t="shared" si="561"/>
        <v>0</v>
      </c>
      <c r="P1963" s="105">
        <f t="shared" si="562"/>
        <v>0</v>
      </c>
      <c r="Q1963" s="240">
        <v>1352.3140000000001</v>
      </c>
      <c r="R1963" s="235">
        <v>1123.258</v>
      </c>
      <c r="S1963" s="234">
        <f t="shared" si="563"/>
        <v>229.05600000000004</v>
      </c>
      <c r="T1963" s="105">
        <f t="shared" si="564"/>
        <v>20.392109381816113</v>
      </c>
      <c r="U1963" s="180" t="s">
        <v>10079</v>
      </c>
      <c r="V1963" s="165">
        <v>443</v>
      </c>
      <c r="W1963" s="165">
        <v>263</v>
      </c>
      <c r="X1963" s="165">
        <f t="shared" si="565"/>
        <v>180</v>
      </c>
      <c r="Y1963" s="255">
        <f t="shared" si="566"/>
        <v>68.44106463878326</v>
      </c>
      <c r="Z1963" s="237" t="s">
        <v>6400</v>
      </c>
      <c r="AA1963" s="165">
        <v>235</v>
      </c>
      <c r="AB1963" s="165">
        <v>235</v>
      </c>
      <c r="AC1963" s="165">
        <f t="shared" si="567"/>
        <v>0</v>
      </c>
      <c r="AD1963" s="165">
        <f t="shared" si="560"/>
        <v>0</v>
      </c>
      <c r="AE1963" s="237" t="s">
        <v>7868</v>
      </c>
      <c r="AF1963" s="165">
        <v>229</v>
      </c>
      <c r="AG1963" s="165">
        <v>301</v>
      </c>
      <c r="AH1963" s="165">
        <f t="shared" si="568"/>
        <v>-72</v>
      </c>
      <c r="AI1963" s="165">
        <f t="shared" si="569"/>
        <v>-23.920265780730897</v>
      </c>
      <c r="AJ1963" s="235" t="s">
        <v>7699</v>
      </c>
      <c r="AK1963" s="165">
        <v>125</v>
      </c>
      <c r="AL1963" s="165">
        <v>87</v>
      </c>
      <c r="AM1963" s="165">
        <f t="shared" si="570"/>
        <v>38</v>
      </c>
      <c r="AN1963" s="165">
        <f t="shared" si="571"/>
        <v>43.678160919540232</v>
      </c>
      <c r="AO1963" s="235" t="s">
        <v>10080</v>
      </c>
      <c r="AP1963" s="165">
        <v>102</v>
      </c>
      <c r="AQ1963" s="165">
        <v>121</v>
      </c>
      <c r="AR1963" s="165">
        <f t="shared" si="572"/>
        <v>-19</v>
      </c>
      <c r="AS1963" s="255">
        <f t="shared" si="573"/>
        <v>-15.702479338842975</v>
      </c>
      <c r="AT1963" s="166" t="s">
        <v>11919</v>
      </c>
    </row>
    <row r="1964" spans="2:46" ht="50" customHeight="1">
      <c r="B1964" s="37" t="s">
        <v>3866</v>
      </c>
      <c r="C1964" s="35" t="s">
        <v>5319</v>
      </c>
      <c r="D1964" s="39" t="s">
        <v>3867</v>
      </c>
      <c r="E1964" s="240">
        <v>352.15899999999999</v>
      </c>
      <c r="F1964" s="235">
        <v>462.06599999999997</v>
      </c>
      <c r="G1964" s="234">
        <f t="shared" si="542"/>
        <v>-109.90699999999998</v>
      </c>
      <c r="H1964" s="105">
        <f t="shared" si="557"/>
        <v>-23.78599593997394</v>
      </c>
      <c r="I1964" s="240">
        <v>134.26599999999999</v>
      </c>
      <c r="J1964" s="235">
        <v>158.85499999999999</v>
      </c>
      <c r="K1964" s="234">
        <f t="shared" si="558"/>
        <v>-24.588999999999999</v>
      </c>
      <c r="L1964" s="312">
        <f t="shared" si="559"/>
        <v>-15.478895848415222</v>
      </c>
      <c r="M1964" s="240" t="s">
        <v>12163</v>
      </c>
      <c r="N1964" s="235" t="s">
        <v>12163</v>
      </c>
      <c r="O1964" s="234" t="s">
        <v>12163</v>
      </c>
      <c r="P1964" s="234" t="s">
        <v>12163</v>
      </c>
      <c r="Q1964" s="240">
        <v>217.893</v>
      </c>
      <c r="R1964" s="235">
        <v>303.21100000000001</v>
      </c>
      <c r="S1964" s="234">
        <f t="shared" si="563"/>
        <v>-85.318000000000012</v>
      </c>
      <c r="T1964" s="105">
        <f t="shared" si="564"/>
        <v>-28.138161214467814</v>
      </c>
      <c r="U1964" s="180" t="s">
        <v>10081</v>
      </c>
      <c r="V1964" s="165">
        <v>218</v>
      </c>
      <c r="W1964" s="165">
        <v>303</v>
      </c>
      <c r="X1964" s="165">
        <f t="shared" si="565"/>
        <v>-85</v>
      </c>
      <c r="Y1964" s="255">
        <f t="shared" si="566"/>
        <v>-28.052805280528055</v>
      </c>
      <c r="Z1964" s="235" t="s">
        <v>6150</v>
      </c>
      <c r="AA1964" s="235" t="s">
        <v>6150</v>
      </c>
      <c r="AB1964" s="235" t="s">
        <v>6150</v>
      </c>
      <c r="AC1964" s="235" t="s">
        <v>6150</v>
      </c>
      <c r="AD1964" s="235" t="s">
        <v>6150</v>
      </c>
      <c r="AE1964" s="235" t="s">
        <v>12158</v>
      </c>
      <c r="AF1964" s="235" t="s">
        <v>12158</v>
      </c>
      <c r="AG1964" s="235" t="s">
        <v>12158</v>
      </c>
      <c r="AH1964" s="235" t="s">
        <v>12158</v>
      </c>
      <c r="AI1964" s="235" t="s">
        <v>12158</v>
      </c>
      <c r="AJ1964" s="165" t="s">
        <v>6176</v>
      </c>
      <c r="AK1964" s="165" t="s">
        <v>6176</v>
      </c>
      <c r="AL1964" s="165" t="s">
        <v>6176</v>
      </c>
      <c r="AM1964" s="165" t="s">
        <v>6176</v>
      </c>
      <c r="AN1964" s="165" t="s">
        <v>6176</v>
      </c>
      <c r="AO1964" s="165" t="s">
        <v>6176</v>
      </c>
      <c r="AP1964" s="165" t="s">
        <v>6176</v>
      </c>
      <c r="AQ1964" s="165" t="s">
        <v>6176</v>
      </c>
      <c r="AR1964" s="165" t="s">
        <v>6176</v>
      </c>
      <c r="AS1964" s="165" t="s">
        <v>6176</v>
      </c>
      <c r="AT1964" s="10"/>
    </row>
    <row r="1965" spans="2:46" ht="50" customHeight="1">
      <c r="B1965" s="37" t="s">
        <v>3868</v>
      </c>
      <c r="C1965" s="35" t="s">
        <v>5319</v>
      </c>
      <c r="D1965" s="39" t="s">
        <v>3869</v>
      </c>
      <c r="E1965" s="240">
        <v>5.2939999999999996</v>
      </c>
      <c r="F1965" s="235">
        <v>5.2889999999999997</v>
      </c>
      <c r="G1965" s="234">
        <f t="shared" si="542"/>
        <v>4.9999999999998934E-3</v>
      </c>
      <c r="H1965" s="105">
        <f t="shared" si="557"/>
        <v>9.4535829079219008E-2</v>
      </c>
      <c r="I1965" s="240" t="s">
        <v>6150</v>
      </c>
      <c r="J1965" s="235" t="s">
        <v>6150</v>
      </c>
      <c r="K1965" s="234" t="s">
        <v>6150</v>
      </c>
      <c r="L1965" s="312" t="s">
        <v>6150</v>
      </c>
      <c r="M1965" s="240" t="s">
        <v>12163</v>
      </c>
      <c r="N1965" s="235" t="s">
        <v>12163</v>
      </c>
      <c r="O1965" s="234" t="s">
        <v>12163</v>
      </c>
      <c r="P1965" s="234" t="s">
        <v>12163</v>
      </c>
      <c r="Q1965" s="240">
        <v>5.2939999999999996</v>
      </c>
      <c r="R1965" s="235">
        <v>5.2889999999999997</v>
      </c>
      <c r="S1965" s="234">
        <f t="shared" si="563"/>
        <v>4.9999999999998934E-3</v>
      </c>
      <c r="T1965" s="105">
        <f t="shared" si="564"/>
        <v>9.4535829079219008E-2</v>
      </c>
      <c r="U1965" s="180" t="s">
        <v>10082</v>
      </c>
      <c r="V1965" s="165">
        <v>5</v>
      </c>
      <c r="W1965" s="165">
        <v>5</v>
      </c>
      <c r="X1965" s="165">
        <f t="shared" si="565"/>
        <v>0</v>
      </c>
      <c r="Y1965" s="165">
        <f t="shared" si="566"/>
        <v>0</v>
      </c>
      <c r="Z1965" s="235" t="s">
        <v>6150</v>
      </c>
      <c r="AA1965" s="235" t="s">
        <v>6150</v>
      </c>
      <c r="AB1965" s="235" t="s">
        <v>6150</v>
      </c>
      <c r="AC1965" s="235" t="s">
        <v>6150</v>
      </c>
      <c r="AD1965" s="235" t="s">
        <v>6150</v>
      </c>
      <c r="AE1965" s="235" t="s">
        <v>12158</v>
      </c>
      <c r="AF1965" s="235" t="s">
        <v>12158</v>
      </c>
      <c r="AG1965" s="235" t="s">
        <v>12158</v>
      </c>
      <c r="AH1965" s="235" t="s">
        <v>12158</v>
      </c>
      <c r="AI1965" s="235" t="s">
        <v>12158</v>
      </c>
      <c r="AJ1965" s="165" t="s">
        <v>6176</v>
      </c>
      <c r="AK1965" s="165" t="s">
        <v>6176</v>
      </c>
      <c r="AL1965" s="165" t="s">
        <v>6176</v>
      </c>
      <c r="AM1965" s="165" t="s">
        <v>6176</v>
      </c>
      <c r="AN1965" s="165" t="s">
        <v>6176</v>
      </c>
      <c r="AO1965" s="165" t="s">
        <v>6176</v>
      </c>
      <c r="AP1965" s="165" t="s">
        <v>6176</v>
      </c>
      <c r="AQ1965" s="165" t="s">
        <v>6176</v>
      </c>
      <c r="AR1965" s="165" t="s">
        <v>6176</v>
      </c>
      <c r="AS1965" s="165" t="s">
        <v>6176</v>
      </c>
      <c r="AT1965" s="10"/>
    </row>
    <row r="1966" spans="2:46" ht="50" customHeight="1">
      <c r="B1966" s="34" t="s">
        <v>3870</v>
      </c>
      <c r="C1966" s="35" t="s">
        <v>5319</v>
      </c>
      <c r="D1966" s="36" t="s">
        <v>3871</v>
      </c>
      <c r="E1966" s="240">
        <v>27.068000000000001</v>
      </c>
      <c r="F1966" s="235">
        <v>27.045000000000002</v>
      </c>
      <c r="G1966" s="234">
        <f t="shared" si="542"/>
        <v>2.2999999999999687E-2</v>
      </c>
      <c r="H1966" s="105">
        <f t="shared" si="557"/>
        <v>8.5043446108336793E-2</v>
      </c>
      <c r="I1966" s="240" t="s">
        <v>6150</v>
      </c>
      <c r="J1966" s="235" t="s">
        <v>6150</v>
      </c>
      <c r="K1966" s="234" t="s">
        <v>6150</v>
      </c>
      <c r="L1966" s="312" t="s">
        <v>6150</v>
      </c>
      <c r="M1966" s="240" t="s">
        <v>12163</v>
      </c>
      <c r="N1966" s="235" t="s">
        <v>12163</v>
      </c>
      <c r="O1966" s="234" t="s">
        <v>12163</v>
      </c>
      <c r="P1966" s="234" t="s">
        <v>12163</v>
      </c>
      <c r="Q1966" s="240">
        <v>27.068000000000001</v>
      </c>
      <c r="R1966" s="235">
        <v>27.045000000000002</v>
      </c>
      <c r="S1966" s="234">
        <f t="shared" si="563"/>
        <v>2.2999999999999687E-2</v>
      </c>
      <c r="T1966" s="105">
        <f t="shared" si="564"/>
        <v>8.5043446108336793E-2</v>
      </c>
      <c r="U1966" s="180" t="s">
        <v>10083</v>
      </c>
      <c r="V1966" s="165">
        <v>27</v>
      </c>
      <c r="W1966" s="165">
        <v>27</v>
      </c>
      <c r="X1966" s="165">
        <f t="shared" si="565"/>
        <v>0</v>
      </c>
      <c r="Y1966" s="165">
        <f t="shared" si="566"/>
        <v>0</v>
      </c>
      <c r="Z1966" s="235" t="s">
        <v>6150</v>
      </c>
      <c r="AA1966" s="235" t="s">
        <v>6150</v>
      </c>
      <c r="AB1966" s="235" t="s">
        <v>6150</v>
      </c>
      <c r="AC1966" s="235" t="s">
        <v>6150</v>
      </c>
      <c r="AD1966" s="235" t="s">
        <v>6150</v>
      </c>
      <c r="AE1966" s="235" t="s">
        <v>12158</v>
      </c>
      <c r="AF1966" s="235" t="s">
        <v>12158</v>
      </c>
      <c r="AG1966" s="235" t="s">
        <v>12158</v>
      </c>
      <c r="AH1966" s="235" t="s">
        <v>12158</v>
      </c>
      <c r="AI1966" s="235" t="s">
        <v>12158</v>
      </c>
      <c r="AJ1966" s="165" t="s">
        <v>6176</v>
      </c>
      <c r="AK1966" s="165" t="s">
        <v>6176</v>
      </c>
      <c r="AL1966" s="165" t="s">
        <v>6176</v>
      </c>
      <c r="AM1966" s="165" t="s">
        <v>6176</v>
      </c>
      <c r="AN1966" s="165" t="s">
        <v>6176</v>
      </c>
      <c r="AO1966" s="165" t="s">
        <v>6176</v>
      </c>
      <c r="AP1966" s="165" t="s">
        <v>6176</v>
      </c>
      <c r="AQ1966" s="165" t="s">
        <v>6176</v>
      </c>
      <c r="AR1966" s="165" t="s">
        <v>6176</v>
      </c>
      <c r="AS1966" s="165" t="s">
        <v>6176</v>
      </c>
      <c r="AT1966" s="5"/>
    </row>
    <row r="1967" spans="2:46" ht="50" customHeight="1">
      <c r="B1967" s="34" t="s">
        <v>3872</v>
      </c>
      <c r="C1967" s="35" t="s">
        <v>5319</v>
      </c>
      <c r="D1967" s="36" t="s">
        <v>3873</v>
      </c>
      <c r="E1967" s="240">
        <v>167.12100000000001</v>
      </c>
      <c r="F1967" s="235">
        <v>151.47300000000001</v>
      </c>
      <c r="G1967" s="234">
        <f t="shared" si="542"/>
        <v>15.647999999999996</v>
      </c>
      <c r="H1967" s="105">
        <f t="shared" si="557"/>
        <v>10.330553960111699</v>
      </c>
      <c r="I1967" s="240" t="s">
        <v>6150</v>
      </c>
      <c r="J1967" s="235" t="s">
        <v>6150</v>
      </c>
      <c r="K1967" s="234" t="s">
        <v>6150</v>
      </c>
      <c r="L1967" s="312" t="s">
        <v>6150</v>
      </c>
      <c r="M1967" s="240" t="s">
        <v>12163</v>
      </c>
      <c r="N1967" s="235" t="s">
        <v>12163</v>
      </c>
      <c r="O1967" s="234" t="s">
        <v>12163</v>
      </c>
      <c r="P1967" s="234" t="s">
        <v>12163</v>
      </c>
      <c r="Q1967" s="240">
        <v>167.12100000000001</v>
      </c>
      <c r="R1967" s="235">
        <v>151.47300000000001</v>
      </c>
      <c r="S1967" s="234">
        <f t="shared" si="563"/>
        <v>15.647999999999996</v>
      </c>
      <c r="T1967" s="105">
        <f t="shared" si="564"/>
        <v>10.330553960111699</v>
      </c>
      <c r="U1967" s="180" t="s">
        <v>8749</v>
      </c>
      <c r="V1967" s="165">
        <v>167</v>
      </c>
      <c r="W1967" s="165">
        <v>151</v>
      </c>
      <c r="X1967" s="165">
        <f t="shared" si="565"/>
        <v>16</v>
      </c>
      <c r="Y1967" s="165">
        <f t="shared" si="566"/>
        <v>10.596026490066226</v>
      </c>
      <c r="Z1967" s="235" t="s">
        <v>6150</v>
      </c>
      <c r="AA1967" s="235" t="s">
        <v>6150</v>
      </c>
      <c r="AB1967" s="235" t="s">
        <v>6150</v>
      </c>
      <c r="AC1967" s="235" t="s">
        <v>6150</v>
      </c>
      <c r="AD1967" s="235" t="s">
        <v>6150</v>
      </c>
      <c r="AE1967" s="235" t="s">
        <v>12158</v>
      </c>
      <c r="AF1967" s="235" t="s">
        <v>12158</v>
      </c>
      <c r="AG1967" s="235" t="s">
        <v>12158</v>
      </c>
      <c r="AH1967" s="235" t="s">
        <v>12158</v>
      </c>
      <c r="AI1967" s="235" t="s">
        <v>12158</v>
      </c>
      <c r="AJ1967" s="165" t="s">
        <v>6176</v>
      </c>
      <c r="AK1967" s="165" t="s">
        <v>6176</v>
      </c>
      <c r="AL1967" s="165" t="s">
        <v>6176</v>
      </c>
      <c r="AM1967" s="165" t="s">
        <v>6176</v>
      </c>
      <c r="AN1967" s="165" t="s">
        <v>6176</v>
      </c>
      <c r="AO1967" s="165" t="s">
        <v>6176</v>
      </c>
      <c r="AP1967" s="165" t="s">
        <v>6176</v>
      </c>
      <c r="AQ1967" s="165" t="s">
        <v>6176</v>
      </c>
      <c r="AR1967" s="165" t="s">
        <v>6176</v>
      </c>
      <c r="AS1967" s="165" t="s">
        <v>6176</v>
      </c>
      <c r="AT1967" s="5"/>
    </row>
    <row r="1968" spans="2:46" ht="50" customHeight="1">
      <c r="B1968" s="34" t="s">
        <v>3874</v>
      </c>
      <c r="C1968" s="35" t="s">
        <v>5319</v>
      </c>
      <c r="D1968" s="36" t="s">
        <v>3875</v>
      </c>
      <c r="E1968" s="240">
        <v>43.874000000000002</v>
      </c>
      <c r="F1968" s="235">
        <v>0</v>
      </c>
      <c r="G1968" s="234">
        <f t="shared" si="542"/>
        <v>43.874000000000002</v>
      </c>
      <c r="H1968" s="105" t="s">
        <v>12166</v>
      </c>
      <c r="I1968" s="240" t="s">
        <v>6150</v>
      </c>
      <c r="J1968" s="235" t="s">
        <v>6150</v>
      </c>
      <c r="K1968" s="234" t="s">
        <v>6150</v>
      </c>
      <c r="L1968" s="312" t="s">
        <v>6150</v>
      </c>
      <c r="M1968" s="240" t="s">
        <v>12163</v>
      </c>
      <c r="N1968" s="235" t="s">
        <v>12163</v>
      </c>
      <c r="O1968" s="234" t="s">
        <v>12163</v>
      </c>
      <c r="P1968" s="234" t="s">
        <v>12163</v>
      </c>
      <c r="Q1968" s="240">
        <v>43.874000000000002</v>
      </c>
      <c r="R1968" s="235">
        <v>0</v>
      </c>
      <c r="S1968" s="234">
        <f t="shared" si="563"/>
        <v>43.874000000000002</v>
      </c>
      <c r="T1968" s="105" t="s">
        <v>12163</v>
      </c>
      <c r="U1968" s="180" t="s">
        <v>10084</v>
      </c>
      <c r="V1968" s="165">
        <v>44</v>
      </c>
      <c r="W1968" s="165">
        <v>0</v>
      </c>
      <c r="X1968" s="165">
        <f t="shared" si="565"/>
        <v>44</v>
      </c>
      <c r="Y1968" s="165">
        <v>0</v>
      </c>
      <c r="Z1968" s="235" t="s">
        <v>6150</v>
      </c>
      <c r="AA1968" s="235" t="s">
        <v>6150</v>
      </c>
      <c r="AB1968" s="235" t="s">
        <v>6150</v>
      </c>
      <c r="AC1968" s="235" t="s">
        <v>6150</v>
      </c>
      <c r="AD1968" s="235" t="s">
        <v>6150</v>
      </c>
      <c r="AE1968" s="235" t="s">
        <v>12158</v>
      </c>
      <c r="AF1968" s="235" t="s">
        <v>12158</v>
      </c>
      <c r="AG1968" s="235" t="s">
        <v>12158</v>
      </c>
      <c r="AH1968" s="235" t="s">
        <v>12158</v>
      </c>
      <c r="AI1968" s="235" t="s">
        <v>12158</v>
      </c>
      <c r="AJ1968" s="165" t="s">
        <v>6176</v>
      </c>
      <c r="AK1968" s="165" t="s">
        <v>6176</v>
      </c>
      <c r="AL1968" s="165" t="s">
        <v>6176</v>
      </c>
      <c r="AM1968" s="165" t="s">
        <v>6176</v>
      </c>
      <c r="AN1968" s="165" t="s">
        <v>6176</v>
      </c>
      <c r="AO1968" s="165" t="s">
        <v>6176</v>
      </c>
      <c r="AP1968" s="165" t="s">
        <v>6176</v>
      </c>
      <c r="AQ1968" s="165" t="s">
        <v>6176</v>
      </c>
      <c r="AR1968" s="165" t="s">
        <v>6176</v>
      </c>
      <c r="AS1968" s="165" t="s">
        <v>6176</v>
      </c>
      <c r="AT1968" s="5"/>
    </row>
    <row r="1969" spans="2:48" ht="50" customHeight="1">
      <c r="B1969" s="34" t="s">
        <v>3876</v>
      </c>
      <c r="C1969" s="35" t="s">
        <v>5319</v>
      </c>
      <c r="D1969" s="36" t="s">
        <v>3877</v>
      </c>
      <c r="E1969" s="240">
        <v>66.22</v>
      </c>
      <c r="F1969" s="235">
        <v>63.212000000000003</v>
      </c>
      <c r="G1969" s="234">
        <f t="shared" si="542"/>
        <v>3.0079999999999956</v>
      </c>
      <c r="H1969" s="105">
        <f t="shared" si="557"/>
        <v>4.7585901411124398</v>
      </c>
      <c r="I1969" s="240">
        <v>66.22</v>
      </c>
      <c r="J1969" s="235">
        <v>63.212000000000003</v>
      </c>
      <c r="K1969" s="234">
        <f t="shared" si="558"/>
        <v>3.0079999999999956</v>
      </c>
      <c r="L1969" s="312">
        <f t="shared" si="559"/>
        <v>4.7585901411124398</v>
      </c>
      <c r="M1969" s="240" t="s">
        <v>12163</v>
      </c>
      <c r="N1969" s="235" t="s">
        <v>12163</v>
      </c>
      <c r="O1969" s="234" t="s">
        <v>12163</v>
      </c>
      <c r="P1969" s="234" t="s">
        <v>12163</v>
      </c>
      <c r="Q1969" s="240" t="s">
        <v>12163</v>
      </c>
      <c r="R1969" s="235" t="s">
        <v>12163</v>
      </c>
      <c r="S1969" s="234" t="s">
        <v>12163</v>
      </c>
      <c r="T1969" s="138" t="s">
        <v>12163</v>
      </c>
      <c r="U1969" s="293" t="s">
        <v>5412</v>
      </c>
      <c r="V1969" s="165" t="s">
        <v>5412</v>
      </c>
      <c r="W1969" s="165" t="s">
        <v>5412</v>
      </c>
      <c r="X1969" s="165" t="s">
        <v>5412</v>
      </c>
      <c r="Y1969" s="165" t="s">
        <v>5412</v>
      </c>
      <c r="Z1969" s="235" t="s">
        <v>6150</v>
      </c>
      <c r="AA1969" s="235" t="s">
        <v>6150</v>
      </c>
      <c r="AB1969" s="235" t="s">
        <v>6150</v>
      </c>
      <c r="AC1969" s="235" t="s">
        <v>6150</v>
      </c>
      <c r="AD1969" s="235" t="s">
        <v>6150</v>
      </c>
      <c r="AE1969" s="235" t="s">
        <v>12158</v>
      </c>
      <c r="AF1969" s="235" t="s">
        <v>12158</v>
      </c>
      <c r="AG1969" s="235" t="s">
        <v>12158</v>
      </c>
      <c r="AH1969" s="235" t="s">
        <v>12158</v>
      </c>
      <c r="AI1969" s="235" t="s">
        <v>12158</v>
      </c>
      <c r="AJ1969" s="165" t="s">
        <v>6176</v>
      </c>
      <c r="AK1969" s="165" t="s">
        <v>6176</v>
      </c>
      <c r="AL1969" s="165" t="s">
        <v>6176</v>
      </c>
      <c r="AM1969" s="165" t="s">
        <v>6176</v>
      </c>
      <c r="AN1969" s="165" t="s">
        <v>6176</v>
      </c>
      <c r="AO1969" s="165" t="s">
        <v>6176</v>
      </c>
      <c r="AP1969" s="165" t="s">
        <v>6176</v>
      </c>
      <c r="AQ1969" s="165" t="s">
        <v>6176</v>
      </c>
      <c r="AR1969" s="165" t="s">
        <v>6176</v>
      </c>
      <c r="AS1969" s="165" t="s">
        <v>6176</v>
      </c>
      <c r="AT1969" s="5"/>
    </row>
    <row r="1970" spans="2:48" ht="50" customHeight="1">
      <c r="B1970" s="34" t="s">
        <v>3878</v>
      </c>
      <c r="C1970" s="35" t="s">
        <v>5319</v>
      </c>
      <c r="D1970" s="36" t="s">
        <v>3879</v>
      </c>
      <c r="E1970" s="240">
        <v>7.47</v>
      </c>
      <c r="F1970" s="235">
        <v>7.4630000000000001</v>
      </c>
      <c r="G1970" s="234">
        <f t="shared" ref="G1970:G1986" si="574">E1970-F1970</f>
        <v>6.9999999999996732E-3</v>
      </c>
      <c r="H1970" s="105">
        <f t="shared" si="557"/>
        <v>9.3796060565451866E-2</v>
      </c>
      <c r="I1970" s="240" t="s">
        <v>12163</v>
      </c>
      <c r="J1970" s="235" t="s">
        <v>12163</v>
      </c>
      <c r="K1970" s="234" t="s">
        <v>12163</v>
      </c>
      <c r="L1970" s="312" t="s">
        <v>12163</v>
      </c>
      <c r="M1970" s="240" t="s">
        <v>12163</v>
      </c>
      <c r="N1970" s="235" t="s">
        <v>12163</v>
      </c>
      <c r="O1970" s="234" t="s">
        <v>12163</v>
      </c>
      <c r="P1970" s="234" t="s">
        <v>12163</v>
      </c>
      <c r="Q1970" s="240">
        <v>7.47</v>
      </c>
      <c r="R1970" s="235">
        <v>7.4630000000000001</v>
      </c>
      <c r="S1970" s="234">
        <f t="shared" si="563"/>
        <v>6.9999999999996732E-3</v>
      </c>
      <c r="T1970" s="105">
        <f t="shared" si="564"/>
        <v>9.3796060565451866E-2</v>
      </c>
      <c r="U1970" s="180" t="s">
        <v>10085</v>
      </c>
      <c r="V1970" s="165">
        <v>7</v>
      </c>
      <c r="W1970" s="165">
        <v>7</v>
      </c>
      <c r="X1970" s="165">
        <f t="shared" si="565"/>
        <v>0</v>
      </c>
      <c r="Y1970" s="165">
        <f t="shared" si="566"/>
        <v>0</v>
      </c>
      <c r="Z1970" s="235" t="s">
        <v>6150</v>
      </c>
      <c r="AA1970" s="235" t="s">
        <v>6150</v>
      </c>
      <c r="AB1970" s="235" t="s">
        <v>6150</v>
      </c>
      <c r="AC1970" s="235" t="s">
        <v>6150</v>
      </c>
      <c r="AD1970" s="235" t="s">
        <v>6150</v>
      </c>
      <c r="AE1970" s="235" t="s">
        <v>12158</v>
      </c>
      <c r="AF1970" s="235" t="s">
        <v>12158</v>
      </c>
      <c r="AG1970" s="235" t="s">
        <v>12158</v>
      </c>
      <c r="AH1970" s="235" t="s">
        <v>12158</v>
      </c>
      <c r="AI1970" s="235" t="s">
        <v>12158</v>
      </c>
      <c r="AJ1970" s="165" t="s">
        <v>6176</v>
      </c>
      <c r="AK1970" s="165" t="s">
        <v>6176</v>
      </c>
      <c r="AL1970" s="165" t="s">
        <v>6176</v>
      </c>
      <c r="AM1970" s="165" t="s">
        <v>6176</v>
      </c>
      <c r="AN1970" s="165" t="s">
        <v>6176</v>
      </c>
      <c r="AO1970" s="165" t="s">
        <v>6176</v>
      </c>
      <c r="AP1970" s="165" t="s">
        <v>6176</v>
      </c>
      <c r="AQ1970" s="165" t="s">
        <v>6176</v>
      </c>
      <c r="AR1970" s="165" t="s">
        <v>6176</v>
      </c>
      <c r="AS1970" s="165" t="s">
        <v>6176</v>
      </c>
      <c r="AT1970" s="5"/>
    </row>
    <row r="1971" spans="2:48" ht="50" customHeight="1">
      <c r="B1971" s="34" t="s">
        <v>3880</v>
      </c>
      <c r="C1971" s="35" t="s">
        <v>5319</v>
      </c>
      <c r="D1971" s="36" t="s">
        <v>3881</v>
      </c>
      <c r="E1971" s="240">
        <v>55.29</v>
      </c>
      <c r="F1971" s="235">
        <v>66.537000000000006</v>
      </c>
      <c r="G1971" s="234">
        <f t="shared" si="574"/>
        <v>-11.247000000000007</v>
      </c>
      <c r="H1971" s="105">
        <f t="shared" si="557"/>
        <v>-16.903377068398044</v>
      </c>
      <c r="I1971" s="240" t="s">
        <v>12163</v>
      </c>
      <c r="J1971" s="235" t="s">
        <v>12163</v>
      </c>
      <c r="K1971" s="234" t="s">
        <v>12163</v>
      </c>
      <c r="L1971" s="312" t="s">
        <v>12163</v>
      </c>
      <c r="M1971" s="240" t="s">
        <v>12163</v>
      </c>
      <c r="N1971" s="235" t="s">
        <v>12163</v>
      </c>
      <c r="O1971" s="234" t="s">
        <v>12163</v>
      </c>
      <c r="P1971" s="234" t="s">
        <v>12163</v>
      </c>
      <c r="Q1971" s="240">
        <v>55.29</v>
      </c>
      <c r="R1971" s="235">
        <v>66.537000000000006</v>
      </c>
      <c r="S1971" s="234">
        <f t="shared" si="563"/>
        <v>-11.247000000000007</v>
      </c>
      <c r="T1971" s="105">
        <f t="shared" si="564"/>
        <v>-16.903377068398044</v>
      </c>
      <c r="U1971" s="180" t="s">
        <v>10086</v>
      </c>
      <c r="V1971" s="165">
        <v>29</v>
      </c>
      <c r="W1971" s="165">
        <v>38</v>
      </c>
      <c r="X1971" s="165">
        <f t="shared" si="565"/>
        <v>-9</v>
      </c>
      <c r="Y1971" s="255">
        <f t="shared" si="566"/>
        <v>-23.684210526315788</v>
      </c>
      <c r="Z1971" s="235" t="s">
        <v>10087</v>
      </c>
      <c r="AA1971" s="165">
        <v>26</v>
      </c>
      <c r="AB1971" s="165">
        <v>29</v>
      </c>
      <c r="AC1971" s="165">
        <f t="shared" si="567"/>
        <v>-3</v>
      </c>
      <c r="AD1971" s="165">
        <f t="shared" si="560"/>
        <v>-10.344827586206897</v>
      </c>
      <c r="AE1971" s="235" t="s">
        <v>12158</v>
      </c>
      <c r="AF1971" s="235" t="s">
        <v>12158</v>
      </c>
      <c r="AG1971" s="235" t="s">
        <v>12158</v>
      </c>
      <c r="AH1971" s="235" t="s">
        <v>12158</v>
      </c>
      <c r="AI1971" s="235" t="s">
        <v>12158</v>
      </c>
      <c r="AJ1971" s="165" t="s">
        <v>6176</v>
      </c>
      <c r="AK1971" s="165" t="s">
        <v>6176</v>
      </c>
      <c r="AL1971" s="165" t="s">
        <v>6176</v>
      </c>
      <c r="AM1971" s="165" t="s">
        <v>6176</v>
      </c>
      <c r="AN1971" s="165" t="s">
        <v>6176</v>
      </c>
      <c r="AO1971" s="165" t="s">
        <v>6176</v>
      </c>
      <c r="AP1971" s="165" t="s">
        <v>6176</v>
      </c>
      <c r="AQ1971" s="165" t="s">
        <v>6176</v>
      </c>
      <c r="AR1971" s="165" t="s">
        <v>6176</v>
      </c>
      <c r="AS1971" s="165" t="s">
        <v>6176</v>
      </c>
      <c r="AT1971" s="5"/>
    </row>
    <row r="1972" spans="2:48" ht="50" customHeight="1">
      <c r="B1972" s="34" t="s">
        <v>3882</v>
      </c>
      <c r="C1972" s="35" t="s">
        <v>5319</v>
      </c>
      <c r="D1972" s="36" t="s">
        <v>3883</v>
      </c>
      <c r="E1972" s="240">
        <v>35.01</v>
      </c>
      <c r="F1972" s="235">
        <v>15</v>
      </c>
      <c r="G1972" s="234">
        <f t="shared" si="574"/>
        <v>20.009999999999998</v>
      </c>
      <c r="H1972" s="105">
        <f t="shared" si="557"/>
        <v>133.39999999999998</v>
      </c>
      <c r="I1972" s="240" t="s">
        <v>12163</v>
      </c>
      <c r="J1972" s="235" t="s">
        <v>12163</v>
      </c>
      <c r="K1972" s="234" t="s">
        <v>12163</v>
      </c>
      <c r="L1972" s="312" t="s">
        <v>12163</v>
      </c>
      <c r="M1972" s="240" t="s">
        <v>12163</v>
      </c>
      <c r="N1972" s="235" t="s">
        <v>12163</v>
      </c>
      <c r="O1972" s="234" t="s">
        <v>12163</v>
      </c>
      <c r="P1972" s="234" t="s">
        <v>12163</v>
      </c>
      <c r="Q1972" s="240">
        <v>35.01</v>
      </c>
      <c r="R1972" s="235">
        <v>15</v>
      </c>
      <c r="S1972" s="234">
        <f t="shared" si="563"/>
        <v>20.009999999999998</v>
      </c>
      <c r="T1972" s="105">
        <f t="shared" si="564"/>
        <v>133.39999999999998</v>
      </c>
      <c r="U1972" s="180" t="s">
        <v>10088</v>
      </c>
      <c r="V1972" s="165">
        <v>35</v>
      </c>
      <c r="W1972" s="165">
        <v>15</v>
      </c>
      <c r="X1972" s="165">
        <f t="shared" si="565"/>
        <v>20</v>
      </c>
      <c r="Y1972" s="255">
        <f t="shared" si="566"/>
        <v>133.33333333333331</v>
      </c>
      <c r="Z1972" s="235" t="s">
        <v>6150</v>
      </c>
      <c r="AA1972" s="235" t="s">
        <v>6150</v>
      </c>
      <c r="AB1972" s="235" t="s">
        <v>6150</v>
      </c>
      <c r="AC1972" s="235" t="s">
        <v>6150</v>
      </c>
      <c r="AD1972" s="235" t="s">
        <v>6150</v>
      </c>
      <c r="AE1972" s="235" t="s">
        <v>12158</v>
      </c>
      <c r="AF1972" s="235" t="s">
        <v>12158</v>
      </c>
      <c r="AG1972" s="235" t="s">
        <v>12158</v>
      </c>
      <c r="AH1972" s="235" t="s">
        <v>12158</v>
      </c>
      <c r="AI1972" s="235" t="s">
        <v>12158</v>
      </c>
      <c r="AJ1972" s="165" t="s">
        <v>6176</v>
      </c>
      <c r="AK1972" s="165" t="s">
        <v>6176</v>
      </c>
      <c r="AL1972" s="165" t="s">
        <v>6176</v>
      </c>
      <c r="AM1972" s="165" t="s">
        <v>6176</v>
      </c>
      <c r="AN1972" s="165" t="s">
        <v>6176</v>
      </c>
      <c r="AO1972" s="165" t="s">
        <v>6176</v>
      </c>
      <c r="AP1972" s="165" t="s">
        <v>6176</v>
      </c>
      <c r="AQ1972" s="165" t="s">
        <v>6176</v>
      </c>
      <c r="AR1972" s="165" t="s">
        <v>6176</v>
      </c>
      <c r="AS1972" s="165" t="s">
        <v>6176</v>
      </c>
      <c r="AT1972" s="5"/>
    </row>
    <row r="1973" spans="2:48" ht="50" customHeight="1">
      <c r="B1973" s="34" t="s">
        <v>3884</v>
      </c>
      <c r="C1973" s="35" t="s">
        <v>5319</v>
      </c>
      <c r="D1973" s="36" t="s">
        <v>3885</v>
      </c>
      <c r="E1973" s="240">
        <v>64.126999999999995</v>
      </c>
      <c r="F1973" s="235">
        <v>72.393000000000001</v>
      </c>
      <c r="G1973" s="234">
        <f t="shared" si="574"/>
        <v>-8.2660000000000053</v>
      </c>
      <c r="H1973" s="105">
        <f t="shared" si="557"/>
        <v>-11.418231044438006</v>
      </c>
      <c r="I1973" s="240">
        <v>64.126999999999995</v>
      </c>
      <c r="J1973" s="235">
        <v>72.393000000000001</v>
      </c>
      <c r="K1973" s="234">
        <f t="shared" si="558"/>
        <v>-8.2660000000000053</v>
      </c>
      <c r="L1973" s="312">
        <f t="shared" si="559"/>
        <v>-11.418231044438006</v>
      </c>
      <c r="M1973" s="240" t="s">
        <v>12163</v>
      </c>
      <c r="N1973" s="235" t="s">
        <v>12163</v>
      </c>
      <c r="O1973" s="234" t="s">
        <v>12163</v>
      </c>
      <c r="P1973" s="234" t="s">
        <v>12163</v>
      </c>
      <c r="Q1973" s="240" t="s">
        <v>12163</v>
      </c>
      <c r="R1973" s="235" t="s">
        <v>12163</v>
      </c>
      <c r="S1973" s="234" t="s">
        <v>12163</v>
      </c>
      <c r="T1973" s="138" t="s">
        <v>12163</v>
      </c>
      <c r="U1973" s="293" t="s">
        <v>5412</v>
      </c>
      <c r="V1973" s="165" t="s">
        <v>5412</v>
      </c>
      <c r="W1973" s="165" t="s">
        <v>5412</v>
      </c>
      <c r="X1973" s="165" t="s">
        <v>5412</v>
      </c>
      <c r="Y1973" s="165" t="s">
        <v>5412</v>
      </c>
      <c r="Z1973" s="235" t="s">
        <v>6150</v>
      </c>
      <c r="AA1973" s="235" t="s">
        <v>6150</v>
      </c>
      <c r="AB1973" s="235" t="s">
        <v>6150</v>
      </c>
      <c r="AC1973" s="235" t="s">
        <v>6150</v>
      </c>
      <c r="AD1973" s="235" t="s">
        <v>6150</v>
      </c>
      <c r="AE1973" s="235" t="s">
        <v>12158</v>
      </c>
      <c r="AF1973" s="235" t="s">
        <v>12158</v>
      </c>
      <c r="AG1973" s="235" t="s">
        <v>12158</v>
      </c>
      <c r="AH1973" s="235" t="s">
        <v>12158</v>
      </c>
      <c r="AI1973" s="235" t="s">
        <v>12158</v>
      </c>
      <c r="AJ1973" s="165" t="s">
        <v>6176</v>
      </c>
      <c r="AK1973" s="165" t="s">
        <v>6176</v>
      </c>
      <c r="AL1973" s="165" t="s">
        <v>6176</v>
      </c>
      <c r="AM1973" s="165" t="s">
        <v>6176</v>
      </c>
      <c r="AN1973" s="165" t="s">
        <v>6176</v>
      </c>
      <c r="AO1973" s="165" t="s">
        <v>6176</v>
      </c>
      <c r="AP1973" s="165" t="s">
        <v>6176</v>
      </c>
      <c r="AQ1973" s="165" t="s">
        <v>6176</v>
      </c>
      <c r="AR1973" s="165" t="s">
        <v>6176</v>
      </c>
      <c r="AS1973" s="165" t="s">
        <v>6176</v>
      </c>
      <c r="AT1973" s="5"/>
    </row>
    <row r="1974" spans="2:48" ht="50" customHeight="1">
      <c r="B1974" s="34" t="s">
        <v>3886</v>
      </c>
      <c r="C1974" s="35" t="s">
        <v>5319</v>
      </c>
      <c r="D1974" s="36" t="s">
        <v>3887</v>
      </c>
      <c r="E1974" s="240">
        <v>60.872</v>
      </c>
      <c r="F1974" s="235">
        <v>70.867000000000004</v>
      </c>
      <c r="G1974" s="234">
        <f t="shared" si="574"/>
        <v>-9.9950000000000045</v>
      </c>
      <c r="H1974" s="105">
        <f t="shared" si="557"/>
        <v>-14.103884741840355</v>
      </c>
      <c r="I1974" s="240" t="s">
        <v>12163</v>
      </c>
      <c r="J1974" s="235" t="s">
        <v>12163</v>
      </c>
      <c r="K1974" s="234" t="s">
        <v>12163</v>
      </c>
      <c r="L1974" s="312" t="s">
        <v>12163</v>
      </c>
      <c r="M1974" s="240" t="s">
        <v>12163</v>
      </c>
      <c r="N1974" s="235" t="s">
        <v>12163</v>
      </c>
      <c r="O1974" s="234" t="s">
        <v>12163</v>
      </c>
      <c r="P1974" s="234" t="s">
        <v>12163</v>
      </c>
      <c r="Q1974" s="240">
        <v>60.872</v>
      </c>
      <c r="R1974" s="235">
        <v>70.867000000000004</v>
      </c>
      <c r="S1974" s="234">
        <f t="shared" si="563"/>
        <v>-9.9950000000000045</v>
      </c>
      <c r="T1974" s="105">
        <f t="shared" si="564"/>
        <v>-14.103884741840355</v>
      </c>
      <c r="U1974" s="180" t="s">
        <v>10089</v>
      </c>
      <c r="V1974" s="165">
        <v>61</v>
      </c>
      <c r="W1974" s="165">
        <v>71</v>
      </c>
      <c r="X1974" s="165">
        <f t="shared" si="565"/>
        <v>-10</v>
      </c>
      <c r="Y1974" s="165">
        <f t="shared" si="566"/>
        <v>-14.084507042253522</v>
      </c>
      <c r="Z1974" s="235" t="s">
        <v>6150</v>
      </c>
      <c r="AA1974" s="235" t="s">
        <v>6150</v>
      </c>
      <c r="AB1974" s="235" t="s">
        <v>6150</v>
      </c>
      <c r="AC1974" s="235" t="s">
        <v>6150</v>
      </c>
      <c r="AD1974" s="235" t="s">
        <v>6150</v>
      </c>
      <c r="AE1974" s="235" t="s">
        <v>12158</v>
      </c>
      <c r="AF1974" s="235" t="s">
        <v>12158</v>
      </c>
      <c r="AG1974" s="235" t="s">
        <v>12158</v>
      </c>
      <c r="AH1974" s="235" t="s">
        <v>12158</v>
      </c>
      <c r="AI1974" s="235" t="s">
        <v>12158</v>
      </c>
      <c r="AJ1974" s="165" t="s">
        <v>6176</v>
      </c>
      <c r="AK1974" s="165" t="s">
        <v>6176</v>
      </c>
      <c r="AL1974" s="165" t="s">
        <v>6176</v>
      </c>
      <c r="AM1974" s="165" t="s">
        <v>6176</v>
      </c>
      <c r="AN1974" s="165" t="s">
        <v>6176</v>
      </c>
      <c r="AO1974" s="165" t="s">
        <v>6176</v>
      </c>
      <c r="AP1974" s="165" t="s">
        <v>6176</v>
      </c>
      <c r="AQ1974" s="165" t="s">
        <v>6176</v>
      </c>
      <c r="AR1974" s="165" t="s">
        <v>6176</v>
      </c>
      <c r="AS1974" s="165" t="s">
        <v>6176</v>
      </c>
      <c r="AT1974" s="5"/>
    </row>
    <row r="1975" spans="2:48" ht="50" customHeight="1">
      <c r="B1975" s="34" t="s">
        <v>3888</v>
      </c>
      <c r="C1975" s="35" t="s">
        <v>5319</v>
      </c>
      <c r="D1975" s="36" t="s">
        <v>3889</v>
      </c>
      <c r="E1975" s="240">
        <v>159.80500000000001</v>
      </c>
      <c r="F1975" s="235">
        <v>156.42500000000001</v>
      </c>
      <c r="G1975" s="234">
        <f t="shared" si="574"/>
        <v>3.3799999999999955</v>
      </c>
      <c r="H1975" s="105">
        <f t="shared" si="557"/>
        <v>2.1607799264823369</v>
      </c>
      <c r="I1975" s="240" t="s">
        <v>12163</v>
      </c>
      <c r="J1975" s="235" t="s">
        <v>12163</v>
      </c>
      <c r="K1975" s="234" t="s">
        <v>12163</v>
      </c>
      <c r="L1975" s="312" t="s">
        <v>12163</v>
      </c>
      <c r="M1975" s="240" t="s">
        <v>12163</v>
      </c>
      <c r="N1975" s="235" t="s">
        <v>12163</v>
      </c>
      <c r="O1975" s="234" t="s">
        <v>12163</v>
      </c>
      <c r="P1975" s="234" t="s">
        <v>12163</v>
      </c>
      <c r="Q1975" s="240">
        <v>159.80500000000001</v>
      </c>
      <c r="R1975" s="235">
        <v>156.42500000000001</v>
      </c>
      <c r="S1975" s="234">
        <f t="shared" si="563"/>
        <v>3.3799999999999955</v>
      </c>
      <c r="T1975" s="105">
        <f t="shared" si="564"/>
        <v>2.1607799264823369</v>
      </c>
      <c r="U1975" s="180" t="s">
        <v>10090</v>
      </c>
      <c r="V1975" s="165">
        <v>159.80500000000001</v>
      </c>
      <c r="W1975" s="165">
        <v>156.42500000000001</v>
      </c>
      <c r="X1975" s="165">
        <f t="shared" si="565"/>
        <v>3.3799999999999955</v>
      </c>
      <c r="Y1975" s="255">
        <f t="shared" si="566"/>
        <v>2.1607799264823369</v>
      </c>
      <c r="Z1975" s="235" t="s">
        <v>6150</v>
      </c>
      <c r="AA1975" s="235" t="s">
        <v>6150</v>
      </c>
      <c r="AB1975" s="235" t="s">
        <v>6150</v>
      </c>
      <c r="AC1975" s="235" t="s">
        <v>6150</v>
      </c>
      <c r="AD1975" s="235" t="s">
        <v>6150</v>
      </c>
      <c r="AE1975" s="235" t="s">
        <v>12158</v>
      </c>
      <c r="AF1975" s="235" t="s">
        <v>12158</v>
      </c>
      <c r="AG1975" s="235" t="s">
        <v>12158</v>
      </c>
      <c r="AH1975" s="235" t="s">
        <v>12158</v>
      </c>
      <c r="AI1975" s="235" t="s">
        <v>12158</v>
      </c>
      <c r="AJ1975" s="165" t="s">
        <v>6176</v>
      </c>
      <c r="AK1975" s="165" t="s">
        <v>6176</v>
      </c>
      <c r="AL1975" s="165" t="s">
        <v>6176</v>
      </c>
      <c r="AM1975" s="165" t="s">
        <v>6176</v>
      </c>
      <c r="AN1975" s="165" t="s">
        <v>6176</v>
      </c>
      <c r="AO1975" s="165" t="s">
        <v>6176</v>
      </c>
      <c r="AP1975" s="165" t="s">
        <v>6176</v>
      </c>
      <c r="AQ1975" s="165" t="s">
        <v>6176</v>
      </c>
      <c r="AR1975" s="165" t="s">
        <v>6176</v>
      </c>
      <c r="AS1975" s="165" t="s">
        <v>6176</v>
      </c>
      <c r="AT1975" s="5"/>
    </row>
    <row r="1976" spans="2:48" ht="50" customHeight="1">
      <c r="B1976" s="34" t="s">
        <v>3890</v>
      </c>
      <c r="C1976" s="35" t="s">
        <v>5319</v>
      </c>
      <c r="D1976" s="36" t="s">
        <v>3891</v>
      </c>
      <c r="E1976" s="240">
        <v>70.061999999999998</v>
      </c>
      <c r="F1976" s="235">
        <v>54.615000000000002</v>
      </c>
      <c r="G1976" s="234">
        <f t="shared" si="574"/>
        <v>15.446999999999996</v>
      </c>
      <c r="H1976" s="105">
        <f t="shared" si="557"/>
        <v>28.28343861576489</v>
      </c>
      <c r="I1976" s="240" t="s">
        <v>12163</v>
      </c>
      <c r="J1976" s="235" t="s">
        <v>12163</v>
      </c>
      <c r="K1976" s="234" t="s">
        <v>12163</v>
      </c>
      <c r="L1976" s="312" t="s">
        <v>12163</v>
      </c>
      <c r="M1976" s="240" t="s">
        <v>12163</v>
      </c>
      <c r="N1976" s="235" t="s">
        <v>12163</v>
      </c>
      <c r="O1976" s="234" t="s">
        <v>12163</v>
      </c>
      <c r="P1976" s="234" t="s">
        <v>12163</v>
      </c>
      <c r="Q1976" s="240">
        <v>70.061999999999998</v>
      </c>
      <c r="R1976" s="235">
        <v>54.615000000000002</v>
      </c>
      <c r="S1976" s="234">
        <f t="shared" si="563"/>
        <v>15.446999999999996</v>
      </c>
      <c r="T1976" s="105">
        <f t="shared" si="564"/>
        <v>28.28343861576489</v>
      </c>
      <c r="U1976" s="180" t="s">
        <v>10091</v>
      </c>
      <c r="V1976" s="165">
        <v>51.411999999999999</v>
      </c>
      <c r="W1976" s="165">
        <v>25.353999999999999</v>
      </c>
      <c r="X1976" s="165">
        <f t="shared" si="565"/>
        <v>26.058</v>
      </c>
      <c r="Y1976" s="165">
        <f t="shared" si="566"/>
        <v>102.77668218032659</v>
      </c>
      <c r="Z1976" s="241" t="s">
        <v>10092</v>
      </c>
      <c r="AA1976" s="165">
        <v>18.649999999999999</v>
      </c>
      <c r="AB1976" s="165">
        <v>29.260999999999999</v>
      </c>
      <c r="AC1976" s="165">
        <f t="shared" si="567"/>
        <v>-10.611000000000001</v>
      </c>
      <c r="AD1976" s="165">
        <f t="shared" si="560"/>
        <v>-36.263285601995833</v>
      </c>
      <c r="AE1976" s="235" t="s">
        <v>12158</v>
      </c>
      <c r="AF1976" s="235" t="s">
        <v>12158</v>
      </c>
      <c r="AG1976" s="235" t="s">
        <v>12158</v>
      </c>
      <c r="AH1976" s="235" t="s">
        <v>12158</v>
      </c>
      <c r="AI1976" s="235" t="s">
        <v>12158</v>
      </c>
      <c r="AJ1976" s="165" t="s">
        <v>6176</v>
      </c>
      <c r="AK1976" s="165" t="s">
        <v>6176</v>
      </c>
      <c r="AL1976" s="165" t="s">
        <v>6176</v>
      </c>
      <c r="AM1976" s="165" t="s">
        <v>6176</v>
      </c>
      <c r="AN1976" s="165" t="s">
        <v>6176</v>
      </c>
      <c r="AO1976" s="165" t="s">
        <v>6176</v>
      </c>
      <c r="AP1976" s="165" t="s">
        <v>6176</v>
      </c>
      <c r="AQ1976" s="165" t="s">
        <v>6176</v>
      </c>
      <c r="AR1976" s="165" t="s">
        <v>6176</v>
      </c>
      <c r="AS1976" s="165" t="s">
        <v>6176</v>
      </c>
      <c r="AT1976" s="5"/>
    </row>
    <row r="1977" spans="2:48" ht="50" customHeight="1">
      <c r="B1977" s="34" t="s">
        <v>3892</v>
      </c>
      <c r="C1977" s="35" t="s">
        <v>5319</v>
      </c>
      <c r="D1977" s="36" t="s">
        <v>3893</v>
      </c>
      <c r="E1977" s="240">
        <v>24.422999999999998</v>
      </c>
      <c r="F1977" s="235">
        <v>23.501999999999999</v>
      </c>
      <c r="G1977" s="234">
        <f t="shared" si="574"/>
        <v>0.92099999999999937</v>
      </c>
      <c r="H1977" s="105">
        <f t="shared" si="557"/>
        <v>3.9188154199642562</v>
      </c>
      <c r="I1977" s="240">
        <v>24.422999999999998</v>
      </c>
      <c r="J1977" s="235">
        <v>23.501999999999999</v>
      </c>
      <c r="K1977" s="234">
        <f t="shared" si="558"/>
        <v>0.92099999999999937</v>
      </c>
      <c r="L1977" s="312">
        <f t="shared" si="559"/>
        <v>3.9188154199642562</v>
      </c>
      <c r="M1977" s="240" t="s">
        <v>12163</v>
      </c>
      <c r="N1977" s="235" t="s">
        <v>12163</v>
      </c>
      <c r="O1977" s="234" t="s">
        <v>12163</v>
      </c>
      <c r="P1977" s="234" t="s">
        <v>12163</v>
      </c>
      <c r="Q1977" s="240" t="s">
        <v>5412</v>
      </c>
      <c r="R1977" s="235" t="s">
        <v>5412</v>
      </c>
      <c r="S1977" s="234" t="s">
        <v>5412</v>
      </c>
      <c r="T1977" s="138" t="s">
        <v>5412</v>
      </c>
      <c r="U1977" s="293" t="s">
        <v>5412</v>
      </c>
      <c r="V1977" s="165" t="s">
        <v>5412</v>
      </c>
      <c r="W1977" s="165" t="s">
        <v>5412</v>
      </c>
      <c r="X1977" s="165" t="s">
        <v>5412</v>
      </c>
      <c r="Y1977" s="165" t="s">
        <v>5412</v>
      </c>
      <c r="Z1977" s="235" t="s">
        <v>6150</v>
      </c>
      <c r="AA1977" s="235" t="s">
        <v>6150</v>
      </c>
      <c r="AB1977" s="235" t="s">
        <v>6150</v>
      </c>
      <c r="AC1977" s="235" t="s">
        <v>6150</v>
      </c>
      <c r="AD1977" s="235" t="s">
        <v>6150</v>
      </c>
      <c r="AE1977" s="235" t="s">
        <v>12158</v>
      </c>
      <c r="AF1977" s="235" t="s">
        <v>12158</v>
      </c>
      <c r="AG1977" s="235" t="s">
        <v>12158</v>
      </c>
      <c r="AH1977" s="235" t="s">
        <v>12158</v>
      </c>
      <c r="AI1977" s="235" t="s">
        <v>12158</v>
      </c>
      <c r="AJ1977" s="165" t="s">
        <v>6176</v>
      </c>
      <c r="AK1977" s="165" t="s">
        <v>6176</v>
      </c>
      <c r="AL1977" s="165" t="s">
        <v>6176</v>
      </c>
      <c r="AM1977" s="165" t="s">
        <v>6176</v>
      </c>
      <c r="AN1977" s="165" t="s">
        <v>6176</v>
      </c>
      <c r="AO1977" s="165" t="s">
        <v>6176</v>
      </c>
      <c r="AP1977" s="165" t="s">
        <v>6176</v>
      </c>
      <c r="AQ1977" s="165" t="s">
        <v>6176</v>
      </c>
      <c r="AR1977" s="165" t="s">
        <v>6176</v>
      </c>
      <c r="AS1977" s="165" t="s">
        <v>6176</v>
      </c>
      <c r="AT1977" s="5"/>
    </row>
    <row r="1978" spans="2:48" ht="50" customHeight="1">
      <c r="B1978" s="34" t="s">
        <v>3894</v>
      </c>
      <c r="C1978" s="35" t="s">
        <v>5319</v>
      </c>
      <c r="D1978" s="36" t="s">
        <v>3895</v>
      </c>
      <c r="E1978" s="240">
        <v>200.86500000000001</v>
      </c>
      <c r="F1978" s="235">
        <v>200.80500000000001</v>
      </c>
      <c r="G1978" s="234">
        <f t="shared" si="574"/>
        <v>6.0000000000002274E-2</v>
      </c>
      <c r="H1978" s="105">
        <f t="shared" si="557"/>
        <v>2.9879734070367904E-2</v>
      </c>
      <c r="I1978" s="240" t="s">
        <v>12163</v>
      </c>
      <c r="J1978" s="235" t="s">
        <v>12163</v>
      </c>
      <c r="K1978" s="234" t="s">
        <v>12163</v>
      </c>
      <c r="L1978" s="312" t="s">
        <v>12163</v>
      </c>
      <c r="M1978" s="240" t="s">
        <v>12163</v>
      </c>
      <c r="N1978" s="235" t="s">
        <v>12163</v>
      </c>
      <c r="O1978" s="234" t="s">
        <v>12163</v>
      </c>
      <c r="P1978" s="234" t="s">
        <v>12163</v>
      </c>
      <c r="Q1978" s="240">
        <v>200.86500000000001</v>
      </c>
      <c r="R1978" s="235">
        <v>200.80500000000001</v>
      </c>
      <c r="S1978" s="234">
        <f t="shared" si="563"/>
        <v>6.0000000000002274E-2</v>
      </c>
      <c r="T1978" s="105">
        <f t="shared" si="564"/>
        <v>2.9879734070367904E-2</v>
      </c>
      <c r="U1978" s="180" t="s">
        <v>10093</v>
      </c>
      <c r="V1978" s="165">
        <v>101</v>
      </c>
      <c r="W1978" s="165">
        <v>101</v>
      </c>
      <c r="X1978" s="165">
        <f t="shared" si="565"/>
        <v>0</v>
      </c>
      <c r="Y1978" s="165">
        <f t="shared" si="566"/>
        <v>0</v>
      </c>
      <c r="Z1978" s="241" t="s">
        <v>10094</v>
      </c>
      <c r="AA1978" s="165">
        <v>100</v>
      </c>
      <c r="AB1978" s="165">
        <v>100</v>
      </c>
      <c r="AC1978" s="165">
        <f t="shared" si="567"/>
        <v>0</v>
      </c>
      <c r="AD1978" s="165">
        <f t="shared" si="560"/>
        <v>0</v>
      </c>
      <c r="AE1978" s="235" t="s">
        <v>12158</v>
      </c>
      <c r="AF1978" s="235" t="s">
        <v>12158</v>
      </c>
      <c r="AG1978" s="235" t="s">
        <v>12158</v>
      </c>
      <c r="AH1978" s="235" t="s">
        <v>12158</v>
      </c>
      <c r="AI1978" s="235" t="s">
        <v>12158</v>
      </c>
      <c r="AJ1978" s="165" t="s">
        <v>6176</v>
      </c>
      <c r="AK1978" s="165" t="s">
        <v>6176</v>
      </c>
      <c r="AL1978" s="165" t="s">
        <v>6176</v>
      </c>
      <c r="AM1978" s="165" t="s">
        <v>6176</v>
      </c>
      <c r="AN1978" s="165" t="s">
        <v>6176</v>
      </c>
      <c r="AO1978" s="165" t="s">
        <v>6176</v>
      </c>
      <c r="AP1978" s="165" t="s">
        <v>6176</v>
      </c>
      <c r="AQ1978" s="165" t="s">
        <v>6176</v>
      </c>
      <c r="AR1978" s="165" t="s">
        <v>6176</v>
      </c>
      <c r="AS1978" s="165" t="s">
        <v>6176</v>
      </c>
      <c r="AT1978" s="5"/>
    </row>
    <row r="1979" spans="2:48" ht="50" customHeight="1">
      <c r="B1979" s="37" t="s">
        <v>3896</v>
      </c>
      <c r="C1979" s="35" t="s">
        <v>5319</v>
      </c>
      <c r="D1979" s="39" t="s">
        <v>3897</v>
      </c>
      <c r="E1979" s="240">
        <v>106.46599999999999</v>
      </c>
      <c r="F1979" s="235">
        <v>113.831</v>
      </c>
      <c r="G1979" s="234">
        <f t="shared" si="574"/>
        <v>-7.3650000000000091</v>
      </c>
      <c r="H1979" s="105">
        <f t="shared" si="557"/>
        <v>-6.4701179819205743</v>
      </c>
      <c r="I1979" s="240" t="s">
        <v>12163</v>
      </c>
      <c r="J1979" s="235" t="s">
        <v>12163</v>
      </c>
      <c r="K1979" s="234" t="s">
        <v>12163</v>
      </c>
      <c r="L1979" s="312" t="s">
        <v>12163</v>
      </c>
      <c r="M1979" s="240" t="s">
        <v>12163</v>
      </c>
      <c r="N1979" s="235" t="s">
        <v>12163</v>
      </c>
      <c r="O1979" s="234" t="s">
        <v>12163</v>
      </c>
      <c r="P1979" s="234" t="s">
        <v>12163</v>
      </c>
      <c r="Q1979" s="240">
        <v>106.46599999999999</v>
      </c>
      <c r="R1979" s="235">
        <v>113.831</v>
      </c>
      <c r="S1979" s="234">
        <f t="shared" si="563"/>
        <v>-7.3650000000000091</v>
      </c>
      <c r="T1979" s="105">
        <f t="shared" si="564"/>
        <v>-6.4701179819205743</v>
      </c>
      <c r="U1979" s="180" t="s">
        <v>10095</v>
      </c>
      <c r="V1979" s="165">
        <v>106.46599999999999</v>
      </c>
      <c r="W1979" s="165">
        <v>113.831</v>
      </c>
      <c r="X1979" s="165">
        <f t="shared" si="565"/>
        <v>-7.3650000000000091</v>
      </c>
      <c r="Y1979" s="165">
        <f t="shared" si="566"/>
        <v>-6.4701179819205743</v>
      </c>
      <c r="Z1979" s="235" t="s">
        <v>6150</v>
      </c>
      <c r="AA1979" s="235" t="s">
        <v>6150</v>
      </c>
      <c r="AB1979" s="235" t="s">
        <v>6150</v>
      </c>
      <c r="AC1979" s="235" t="s">
        <v>6150</v>
      </c>
      <c r="AD1979" s="235" t="s">
        <v>6150</v>
      </c>
      <c r="AE1979" s="235" t="s">
        <v>12158</v>
      </c>
      <c r="AF1979" s="235" t="s">
        <v>12158</v>
      </c>
      <c r="AG1979" s="235" t="s">
        <v>12158</v>
      </c>
      <c r="AH1979" s="235" t="s">
        <v>12158</v>
      </c>
      <c r="AI1979" s="235" t="s">
        <v>12158</v>
      </c>
      <c r="AJ1979" s="165" t="s">
        <v>6176</v>
      </c>
      <c r="AK1979" s="165" t="s">
        <v>6176</v>
      </c>
      <c r="AL1979" s="165" t="s">
        <v>6176</v>
      </c>
      <c r="AM1979" s="165" t="s">
        <v>6176</v>
      </c>
      <c r="AN1979" s="165" t="s">
        <v>6176</v>
      </c>
      <c r="AO1979" s="165" t="s">
        <v>6176</v>
      </c>
      <c r="AP1979" s="165" t="s">
        <v>6176</v>
      </c>
      <c r="AQ1979" s="165" t="s">
        <v>6176</v>
      </c>
      <c r="AR1979" s="165" t="s">
        <v>6176</v>
      </c>
      <c r="AS1979" s="165" t="s">
        <v>6176</v>
      </c>
      <c r="AT1979" s="5"/>
    </row>
    <row r="1980" spans="2:48" ht="50" customHeight="1">
      <c r="B1980" s="59" t="s">
        <v>3898</v>
      </c>
      <c r="C1980" s="35" t="s">
        <v>5319</v>
      </c>
      <c r="D1980" s="60" t="s">
        <v>3899</v>
      </c>
      <c r="E1980" s="240">
        <v>3.9079999999999999</v>
      </c>
      <c r="F1980" s="235">
        <v>8.9079999999999995</v>
      </c>
      <c r="G1980" s="234">
        <f t="shared" si="574"/>
        <v>-5</v>
      </c>
      <c r="H1980" s="105">
        <f t="shared" si="557"/>
        <v>-56.129321957790758</v>
      </c>
      <c r="I1980" s="240">
        <v>3.9079999999999999</v>
      </c>
      <c r="J1980" s="235">
        <v>8.9079999999999995</v>
      </c>
      <c r="K1980" s="234">
        <f t="shared" si="558"/>
        <v>-5</v>
      </c>
      <c r="L1980" s="312">
        <f t="shared" si="559"/>
        <v>-56.129321957790758</v>
      </c>
      <c r="M1980" s="240" t="s">
        <v>12163</v>
      </c>
      <c r="N1980" s="235" t="s">
        <v>12163</v>
      </c>
      <c r="O1980" s="234" t="s">
        <v>12163</v>
      </c>
      <c r="P1980" s="234" t="s">
        <v>12163</v>
      </c>
      <c r="Q1980" s="240" t="s">
        <v>12163</v>
      </c>
      <c r="R1980" s="235" t="s">
        <v>12163</v>
      </c>
      <c r="S1980" s="234" t="s">
        <v>12163</v>
      </c>
      <c r="T1980" s="138" t="s">
        <v>12163</v>
      </c>
      <c r="U1980" s="293" t="s">
        <v>5412</v>
      </c>
      <c r="V1980" s="165" t="s">
        <v>5412</v>
      </c>
      <c r="W1980" s="165" t="s">
        <v>5412</v>
      </c>
      <c r="X1980" s="165" t="s">
        <v>5412</v>
      </c>
      <c r="Y1980" s="165" t="s">
        <v>5412</v>
      </c>
      <c r="Z1980" s="235" t="s">
        <v>6150</v>
      </c>
      <c r="AA1980" s="235" t="s">
        <v>6150</v>
      </c>
      <c r="AB1980" s="235" t="s">
        <v>6150</v>
      </c>
      <c r="AC1980" s="235" t="s">
        <v>6150</v>
      </c>
      <c r="AD1980" s="235" t="s">
        <v>6150</v>
      </c>
      <c r="AE1980" s="235" t="s">
        <v>12158</v>
      </c>
      <c r="AF1980" s="235" t="s">
        <v>12158</v>
      </c>
      <c r="AG1980" s="235" t="s">
        <v>12158</v>
      </c>
      <c r="AH1980" s="235" t="s">
        <v>12158</v>
      </c>
      <c r="AI1980" s="235" t="s">
        <v>12158</v>
      </c>
      <c r="AJ1980" s="165" t="s">
        <v>6176</v>
      </c>
      <c r="AK1980" s="165" t="s">
        <v>6176</v>
      </c>
      <c r="AL1980" s="165" t="s">
        <v>6176</v>
      </c>
      <c r="AM1980" s="165" t="s">
        <v>6176</v>
      </c>
      <c r="AN1980" s="165" t="s">
        <v>6176</v>
      </c>
      <c r="AO1980" s="165" t="s">
        <v>6176</v>
      </c>
      <c r="AP1980" s="165" t="s">
        <v>6176</v>
      </c>
      <c r="AQ1980" s="165" t="s">
        <v>6176</v>
      </c>
      <c r="AR1980" s="165" t="s">
        <v>6176</v>
      </c>
      <c r="AS1980" s="165" t="s">
        <v>6176</v>
      </c>
      <c r="AT1980" s="61"/>
      <c r="AV1980"/>
    </row>
    <row r="1981" spans="2:48" ht="50" customHeight="1">
      <c r="B1981" s="34" t="s">
        <v>3900</v>
      </c>
      <c r="C1981" s="35" t="s">
        <v>5319</v>
      </c>
      <c r="D1981" s="36" t="s">
        <v>3901</v>
      </c>
      <c r="E1981" s="240">
        <v>31.986000000000001</v>
      </c>
      <c r="F1981" s="235">
        <v>31.97</v>
      </c>
      <c r="G1981" s="234">
        <f t="shared" si="574"/>
        <v>1.6000000000001791E-2</v>
      </c>
      <c r="H1981" s="105">
        <f t="shared" si="557"/>
        <v>5.0046918986555493E-2</v>
      </c>
      <c r="I1981" s="240" t="s">
        <v>12163</v>
      </c>
      <c r="J1981" s="235" t="s">
        <v>12163</v>
      </c>
      <c r="K1981" s="234" t="s">
        <v>12163</v>
      </c>
      <c r="L1981" s="312" t="s">
        <v>12163</v>
      </c>
      <c r="M1981" s="240" t="s">
        <v>12163</v>
      </c>
      <c r="N1981" s="235" t="s">
        <v>12163</v>
      </c>
      <c r="O1981" s="234" t="s">
        <v>12163</v>
      </c>
      <c r="P1981" s="234" t="s">
        <v>12163</v>
      </c>
      <c r="Q1981" s="240">
        <v>31.986000000000001</v>
      </c>
      <c r="R1981" s="235">
        <v>31.97</v>
      </c>
      <c r="S1981" s="234">
        <f t="shared" si="563"/>
        <v>1.6000000000001791E-2</v>
      </c>
      <c r="T1981" s="105">
        <f t="shared" si="564"/>
        <v>5.0046918986555493E-2</v>
      </c>
      <c r="U1981" s="180" t="s">
        <v>10096</v>
      </c>
      <c r="V1981" s="165">
        <v>32</v>
      </c>
      <c r="W1981" s="165">
        <v>32</v>
      </c>
      <c r="X1981" s="165">
        <f t="shared" si="565"/>
        <v>0</v>
      </c>
      <c r="Y1981" s="255">
        <f t="shared" si="566"/>
        <v>0</v>
      </c>
      <c r="Z1981" s="235" t="s">
        <v>6150</v>
      </c>
      <c r="AA1981" s="235" t="s">
        <v>6150</v>
      </c>
      <c r="AB1981" s="235" t="s">
        <v>6150</v>
      </c>
      <c r="AC1981" s="235" t="s">
        <v>6150</v>
      </c>
      <c r="AD1981" s="235" t="s">
        <v>6150</v>
      </c>
      <c r="AE1981" s="235" t="s">
        <v>12158</v>
      </c>
      <c r="AF1981" s="235" t="s">
        <v>12158</v>
      </c>
      <c r="AG1981" s="235" t="s">
        <v>12158</v>
      </c>
      <c r="AH1981" s="235" t="s">
        <v>12158</v>
      </c>
      <c r="AI1981" s="235" t="s">
        <v>12158</v>
      </c>
      <c r="AJ1981" s="165" t="s">
        <v>6176</v>
      </c>
      <c r="AK1981" s="165" t="s">
        <v>6176</v>
      </c>
      <c r="AL1981" s="165" t="s">
        <v>6176</v>
      </c>
      <c r="AM1981" s="165" t="s">
        <v>6176</v>
      </c>
      <c r="AN1981" s="165" t="s">
        <v>6176</v>
      </c>
      <c r="AO1981" s="165" t="s">
        <v>6176</v>
      </c>
      <c r="AP1981" s="165" t="s">
        <v>6176</v>
      </c>
      <c r="AQ1981" s="165" t="s">
        <v>6176</v>
      </c>
      <c r="AR1981" s="165" t="s">
        <v>6176</v>
      </c>
      <c r="AS1981" s="165" t="s">
        <v>6176</v>
      </c>
      <c r="AT1981" s="5"/>
    </row>
    <row r="1982" spans="2:48" ht="50" customHeight="1">
      <c r="B1982" s="34" t="s">
        <v>3902</v>
      </c>
      <c r="C1982" s="35" t="s">
        <v>5319</v>
      </c>
      <c r="D1982" s="36" t="s">
        <v>3903</v>
      </c>
      <c r="E1982" s="240">
        <v>5.5270000000000001</v>
      </c>
      <c r="F1982" s="235">
        <v>4.97</v>
      </c>
      <c r="G1982" s="234">
        <f t="shared" si="574"/>
        <v>0.55700000000000038</v>
      </c>
      <c r="H1982" s="105">
        <f t="shared" si="557"/>
        <v>11.207243460764596</v>
      </c>
      <c r="I1982" s="240">
        <v>5.5270000000000001</v>
      </c>
      <c r="J1982" s="235">
        <v>4.97</v>
      </c>
      <c r="K1982" s="234">
        <f t="shared" si="558"/>
        <v>0.55700000000000038</v>
      </c>
      <c r="L1982" s="312">
        <f t="shared" si="559"/>
        <v>11.207243460764596</v>
      </c>
      <c r="M1982" s="240" t="s">
        <v>12163</v>
      </c>
      <c r="N1982" s="235" t="s">
        <v>12163</v>
      </c>
      <c r="O1982" s="234" t="s">
        <v>12163</v>
      </c>
      <c r="P1982" s="234" t="s">
        <v>12163</v>
      </c>
      <c r="Q1982" s="240" t="s">
        <v>12163</v>
      </c>
      <c r="R1982" s="235" t="s">
        <v>12163</v>
      </c>
      <c r="S1982" s="234" t="s">
        <v>12163</v>
      </c>
      <c r="T1982" s="138" t="s">
        <v>12163</v>
      </c>
      <c r="U1982" s="293" t="s">
        <v>5412</v>
      </c>
      <c r="V1982" s="165" t="s">
        <v>5412</v>
      </c>
      <c r="W1982" s="165" t="s">
        <v>5412</v>
      </c>
      <c r="X1982" s="165" t="s">
        <v>5412</v>
      </c>
      <c r="Y1982" s="165" t="s">
        <v>5412</v>
      </c>
      <c r="Z1982" s="235" t="s">
        <v>6150</v>
      </c>
      <c r="AA1982" s="235" t="s">
        <v>6150</v>
      </c>
      <c r="AB1982" s="235" t="s">
        <v>6150</v>
      </c>
      <c r="AC1982" s="235" t="s">
        <v>6150</v>
      </c>
      <c r="AD1982" s="235" t="s">
        <v>6150</v>
      </c>
      <c r="AE1982" s="235" t="s">
        <v>12158</v>
      </c>
      <c r="AF1982" s="235" t="s">
        <v>12158</v>
      </c>
      <c r="AG1982" s="235" t="s">
        <v>12158</v>
      </c>
      <c r="AH1982" s="235" t="s">
        <v>12158</v>
      </c>
      <c r="AI1982" s="235" t="s">
        <v>12158</v>
      </c>
      <c r="AJ1982" s="165" t="s">
        <v>6176</v>
      </c>
      <c r="AK1982" s="165" t="s">
        <v>6176</v>
      </c>
      <c r="AL1982" s="165" t="s">
        <v>6176</v>
      </c>
      <c r="AM1982" s="165" t="s">
        <v>6176</v>
      </c>
      <c r="AN1982" s="165" t="s">
        <v>6176</v>
      </c>
      <c r="AO1982" s="165" t="s">
        <v>6176</v>
      </c>
      <c r="AP1982" s="165" t="s">
        <v>6176</v>
      </c>
      <c r="AQ1982" s="165" t="s">
        <v>6176</v>
      </c>
      <c r="AR1982" s="165" t="s">
        <v>6176</v>
      </c>
      <c r="AS1982" s="165" t="s">
        <v>6176</v>
      </c>
      <c r="AT1982" s="5"/>
    </row>
    <row r="1983" spans="2:48" ht="50" customHeight="1">
      <c r="B1983" s="34" t="s">
        <v>3904</v>
      </c>
      <c r="C1983" s="35" t="s">
        <v>5319</v>
      </c>
      <c r="D1983" s="36" t="s">
        <v>3905</v>
      </c>
      <c r="E1983" s="240">
        <v>690.30799999999999</v>
      </c>
      <c r="F1983" s="235">
        <v>690.30799999999999</v>
      </c>
      <c r="G1983" s="234">
        <f t="shared" si="574"/>
        <v>0</v>
      </c>
      <c r="H1983" s="105">
        <f t="shared" si="557"/>
        <v>0</v>
      </c>
      <c r="I1983" s="240" t="s">
        <v>12163</v>
      </c>
      <c r="J1983" s="235" t="s">
        <v>12163</v>
      </c>
      <c r="K1983" s="234" t="s">
        <v>12163</v>
      </c>
      <c r="L1983" s="312" t="s">
        <v>12163</v>
      </c>
      <c r="M1983" s="240" t="s">
        <v>12163</v>
      </c>
      <c r="N1983" s="235" t="s">
        <v>12163</v>
      </c>
      <c r="O1983" s="234" t="s">
        <v>12163</v>
      </c>
      <c r="P1983" s="234" t="s">
        <v>12163</v>
      </c>
      <c r="Q1983" s="240">
        <v>690.30799999999999</v>
      </c>
      <c r="R1983" s="235">
        <v>690.30799999999999</v>
      </c>
      <c r="S1983" s="234">
        <f t="shared" si="563"/>
        <v>0</v>
      </c>
      <c r="T1983" s="105">
        <f t="shared" si="564"/>
        <v>0</v>
      </c>
      <c r="U1983" s="180" t="s">
        <v>8287</v>
      </c>
      <c r="V1983" s="165">
        <v>690</v>
      </c>
      <c r="W1983" s="165">
        <v>690</v>
      </c>
      <c r="X1983" s="165">
        <f t="shared" si="565"/>
        <v>0</v>
      </c>
      <c r="Y1983" s="255">
        <f t="shared" si="566"/>
        <v>0</v>
      </c>
      <c r="Z1983" s="235" t="s">
        <v>6150</v>
      </c>
      <c r="AA1983" s="235" t="s">
        <v>6150</v>
      </c>
      <c r="AB1983" s="235" t="s">
        <v>6150</v>
      </c>
      <c r="AC1983" s="235" t="s">
        <v>6150</v>
      </c>
      <c r="AD1983" s="235" t="s">
        <v>6150</v>
      </c>
      <c r="AE1983" s="235" t="s">
        <v>12158</v>
      </c>
      <c r="AF1983" s="235" t="s">
        <v>12158</v>
      </c>
      <c r="AG1983" s="235" t="s">
        <v>12158</v>
      </c>
      <c r="AH1983" s="235" t="s">
        <v>12158</v>
      </c>
      <c r="AI1983" s="235" t="s">
        <v>12158</v>
      </c>
      <c r="AJ1983" s="165" t="s">
        <v>6176</v>
      </c>
      <c r="AK1983" s="165" t="s">
        <v>6176</v>
      </c>
      <c r="AL1983" s="165" t="s">
        <v>6176</v>
      </c>
      <c r="AM1983" s="165" t="s">
        <v>6176</v>
      </c>
      <c r="AN1983" s="165" t="s">
        <v>6176</v>
      </c>
      <c r="AO1983" s="165" t="s">
        <v>6176</v>
      </c>
      <c r="AP1983" s="165" t="s">
        <v>6176</v>
      </c>
      <c r="AQ1983" s="165" t="s">
        <v>6176</v>
      </c>
      <c r="AR1983" s="165" t="s">
        <v>6176</v>
      </c>
      <c r="AS1983" s="165" t="s">
        <v>6176</v>
      </c>
      <c r="AT1983" s="5"/>
    </row>
    <row r="1984" spans="2:48" ht="50" customHeight="1">
      <c r="B1984" s="34" t="s">
        <v>3906</v>
      </c>
      <c r="C1984" s="35" t="s">
        <v>5319</v>
      </c>
      <c r="D1984" s="36" t="s">
        <v>3907</v>
      </c>
      <c r="E1984" s="240">
        <v>14337.544</v>
      </c>
      <c r="F1984" s="235">
        <v>14303.427</v>
      </c>
      <c r="G1984" s="234">
        <f t="shared" si="574"/>
        <v>34.117000000000189</v>
      </c>
      <c r="H1984" s="105">
        <f t="shared" si="557"/>
        <v>0.23852325739838562</v>
      </c>
      <c r="I1984" s="240">
        <v>1353.624</v>
      </c>
      <c r="J1984" s="235">
        <v>1371.521</v>
      </c>
      <c r="K1984" s="234">
        <f t="shared" si="558"/>
        <v>-17.896999999999935</v>
      </c>
      <c r="L1984" s="312">
        <f t="shared" si="559"/>
        <v>-1.3049016383999907</v>
      </c>
      <c r="M1984" s="240" t="s">
        <v>12163</v>
      </c>
      <c r="N1984" s="235" t="s">
        <v>12163</v>
      </c>
      <c r="O1984" s="234" t="s">
        <v>12163</v>
      </c>
      <c r="P1984" s="234" t="s">
        <v>12163</v>
      </c>
      <c r="Q1984" s="240">
        <v>12983.92</v>
      </c>
      <c r="R1984" s="235">
        <v>12931.906000000001</v>
      </c>
      <c r="S1984" s="234">
        <f t="shared" si="563"/>
        <v>52.013999999999214</v>
      </c>
      <c r="T1984" s="105">
        <f t="shared" si="564"/>
        <v>0.40221449181581748</v>
      </c>
      <c r="U1984" s="180" t="s">
        <v>10097</v>
      </c>
      <c r="V1984" s="165">
        <v>5737</v>
      </c>
      <c r="W1984" s="165">
        <v>5739</v>
      </c>
      <c r="X1984" s="165">
        <f t="shared" si="565"/>
        <v>-2</v>
      </c>
      <c r="Y1984" s="255">
        <f t="shared" si="566"/>
        <v>-3.484927687750479E-2</v>
      </c>
      <c r="Z1984" s="237" t="s">
        <v>10098</v>
      </c>
      <c r="AA1984" s="165">
        <v>4867</v>
      </c>
      <c r="AB1984" s="165">
        <v>4790</v>
      </c>
      <c r="AC1984" s="165">
        <f t="shared" si="567"/>
        <v>77</v>
      </c>
      <c r="AD1984" s="165">
        <f t="shared" si="560"/>
        <v>1.6075156576200418</v>
      </c>
      <c r="AE1984" s="237" t="s">
        <v>10099</v>
      </c>
      <c r="AF1984" s="165">
        <v>1642</v>
      </c>
      <c r="AG1984" s="165">
        <v>1691</v>
      </c>
      <c r="AH1984" s="165">
        <f t="shared" si="568"/>
        <v>-49</v>
      </c>
      <c r="AI1984" s="165">
        <f t="shared" si="569"/>
        <v>-2.897693672383205</v>
      </c>
      <c r="AJ1984" s="237" t="s">
        <v>10100</v>
      </c>
      <c r="AK1984" s="165">
        <v>738</v>
      </c>
      <c r="AL1984" s="165">
        <v>712</v>
      </c>
      <c r="AM1984" s="165">
        <f t="shared" si="570"/>
        <v>26</v>
      </c>
      <c r="AN1984" s="165">
        <f t="shared" si="571"/>
        <v>3.6516853932584268</v>
      </c>
      <c r="AO1984" s="165" t="s">
        <v>6176</v>
      </c>
      <c r="AP1984" s="165" t="s">
        <v>6176</v>
      </c>
      <c r="AQ1984" s="165" t="s">
        <v>6176</v>
      </c>
      <c r="AR1984" s="165" t="s">
        <v>6176</v>
      </c>
      <c r="AS1984" s="165" t="s">
        <v>6176</v>
      </c>
      <c r="AT1984" s="5"/>
    </row>
    <row r="1985" spans="2:46" ht="50" customHeight="1">
      <c r="B1985" s="34" t="s">
        <v>3908</v>
      </c>
      <c r="C1985" s="35" t="s">
        <v>5319</v>
      </c>
      <c r="D1985" s="36" t="s">
        <v>3909</v>
      </c>
      <c r="E1985" s="240">
        <v>10.454000000000001</v>
      </c>
      <c r="F1985" s="235">
        <v>10.44</v>
      </c>
      <c r="G1985" s="234">
        <f t="shared" si="574"/>
        <v>1.4000000000001123E-2</v>
      </c>
      <c r="H1985" s="105">
        <f t="shared" si="557"/>
        <v>0.13409961685824831</v>
      </c>
      <c r="I1985" s="240">
        <v>10.454000000000001</v>
      </c>
      <c r="J1985" s="235">
        <v>10.44</v>
      </c>
      <c r="K1985" s="234">
        <f t="shared" si="558"/>
        <v>1.4000000000001123E-2</v>
      </c>
      <c r="L1985" s="312">
        <f t="shared" si="559"/>
        <v>0.13409961685824831</v>
      </c>
      <c r="M1985" s="240" t="s">
        <v>12163</v>
      </c>
      <c r="N1985" s="235" t="s">
        <v>12163</v>
      </c>
      <c r="O1985" s="234" t="s">
        <v>12163</v>
      </c>
      <c r="P1985" s="234" t="s">
        <v>12163</v>
      </c>
      <c r="Q1985" s="240" t="s">
        <v>12163</v>
      </c>
      <c r="R1985" s="235" t="s">
        <v>12163</v>
      </c>
      <c r="S1985" s="234" t="s">
        <v>12163</v>
      </c>
      <c r="T1985" s="138" t="s">
        <v>12163</v>
      </c>
      <c r="U1985" s="293" t="s">
        <v>5412</v>
      </c>
      <c r="V1985" s="165" t="s">
        <v>5412</v>
      </c>
      <c r="W1985" s="165" t="s">
        <v>5412</v>
      </c>
      <c r="X1985" s="165" t="s">
        <v>5412</v>
      </c>
      <c r="Y1985" s="165" t="s">
        <v>5412</v>
      </c>
      <c r="Z1985" s="235" t="s">
        <v>6150</v>
      </c>
      <c r="AA1985" s="235" t="s">
        <v>6150</v>
      </c>
      <c r="AB1985" s="235" t="s">
        <v>6150</v>
      </c>
      <c r="AC1985" s="235" t="s">
        <v>6150</v>
      </c>
      <c r="AD1985" s="235" t="s">
        <v>6150</v>
      </c>
      <c r="AE1985" s="235" t="s">
        <v>12158</v>
      </c>
      <c r="AF1985" s="235" t="s">
        <v>12158</v>
      </c>
      <c r="AG1985" s="235" t="s">
        <v>12158</v>
      </c>
      <c r="AH1985" s="235" t="s">
        <v>12158</v>
      </c>
      <c r="AI1985" s="235" t="s">
        <v>12158</v>
      </c>
      <c r="AJ1985" s="165" t="s">
        <v>6176</v>
      </c>
      <c r="AK1985" s="165" t="s">
        <v>6176</v>
      </c>
      <c r="AL1985" s="165" t="s">
        <v>6176</v>
      </c>
      <c r="AM1985" s="165" t="s">
        <v>6176</v>
      </c>
      <c r="AN1985" s="165" t="s">
        <v>6176</v>
      </c>
      <c r="AO1985" s="165" t="s">
        <v>6176</v>
      </c>
      <c r="AP1985" s="165" t="s">
        <v>6176</v>
      </c>
      <c r="AQ1985" s="165" t="s">
        <v>6176</v>
      </c>
      <c r="AR1985" s="165" t="s">
        <v>6176</v>
      </c>
      <c r="AS1985" s="165" t="s">
        <v>6176</v>
      </c>
      <c r="AT1985" s="5"/>
    </row>
    <row r="1986" spans="2:46" ht="50" customHeight="1">
      <c r="B1986" s="34" t="s">
        <v>5247</v>
      </c>
      <c r="C1986" s="35" t="s">
        <v>5320</v>
      </c>
      <c r="D1986" s="36" t="s">
        <v>5248</v>
      </c>
      <c r="E1986" s="240">
        <v>10419.59</v>
      </c>
      <c r="F1986" s="235">
        <v>8527.9060000000009</v>
      </c>
      <c r="G1986" s="234">
        <f t="shared" si="574"/>
        <v>1891.6839999999993</v>
      </c>
      <c r="H1986" s="105">
        <f t="shared" si="557"/>
        <v>22.182280151774645</v>
      </c>
      <c r="I1986" s="240">
        <v>3984.192</v>
      </c>
      <c r="J1986" s="235">
        <v>3450.873</v>
      </c>
      <c r="K1986" s="234">
        <f t="shared" si="558"/>
        <v>533.31899999999996</v>
      </c>
      <c r="L1986" s="312">
        <f t="shared" si="559"/>
        <v>15.454611050595021</v>
      </c>
      <c r="M1986" s="240" t="s">
        <v>12163</v>
      </c>
      <c r="N1986" s="235" t="s">
        <v>12163</v>
      </c>
      <c r="O1986" s="234" t="s">
        <v>12163</v>
      </c>
      <c r="P1986" s="234" t="s">
        <v>12163</v>
      </c>
      <c r="Q1986" s="240">
        <v>6435.3980000000001</v>
      </c>
      <c r="R1986" s="235">
        <v>5077.0330000000004</v>
      </c>
      <c r="S1986" s="234">
        <f t="shared" si="563"/>
        <v>1358.3649999999998</v>
      </c>
      <c r="T1986" s="105">
        <f t="shared" si="564"/>
        <v>26.755094954080455</v>
      </c>
      <c r="U1986" s="180" t="s">
        <v>10101</v>
      </c>
      <c r="V1986" s="165">
        <v>2970</v>
      </c>
      <c r="W1986" s="165">
        <v>2817</v>
      </c>
      <c r="X1986" s="165">
        <f t="shared" si="565"/>
        <v>153</v>
      </c>
      <c r="Y1986" s="255">
        <f t="shared" si="566"/>
        <v>5.4313099041533546</v>
      </c>
      <c r="Z1986" s="237" t="s">
        <v>10102</v>
      </c>
      <c r="AA1986" s="165">
        <v>1219</v>
      </c>
      <c r="AB1986" s="165" t="s">
        <v>6176</v>
      </c>
      <c r="AC1986" s="235" t="s">
        <v>6150</v>
      </c>
      <c r="AD1986" s="235" t="s">
        <v>6150</v>
      </c>
      <c r="AE1986" s="237" t="s">
        <v>10103</v>
      </c>
      <c r="AF1986" s="165">
        <v>969</v>
      </c>
      <c r="AG1986" s="165">
        <v>979</v>
      </c>
      <c r="AH1986" s="165">
        <f t="shared" si="568"/>
        <v>-10</v>
      </c>
      <c r="AI1986" s="165">
        <f t="shared" si="569"/>
        <v>-1.0214504596527068</v>
      </c>
      <c r="AJ1986" s="237" t="s">
        <v>10104</v>
      </c>
      <c r="AK1986" s="165">
        <v>412</v>
      </c>
      <c r="AL1986" s="165">
        <v>412</v>
      </c>
      <c r="AM1986" s="165">
        <f t="shared" si="570"/>
        <v>0</v>
      </c>
      <c r="AN1986" s="165">
        <f t="shared" si="571"/>
        <v>0</v>
      </c>
      <c r="AO1986" s="237" t="s">
        <v>10105</v>
      </c>
      <c r="AP1986" s="165">
        <v>381</v>
      </c>
      <c r="AQ1986" s="165">
        <v>392</v>
      </c>
      <c r="AR1986" s="165">
        <f t="shared" si="572"/>
        <v>-11</v>
      </c>
      <c r="AS1986" s="255">
        <f t="shared" si="573"/>
        <v>-2.806122448979592</v>
      </c>
      <c r="AT1986" s="166" t="s">
        <v>11920</v>
      </c>
    </row>
    <row r="1987" spans="2:46" ht="50" customHeight="1">
      <c r="B1987" s="34" t="s">
        <v>3910</v>
      </c>
      <c r="C1987" s="35" t="s">
        <v>5320</v>
      </c>
      <c r="D1987" s="36" t="s">
        <v>3911</v>
      </c>
      <c r="E1987" s="240">
        <v>11188.272000000001</v>
      </c>
      <c r="F1987" s="235">
        <v>10782.161</v>
      </c>
      <c r="G1987" s="234">
        <v>406.11100000000079</v>
      </c>
      <c r="H1987" s="105">
        <v>3.7665084021653987</v>
      </c>
      <c r="I1987" s="240">
        <v>5937.4139999999998</v>
      </c>
      <c r="J1987" s="235">
        <v>5371.4989999999998</v>
      </c>
      <c r="K1987" s="234">
        <v>565.91499999999996</v>
      </c>
      <c r="L1987" s="312">
        <v>10.535513457230469</v>
      </c>
      <c r="M1987" s="240">
        <v>526.47199999999998</v>
      </c>
      <c r="N1987" s="235">
        <v>676.38300000000004</v>
      </c>
      <c r="O1987" s="234">
        <v>-149.91100000000006</v>
      </c>
      <c r="P1987" s="105">
        <v>-22.163626229517899</v>
      </c>
      <c r="Q1987" s="240">
        <v>4724.3860000000004</v>
      </c>
      <c r="R1987" s="235">
        <v>4734.2790000000005</v>
      </c>
      <c r="S1987" s="234">
        <v>-9.8930000000000291</v>
      </c>
      <c r="T1987" s="105">
        <v>-0.20896529334245043</v>
      </c>
      <c r="U1987" s="180" t="s">
        <v>5338</v>
      </c>
      <c r="V1987" s="165">
        <v>4000</v>
      </c>
      <c r="W1987" s="165">
        <v>4000</v>
      </c>
      <c r="X1987" s="165">
        <v>0</v>
      </c>
      <c r="Y1987" s="255">
        <v>0</v>
      </c>
      <c r="Z1987" s="237" t="s">
        <v>11296</v>
      </c>
      <c r="AA1987" s="165">
        <v>379</v>
      </c>
      <c r="AB1987" s="165">
        <v>380</v>
      </c>
      <c r="AC1987" s="165">
        <v>-1</v>
      </c>
      <c r="AD1987" s="165">
        <v>-0.26315789473684209</v>
      </c>
      <c r="AE1987" s="237" t="s">
        <v>11297</v>
      </c>
      <c r="AF1987" s="165">
        <v>156</v>
      </c>
      <c r="AG1987" s="165">
        <v>176</v>
      </c>
      <c r="AH1987" s="165">
        <v>-20</v>
      </c>
      <c r="AI1987" s="165">
        <v>-11.363636363636363</v>
      </c>
      <c r="AJ1987" s="237" t="s">
        <v>11298</v>
      </c>
      <c r="AK1987" s="165">
        <v>70</v>
      </c>
      <c r="AL1987" s="165">
        <v>69</v>
      </c>
      <c r="AM1987" s="165">
        <v>1</v>
      </c>
      <c r="AN1987" s="165">
        <v>1.4492753623188406</v>
      </c>
      <c r="AO1987" s="237" t="s">
        <v>6287</v>
      </c>
      <c r="AP1987" s="165">
        <v>47</v>
      </c>
      <c r="AQ1987" s="165">
        <v>47</v>
      </c>
      <c r="AR1987" s="165">
        <v>0</v>
      </c>
      <c r="AS1987" s="255">
        <v>0</v>
      </c>
      <c r="AT1987" s="166" t="s">
        <v>11299</v>
      </c>
    </row>
    <row r="1988" spans="2:46" ht="50" customHeight="1">
      <c r="B1988" s="37" t="s">
        <v>3912</v>
      </c>
      <c r="C1988" s="35" t="s">
        <v>5320</v>
      </c>
      <c r="D1988" s="39" t="s">
        <v>3913</v>
      </c>
      <c r="E1988" s="240">
        <v>1390.597</v>
      </c>
      <c r="F1988" s="235">
        <v>2238.0100000000002</v>
      </c>
      <c r="G1988" s="234">
        <v>-847.41300000000024</v>
      </c>
      <c r="H1988" s="105">
        <v>-37.86457611896283</v>
      </c>
      <c r="I1988" s="240">
        <v>490.55500000000001</v>
      </c>
      <c r="J1988" s="235">
        <v>1091.1010000000001</v>
      </c>
      <c r="K1988" s="234">
        <v>-600.54600000000005</v>
      </c>
      <c r="L1988" s="312">
        <v>-55.040367482020457</v>
      </c>
      <c r="M1988" s="240">
        <v>39.371000000000002</v>
      </c>
      <c r="N1988" s="235">
        <v>39.265000000000001</v>
      </c>
      <c r="O1988" s="234">
        <v>0.10600000000000165</v>
      </c>
      <c r="P1988" s="105">
        <v>0.2699605246402691</v>
      </c>
      <c r="Q1988" s="240">
        <v>860.67100000000005</v>
      </c>
      <c r="R1988" s="235">
        <v>1107.644</v>
      </c>
      <c r="S1988" s="234">
        <v>-246.97299999999996</v>
      </c>
      <c r="T1988" s="105">
        <v>-22.297146014423401</v>
      </c>
      <c r="U1988" s="180" t="s">
        <v>5373</v>
      </c>
      <c r="V1988" s="165">
        <v>356</v>
      </c>
      <c r="W1988" s="165">
        <v>355</v>
      </c>
      <c r="X1988" s="165">
        <v>1</v>
      </c>
      <c r="Y1988" s="255">
        <v>0.28169014084507044</v>
      </c>
      <c r="Z1988" s="237" t="s">
        <v>8101</v>
      </c>
      <c r="AA1988" s="165">
        <v>293</v>
      </c>
      <c r="AB1988" s="165">
        <v>541</v>
      </c>
      <c r="AC1988" s="165">
        <v>-248</v>
      </c>
      <c r="AD1988" s="165">
        <v>-45.841035120147872</v>
      </c>
      <c r="AE1988" s="237" t="s">
        <v>11300</v>
      </c>
      <c r="AF1988" s="165">
        <v>91</v>
      </c>
      <c r="AG1988" s="165">
        <v>90</v>
      </c>
      <c r="AH1988" s="165">
        <v>1</v>
      </c>
      <c r="AI1988" s="165">
        <v>1.1111111111111112</v>
      </c>
      <c r="AJ1988" s="237" t="s">
        <v>5338</v>
      </c>
      <c r="AK1988" s="165">
        <v>78</v>
      </c>
      <c r="AL1988" s="165">
        <v>78</v>
      </c>
      <c r="AM1988" s="165">
        <v>0</v>
      </c>
      <c r="AN1988" s="165">
        <v>0</v>
      </c>
      <c r="AO1988" s="237" t="s">
        <v>11301</v>
      </c>
      <c r="AP1988" s="165">
        <v>32</v>
      </c>
      <c r="AQ1988" s="165">
        <v>32</v>
      </c>
      <c r="AR1988" s="165">
        <v>0</v>
      </c>
      <c r="AS1988" s="255">
        <v>0</v>
      </c>
      <c r="AT1988" s="166" t="s">
        <v>11302</v>
      </c>
    </row>
    <row r="1989" spans="2:46" ht="50" customHeight="1">
      <c r="B1989" s="34" t="s">
        <v>3914</v>
      </c>
      <c r="C1989" s="35" t="s">
        <v>5320</v>
      </c>
      <c r="D1989" s="36" t="s">
        <v>3915</v>
      </c>
      <c r="E1989" s="240">
        <v>14448.197</v>
      </c>
      <c r="F1989" s="235">
        <v>14810.93</v>
      </c>
      <c r="G1989" s="234">
        <v>-362.73300000000017</v>
      </c>
      <c r="H1989" s="105">
        <v>-2.4490899626154481</v>
      </c>
      <c r="I1989" s="240">
        <v>5867.75</v>
      </c>
      <c r="J1989" s="235">
        <v>5863.6120000000001</v>
      </c>
      <c r="K1989" s="234">
        <v>4.13799999999992</v>
      </c>
      <c r="L1989" s="312">
        <v>7.0570835860215841E-2</v>
      </c>
      <c r="M1989" s="240">
        <v>1173.077</v>
      </c>
      <c r="N1989" s="235">
        <v>1172.2529999999999</v>
      </c>
      <c r="O1989" s="234">
        <v>0.82400000000006912</v>
      </c>
      <c r="P1989" s="105">
        <v>7.0291993281319742E-2</v>
      </c>
      <c r="Q1989" s="240">
        <v>7407.37</v>
      </c>
      <c r="R1989" s="235">
        <v>7775.0649999999996</v>
      </c>
      <c r="S1989" s="234">
        <v>-367.69499999999971</v>
      </c>
      <c r="T1989" s="138">
        <v>-4.7291566051216254</v>
      </c>
      <c r="U1989" s="293" t="s">
        <v>11303</v>
      </c>
      <c r="V1989" s="165">
        <v>3005</v>
      </c>
      <c r="W1989" s="165">
        <v>3003</v>
      </c>
      <c r="X1989" s="165">
        <v>2</v>
      </c>
      <c r="Y1989" s="255">
        <v>6.6600066600066593E-2</v>
      </c>
      <c r="Z1989" s="237" t="s">
        <v>11304</v>
      </c>
      <c r="AA1989" s="165">
        <v>2436</v>
      </c>
      <c r="AB1989" s="165">
        <v>2799</v>
      </c>
      <c r="AC1989" s="165">
        <v>-363</v>
      </c>
      <c r="AD1989" s="165">
        <v>-12.968917470525188</v>
      </c>
      <c r="AE1989" s="237" t="s">
        <v>5386</v>
      </c>
      <c r="AF1989" s="165">
        <v>762</v>
      </c>
      <c r="AG1989" s="165">
        <v>761</v>
      </c>
      <c r="AH1989" s="165">
        <v>1</v>
      </c>
      <c r="AI1989" s="165">
        <v>0.13140604467805519</v>
      </c>
      <c r="AJ1989" s="237" t="s">
        <v>11305</v>
      </c>
      <c r="AK1989" s="165">
        <v>221</v>
      </c>
      <c r="AL1989" s="165">
        <v>202</v>
      </c>
      <c r="AM1989" s="165">
        <v>19</v>
      </c>
      <c r="AN1989" s="165">
        <v>9.4059405940594054</v>
      </c>
      <c r="AO1989" s="237" t="s">
        <v>11306</v>
      </c>
      <c r="AP1989" s="165">
        <v>195</v>
      </c>
      <c r="AQ1989" s="165">
        <v>196</v>
      </c>
      <c r="AR1989" s="165">
        <v>-1</v>
      </c>
      <c r="AS1989" s="255">
        <v>-0.51020408163265307</v>
      </c>
      <c r="AT1989" s="166" t="s">
        <v>11307</v>
      </c>
    </row>
    <row r="1990" spans="2:46" ht="50" customHeight="1">
      <c r="B1990" s="34" t="s">
        <v>3916</v>
      </c>
      <c r="C1990" s="35" t="s">
        <v>5320</v>
      </c>
      <c r="D1990" s="36" t="s">
        <v>3917</v>
      </c>
      <c r="E1990" s="240">
        <v>14117.109</v>
      </c>
      <c r="F1990" s="235">
        <v>15281.261</v>
      </c>
      <c r="G1990" s="234">
        <v>-1164.152</v>
      </c>
      <c r="H1990" s="105">
        <v>-7.6181671133030191</v>
      </c>
      <c r="I1990" s="240">
        <v>4820.9830000000002</v>
      </c>
      <c r="J1990" s="235">
        <v>5319.1880000000001</v>
      </c>
      <c r="K1990" s="234">
        <v>-498.20499999999993</v>
      </c>
      <c r="L1990" s="312">
        <v>-9.3661852147357809</v>
      </c>
      <c r="M1990" s="240">
        <v>1764.2739999999999</v>
      </c>
      <c r="N1990" s="235">
        <v>1821.855</v>
      </c>
      <c r="O1990" s="234">
        <v>-57.581000000000131</v>
      </c>
      <c r="P1990" s="105">
        <v>-3.1605698587428814</v>
      </c>
      <c r="Q1990" s="240">
        <v>7531.8519999999999</v>
      </c>
      <c r="R1990" s="235">
        <v>8140.2179999999998</v>
      </c>
      <c r="S1990" s="234">
        <v>-608.36599999999999</v>
      </c>
      <c r="T1990" s="105">
        <v>-7.4735836312983261</v>
      </c>
      <c r="U1990" s="180" t="s">
        <v>5338</v>
      </c>
      <c r="V1990" s="165">
        <v>4000</v>
      </c>
      <c r="W1990" s="165">
        <v>4000</v>
      </c>
      <c r="X1990" s="165">
        <v>0</v>
      </c>
      <c r="Y1990" s="255">
        <v>0</v>
      </c>
      <c r="Z1990" s="237" t="s">
        <v>5373</v>
      </c>
      <c r="AA1990" s="165">
        <v>828</v>
      </c>
      <c r="AB1990" s="165">
        <v>836</v>
      </c>
      <c r="AC1990" s="165">
        <v>-8</v>
      </c>
      <c r="AD1990" s="165">
        <v>-0.9569377990430622</v>
      </c>
      <c r="AE1990" s="237" t="s">
        <v>5372</v>
      </c>
      <c r="AF1990" s="165">
        <v>823</v>
      </c>
      <c r="AG1990" s="165">
        <v>800</v>
      </c>
      <c r="AH1990" s="165">
        <v>23</v>
      </c>
      <c r="AI1990" s="165">
        <v>2.875</v>
      </c>
      <c r="AJ1990" s="235" t="s">
        <v>5467</v>
      </c>
      <c r="AK1990" s="165">
        <v>688</v>
      </c>
      <c r="AL1990" s="165">
        <v>786</v>
      </c>
      <c r="AM1990" s="165">
        <v>-98</v>
      </c>
      <c r="AN1990" s="165">
        <v>-12.46819338422392</v>
      </c>
      <c r="AO1990" s="235" t="s">
        <v>11308</v>
      </c>
      <c r="AP1990" s="165">
        <v>385</v>
      </c>
      <c r="AQ1990" s="165">
        <v>428</v>
      </c>
      <c r="AR1990" s="165">
        <v>-43</v>
      </c>
      <c r="AS1990" s="255">
        <v>-10.046728971962617</v>
      </c>
      <c r="AT1990" s="166" t="s">
        <v>11309</v>
      </c>
    </row>
    <row r="1991" spans="2:46" ht="50" customHeight="1">
      <c r="B1991" s="34" t="s">
        <v>3918</v>
      </c>
      <c r="C1991" s="35" t="s">
        <v>5320</v>
      </c>
      <c r="D1991" s="36" t="s">
        <v>3919</v>
      </c>
      <c r="E1991" s="240">
        <v>43160.34</v>
      </c>
      <c r="F1991" s="235">
        <v>40566.03</v>
      </c>
      <c r="G1991" s="234">
        <v>2594.3099999999977</v>
      </c>
      <c r="H1991" s="105">
        <v>6.3952770335179405</v>
      </c>
      <c r="I1991" s="240">
        <v>21972.7</v>
      </c>
      <c r="J1991" s="235">
        <v>20531.967000000001</v>
      </c>
      <c r="K1991" s="234">
        <v>1440.7330000000002</v>
      </c>
      <c r="L1991" s="312">
        <v>7.0170237464340364</v>
      </c>
      <c r="M1991" s="240">
        <v>3476.4670000000001</v>
      </c>
      <c r="N1991" s="235">
        <v>3474.5529999999999</v>
      </c>
      <c r="O1991" s="234">
        <v>1.9140000000002146</v>
      </c>
      <c r="P1991" s="105">
        <v>5.5086222601877559E-2</v>
      </c>
      <c r="Q1991" s="240">
        <v>17711.172999999999</v>
      </c>
      <c r="R1991" s="235">
        <v>16559.509999999998</v>
      </c>
      <c r="S1991" s="234">
        <v>1151.6630000000005</v>
      </c>
      <c r="T1991" s="105">
        <v>6.9546924999592417</v>
      </c>
      <c r="U1991" s="180" t="s">
        <v>11310</v>
      </c>
      <c r="V1991" s="165">
        <v>6481</v>
      </c>
      <c r="W1991" s="165">
        <v>6767</v>
      </c>
      <c r="X1991" s="165">
        <v>-286</v>
      </c>
      <c r="Y1991" s="255">
        <v>-4.2263927885325847</v>
      </c>
      <c r="Z1991" s="237" t="s">
        <v>11311</v>
      </c>
      <c r="AA1991" s="165">
        <v>3115</v>
      </c>
      <c r="AB1991" s="165">
        <v>3078</v>
      </c>
      <c r="AC1991" s="165">
        <v>37</v>
      </c>
      <c r="AD1991" s="165">
        <v>1.2020792722547107</v>
      </c>
      <c r="AE1991" s="237" t="s">
        <v>11312</v>
      </c>
      <c r="AF1991" s="165">
        <v>2745</v>
      </c>
      <c r="AG1991" s="165">
        <v>3211</v>
      </c>
      <c r="AH1991" s="165">
        <v>-466</v>
      </c>
      <c r="AI1991" s="165">
        <v>-14.512612893179694</v>
      </c>
      <c r="AJ1991" s="237" t="s">
        <v>11313</v>
      </c>
      <c r="AK1991" s="165">
        <v>2055</v>
      </c>
      <c r="AL1991" s="165">
        <v>0</v>
      </c>
      <c r="AM1991" s="165">
        <v>2055</v>
      </c>
      <c r="AN1991" s="165" t="s">
        <v>12165</v>
      </c>
      <c r="AO1991" s="237" t="s">
        <v>11314</v>
      </c>
      <c r="AP1991" s="165">
        <v>1083</v>
      </c>
      <c r="AQ1991" s="165">
        <v>1145</v>
      </c>
      <c r="AR1991" s="165">
        <v>-62</v>
      </c>
      <c r="AS1991" s="255">
        <v>-5.4148471615720526</v>
      </c>
      <c r="AT1991" s="166" t="s">
        <v>11621</v>
      </c>
    </row>
    <row r="1992" spans="2:46" ht="50" customHeight="1">
      <c r="B1992" s="34" t="s">
        <v>3920</v>
      </c>
      <c r="C1992" s="35" t="s">
        <v>5320</v>
      </c>
      <c r="D1992" s="36" t="s">
        <v>1810</v>
      </c>
      <c r="E1992" s="240">
        <v>2975.4580000000001</v>
      </c>
      <c r="F1992" s="235">
        <v>3622.6419999999998</v>
      </c>
      <c r="G1992" s="234">
        <v>-647.18399999999974</v>
      </c>
      <c r="H1992" s="105">
        <v>-17.864972580784958</v>
      </c>
      <c r="I1992" s="240">
        <v>2726.915</v>
      </c>
      <c r="J1992" s="235">
        <v>3163.0909999999999</v>
      </c>
      <c r="K1992" s="234">
        <v>-436.17599999999993</v>
      </c>
      <c r="L1992" s="312">
        <v>-13.789549526080657</v>
      </c>
      <c r="M1992" s="240">
        <v>2.5409999999999999</v>
      </c>
      <c r="N1992" s="235">
        <v>2.5409999999999999</v>
      </c>
      <c r="O1992" s="234">
        <v>0</v>
      </c>
      <c r="P1992" s="105">
        <v>0</v>
      </c>
      <c r="Q1992" s="240">
        <v>246.00200000000001</v>
      </c>
      <c r="R1992" s="235">
        <v>457.01</v>
      </c>
      <c r="S1992" s="234">
        <v>-211.00799999999998</v>
      </c>
      <c r="T1992" s="105">
        <v>-46.171418568521474</v>
      </c>
      <c r="U1992" s="180" t="s">
        <v>6951</v>
      </c>
      <c r="V1992" s="165">
        <v>169</v>
      </c>
      <c r="W1992" s="165">
        <v>385</v>
      </c>
      <c r="X1992" s="165">
        <v>-216</v>
      </c>
      <c r="Y1992" s="255">
        <v>-56.103896103896098</v>
      </c>
      <c r="Z1992" s="237" t="s">
        <v>11315</v>
      </c>
      <c r="AA1992" s="165">
        <v>27</v>
      </c>
      <c r="AB1992" s="165">
        <v>27</v>
      </c>
      <c r="AC1992" s="165">
        <v>0</v>
      </c>
      <c r="AD1992" s="165">
        <v>0</v>
      </c>
      <c r="AE1992" s="237" t="s">
        <v>5386</v>
      </c>
      <c r="AF1992" s="165">
        <v>22</v>
      </c>
      <c r="AG1992" s="165">
        <v>22</v>
      </c>
      <c r="AH1992" s="165">
        <v>0</v>
      </c>
      <c r="AI1992" s="165">
        <v>0</v>
      </c>
      <c r="AJ1992" s="237" t="s">
        <v>11316</v>
      </c>
      <c r="AK1992" s="165">
        <v>17</v>
      </c>
      <c r="AL1992" s="165">
        <v>17</v>
      </c>
      <c r="AM1992" s="165">
        <v>0</v>
      </c>
      <c r="AN1992" s="165">
        <v>0</v>
      </c>
      <c r="AO1992" s="237" t="s">
        <v>6175</v>
      </c>
      <c r="AP1992" s="165">
        <v>6</v>
      </c>
      <c r="AQ1992" s="165">
        <v>6</v>
      </c>
      <c r="AR1992" s="165">
        <v>0</v>
      </c>
      <c r="AS1992" s="255">
        <v>0</v>
      </c>
      <c r="AT1992" s="173" t="s">
        <v>11317</v>
      </c>
    </row>
    <row r="1993" spans="2:46" ht="50" customHeight="1">
      <c r="B1993" s="34" t="s">
        <v>3921</v>
      </c>
      <c r="C1993" s="35" t="s">
        <v>5320</v>
      </c>
      <c r="D1993" s="36" t="s">
        <v>3922</v>
      </c>
      <c r="E1993" s="240">
        <v>15175.050999999999</v>
      </c>
      <c r="F1993" s="235">
        <v>15277.040999999999</v>
      </c>
      <c r="G1993" s="234">
        <v>-101.98999999999978</v>
      </c>
      <c r="H1993" s="105">
        <v>-0.66760310455408078</v>
      </c>
      <c r="I1993" s="240">
        <v>2992.777</v>
      </c>
      <c r="J1993" s="235">
        <v>3126.8270000000002</v>
      </c>
      <c r="K1993" s="234">
        <v>-134.05000000000018</v>
      </c>
      <c r="L1993" s="312">
        <v>-4.2870935936014423</v>
      </c>
      <c r="M1993" s="233" t="s">
        <v>5412</v>
      </c>
      <c r="N1993" s="235">
        <v>2E-3</v>
      </c>
      <c r="O1993" s="234" t="s">
        <v>12159</v>
      </c>
      <c r="P1993" s="234" t="s">
        <v>12159</v>
      </c>
      <c r="Q1993" s="240">
        <v>12182.273999999999</v>
      </c>
      <c r="R1993" s="235">
        <v>12150.212</v>
      </c>
      <c r="S1993" s="234">
        <v>32.061999999999898</v>
      </c>
      <c r="T1993" s="105">
        <v>0.26388016933367009</v>
      </c>
      <c r="U1993" s="180" t="s">
        <v>5513</v>
      </c>
      <c r="V1993" s="165">
        <v>4061</v>
      </c>
      <c r="W1993" s="165">
        <v>4061</v>
      </c>
      <c r="X1993" s="165">
        <v>0</v>
      </c>
      <c r="Y1993" s="255">
        <v>0</v>
      </c>
      <c r="Z1993" s="237" t="s">
        <v>5678</v>
      </c>
      <c r="AA1993" s="165">
        <v>1759</v>
      </c>
      <c r="AB1993" s="165">
        <v>1991</v>
      </c>
      <c r="AC1993" s="165">
        <v>-232</v>
      </c>
      <c r="AD1993" s="165">
        <v>-11.652435961828226</v>
      </c>
      <c r="AE1993" s="237" t="s">
        <v>11318</v>
      </c>
      <c r="AF1993" s="165">
        <v>1163</v>
      </c>
      <c r="AG1993" s="165">
        <v>1051</v>
      </c>
      <c r="AH1993" s="165">
        <v>112</v>
      </c>
      <c r="AI1993" s="165">
        <v>10.65651760228354</v>
      </c>
      <c r="AJ1993" s="237" t="s">
        <v>11319</v>
      </c>
      <c r="AK1993" s="165">
        <v>1011</v>
      </c>
      <c r="AL1993" s="165">
        <v>988</v>
      </c>
      <c r="AM1993" s="165">
        <v>23</v>
      </c>
      <c r="AN1993" s="165">
        <v>2.3279352226720649</v>
      </c>
      <c r="AO1993" s="237" t="s">
        <v>5386</v>
      </c>
      <c r="AP1993" s="165">
        <v>765</v>
      </c>
      <c r="AQ1993" s="165">
        <v>765</v>
      </c>
      <c r="AR1993" s="165">
        <v>0</v>
      </c>
      <c r="AS1993" s="255">
        <v>0</v>
      </c>
      <c r="AT1993" s="166" t="s">
        <v>11622</v>
      </c>
    </row>
    <row r="1994" spans="2:46" ht="50" customHeight="1">
      <c r="B1994" s="34" t="s">
        <v>3923</v>
      </c>
      <c r="C1994" s="35" t="s">
        <v>5320</v>
      </c>
      <c r="D1994" s="36" t="s">
        <v>3924</v>
      </c>
      <c r="E1994" s="240">
        <v>7069.9359999999997</v>
      </c>
      <c r="F1994" s="235">
        <v>6857.24</v>
      </c>
      <c r="G1994" s="234">
        <v>212.69599999999991</v>
      </c>
      <c r="H1994" s="105">
        <v>3.1017727248863962</v>
      </c>
      <c r="I1994" s="240">
        <v>3726.8760000000002</v>
      </c>
      <c r="J1994" s="235">
        <v>3575.7809999999999</v>
      </c>
      <c r="K1994" s="234">
        <v>151.09500000000025</v>
      </c>
      <c r="L1994" s="312">
        <v>4.2255104549188065</v>
      </c>
      <c r="M1994" s="240">
        <v>0.73099999999999998</v>
      </c>
      <c r="N1994" s="235">
        <v>0.73099999999999998</v>
      </c>
      <c r="O1994" s="234">
        <v>0</v>
      </c>
      <c r="P1994" s="105">
        <v>0</v>
      </c>
      <c r="Q1994" s="240">
        <v>3342.3290000000002</v>
      </c>
      <c r="R1994" s="235">
        <v>3280.7280000000001</v>
      </c>
      <c r="S1994" s="234">
        <v>61.601000000000113</v>
      </c>
      <c r="T1994" s="105">
        <v>1.8776625188068048</v>
      </c>
      <c r="U1994" s="180" t="s">
        <v>5338</v>
      </c>
      <c r="V1994" s="165">
        <v>3023</v>
      </c>
      <c r="W1994" s="165">
        <v>3050</v>
      </c>
      <c r="X1994" s="165">
        <v>-27</v>
      </c>
      <c r="Y1994" s="255">
        <v>-0.88524590163934425</v>
      </c>
      <c r="Z1994" s="237" t="s">
        <v>6272</v>
      </c>
      <c r="AA1994" s="165">
        <v>202</v>
      </c>
      <c r="AB1994" s="165">
        <v>195</v>
      </c>
      <c r="AC1994" s="165">
        <v>7</v>
      </c>
      <c r="AD1994" s="165">
        <v>3.5897435897435894</v>
      </c>
      <c r="AE1994" s="237" t="s">
        <v>6311</v>
      </c>
      <c r="AF1994" s="165">
        <v>56</v>
      </c>
      <c r="AG1994" s="165">
        <v>20</v>
      </c>
      <c r="AH1994" s="165">
        <v>36</v>
      </c>
      <c r="AI1994" s="165">
        <v>180</v>
      </c>
      <c r="AJ1994" s="237" t="s">
        <v>5411</v>
      </c>
      <c r="AK1994" s="165">
        <v>46</v>
      </c>
      <c r="AL1994" s="165" t="s">
        <v>5423</v>
      </c>
      <c r="AM1994" s="165" t="s">
        <v>5423</v>
      </c>
      <c r="AN1994" s="165" t="s">
        <v>5423</v>
      </c>
      <c r="AO1994" s="237" t="s">
        <v>11320</v>
      </c>
      <c r="AP1994" s="165">
        <v>8</v>
      </c>
      <c r="AQ1994" s="165">
        <v>8</v>
      </c>
      <c r="AR1994" s="165">
        <v>0</v>
      </c>
      <c r="AS1994" s="255">
        <v>0</v>
      </c>
      <c r="AT1994" s="166" t="s">
        <v>11321</v>
      </c>
    </row>
    <row r="1995" spans="2:46" ht="50" customHeight="1">
      <c r="B1995" s="34" t="s">
        <v>3925</v>
      </c>
      <c r="C1995" s="35" t="s">
        <v>5320</v>
      </c>
      <c r="D1995" s="36" t="s">
        <v>3926</v>
      </c>
      <c r="E1995" s="240">
        <v>4572.2359999999999</v>
      </c>
      <c r="F1995" s="235">
        <v>4303.4040000000005</v>
      </c>
      <c r="G1995" s="234">
        <v>268.83199999999943</v>
      </c>
      <c r="H1995" s="105">
        <v>6.246961707522682</v>
      </c>
      <c r="I1995" s="240">
        <v>789.81399999999996</v>
      </c>
      <c r="J1995" s="235">
        <v>782.27700000000004</v>
      </c>
      <c r="K1995" s="234">
        <v>7.5369999999999209</v>
      </c>
      <c r="L1995" s="312">
        <v>0.96346946158456914</v>
      </c>
      <c r="M1995" s="240">
        <v>659.375</v>
      </c>
      <c r="N1995" s="235">
        <v>659.27200000000005</v>
      </c>
      <c r="O1995" s="234">
        <v>0.1029999999999518</v>
      </c>
      <c r="P1995" s="105">
        <v>1.5623293572296682E-2</v>
      </c>
      <c r="Q1995" s="240">
        <v>3123.047</v>
      </c>
      <c r="R1995" s="235">
        <v>2861.855</v>
      </c>
      <c r="S1995" s="234">
        <v>261.19200000000001</v>
      </c>
      <c r="T1995" s="105">
        <v>9.1266678430598347</v>
      </c>
      <c r="U1995" s="180" t="s">
        <v>11322</v>
      </c>
      <c r="V1995" s="165">
        <v>894</v>
      </c>
      <c r="W1995" s="165">
        <v>979</v>
      </c>
      <c r="X1995" s="165">
        <v>-85</v>
      </c>
      <c r="Y1995" s="255">
        <v>-8.6823289070480083</v>
      </c>
      <c r="Z1995" s="237" t="s">
        <v>11323</v>
      </c>
      <c r="AA1995" s="165">
        <v>791</v>
      </c>
      <c r="AB1995" s="165">
        <v>618</v>
      </c>
      <c r="AC1995" s="165">
        <v>173</v>
      </c>
      <c r="AD1995" s="165">
        <v>27.993527508090615</v>
      </c>
      <c r="AE1995" s="237" t="s">
        <v>11324</v>
      </c>
      <c r="AF1995" s="165">
        <v>670</v>
      </c>
      <c r="AG1995" s="165">
        <v>459</v>
      </c>
      <c r="AH1995" s="165">
        <v>211</v>
      </c>
      <c r="AI1995" s="165">
        <v>45.969498910675384</v>
      </c>
      <c r="AJ1995" s="241" t="s">
        <v>11325</v>
      </c>
      <c r="AK1995" s="165">
        <v>240</v>
      </c>
      <c r="AL1995" s="165">
        <v>270</v>
      </c>
      <c r="AM1995" s="165">
        <v>-30</v>
      </c>
      <c r="AN1995" s="165">
        <v>-11.111111111111111</v>
      </c>
      <c r="AO1995" s="241" t="s">
        <v>11326</v>
      </c>
      <c r="AP1995" s="165">
        <v>217</v>
      </c>
      <c r="AQ1995" s="165">
        <v>173</v>
      </c>
      <c r="AR1995" s="165">
        <v>44</v>
      </c>
      <c r="AS1995" s="255">
        <v>25.433526011560691</v>
      </c>
      <c r="AT1995" s="166" t="s">
        <v>11623</v>
      </c>
    </row>
    <row r="1996" spans="2:46" ht="50" customHeight="1">
      <c r="B1996" s="34" t="s">
        <v>3927</v>
      </c>
      <c r="C1996" s="35" t="s">
        <v>5320</v>
      </c>
      <c r="D1996" s="36" t="s">
        <v>3928</v>
      </c>
      <c r="E1996" s="240">
        <v>27104.017</v>
      </c>
      <c r="F1996" s="235">
        <v>26929.522000000001</v>
      </c>
      <c r="G1996" s="234">
        <v>174.49499999999898</v>
      </c>
      <c r="H1996" s="105">
        <v>0.64796916930051329</v>
      </c>
      <c r="I1996" s="240">
        <v>13249.22</v>
      </c>
      <c r="J1996" s="235">
        <v>12824.28</v>
      </c>
      <c r="K1996" s="234">
        <v>424.93999999999869</v>
      </c>
      <c r="L1996" s="312">
        <v>3.313558344016184</v>
      </c>
      <c r="M1996" s="240">
        <v>2163.0100000000002</v>
      </c>
      <c r="N1996" s="235">
        <v>2161.8560000000002</v>
      </c>
      <c r="O1996" s="234">
        <v>1.1539999999999964</v>
      </c>
      <c r="P1996" s="105">
        <v>5.3380058616299894E-2</v>
      </c>
      <c r="Q1996" s="240">
        <v>11691.787</v>
      </c>
      <c r="R1996" s="235">
        <v>11943.386</v>
      </c>
      <c r="S1996" s="234">
        <v>-251.59900000000016</v>
      </c>
      <c r="T1996" s="105">
        <v>-2.1065969064384267</v>
      </c>
      <c r="U1996" s="180" t="s">
        <v>5338</v>
      </c>
      <c r="V1996" s="165">
        <v>6644</v>
      </c>
      <c r="W1996" s="165">
        <v>6740</v>
      </c>
      <c r="X1996" s="165">
        <v>-96</v>
      </c>
      <c r="Y1996" s="255">
        <v>-1.4243323442136497</v>
      </c>
      <c r="Z1996" s="237" t="s">
        <v>11327</v>
      </c>
      <c r="AA1996" s="165">
        <v>3266</v>
      </c>
      <c r="AB1996" s="165">
        <v>3293</v>
      </c>
      <c r="AC1996" s="165">
        <v>-27</v>
      </c>
      <c r="AD1996" s="165">
        <v>-0.81992104464014581</v>
      </c>
      <c r="AE1996" s="237" t="s">
        <v>8101</v>
      </c>
      <c r="AF1996" s="165">
        <v>917</v>
      </c>
      <c r="AG1996" s="165">
        <v>904</v>
      </c>
      <c r="AH1996" s="165">
        <v>13</v>
      </c>
      <c r="AI1996" s="165">
        <v>1.4380530973451326</v>
      </c>
      <c r="AJ1996" s="237" t="s">
        <v>10043</v>
      </c>
      <c r="AK1996" s="165">
        <v>466</v>
      </c>
      <c r="AL1996" s="165">
        <v>517</v>
      </c>
      <c r="AM1996" s="165">
        <v>-51</v>
      </c>
      <c r="AN1996" s="165">
        <v>-9.8646034816247585</v>
      </c>
      <c r="AO1996" s="237" t="s">
        <v>6287</v>
      </c>
      <c r="AP1996" s="165">
        <v>113</v>
      </c>
      <c r="AQ1996" s="165">
        <v>113</v>
      </c>
      <c r="AR1996" s="165">
        <v>0</v>
      </c>
      <c r="AS1996" s="255">
        <v>0</v>
      </c>
      <c r="AT1996" s="166" t="s">
        <v>11328</v>
      </c>
    </row>
    <row r="1997" spans="2:46" ht="50" customHeight="1">
      <c r="B1997" s="37" t="s">
        <v>3929</v>
      </c>
      <c r="C1997" s="35" t="s">
        <v>5320</v>
      </c>
      <c r="D1997" s="39" t="s">
        <v>3930</v>
      </c>
      <c r="E1997" s="69">
        <v>12584</v>
      </c>
      <c r="F1997" s="115">
        <v>9652</v>
      </c>
      <c r="G1997" s="234">
        <v>2932</v>
      </c>
      <c r="H1997" s="105">
        <v>30.377123912142562</v>
      </c>
      <c r="I1997" s="69">
        <v>5188</v>
      </c>
      <c r="J1997" s="115">
        <v>5518</v>
      </c>
      <c r="K1997" s="234">
        <v>-330</v>
      </c>
      <c r="L1997" s="312">
        <v>-5.9804276911924612</v>
      </c>
      <c r="M1997" s="69">
        <v>0</v>
      </c>
      <c r="N1997" s="115">
        <v>0</v>
      </c>
      <c r="O1997" s="234">
        <v>0</v>
      </c>
      <c r="P1997" s="105">
        <v>0</v>
      </c>
      <c r="Q1997" s="69">
        <v>7396</v>
      </c>
      <c r="R1997" s="115">
        <v>4134</v>
      </c>
      <c r="S1997" s="234">
        <v>3262</v>
      </c>
      <c r="T1997" s="105">
        <v>78.906627963231728</v>
      </c>
      <c r="U1997" s="180" t="s">
        <v>11329</v>
      </c>
      <c r="V1997" s="165">
        <v>4083</v>
      </c>
      <c r="W1997" s="165">
        <v>507</v>
      </c>
      <c r="X1997" s="165">
        <v>3576</v>
      </c>
      <c r="Y1997" s="255">
        <v>705.32544378698219</v>
      </c>
      <c r="Z1997" s="237" t="s">
        <v>11330</v>
      </c>
      <c r="AA1997" s="165">
        <v>1291</v>
      </c>
      <c r="AB1997" s="165">
        <v>1537</v>
      </c>
      <c r="AC1997" s="165">
        <v>-246</v>
      </c>
      <c r="AD1997" s="165">
        <v>-16.005204944697464</v>
      </c>
      <c r="AE1997" s="237" t="s">
        <v>11331</v>
      </c>
      <c r="AF1997" s="165">
        <v>647</v>
      </c>
      <c r="AG1997" s="165">
        <v>694</v>
      </c>
      <c r="AH1997" s="165">
        <v>-47</v>
      </c>
      <c r="AI1997" s="165">
        <v>-6.7723342939481261</v>
      </c>
      <c r="AJ1997" s="237" t="s">
        <v>11332</v>
      </c>
      <c r="AK1997" s="165">
        <v>410</v>
      </c>
      <c r="AL1997" s="165">
        <v>351</v>
      </c>
      <c r="AM1997" s="165">
        <v>59</v>
      </c>
      <c r="AN1997" s="165">
        <v>16.809116809116809</v>
      </c>
      <c r="AO1997" s="237" t="s">
        <v>11333</v>
      </c>
      <c r="AP1997" s="165">
        <v>277</v>
      </c>
      <c r="AQ1997" s="165">
        <v>253</v>
      </c>
      <c r="AR1997" s="165">
        <v>24</v>
      </c>
      <c r="AS1997" s="255">
        <v>9.4861660079051369</v>
      </c>
      <c r="AT1997" s="171" t="s">
        <v>11334</v>
      </c>
    </row>
    <row r="1998" spans="2:46" ht="50" customHeight="1">
      <c r="B1998" s="37" t="s">
        <v>3931</v>
      </c>
      <c r="C1998" s="35" t="s">
        <v>5320</v>
      </c>
      <c r="D1998" s="39" t="s">
        <v>3932</v>
      </c>
      <c r="E1998" s="240">
        <v>6980.7359999999999</v>
      </c>
      <c r="F1998" s="235">
        <v>7474.55</v>
      </c>
      <c r="G1998" s="234">
        <v>-493.81400000000031</v>
      </c>
      <c r="H1998" s="105">
        <v>-6.6066050799044804</v>
      </c>
      <c r="I1998" s="240">
        <v>828.45299999999997</v>
      </c>
      <c r="J1998" s="235">
        <v>1219.836</v>
      </c>
      <c r="K1998" s="234">
        <v>-391.38300000000004</v>
      </c>
      <c r="L1998" s="312">
        <v>-32.084886820851331</v>
      </c>
      <c r="M1998" s="240">
        <v>310.93200000000002</v>
      </c>
      <c r="N1998" s="235">
        <v>640.40200000000004</v>
      </c>
      <c r="O1998" s="234">
        <v>-329.47</v>
      </c>
      <c r="P1998" s="105">
        <v>-51.447372119387516</v>
      </c>
      <c r="Q1998" s="240">
        <v>5841.3509999999997</v>
      </c>
      <c r="R1998" s="235">
        <v>5614.3119999999999</v>
      </c>
      <c r="S1998" s="234">
        <v>227.03899999999976</v>
      </c>
      <c r="T1998" s="105">
        <v>4.0439327205185558</v>
      </c>
      <c r="U1998" s="180" t="s">
        <v>11335</v>
      </c>
      <c r="V1998" s="165">
        <v>3307</v>
      </c>
      <c r="W1998" s="165">
        <v>3386</v>
      </c>
      <c r="X1998" s="165">
        <v>-79</v>
      </c>
      <c r="Y1998" s="255">
        <v>-2.3331364441819256</v>
      </c>
      <c r="Z1998" s="237" t="s">
        <v>5678</v>
      </c>
      <c r="AA1998" s="165">
        <v>895</v>
      </c>
      <c r="AB1998" s="165">
        <v>1028</v>
      </c>
      <c r="AC1998" s="165">
        <v>-133</v>
      </c>
      <c r="AD1998" s="165">
        <v>-12.937743190661481</v>
      </c>
      <c r="AE1998" s="237" t="s">
        <v>5386</v>
      </c>
      <c r="AF1998" s="165">
        <v>427</v>
      </c>
      <c r="AG1998" s="165">
        <v>231</v>
      </c>
      <c r="AH1998" s="165">
        <v>196</v>
      </c>
      <c r="AI1998" s="165">
        <v>84.848484848484844</v>
      </c>
      <c r="AJ1998" s="237" t="s">
        <v>5577</v>
      </c>
      <c r="AK1998" s="165">
        <v>294</v>
      </c>
      <c r="AL1998" s="165">
        <v>92</v>
      </c>
      <c r="AM1998" s="165">
        <v>202</v>
      </c>
      <c r="AN1998" s="165">
        <v>219.56521739130434</v>
      </c>
      <c r="AO1998" s="237" t="s">
        <v>11336</v>
      </c>
      <c r="AP1998" s="165">
        <v>292</v>
      </c>
      <c r="AQ1998" s="165">
        <v>253</v>
      </c>
      <c r="AR1998" s="165">
        <v>39</v>
      </c>
      <c r="AS1998" s="255">
        <v>15.41501976284585</v>
      </c>
      <c r="AT1998" s="171" t="s">
        <v>11337</v>
      </c>
    </row>
    <row r="1999" spans="2:46" ht="50" customHeight="1">
      <c r="B1999" s="34" t="s">
        <v>3933</v>
      </c>
      <c r="C1999" s="35" t="s">
        <v>5320</v>
      </c>
      <c r="D1999" s="36" t="s">
        <v>3934</v>
      </c>
      <c r="E1999" s="240">
        <v>9008.4709999999995</v>
      </c>
      <c r="F1999" s="235">
        <v>9882.7279999999992</v>
      </c>
      <c r="G1999" s="234">
        <v>-874.25699999999961</v>
      </c>
      <c r="H1999" s="105">
        <v>-8.846312475664611</v>
      </c>
      <c r="I1999" s="240">
        <v>4614.8710000000001</v>
      </c>
      <c r="J1999" s="235">
        <v>5538.65</v>
      </c>
      <c r="K1999" s="234">
        <v>-923.77899999999954</v>
      </c>
      <c r="L1999" s="312">
        <v>-16.678775513888755</v>
      </c>
      <c r="M1999" s="240">
        <v>945.46100000000001</v>
      </c>
      <c r="N1999" s="235">
        <v>943.928</v>
      </c>
      <c r="O1999" s="234">
        <v>1.5330000000000155</v>
      </c>
      <c r="P1999" s="105">
        <v>0.16240645472959966</v>
      </c>
      <c r="Q1999" s="240">
        <v>3448.1390000000001</v>
      </c>
      <c r="R1999" s="235">
        <v>3400.15</v>
      </c>
      <c r="S1999" s="234">
        <v>47.989000000000033</v>
      </c>
      <c r="T1999" s="105">
        <v>1.4113789097539824</v>
      </c>
      <c r="U1999" s="180" t="s">
        <v>5513</v>
      </c>
      <c r="V1999" s="165">
        <v>2323</v>
      </c>
      <c r="W1999" s="165">
        <v>2323</v>
      </c>
      <c r="X1999" s="165">
        <v>0</v>
      </c>
      <c r="Y1999" s="255">
        <v>0</v>
      </c>
      <c r="Z1999" s="237" t="s">
        <v>5386</v>
      </c>
      <c r="AA1999" s="165">
        <v>464</v>
      </c>
      <c r="AB1999" s="165">
        <v>462</v>
      </c>
      <c r="AC1999" s="165">
        <v>2</v>
      </c>
      <c r="AD1999" s="165">
        <v>0.4329004329004329</v>
      </c>
      <c r="AE1999" s="237" t="s">
        <v>5401</v>
      </c>
      <c r="AF1999" s="165">
        <v>300</v>
      </c>
      <c r="AG1999" s="165">
        <v>249</v>
      </c>
      <c r="AH1999" s="165">
        <v>51</v>
      </c>
      <c r="AI1999" s="165">
        <v>20.481927710843372</v>
      </c>
      <c r="AJ1999" s="237" t="s">
        <v>11338</v>
      </c>
      <c r="AK1999" s="165">
        <v>211</v>
      </c>
      <c r="AL1999" s="165">
        <v>211</v>
      </c>
      <c r="AM1999" s="165">
        <v>0</v>
      </c>
      <c r="AN1999" s="165">
        <v>0</v>
      </c>
      <c r="AO1999" s="237" t="s">
        <v>11339</v>
      </c>
      <c r="AP1999" s="165">
        <v>43</v>
      </c>
      <c r="AQ1999" s="165">
        <v>43</v>
      </c>
      <c r="AR1999" s="165">
        <v>0</v>
      </c>
      <c r="AS1999" s="255">
        <v>0</v>
      </c>
      <c r="AT1999" s="166" t="s">
        <v>11340</v>
      </c>
    </row>
    <row r="2000" spans="2:46" ht="50" customHeight="1">
      <c r="B2000" s="34" t="s">
        <v>3935</v>
      </c>
      <c r="C2000" s="35" t="s">
        <v>5320</v>
      </c>
      <c r="D2000" s="36" t="s">
        <v>3936</v>
      </c>
      <c r="E2000" s="240">
        <v>1346.914</v>
      </c>
      <c r="F2000" s="235">
        <v>1403.0809999999999</v>
      </c>
      <c r="G2000" s="234">
        <v>-56.166999999999916</v>
      </c>
      <c r="H2000" s="105">
        <v>-4.0031188505866675</v>
      </c>
      <c r="I2000" s="240">
        <v>1306.1600000000001</v>
      </c>
      <c r="J2000" s="235">
        <v>1373.6320000000001</v>
      </c>
      <c r="K2000" s="234">
        <v>-67.47199999999998</v>
      </c>
      <c r="L2000" s="312">
        <v>-4.9119414806876938</v>
      </c>
      <c r="M2000" s="240" t="s">
        <v>5412</v>
      </c>
      <c r="N2000" s="235" t="s">
        <v>5412</v>
      </c>
      <c r="O2000" s="235" t="s">
        <v>5412</v>
      </c>
      <c r="P2000" s="235" t="s">
        <v>5412</v>
      </c>
      <c r="Q2000" s="240">
        <v>40.753999999999998</v>
      </c>
      <c r="R2000" s="235">
        <v>29.449000000000002</v>
      </c>
      <c r="S2000" s="234">
        <v>11.304999999999996</v>
      </c>
      <c r="T2000" s="105">
        <v>38.388400285238873</v>
      </c>
      <c r="U2000" s="180" t="s">
        <v>11341</v>
      </c>
      <c r="V2000" s="165">
        <v>31.747</v>
      </c>
      <c r="W2000" s="165">
        <v>24.954999999999998</v>
      </c>
      <c r="X2000" s="165">
        <v>6.7920000000000016</v>
      </c>
      <c r="Y2000" s="255">
        <v>27.216990583049501</v>
      </c>
      <c r="Z2000" s="237" t="s">
        <v>11342</v>
      </c>
      <c r="AA2000" s="165">
        <v>7.3280000000000003</v>
      </c>
      <c r="AB2000" s="165">
        <v>2.8359999999999999</v>
      </c>
      <c r="AC2000" s="165">
        <v>4.4920000000000009</v>
      </c>
      <c r="AD2000" s="165">
        <v>158.39210155148101</v>
      </c>
      <c r="AE2000" s="237" t="s">
        <v>11343</v>
      </c>
      <c r="AF2000" s="165">
        <v>1.679</v>
      </c>
      <c r="AG2000" s="165">
        <v>1.6579999999999999</v>
      </c>
      <c r="AH2000" s="165">
        <v>2.100000000000013E-2</v>
      </c>
      <c r="AI2000" s="165">
        <v>1.2665862484921671</v>
      </c>
      <c r="AJ2000" s="237" t="s">
        <v>5412</v>
      </c>
      <c r="AK2000" s="165" t="s">
        <v>5412</v>
      </c>
      <c r="AL2000" s="165" t="s">
        <v>5412</v>
      </c>
      <c r="AM2000" s="165" t="s">
        <v>5412</v>
      </c>
      <c r="AN2000" s="165" t="s">
        <v>5412</v>
      </c>
      <c r="AO2000" s="237" t="s">
        <v>5412</v>
      </c>
      <c r="AP2000" s="165" t="s">
        <v>5412</v>
      </c>
      <c r="AQ2000" s="165" t="s">
        <v>5412</v>
      </c>
      <c r="AR2000" s="165" t="s">
        <v>5412</v>
      </c>
      <c r="AS2000" s="165" t="s">
        <v>5412</v>
      </c>
      <c r="AT2000" s="211" t="s">
        <v>11344</v>
      </c>
    </row>
    <row r="2001" spans="2:46" ht="50" customHeight="1">
      <c r="B2001" s="34" t="s">
        <v>3937</v>
      </c>
      <c r="C2001" s="35" t="s">
        <v>5320</v>
      </c>
      <c r="D2001" s="36" t="s">
        <v>3938</v>
      </c>
      <c r="E2001" s="240">
        <v>2440.027</v>
      </c>
      <c r="F2001" s="235">
        <v>2412.9830000000002</v>
      </c>
      <c r="G2001" s="234">
        <v>27.043999999999869</v>
      </c>
      <c r="H2001" s="105">
        <v>1.1207704322823604</v>
      </c>
      <c r="I2001" s="240">
        <v>2094.498</v>
      </c>
      <c r="J2001" s="235">
        <v>1988.8710000000001</v>
      </c>
      <c r="K2001" s="234">
        <v>105.62699999999995</v>
      </c>
      <c r="L2001" s="312">
        <v>5.3109025170561566</v>
      </c>
      <c r="M2001" s="240">
        <v>0.35099999999999998</v>
      </c>
      <c r="N2001" s="235">
        <v>0.35099999999999998</v>
      </c>
      <c r="O2001" s="234">
        <v>0</v>
      </c>
      <c r="P2001" s="105">
        <v>0</v>
      </c>
      <c r="Q2001" s="240">
        <v>345.178</v>
      </c>
      <c r="R2001" s="235">
        <v>423.76100000000002</v>
      </c>
      <c r="S2001" s="234">
        <v>-78.583000000000027</v>
      </c>
      <c r="T2001" s="105">
        <v>-18.544179384133987</v>
      </c>
      <c r="U2001" s="180" t="s">
        <v>11345</v>
      </c>
      <c r="V2001" s="165">
        <v>273</v>
      </c>
      <c r="W2001" s="165">
        <v>351</v>
      </c>
      <c r="X2001" s="165">
        <v>-78</v>
      </c>
      <c r="Y2001" s="255">
        <v>-22.222222222222221</v>
      </c>
      <c r="Z2001" s="237" t="s">
        <v>11346</v>
      </c>
      <c r="AA2001" s="165">
        <v>40</v>
      </c>
      <c r="AB2001" s="165">
        <v>41</v>
      </c>
      <c r="AC2001" s="165">
        <v>-1</v>
      </c>
      <c r="AD2001" s="165">
        <v>-2.4390243902439024</v>
      </c>
      <c r="AE2001" s="237" t="s">
        <v>11347</v>
      </c>
      <c r="AF2001" s="165">
        <v>31</v>
      </c>
      <c r="AG2001" s="165">
        <v>32</v>
      </c>
      <c r="AH2001" s="165">
        <v>-1</v>
      </c>
      <c r="AI2001" s="165">
        <v>-3.125</v>
      </c>
      <c r="AJ2001" s="237" t="s">
        <v>11348</v>
      </c>
      <c r="AK2001" s="165">
        <v>1</v>
      </c>
      <c r="AL2001" s="165">
        <v>0</v>
      </c>
      <c r="AM2001" s="165">
        <v>1</v>
      </c>
      <c r="AN2001" s="165" t="s">
        <v>12165</v>
      </c>
      <c r="AO2001" s="237" t="s">
        <v>5412</v>
      </c>
      <c r="AP2001" s="165" t="s">
        <v>5412</v>
      </c>
      <c r="AQ2001" s="165" t="s">
        <v>5412</v>
      </c>
      <c r="AR2001" s="165" t="s">
        <v>5412</v>
      </c>
      <c r="AS2001" s="165" t="s">
        <v>5412</v>
      </c>
      <c r="AT2001" s="166" t="s">
        <v>11349</v>
      </c>
    </row>
    <row r="2002" spans="2:46" ht="50" customHeight="1">
      <c r="B2002" s="34" t="s">
        <v>3939</v>
      </c>
      <c r="C2002" s="35" t="s">
        <v>5320</v>
      </c>
      <c r="D2002" s="36" t="s">
        <v>3940</v>
      </c>
      <c r="E2002" s="240">
        <v>2132.3380000000002</v>
      </c>
      <c r="F2002" s="235">
        <v>2389.7550000000001</v>
      </c>
      <c r="G2002" s="234">
        <v>-257.41699999999992</v>
      </c>
      <c r="H2002" s="105">
        <v>-10.771689984956613</v>
      </c>
      <c r="I2002" s="240">
        <v>1231.2329999999999</v>
      </c>
      <c r="J2002" s="235">
        <v>1412.633</v>
      </c>
      <c r="K2002" s="234">
        <v>-181.40000000000009</v>
      </c>
      <c r="L2002" s="312">
        <v>-12.841268751331739</v>
      </c>
      <c r="M2002" s="240">
        <v>42.64</v>
      </c>
      <c r="N2002" s="235">
        <v>42.619</v>
      </c>
      <c r="O2002" s="234">
        <v>2.1000000000000796E-2</v>
      </c>
      <c r="P2002" s="105">
        <v>4.9273798071284625E-2</v>
      </c>
      <c r="Q2002" s="240">
        <v>858.46500000000003</v>
      </c>
      <c r="R2002" s="235">
        <v>934.50300000000004</v>
      </c>
      <c r="S2002" s="234">
        <v>-76.038000000000011</v>
      </c>
      <c r="T2002" s="105">
        <v>-8.1367315032696528</v>
      </c>
      <c r="U2002" s="180" t="s">
        <v>5744</v>
      </c>
      <c r="V2002" s="165">
        <v>338</v>
      </c>
      <c r="W2002" s="165">
        <v>419</v>
      </c>
      <c r="X2002" s="165">
        <v>-81</v>
      </c>
      <c r="Y2002" s="255">
        <v>-19.331742243436754</v>
      </c>
      <c r="Z2002" s="237" t="s">
        <v>11350</v>
      </c>
      <c r="AA2002" s="165">
        <v>329</v>
      </c>
      <c r="AB2002" s="165">
        <v>315</v>
      </c>
      <c r="AC2002" s="165">
        <v>14</v>
      </c>
      <c r="AD2002" s="165">
        <v>4.4444444444444446</v>
      </c>
      <c r="AE2002" s="237" t="s">
        <v>5373</v>
      </c>
      <c r="AF2002" s="165">
        <v>160</v>
      </c>
      <c r="AG2002" s="165">
        <v>171</v>
      </c>
      <c r="AH2002" s="165">
        <v>-11</v>
      </c>
      <c r="AI2002" s="165">
        <v>-6.4327485380116958</v>
      </c>
      <c r="AJ2002" s="237" t="s">
        <v>11351</v>
      </c>
      <c r="AK2002" s="165">
        <v>19</v>
      </c>
      <c r="AL2002" s="165">
        <v>19</v>
      </c>
      <c r="AM2002" s="165">
        <v>0</v>
      </c>
      <c r="AN2002" s="165">
        <v>0</v>
      </c>
      <c r="AO2002" s="237" t="s">
        <v>11320</v>
      </c>
      <c r="AP2002" s="165">
        <v>11</v>
      </c>
      <c r="AQ2002" s="165">
        <v>11</v>
      </c>
      <c r="AR2002" s="165">
        <v>0</v>
      </c>
      <c r="AS2002" s="255">
        <v>0</v>
      </c>
      <c r="AT2002" s="212" t="s">
        <v>11352</v>
      </c>
    </row>
    <row r="2003" spans="2:46" ht="50" customHeight="1">
      <c r="B2003" s="34" t="s">
        <v>3941</v>
      </c>
      <c r="C2003" s="35" t="s">
        <v>5320</v>
      </c>
      <c r="D2003" s="36" t="s">
        <v>3942</v>
      </c>
      <c r="E2003" s="240">
        <v>4450</v>
      </c>
      <c r="F2003" s="235">
        <v>4288</v>
      </c>
      <c r="G2003" s="234">
        <v>162</v>
      </c>
      <c r="H2003" s="105">
        <v>3.7779850746268653</v>
      </c>
      <c r="I2003" s="240">
        <v>1806</v>
      </c>
      <c r="J2003" s="235">
        <v>1324</v>
      </c>
      <c r="K2003" s="234">
        <v>482</v>
      </c>
      <c r="L2003" s="312">
        <v>36.40483383685801</v>
      </c>
      <c r="M2003" s="240">
        <v>93</v>
      </c>
      <c r="N2003" s="235">
        <v>47</v>
      </c>
      <c r="O2003" s="234">
        <v>46</v>
      </c>
      <c r="P2003" s="105">
        <v>97.872340425531917</v>
      </c>
      <c r="Q2003" s="240">
        <v>2552</v>
      </c>
      <c r="R2003" s="235">
        <v>2917</v>
      </c>
      <c r="S2003" s="234">
        <v>-365</v>
      </c>
      <c r="T2003" s="105">
        <v>-12.512855673637299</v>
      </c>
      <c r="U2003" s="180" t="s">
        <v>11353</v>
      </c>
      <c r="V2003" s="165">
        <v>2191</v>
      </c>
      <c r="W2003" s="165">
        <v>2503</v>
      </c>
      <c r="X2003" s="165">
        <v>-312</v>
      </c>
      <c r="Y2003" s="255">
        <v>-12.465041949660408</v>
      </c>
      <c r="Z2003" s="237" t="s">
        <v>5373</v>
      </c>
      <c r="AA2003" s="165">
        <v>201</v>
      </c>
      <c r="AB2003" s="165">
        <v>201</v>
      </c>
      <c r="AC2003" s="165">
        <v>0</v>
      </c>
      <c r="AD2003" s="165">
        <v>0</v>
      </c>
      <c r="AE2003" s="237" t="s">
        <v>11354</v>
      </c>
      <c r="AF2003" s="165">
        <v>79</v>
      </c>
      <c r="AG2003" s="165">
        <v>123</v>
      </c>
      <c r="AH2003" s="165">
        <v>-44</v>
      </c>
      <c r="AI2003" s="165">
        <v>-35.772357723577237</v>
      </c>
      <c r="AJ2003" s="237" t="s">
        <v>11355</v>
      </c>
      <c r="AK2003" s="165">
        <v>30</v>
      </c>
      <c r="AL2003" s="165">
        <v>30</v>
      </c>
      <c r="AM2003" s="165">
        <v>0</v>
      </c>
      <c r="AN2003" s="165">
        <v>0</v>
      </c>
      <c r="AO2003" s="237" t="s">
        <v>11356</v>
      </c>
      <c r="AP2003" s="165">
        <v>25</v>
      </c>
      <c r="AQ2003" s="165">
        <v>41</v>
      </c>
      <c r="AR2003" s="165">
        <v>-16</v>
      </c>
      <c r="AS2003" s="255">
        <v>-39.024390243902438</v>
      </c>
      <c r="AT2003" s="166" t="s">
        <v>11357</v>
      </c>
    </row>
    <row r="2004" spans="2:46" ht="50" customHeight="1">
      <c r="B2004" s="34" t="s">
        <v>3943</v>
      </c>
      <c r="C2004" s="35" t="s">
        <v>5320</v>
      </c>
      <c r="D2004" s="36" t="s">
        <v>3944</v>
      </c>
      <c r="E2004" s="240">
        <v>4061</v>
      </c>
      <c r="F2004" s="235">
        <v>4649</v>
      </c>
      <c r="G2004" s="234">
        <v>-588</v>
      </c>
      <c r="H2004" s="105">
        <v>-12.647881264788127</v>
      </c>
      <c r="I2004" s="240">
        <v>2165</v>
      </c>
      <c r="J2004" s="235">
        <v>2678</v>
      </c>
      <c r="K2004" s="234">
        <v>-513</v>
      </c>
      <c r="L2004" s="312">
        <v>-19.156086631814787</v>
      </c>
      <c r="M2004" s="240">
        <v>315</v>
      </c>
      <c r="N2004" s="235">
        <v>315</v>
      </c>
      <c r="O2004" s="234">
        <v>0</v>
      </c>
      <c r="P2004" s="105">
        <v>0</v>
      </c>
      <c r="Q2004" s="240">
        <v>1581</v>
      </c>
      <c r="R2004" s="235">
        <v>1656</v>
      </c>
      <c r="S2004" s="234">
        <v>-75</v>
      </c>
      <c r="T2004" s="105">
        <v>-4.5289855072463769</v>
      </c>
      <c r="U2004" s="180" t="s">
        <v>11358</v>
      </c>
      <c r="V2004" s="165">
        <v>875</v>
      </c>
      <c r="W2004" s="165">
        <v>924</v>
      </c>
      <c r="X2004" s="165">
        <v>-49</v>
      </c>
      <c r="Y2004" s="255">
        <v>-5.3030303030303028</v>
      </c>
      <c r="Z2004" s="237" t="s">
        <v>11359</v>
      </c>
      <c r="AA2004" s="165">
        <v>329</v>
      </c>
      <c r="AB2004" s="165">
        <v>341</v>
      </c>
      <c r="AC2004" s="165">
        <v>-12</v>
      </c>
      <c r="AD2004" s="165">
        <v>-3.519061583577713</v>
      </c>
      <c r="AE2004" s="237" t="s">
        <v>11360</v>
      </c>
      <c r="AF2004" s="165">
        <v>172</v>
      </c>
      <c r="AG2004" s="165">
        <v>207</v>
      </c>
      <c r="AH2004" s="165">
        <v>-35</v>
      </c>
      <c r="AI2004" s="165">
        <v>-16.908212560386474</v>
      </c>
      <c r="AJ2004" s="237" t="s">
        <v>11361</v>
      </c>
      <c r="AK2004" s="165">
        <v>158</v>
      </c>
      <c r="AL2004" s="165">
        <v>176</v>
      </c>
      <c r="AM2004" s="165">
        <v>-18</v>
      </c>
      <c r="AN2004" s="165">
        <v>-10.227272727272728</v>
      </c>
      <c r="AO2004" s="237" t="s">
        <v>11362</v>
      </c>
      <c r="AP2004" s="165">
        <v>26</v>
      </c>
      <c r="AQ2004" s="165">
        <v>5</v>
      </c>
      <c r="AR2004" s="165">
        <v>21</v>
      </c>
      <c r="AS2004" s="255">
        <v>420</v>
      </c>
      <c r="AT2004" s="166" t="s">
        <v>11363</v>
      </c>
    </row>
    <row r="2005" spans="2:46" ht="50" customHeight="1">
      <c r="B2005" s="34" t="s">
        <v>3945</v>
      </c>
      <c r="C2005" s="35" t="s">
        <v>5320</v>
      </c>
      <c r="D2005" s="36" t="s">
        <v>3946</v>
      </c>
      <c r="E2005" s="240">
        <v>2485.6309999999999</v>
      </c>
      <c r="F2005" s="235">
        <v>2661.884</v>
      </c>
      <c r="G2005" s="234">
        <v>-176.25300000000016</v>
      </c>
      <c r="H2005" s="105">
        <v>-6.6213629143869595</v>
      </c>
      <c r="I2005" s="240">
        <v>1180.25</v>
      </c>
      <c r="J2005" s="235">
        <v>1262.405</v>
      </c>
      <c r="K2005" s="234">
        <v>-82.154999999999973</v>
      </c>
      <c r="L2005" s="312">
        <v>-6.5078164297511485</v>
      </c>
      <c r="M2005" s="240">
        <v>216.88399999999999</v>
      </c>
      <c r="N2005" s="235">
        <v>216.46799999999999</v>
      </c>
      <c r="O2005" s="234">
        <v>0.41599999999999682</v>
      </c>
      <c r="P2005" s="105">
        <v>0.19217621080251901</v>
      </c>
      <c r="Q2005" s="240">
        <v>1088.4970000000001</v>
      </c>
      <c r="R2005" s="235">
        <v>1183.011</v>
      </c>
      <c r="S2005" s="234">
        <v>-94.513999999999896</v>
      </c>
      <c r="T2005" s="105">
        <v>-7.989274825001619</v>
      </c>
      <c r="U2005" s="76" t="s">
        <v>11364</v>
      </c>
      <c r="V2005" s="245">
        <v>597</v>
      </c>
      <c r="W2005" s="245">
        <v>714</v>
      </c>
      <c r="X2005" s="165">
        <v>-117</v>
      </c>
      <c r="Y2005" s="255">
        <v>-16.386554621848738</v>
      </c>
      <c r="Z2005" s="111" t="s">
        <v>11365</v>
      </c>
      <c r="AA2005" s="245">
        <v>284</v>
      </c>
      <c r="AB2005" s="245">
        <v>287</v>
      </c>
      <c r="AC2005" s="165">
        <v>-3</v>
      </c>
      <c r="AD2005" s="165">
        <v>-1.0452961672473868</v>
      </c>
      <c r="AE2005" s="237" t="s">
        <v>11366</v>
      </c>
      <c r="AF2005" s="165">
        <v>94</v>
      </c>
      <c r="AG2005" s="165">
        <v>74</v>
      </c>
      <c r="AH2005" s="165">
        <v>20</v>
      </c>
      <c r="AI2005" s="165">
        <v>27.027027027027028</v>
      </c>
      <c r="AJ2005" s="237" t="s">
        <v>7131</v>
      </c>
      <c r="AK2005" s="165">
        <v>39</v>
      </c>
      <c r="AL2005" s="165">
        <v>38</v>
      </c>
      <c r="AM2005" s="165">
        <v>1</v>
      </c>
      <c r="AN2005" s="165">
        <v>2.6315789473684208</v>
      </c>
      <c r="AO2005" s="237" t="s">
        <v>11367</v>
      </c>
      <c r="AP2005" s="165">
        <v>34</v>
      </c>
      <c r="AQ2005" s="165">
        <v>34</v>
      </c>
      <c r="AR2005" s="165">
        <v>0</v>
      </c>
      <c r="AS2005" s="255">
        <v>0</v>
      </c>
      <c r="AT2005" s="166" t="s">
        <v>11368</v>
      </c>
    </row>
    <row r="2006" spans="2:46" ht="50" customHeight="1">
      <c r="B2006" s="34" t="s">
        <v>3947</v>
      </c>
      <c r="C2006" s="35" t="s">
        <v>5320</v>
      </c>
      <c r="D2006" s="36" t="s">
        <v>3948</v>
      </c>
      <c r="E2006" s="240">
        <v>5483.1750000000002</v>
      </c>
      <c r="F2006" s="235">
        <v>5857.8710000000001</v>
      </c>
      <c r="G2006" s="234">
        <v>-374.69599999999991</v>
      </c>
      <c r="H2006" s="105">
        <v>-6.3964535920985615</v>
      </c>
      <c r="I2006" s="240">
        <v>1946.029</v>
      </c>
      <c r="J2006" s="235">
        <v>2296.6170000000002</v>
      </c>
      <c r="K2006" s="234">
        <v>-350.58800000000019</v>
      </c>
      <c r="L2006" s="312">
        <v>-15.265409948633149</v>
      </c>
      <c r="M2006" s="240">
        <v>572.928</v>
      </c>
      <c r="N2006" s="235">
        <v>571.33900000000006</v>
      </c>
      <c r="O2006" s="234">
        <v>1.5889999999999418</v>
      </c>
      <c r="P2006" s="105">
        <v>0.2781185950897701</v>
      </c>
      <c r="Q2006" s="240">
        <v>2964.2179999999998</v>
      </c>
      <c r="R2006" s="235">
        <v>2989.915</v>
      </c>
      <c r="S2006" s="234">
        <v>-25.697000000000116</v>
      </c>
      <c r="T2006" s="105">
        <v>-0.85945587081907404</v>
      </c>
      <c r="U2006" s="180" t="s">
        <v>5513</v>
      </c>
      <c r="V2006" s="165">
        <v>1562</v>
      </c>
      <c r="W2006" s="165">
        <v>1557</v>
      </c>
      <c r="X2006" s="165">
        <v>5</v>
      </c>
      <c r="Y2006" s="255">
        <v>0.3211303789338471</v>
      </c>
      <c r="Z2006" s="237" t="s">
        <v>5678</v>
      </c>
      <c r="AA2006" s="165">
        <v>664</v>
      </c>
      <c r="AB2006" s="165">
        <v>597</v>
      </c>
      <c r="AC2006" s="165">
        <v>67</v>
      </c>
      <c r="AD2006" s="165">
        <v>11.222780569514237</v>
      </c>
      <c r="AE2006" s="237" t="s">
        <v>5615</v>
      </c>
      <c r="AF2006" s="165">
        <v>403</v>
      </c>
      <c r="AG2006" s="165">
        <v>485</v>
      </c>
      <c r="AH2006" s="165">
        <v>-82</v>
      </c>
      <c r="AI2006" s="165">
        <v>-16.907216494845361</v>
      </c>
      <c r="AJ2006" s="237" t="s">
        <v>11369</v>
      </c>
      <c r="AK2006" s="165">
        <v>106</v>
      </c>
      <c r="AL2006" s="165">
        <v>108</v>
      </c>
      <c r="AM2006" s="165">
        <v>-2</v>
      </c>
      <c r="AN2006" s="165">
        <v>-1.8518518518518516</v>
      </c>
      <c r="AO2006" s="237" t="s">
        <v>11370</v>
      </c>
      <c r="AP2006" s="165">
        <v>91</v>
      </c>
      <c r="AQ2006" s="165">
        <v>95</v>
      </c>
      <c r="AR2006" s="165">
        <v>-4</v>
      </c>
      <c r="AS2006" s="255">
        <v>-4.2105263157894735</v>
      </c>
      <c r="AT2006" s="166" t="s">
        <v>11371</v>
      </c>
    </row>
    <row r="2007" spans="2:46" ht="50" customHeight="1">
      <c r="B2007" s="34" t="s">
        <v>3949</v>
      </c>
      <c r="C2007" s="35" t="s">
        <v>5320</v>
      </c>
      <c r="D2007" s="36" t="s">
        <v>3950</v>
      </c>
      <c r="E2007" s="240">
        <v>4451.1080000000002</v>
      </c>
      <c r="F2007" s="235">
        <v>4678.1499999999996</v>
      </c>
      <c r="G2007" s="234">
        <v>-227.04199999999946</v>
      </c>
      <c r="H2007" s="105">
        <v>-4.8532432692410348</v>
      </c>
      <c r="I2007" s="240">
        <v>2088.116</v>
      </c>
      <c r="J2007" s="235">
        <v>2355.1289999999999</v>
      </c>
      <c r="K2007" s="234">
        <v>-267.01299999999992</v>
      </c>
      <c r="L2007" s="312">
        <v>-11.337510599207089</v>
      </c>
      <c r="M2007" s="240">
        <v>21.512</v>
      </c>
      <c r="N2007" s="235">
        <v>21.512</v>
      </c>
      <c r="O2007" s="234">
        <v>0</v>
      </c>
      <c r="P2007" s="105">
        <v>0</v>
      </c>
      <c r="Q2007" s="240">
        <v>2341.48</v>
      </c>
      <c r="R2007" s="235">
        <v>2301.509</v>
      </c>
      <c r="S2007" s="234">
        <v>39.971000000000004</v>
      </c>
      <c r="T2007" s="105">
        <v>1.73673011923916</v>
      </c>
      <c r="U2007" s="180" t="s">
        <v>5564</v>
      </c>
      <c r="V2007" s="165">
        <v>1660</v>
      </c>
      <c r="W2007" s="165">
        <v>1660</v>
      </c>
      <c r="X2007" s="165">
        <v>0</v>
      </c>
      <c r="Y2007" s="255">
        <v>0</v>
      </c>
      <c r="Z2007" s="237" t="s">
        <v>5395</v>
      </c>
      <c r="AA2007" s="165">
        <v>311</v>
      </c>
      <c r="AB2007" s="165">
        <v>311</v>
      </c>
      <c r="AC2007" s="165">
        <v>0</v>
      </c>
      <c r="AD2007" s="165">
        <v>0</v>
      </c>
      <c r="AE2007" s="237" t="s">
        <v>11372</v>
      </c>
      <c r="AF2007" s="165">
        <v>220</v>
      </c>
      <c r="AG2007" s="165">
        <v>220</v>
      </c>
      <c r="AH2007" s="165">
        <v>0</v>
      </c>
      <c r="AI2007" s="165">
        <v>0</v>
      </c>
      <c r="AJ2007" s="237" t="s">
        <v>6272</v>
      </c>
      <c r="AK2007" s="165">
        <v>63</v>
      </c>
      <c r="AL2007" s="165" t="s">
        <v>5412</v>
      </c>
      <c r="AM2007" s="165" t="e">
        <v>#VALUE!</v>
      </c>
      <c r="AN2007" s="165" t="e">
        <v>#VALUE!</v>
      </c>
      <c r="AO2007" s="237" t="s">
        <v>11373</v>
      </c>
      <c r="AP2007" s="165">
        <v>26</v>
      </c>
      <c r="AQ2007" s="165">
        <v>25</v>
      </c>
      <c r="AR2007" s="165">
        <v>1</v>
      </c>
      <c r="AS2007" s="255">
        <v>4</v>
      </c>
      <c r="AT2007" s="166" t="s">
        <v>11624</v>
      </c>
    </row>
    <row r="2008" spans="2:46" ht="50" customHeight="1">
      <c r="B2008" s="34" t="s">
        <v>3951</v>
      </c>
      <c r="C2008" s="35" t="s">
        <v>5320</v>
      </c>
      <c r="D2008" s="36" t="s">
        <v>3952</v>
      </c>
      <c r="E2008" s="240">
        <v>10245.791999999999</v>
      </c>
      <c r="F2008" s="235">
        <v>10263.978999999999</v>
      </c>
      <c r="G2008" s="234">
        <v>-18.186999999999898</v>
      </c>
      <c r="H2008" s="105">
        <v>-0.17719249035875753</v>
      </c>
      <c r="I2008" s="240">
        <v>4733.4129999999996</v>
      </c>
      <c r="J2008" s="235">
        <v>4799.7209999999995</v>
      </c>
      <c r="K2008" s="234">
        <v>-66.307999999999993</v>
      </c>
      <c r="L2008" s="312">
        <v>-1.3814969661778258</v>
      </c>
      <c r="M2008" s="240">
        <v>23.196000000000002</v>
      </c>
      <c r="N2008" s="235">
        <v>23.134</v>
      </c>
      <c r="O2008" s="234">
        <v>6.2000000000001165E-2</v>
      </c>
      <c r="P2008" s="105">
        <v>0.26800380392496398</v>
      </c>
      <c r="Q2008" s="240">
        <v>5489.183</v>
      </c>
      <c r="R2008" s="235">
        <v>5441.1239999999998</v>
      </c>
      <c r="S2008" s="234">
        <v>48.059000000000196</v>
      </c>
      <c r="T2008" s="105">
        <v>0.88325500392933876</v>
      </c>
      <c r="U2008" s="180" t="s">
        <v>11374</v>
      </c>
      <c r="V2008" s="165">
        <v>1484</v>
      </c>
      <c r="W2008" s="165">
        <v>1537</v>
      </c>
      <c r="X2008" s="165">
        <v>-53</v>
      </c>
      <c r="Y2008" s="255">
        <v>-3.4482758620689653</v>
      </c>
      <c r="Z2008" s="237" t="s">
        <v>6940</v>
      </c>
      <c r="AA2008" s="165">
        <v>1277</v>
      </c>
      <c r="AB2008" s="165">
        <v>1281</v>
      </c>
      <c r="AC2008" s="165">
        <v>-4</v>
      </c>
      <c r="AD2008" s="165">
        <v>-0.31225604996096801</v>
      </c>
      <c r="AE2008" s="237" t="s">
        <v>11375</v>
      </c>
      <c r="AF2008" s="165">
        <v>645</v>
      </c>
      <c r="AG2008" s="165">
        <v>648</v>
      </c>
      <c r="AH2008" s="165">
        <v>-3</v>
      </c>
      <c r="AI2008" s="165">
        <v>-0.46296296296296291</v>
      </c>
      <c r="AJ2008" s="237" t="s">
        <v>8524</v>
      </c>
      <c r="AK2008" s="165">
        <v>496</v>
      </c>
      <c r="AL2008" s="165">
        <v>416</v>
      </c>
      <c r="AM2008" s="165">
        <v>80</v>
      </c>
      <c r="AN2008" s="165">
        <v>19.230769230769234</v>
      </c>
      <c r="AO2008" s="237" t="s">
        <v>11376</v>
      </c>
      <c r="AP2008" s="165">
        <v>371</v>
      </c>
      <c r="AQ2008" s="165">
        <v>242</v>
      </c>
      <c r="AR2008" s="165">
        <v>129</v>
      </c>
      <c r="AS2008" s="255">
        <v>53.305785123966942</v>
      </c>
      <c r="AT2008" s="166" t="s">
        <v>11377</v>
      </c>
    </row>
    <row r="2009" spans="2:46" ht="50" customHeight="1">
      <c r="B2009" s="34" t="s">
        <v>3953</v>
      </c>
      <c r="C2009" s="35" t="s">
        <v>5320</v>
      </c>
      <c r="D2009" s="36" t="s">
        <v>3954</v>
      </c>
      <c r="E2009" s="240">
        <v>128.39400000000001</v>
      </c>
      <c r="F2009" s="235">
        <v>192.273</v>
      </c>
      <c r="G2009" s="234">
        <v>-63.878999999999991</v>
      </c>
      <c r="H2009" s="105">
        <v>-33.223073442449014</v>
      </c>
      <c r="I2009" s="240">
        <v>128.39400000000001</v>
      </c>
      <c r="J2009" s="235">
        <v>192.273</v>
      </c>
      <c r="K2009" s="234">
        <v>-63.878999999999991</v>
      </c>
      <c r="L2009" s="312">
        <v>-33.223073442449014</v>
      </c>
      <c r="M2009" s="240" t="s">
        <v>5412</v>
      </c>
      <c r="N2009" s="235" t="s">
        <v>5412</v>
      </c>
      <c r="O2009" s="235" t="s">
        <v>5412</v>
      </c>
      <c r="P2009" s="235" t="s">
        <v>5412</v>
      </c>
      <c r="Q2009" s="240" t="s">
        <v>5412</v>
      </c>
      <c r="R2009" s="235" t="s">
        <v>5412</v>
      </c>
      <c r="S2009" s="235" t="s">
        <v>5412</v>
      </c>
      <c r="T2009" s="290" t="s">
        <v>5412</v>
      </c>
      <c r="U2009" s="293" t="s">
        <v>5412</v>
      </c>
      <c r="V2009" s="165" t="s">
        <v>5412</v>
      </c>
      <c r="W2009" s="165" t="s">
        <v>5412</v>
      </c>
      <c r="X2009" s="165" t="s">
        <v>5412</v>
      </c>
      <c r="Y2009" s="165" t="s">
        <v>5412</v>
      </c>
      <c r="Z2009" s="237" t="s">
        <v>5412</v>
      </c>
      <c r="AA2009" s="165" t="s">
        <v>5412</v>
      </c>
      <c r="AB2009" s="165" t="s">
        <v>5412</v>
      </c>
      <c r="AC2009" s="165" t="s">
        <v>5412</v>
      </c>
      <c r="AD2009" s="165" t="s">
        <v>5412</v>
      </c>
      <c r="AE2009" s="237" t="s">
        <v>5412</v>
      </c>
      <c r="AF2009" s="165" t="s">
        <v>5412</v>
      </c>
      <c r="AG2009" s="165" t="s">
        <v>5412</v>
      </c>
      <c r="AH2009" s="165" t="s">
        <v>5412</v>
      </c>
      <c r="AI2009" s="237" t="s">
        <v>5412</v>
      </c>
      <c r="AJ2009" s="237" t="s">
        <v>5412</v>
      </c>
      <c r="AK2009" s="165" t="s">
        <v>5412</v>
      </c>
      <c r="AL2009" s="165" t="s">
        <v>5412</v>
      </c>
      <c r="AM2009" s="165" t="s">
        <v>5412</v>
      </c>
      <c r="AN2009" s="165" t="s">
        <v>5412</v>
      </c>
      <c r="AO2009" s="237" t="s">
        <v>5412</v>
      </c>
      <c r="AP2009" s="165" t="s">
        <v>5412</v>
      </c>
      <c r="AQ2009" s="165" t="s">
        <v>5412</v>
      </c>
      <c r="AR2009" s="165" t="s">
        <v>5412</v>
      </c>
      <c r="AS2009" s="165" t="s">
        <v>5412</v>
      </c>
      <c r="AT2009" s="136"/>
    </row>
    <row r="2010" spans="2:46" ht="50" customHeight="1">
      <c r="B2010" s="34" t="s">
        <v>3955</v>
      </c>
      <c r="C2010" s="35" t="s">
        <v>5320</v>
      </c>
      <c r="D2010" s="36" t="s">
        <v>3956</v>
      </c>
      <c r="E2010" s="240">
        <v>10.026999999999999</v>
      </c>
      <c r="F2010" s="235">
        <v>93.078999999999994</v>
      </c>
      <c r="G2010" s="234">
        <v>-83.051999999999992</v>
      </c>
      <c r="H2010" s="105">
        <v>-89.227430462295459</v>
      </c>
      <c r="I2010" s="240">
        <v>10.026999999999999</v>
      </c>
      <c r="J2010" s="235">
        <v>93.078999999999994</v>
      </c>
      <c r="K2010" s="234">
        <v>-83.051999999999992</v>
      </c>
      <c r="L2010" s="312">
        <v>-89.227430462295459</v>
      </c>
      <c r="M2010" s="240" t="s">
        <v>5412</v>
      </c>
      <c r="N2010" s="235" t="s">
        <v>5412</v>
      </c>
      <c r="O2010" s="235" t="s">
        <v>5412</v>
      </c>
      <c r="P2010" s="235" t="s">
        <v>5412</v>
      </c>
      <c r="Q2010" s="240" t="s">
        <v>5412</v>
      </c>
      <c r="R2010" s="235" t="s">
        <v>5412</v>
      </c>
      <c r="S2010" s="235" t="s">
        <v>5412</v>
      </c>
      <c r="T2010" s="290" t="s">
        <v>5412</v>
      </c>
      <c r="U2010" s="293" t="s">
        <v>5412</v>
      </c>
      <c r="V2010" s="165" t="s">
        <v>5412</v>
      </c>
      <c r="W2010" s="165" t="s">
        <v>5412</v>
      </c>
      <c r="X2010" s="165" t="s">
        <v>5412</v>
      </c>
      <c r="Y2010" s="165" t="s">
        <v>5412</v>
      </c>
      <c r="Z2010" s="237" t="s">
        <v>5412</v>
      </c>
      <c r="AA2010" s="165" t="s">
        <v>5412</v>
      </c>
      <c r="AB2010" s="165" t="s">
        <v>5412</v>
      </c>
      <c r="AC2010" s="165" t="s">
        <v>5412</v>
      </c>
      <c r="AD2010" s="165" t="s">
        <v>5412</v>
      </c>
      <c r="AE2010" s="237" t="s">
        <v>5412</v>
      </c>
      <c r="AF2010" s="165" t="s">
        <v>5412</v>
      </c>
      <c r="AG2010" s="165" t="s">
        <v>5412</v>
      </c>
      <c r="AH2010" s="165" t="s">
        <v>5412</v>
      </c>
      <c r="AI2010" s="237" t="s">
        <v>5412</v>
      </c>
      <c r="AJ2010" s="237" t="s">
        <v>5412</v>
      </c>
      <c r="AK2010" s="165" t="s">
        <v>5412</v>
      </c>
      <c r="AL2010" s="165" t="s">
        <v>5412</v>
      </c>
      <c r="AM2010" s="165" t="s">
        <v>5412</v>
      </c>
      <c r="AN2010" s="165" t="s">
        <v>5412</v>
      </c>
      <c r="AO2010" s="237" t="s">
        <v>5412</v>
      </c>
      <c r="AP2010" s="165" t="s">
        <v>5412</v>
      </c>
      <c r="AQ2010" s="165" t="s">
        <v>5412</v>
      </c>
      <c r="AR2010" s="165" t="s">
        <v>5412</v>
      </c>
      <c r="AS2010" s="165" t="s">
        <v>5412</v>
      </c>
      <c r="AT2010" s="136"/>
    </row>
    <row r="2011" spans="2:46" ht="50" customHeight="1">
      <c r="B2011" s="34" t="s">
        <v>3957</v>
      </c>
      <c r="C2011" s="35" t="s">
        <v>5320</v>
      </c>
      <c r="D2011" s="36" t="s">
        <v>3958</v>
      </c>
      <c r="E2011" s="240">
        <v>9153.7189999999991</v>
      </c>
      <c r="F2011" s="235">
        <v>7509.8490000000002</v>
      </c>
      <c r="G2011" s="234">
        <v>1643.869999999999</v>
      </c>
      <c r="H2011" s="105">
        <v>21.889521347233465</v>
      </c>
      <c r="I2011" s="240" t="s">
        <v>5412</v>
      </c>
      <c r="J2011" s="235" t="s">
        <v>5412</v>
      </c>
      <c r="K2011" s="235" t="s">
        <v>5412</v>
      </c>
      <c r="L2011" s="314" t="s">
        <v>5412</v>
      </c>
      <c r="M2011" s="240" t="s">
        <v>5412</v>
      </c>
      <c r="N2011" s="235" t="s">
        <v>5412</v>
      </c>
      <c r="O2011" s="235" t="s">
        <v>5412</v>
      </c>
      <c r="P2011" s="235" t="s">
        <v>5412</v>
      </c>
      <c r="Q2011" s="240">
        <v>9153.7189999999991</v>
      </c>
      <c r="R2011" s="235">
        <v>7509.8490000000002</v>
      </c>
      <c r="S2011" s="234">
        <v>1643.869999999999</v>
      </c>
      <c r="T2011" s="105">
        <v>21.889521347233465</v>
      </c>
      <c r="U2011" s="180" t="s">
        <v>6109</v>
      </c>
      <c r="V2011" s="165">
        <v>8954</v>
      </c>
      <c r="W2011" s="165">
        <v>7321</v>
      </c>
      <c r="X2011" s="165">
        <v>1633</v>
      </c>
      <c r="Y2011" s="255">
        <v>22.305695943177163</v>
      </c>
      <c r="Z2011" s="237" t="s">
        <v>11378</v>
      </c>
      <c r="AA2011" s="165">
        <v>200</v>
      </c>
      <c r="AB2011" s="165">
        <v>189</v>
      </c>
      <c r="AC2011" s="165">
        <v>11</v>
      </c>
      <c r="AD2011" s="165">
        <v>5.8201058201058196</v>
      </c>
      <c r="AE2011" s="237" t="s">
        <v>5412</v>
      </c>
      <c r="AF2011" s="165" t="s">
        <v>5412</v>
      </c>
      <c r="AG2011" s="165" t="s">
        <v>5412</v>
      </c>
      <c r="AH2011" s="165" t="s">
        <v>5412</v>
      </c>
      <c r="AI2011" s="237" t="s">
        <v>5412</v>
      </c>
      <c r="AJ2011" s="237" t="s">
        <v>5412</v>
      </c>
      <c r="AK2011" s="165" t="s">
        <v>5412</v>
      </c>
      <c r="AL2011" s="165" t="s">
        <v>5412</v>
      </c>
      <c r="AM2011" s="165" t="s">
        <v>5412</v>
      </c>
      <c r="AN2011" s="165" t="s">
        <v>5412</v>
      </c>
      <c r="AO2011" s="237" t="s">
        <v>5412</v>
      </c>
      <c r="AP2011" s="165" t="s">
        <v>5412</v>
      </c>
      <c r="AQ2011" s="165" t="s">
        <v>5412</v>
      </c>
      <c r="AR2011" s="165" t="s">
        <v>5412</v>
      </c>
      <c r="AS2011" s="165" t="s">
        <v>5412</v>
      </c>
      <c r="AT2011" s="136"/>
    </row>
    <row r="2012" spans="2:46" ht="50" customHeight="1">
      <c r="B2012" s="34" t="s">
        <v>3959</v>
      </c>
      <c r="C2012" s="35" t="s">
        <v>5320</v>
      </c>
      <c r="D2012" s="36" t="s">
        <v>3960</v>
      </c>
      <c r="E2012" s="240">
        <v>324.37</v>
      </c>
      <c r="F2012" s="235">
        <v>328.983</v>
      </c>
      <c r="G2012" s="234">
        <v>-4.6129999999999995</v>
      </c>
      <c r="H2012" s="105">
        <v>-1.4022001136836857</v>
      </c>
      <c r="I2012" s="240" t="s">
        <v>5412</v>
      </c>
      <c r="J2012" s="235" t="s">
        <v>5412</v>
      </c>
      <c r="K2012" s="235" t="s">
        <v>5412</v>
      </c>
      <c r="L2012" s="314" t="s">
        <v>5412</v>
      </c>
      <c r="M2012" s="240" t="s">
        <v>5412</v>
      </c>
      <c r="N2012" s="235" t="s">
        <v>5412</v>
      </c>
      <c r="O2012" s="235" t="s">
        <v>5412</v>
      </c>
      <c r="P2012" s="235" t="s">
        <v>5412</v>
      </c>
      <c r="Q2012" s="240">
        <v>324.37</v>
      </c>
      <c r="R2012" s="235">
        <v>328.983</v>
      </c>
      <c r="S2012" s="234">
        <v>-4.6129999999999995</v>
      </c>
      <c r="T2012" s="105">
        <v>-1.4022001136836857</v>
      </c>
      <c r="U2012" s="180" t="s">
        <v>11379</v>
      </c>
      <c r="V2012" s="165">
        <v>324.37</v>
      </c>
      <c r="W2012" s="165">
        <v>328.983</v>
      </c>
      <c r="X2012" s="165">
        <v>-4.6129999999999995</v>
      </c>
      <c r="Y2012" s="255">
        <v>-1.4022001136836857</v>
      </c>
      <c r="Z2012" s="237" t="s">
        <v>5412</v>
      </c>
      <c r="AA2012" s="165" t="s">
        <v>5412</v>
      </c>
      <c r="AB2012" s="165" t="s">
        <v>5412</v>
      </c>
      <c r="AC2012" s="165" t="s">
        <v>5412</v>
      </c>
      <c r="AD2012" s="165" t="s">
        <v>5412</v>
      </c>
      <c r="AE2012" s="237" t="s">
        <v>5412</v>
      </c>
      <c r="AF2012" s="165" t="s">
        <v>5412</v>
      </c>
      <c r="AG2012" s="165" t="s">
        <v>5412</v>
      </c>
      <c r="AH2012" s="165" t="s">
        <v>5412</v>
      </c>
      <c r="AI2012" s="237" t="s">
        <v>5412</v>
      </c>
      <c r="AJ2012" s="237" t="s">
        <v>5412</v>
      </c>
      <c r="AK2012" s="165" t="s">
        <v>5412</v>
      </c>
      <c r="AL2012" s="165" t="s">
        <v>5412</v>
      </c>
      <c r="AM2012" s="165" t="s">
        <v>5412</v>
      </c>
      <c r="AN2012" s="165" t="s">
        <v>5412</v>
      </c>
      <c r="AO2012" s="237" t="s">
        <v>5412</v>
      </c>
      <c r="AP2012" s="165" t="s">
        <v>5412</v>
      </c>
      <c r="AQ2012" s="165" t="s">
        <v>5412</v>
      </c>
      <c r="AR2012" s="165" t="s">
        <v>5412</v>
      </c>
      <c r="AS2012" s="165" t="s">
        <v>5412</v>
      </c>
      <c r="AT2012" s="136"/>
    </row>
    <row r="2013" spans="2:46" ht="50" customHeight="1">
      <c r="B2013" s="34" t="s">
        <v>3961</v>
      </c>
      <c r="C2013" s="35" t="s">
        <v>5320</v>
      </c>
      <c r="D2013" s="36" t="s">
        <v>3962</v>
      </c>
      <c r="E2013" s="240">
        <v>35.887999999999998</v>
      </c>
      <c r="F2013" s="235">
        <v>31.603999999999999</v>
      </c>
      <c r="G2013" s="234">
        <v>4.2839999999999989</v>
      </c>
      <c r="H2013" s="105">
        <v>13.55524617137071</v>
      </c>
      <c r="I2013" s="240">
        <v>35.887999999999998</v>
      </c>
      <c r="J2013" s="235">
        <v>31.603999999999999</v>
      </c>
      <c r="K2013" s="234">
        <v>4.2839999999999989</v>
      </c>
      <c r="L2013" s="312">
        <v>13.55524617137071</v>
      </c>
      <c r="M2013" s="240" t="s">
        <v>5412</v>
      </c>
      <c r="N2013" s="235" t="s">
        <v>5412</v>
      </c>
      <c r="O2013" s="235" t="s">
        <v>5412</v>
      </c>
      <c r="P2013" s="235" t="s">
        <v>5412</v>
      </c>
      <c r="Q2013" s="240" t="s">
        <v>5412</v>
      </c>
      <c r="R2013" s="235" t="s">
        <v>5412</v>
      </c>
      <c r="S2013" s="235" t="s">
        <v>5412</v>
      </c>
      <c r="T2013" s="290" t="s">
        <v>5412</v>
      </c>
      <c r="U2013" s="293" t="s">
        <v>5412</v>
      </c>
      <c r="V2013" s="165" t="s">
        <v>5412</v>
      </c>
      <c r="W2013" s="165" t="s">
        <v>5412</v>
      </c>
      <c r="X2013" s="165" t="s">
        <v>5412</v>
      </c>
      <c r="Y2013" s="165" t="s">
        <v>5412</v>
      </c>
      <c r="Z2013" s="237" t="s">
        <v>5412</v>
      </c>
      <c r="AA2013" s="165" t="s">
        <v>5412</v>
      </c>
      <c r="AB2013" s="165" t="s">
        <v>5412</v>
      </c>
      <c r="AC2013" s="165" t="s">
        <v>5412</v>
      </c>
      <c r="AD2013" s="165" t="s">
        <v>5412</v>
      </c>
      <c r="AE2013" s="237" t="s">
        <v>5412</v>
      </c>
      <c r="AF2013" s="165" t="s">
        <v>5412</v>
      </c>
      <c r="AG2013" s="165" t="s">
        <v>5412</v>
      </c>
      <c r="AH2013" s="165" t="s">
        <v>5412</v>
      </c>
      <c r="AI2013" s="237" t="s">
        <v>5412</v>
      </c>
      <c r="AJ2013" s="237" t="s">
        <v>5412</v>
      </c>
      <c r="AK2013" s="165" t="s">
        <v>5412</v>
      </c>
      <c r="AL2013" s="165" t="s">
        <v>5412</v>
      </c>
      <c r="AM2013" s="165" t="s">
        <v>5412</v>
      </c>
      <c r="AN2013" s="165" t="s">
        <v>5412</v>
      </c>
      <c r="AO2013" s="237" t="s">
        <v>5412</v>
      </c>
      <c r="AP2013" s="165" t="s">
        <v>5412</v>
      </c>
      <c r="AQ2013" s="165" t="s">
        <v>5412</v>
      </c>
      <c r="AR2013" s="165" t="s">
        <v>5412</v>
      </c>
      <c r="AS2013" s="165" t="s">
        <v>5412</v>
      </c>
      <c r="AT2013" s="136"/>
    </row>
    <row r="2014" spans="2:46" ht="50" customHeight="1">
      <c r="B2014" s="37" t="s">
        <v>3963</v>
      </c>
      <c r="C2014" s="35" t="s">
        <v>5320</v>
      </c>
      <c r="D2014" s="39" t="s">
        <v>3964</v>
      </c>
      <c r="E2014" s="240">
        <v>130</v>
      </c>
      <c r="F2014" s="235">
        <v>82</v>
      </c>
      <c r="G2014" s="234">
        <v>48</v>
      </c>
      <c r="H2014" s="105">
        <v>58.536585365853654</v>
      </c>
      <c r="I2014" s="240" t="s">
        <v>5412</v>
      </c>
      <c r="J2014" s="235" t="s">
        <v>5412</v>
      </c>
      <c r="K2014" s="235" t="s">
        <v>5412</v>
      </c>
      <c r="L2014" s="314" t="s">
        <v>5412</v>
      </c>
      <c r="M2014" s="240" t="s">
        <v>5412</v>
      </c>
      <c r="N2014" s="235" t="s">
        <v>5412</v>
      </c>
      <c r="O2014" s="235" t="s">
        <v>5412</v>
      </c>
      <c r="P2014" s="235" t="s">
        <v>5412</v>
      </c>
      <c r="Q2014" s="240">
        <v>130</v>
      </c>
      <c r="R2014" s="235">
        <v>82</v>
      </c>
      <c r="S2014" s="234">
        <v>48</v>
      </c>
      <c r="T2014" s="105">
        <v>58.536585365853654</v>
      </c>
      <c r="U2014" s="180" t="s">
        <v>11380</v>
      </c>
      <c r="V2014" s="165">
        <v>130</v>
      </c>
      <c r="W2014" s="165">
        <v>82</v>
      </c>
      <c r="X2014" s="165">
        <v>48</v>
      </c>
      <c r="Y2014" s="255">
        <v>58.536585365853654</v>
      </c>
      <c r="Z2014" s="237" t="s">
        <v>5412</v>
      </c>
      <c r="AA2014" s="165" t="s">
        <v>5412</v>
      </c>
      <c r="AB2014" s="165" t="s">
        <v>5412</v>
      </c>
      <c r="AC2014" s="165" t="s">
        <v>5412</v>
      </c>
      <c r="AD2014" s="165" t="s">
        <v>5412</v>
      </c>
      <c r="AE2014" s="237" t="s">
        <v>5412</v>
      </c>
      <c r="AF2014" s="165" t="s">
        <v>5412</v>
      </c>
      <c r="AG2014" s="165" t="s">
        <v>5412</v>
      </c>
      <c r="AH2014" s="165" t="s">
        <v>5412</v>
      </c>
      <c r="AI2014" s="237" t="s">
        <v>5412</v>
      </c>
      <c r="AJ2014" s="237" t="s">
        <v>5412</v>
      </c>
      <c r="AK2014" s="165" t="s">
        <v>5412</v>
      </c>
      <c r="AL2014" s="165" t="s">
        <v>5412</v>
      </c>
      <c r="AM2014" s="165" t="s">
        <v>5412</v>
      </c>
      <c r="AN2014" s="165" t="s">
        <v>5412</v>
      </c>
      <c r="AO2014" s="237" t="s">
        <v>5412</v>
      </c>
      <c r="AP2014" s="165" t="s">
        <v>5412</v>
      </c>
      <c r="AQ2014" s="165" t="s">
        <v>5412</v>
      </c>
      <c r="AR2014" s="165" t="s">
        <v>5412</v>
      </c>
      <c r="AS2014" s="165" t="s">
        <v>5412</v>
      </c>
      <c r="AT2014" s="137"/>
    </row>
    <row r="2015" spans="2:46" ht="50" customHeight="1">
      <c r="B2015" s="37" t="s">
        <v>3965</v>
      </c>
      <c r="C2015" s="35" t="s">
        <v>5320</v>
      </c>
      <c r="D2015" s="39" t="s">
        <v>3966</v>
      </c>
      <c r="E2015" s="240">
        <v>223.15199999999999</v>
      </c>
      <c r="F2015" s="235">
        <v>287.40899999999999</v>
      </c>
      <c r="G2015" s="234">
        <v>-64.257000000000005</v>
      </c>
      <c r="H2015" s="105">
        <v>-22.357337452898136</v>
      </c>
      <c r="I2015" s="240">
        <v>223.15199999999999</v>
      </c>
      <c r="J2015" s="235">
        <v>287.40899999999999</v>
      </c>
      <c r="K2015" s="234">
        <v>-64.257000000000005</v>
      </c>
      <c r="L2015" s="312">
        <v>-22.357337452898136</v>
      </c>
      <c r="M2015" s="240" t="s">
        <v>5412</v>
      </c>
      <c r="N2015" s="235" t="s">
        <v>5412</v>
      </c>
      <c r="O2015" s="235" t="s">
        <v>5412</v>
      </c>
      <c r="P2015" s="235" t="s">
        <v>5412</v>
      </c>
      <c r="Q2015" s="240" t="s">
        <v>5412</v>
      </c>
      <c r="R2015" s="235" t="s">
        <v>5412</v>
      </c>
      <c r="S2015" s="235" t="s">
        <v>5412</v>
      </c>
      <c r="T2015" s="290" t="s">
        <v>5412</v>
      </c>
      <c r="U2015" s="293" t="s">
        <v>5412</v>
      </c>
      <c r="V2015" s="165" t="s">
        <v>5412</v>
      </c>
      <c r="W2015" s="165" t="s">
        <v>5412</v>
      </c>
      <c r="X2015" s="165" t="s">
        <v>5412</v>
      </c>
      <c r="Y2015" s="165" t="s">
        <v>5412</v>
      </c>
      <c r="Z2015" s="237" t="s">
        <v>5412</v>
      </c>
      <c r="AA2015" s="165" t="s">
        <v>5412</v>
      </c>
      <c r="AB2015" s="165" t="s">
        <v>5412</v>
      </c>
      <c r="AC2015" s="165" t="s">
        <v>5412</v>
      </c>
      <c r="AD2015" s="165" t="s">
        <v>5412</v>
      </c>
      <c r="AE2015" s="237" t="s">
        <v>5412</v>
      </c>
      <c r="AF2015" s="165" t="s">
        <v>5412</v>
      </c>
      <c r="AG2015" s="165" t="s">
        <v>5412</v>
      </c>
      <c r="AH2015" s="165" t="s">
        <v>5412</v>
      </c>
      <c r="AI2015" s="237" t="s">
        <v>5412</v>
      </c>
      <c r="AJ2015" s="237" t="s">
        <v>5412</v>
      </c>
      <c r="AK2015" s="165" t="s">
        <v>5412</v>
      </c>
      <c r="AL2015" s="165" t="s">
        <v>5412</v>
      </c>
      <c r="AM2015" s="165" t="s">
        <v>5412</v>
      </c>
      <c r="AN2015" s="165" t="s">
        <v>5412</v>
      </c>
      <c r="AO2015" s="237" t="s">
        <v>5412</v>
      </c>
      <c r="AP2015" s="165" t="s">
        <v>5412</v>
      </c>
      <c r="AQ2015" s="165" t="s">
        <v>5412</v>
      </c>
      <c r="AR2015" s="165" t="s">
        <v>5412</v>
      </c>
      <c r="AS2015" s="165" t="s">
        <v>5412</v>
      </c>
      <c r="AT2015" s="137"/>
    </row>
    <row r="2016" spans="2:46" ht="50" customHeight="1">
      <c r="B2016" s="34" t="s">
        <v>3967</v>
      </c>
      <c r="C2016" s="35" t="s">
        <v>5320</v>
      </c>
      <c r="D2016" s="36" t="s">
        <v>3968</v>
      </c>
      <c r="E2016" s="240">
        <v>70.641000000000005</v>
      </c>
      <c r="F2016" s="235">
        <v>73.953000000000003</v>
      </c>
      <c r="G2016" s="234">
        <v>-3.3119999999999976</v>
      </c>
      <c r="H2016" s="105">
        <v>-4.4785201411707405</v>
      </c>
      <c r="I2016" s="240" t="s">
        <v>5412</v>
      </c>
      <c r="J2016" s="235" t="s">
        <v>5412</v>
      </c>
      <c r="K2016" s="235" t="s">
        <v>5412</v>
      </c>
      <c r="L2016" s="314" t="s">
        <v>5412</v>
      </c>
      <c r="M2016" s="240" t="s">
        <v>5412</v>
      </c>
      <c r="N2016" s="235" t="s">
        <v>5412</v>
      </c>
      <c r="O2016" s="235" t="s">
        <v>5412</v>
      </c>
      <c r="P2016" s="235" t="s">
        <v>5412</v>
      </c>
      <c r="Q2016" s="240">
        <v>70.641000000000005</v>
      </c>
      <c r="R2016" s="235">
        <v>73.953000000000003</v>
      </c>
      <c r="S2016" s="234">
        <v>-3.3119999999999976</v>
      </c>
      <c r="T2016" s="105">
        <v>-4.4785201411707405</v>
      </c>
      <c r="U2016" s="180" t="s">
        <v>11381</v>
      </c>
      <c r="V2016" s="165">
        <v>71</v>
      </c>
      <c r="W2016" s="165">
        <v>74</v>
      </c>
      <c r="X2016" s="165">
        <v>-3</v>
      </c>
      <c r="Y2016" s="255">
        <v>-4.0540540540540544</v>
      </c>
      <c r="Z2016" s="237" t="s">
        <v>5412</v>
      </c>
      <c r="AA2016" s="165" t="s">
        <v>5412</v>
      </c>
      <c r="AB2016" s="165" t="s">
        <v>5412</v>
      </c>
      <c r="AC2016" s="165" t="s">
        <v>5412</v>
      </c>
      <c r="AD2016" s="165" t="s">
        <v>5412</v>
      </c>
      <c r="AE2016" s="237" t="s">
        <v>5412</v>
      </c>
      <c r="AF2016" s="165" t="s">
        <v>5412</v>
      </c>
      <c r="AG2016" s="165" t="s">
        <v>5412</v>
      </c>
      <c r="AH2016" s="165" t="s">
        <v>5412</v>
      </c>
      <c r="AI2016" s="237" t="s">
        <v>5412</v>
      </c>
      <c r="AJ2016" s="237" t="s">
        <v>5412</v>
      </c>
      <c r="AK2016" s="165" t="s">
        <v>5412</v>
      </c>
      <c r="AL2016" s="165" t="s">
        <v>5412</v>
      </c>
      <c r="AM2016" s="165" t="s">
        <v>5412</v>
      </c>
      <c r="AN2016" s="165" t="s">
        <v>5412</v>
      </c>
      <c r="AO2016" s="237" t="s">
        <v>5412</v>
      </c>
      <c r="AP2016" s="165" t="s">
        <v>5412</v>
      </c>
      <c r="AQ2016" s="165" t="s">
        <v>5412</v>
      </c>
      <c r="AR2016" s="165" t="s">
        <v>5412</v>
      </c>
      <c r="AS2016" s="165" t="s">
        <v>5412</v>
      </c>
      <c r="AT2016" s="136"/>
    </row>
    <row r="2017" spans="2:46" ht="50" customHeight="1">
      <c r="B2017" s="34" t="s">
        <v>3969</v>
      </c>
      <c r="C2017" s="35" t="s">
        <v>5320</v>
      </c>
      <c r="D2017" s="36" t="s">
        <v>3970</v>
      </c>
      <c r="E2017" s="240">
        <v>306.38400000000001</v>
      </c>
      <c r="F2017" s="235">
        <v>248.25899999999999</v>
      </c>
      <c r="G2017" s="234">
        <v>58.125000000000028</v>
      </c>
      <c r="H2017" s="105">
        <v>23.413048469541902</v>
      </c>
      <c r="I2017" s="240">
        <v>306.38400000000001</v>
      </c>
      <c r="J2017" s="235">
        <v>248.25899999999999</v>
      </c>
      <c r="K2017" s="234">
        <v>58.125000000000028</v>
      </c>
      <c r="L2017" s="312">
        <v>23.413048469541902</v>
      </c>
      <c r="M2017" s="240" t="s">
        <v>5412</v>
      </c>
      <c r="N2017" s="235" t="s">
        <v>5412</v>
      </c>
      <c r="O2017" s="235" t="s">
        <v>5412</v>
      </c>
      <c r="P2017" s="235" t="s">
        <v>5412</v>
      </c>
      <c r="Q2017" s="240" t="s">
        <v>5412</v>
      </c>
      <c r="R2017" s="235" t="s">
        <v>5412</v>
      </c>
      <c r="S2017" s="235" t="s">
        <v>5412</v>
      </c>
      <c r="T2017" s="290" t="s">
        <v>5412</v>
      </c>
      <c r="U2017" s="293" t="s">
        <v>5412</v>
      </c>
      <c r="V2017" s="165" t="s">
        <v>5412</v>
      </c>
      <c r="W2017" s="165" t="s">
        <v>5412</v>
      </c>
      <c r="X2017" s="165" t="s">
        <v>5412</v>
      </c>
      <c r="Y2017" s="165" t="s">
        <v>5412</v>
      </c>
      <c r="Z2017" s="237" t="s">
        <v>5412</v>
      </c>
      <c r="AA2017" s="165" t="s">
        <v>5412</v>
      </c>
      <c r="AB2017" s="165" t="s">
        <v>5412</v>
      </c>
      <c r="AC2017" s="165" t="s">
        <v>5412</v>
      </c>
      <c r="AD2017" s="165" t="s">
        <v>5412</v>
      </c>
      <c r="AE2017" s="237" t="s">
        <v>5412</v>
      </c>
      <c r="AF2017" s="165" t="s">
        <v>5412</v>
      </c>
      <c r="AG2017" s="165" t="s">
        <v>5412</v>
      </c>
      <c r="AH2017" s="165" t="s">
        <v>5412</v>
      </c>
      <c r="AI2017" s="237" t="s">
        <v>5412</v>
      </c>
      <c r="AJ2017" s="237" t="s">
        <v>5412</v>
      </c>
      <c r="AK2017" s="165" t="s">
        <v>5412</v>
      </c>
      <c r="AL2017" s="165" t="s">
        <v>5412</v>
      </c>
      <c r="AM2017" s="165" t="s">
        <v>5412</v>
      </c>
      <c r="AN2017" s="165" t="s">
        <v>5412</v>
      </c>
      <c r="AO2017" s="237" t="s">
        <v>5412</v>
      </c>
      <c r="AP2017" s="165" t="s">
        <v>5412</v>
      </c>
      <c r="AQ2017" s="165" t="s">
        <v>5412</v>
      </c>
      <c r="AR2017" s="165" t="s">
        <v>5412</v>
      </c>
      <c r="AS2017" s="165" t="s">
        <v>5412</v>
      </c>
      <c r="AT2017" s="136"/>
    </row>
    <row r="2018" spans="2:46" ht="50" customHeight="1">
      <c r="B2018" s="34" t="s">
        <v>3971</v>
      </c>
      <c r="C2018" s="35" t="s">
        <v>5321</v>
      </c>
      <c r="D2018" s="36" t="s">
        <v>3972</v>
      </c>
      <c r="E2018" s="240">
        <v>12665.425999999999</v>
      </c>
      <c r="F2018" s="235">
        <v>14089.852999999999</v>
      </c>
      <c r="G2018" s="234">
        <f>E2018-F2018</f>
        <v>-1424.4269999999997</v>
      </c>
      <c r="H2018" s="105">
        <f t="shared" ref="H2018:H2047" si="575">G2018/F2018*100</f>
        <v>-10.109594471993425</v>
      </c>
      <c r="I2018" s="240">
        <v>6178.4229999999998</v>
      </c>
      <c r="J2018" s="235">
        <v>6870.3159999999998</v>
      </c>
      <c r="K2018" s="234">
        <f t="shared" ref="K2018:K2047" si="576">I2018-J2018</f>
        <v>-691.89300000000003</v>
      </c>
      <c r="L2018" s="312">
        <f t="shared" ref="L2018:L2047" si="577">K2018/J2018*100</f>
        <v>-10.070759481805496</v>
      </c>
      <c r="M2018" s="240">
        <v>5.9320000000000004</v>
      </c>
      <c r="N2018" s="235">
        <v>5.9269999999999996</v>
      </c>
      <c r="O2018" s="234">
        <f t="shared" ref="O2018:O2036" si="578">M2018-N2018</f>
        <v>5.0000000000007816E-3</v>
      </c>
      <c r="P2018" s="105">
        <f t="shared" ref="P2018:P2036" si="579">O2018/N2018*100</f>
        <v>8.4359709802611482E-2</v>
      </c>
      <c r="Q2018" s="240">
        <v>6481.0709999999999</v>
      </c>
      <c r="R2018" s="235">
        <v>7213.61</v>
      </c>
      <c r="S2018" s="234">
        <f t="shared" ref="S2018:S2046" si="580">Q2018-R2018</f>
        <v>-732.53899999999976</v>
      </c>
      <c r="T2018" s="105">
        <f t="shared" ref="T2018:T2046" si="581">S2018/R2018*100</f>
        <v>-10.154957088059929</v>
      </c>
      <c r="U2018" s="180" t="s">
        <v>6142</v>
      </c>
      <c r="V2018" s="165">
        <v>1899</v>
      </c>
      <c r="W2018" s="165">
        <v>2407</v>
      </c>
      <c r="X2018" s="165">
        <f t="shared" ref="X2018:X2046" si="582">V2018-W2018</f>
        <v>-508</v>
      </c>
      <c r="Y2018" s="255">
        <f t="shared" ref="Y2018:Y2046" si="583">X2018/W2018*100</f>
        <v>-21.105110095554632</v>
      </c>
      <c r="Z2018" s="237" t="s">
        <v>5401</v>
      </c>
      <c r="AA2018" s="165">
        <v>1503.5160000000001</v>
      </c>
      <c r="AB2018" s="165">
        <v>1718.1679999999999</v>
      </c>
      <c r="AC2018" s="165">
        <f t="shared" ref="AC2018:AC2046" si="584">AA2018-AB2018</f>
        <v>-214.65199999999982</v>
      </c>
      <c r="AD2018" s="165">
        <f t="shared" ref="AD2018:AD2046" si="585">AC2018/AB2018*100</f>
        <v>-12.493074018373047</v>
      </c>
      <c r="AE2018" s="237" t="s">
        <v>10106</v>
      </c>
      <c r="AF2018" s="165">
        <v>1181.173</v>
      </c>
      <c r="AG2018" s="165">
        <v>1188.23</v>
      </c>
      <c r="AH2018" s="165">
        <f t="shared" ref="AH2018:AH2046" si="586">AF2018-AG2018</f>
        <v>-7.0570000000000164</v>
      </c>
      <c r="AI2018" s="165">
        <f t="shared" ref="AI2018:AI2046" si="587">AH2018/AG2018*100</f>
        <v>-0.59390858672142732</v>
      </c>
      <c r="AJ2018" s="237" t="s">
        <v>10107</v>
      </c>
      <c r="AK2018" s="165">
        <v>953.00400000000002</v>
      </c>
      <c r="AL2018" s="165">
        <v>990.50099999999998</v>
      </c>
      <c r="AM2018" s="165">
        <f t="shared" ref="AM2018:AM2046" si="588">AK2018-AL2018</f>
        <v>-37.496999999999957</v>
      </c>
      <c r="AN2018" s="165">
        <f t="shared" ref="AN2018:AN2046" si="589">AM2018/AL2018*100</f>
        <v>-3.7856599841898144</v>
      </c>
      <c r="AO2018" s="237" t="s">
        <v>10108</v>
      </c>
      <c r="AP2018" s="165">
        <v>643.14099999999996</v>
      </c>
      <c r="AQ2018" s="165" t="s">
        <v>5412</v>
      </c>
      <c r="AR2018" s="165" t="s">
        <v>5412</v>
      </c>
      <c r="AS2018" s="165" t="s">
        <v>5412</v>
      </c>
      <c r="AT2018" s="9" t="s">
        <v>10109</v>
      </c>
    </row>
    <row r="2019" spans="2:46" ht="50" customHeight="1">
      <c r="B2019" s="34" t="s">
        <v>3973</v>
      </c>
      <c r="C2019" s="35" t="s">
        <v>5321</v>
      </c>
      <c r="D2019" s="36" t="s">
        <v>3974</v>
      </c>
      <c r="E2019" s="240">
        <v>12639.611000000001</v>
      </c>
      <c r="F2019" s="235">
        <v>13022.444</v>
      </c>
      <c r="G2019" s="234">
        <f t="shared" ref="G2019:G2047" si="590">E2019-F2019</f>
        <v>-382.83299999999872</v>
      </c>
      <c r="H2019" s="105">
        <f t="shared" si="575"/>
        <v>-2.9397937898600195</v>
      </c>
      <c r="I2019" s="240">
        <v>3504.1179999999999</v>
      </c>
      <c r="J2019" s="235">
        <v>3630.5639999999999</v>
      </c>
      <c r="K2019" s="234">
        <f t="shared" si="576"/>
        <v>-126.44599999999991</v>
      </c>
      <c r="L2019" s="312">
        <f t="shared" si="577"/>
        <v>-3.4828197492180255</v>
      </c>
      <c r="M2019" s="240">
        <v>402.53399999999999</v>
      </c>
      <c r="N2019" s="235">
        <v>402.49299999999999</v>
      </c>
      <c r="O2019" s="234">
        <f t="shared" si="578"/>
        <v>4.0999999999996817E-2</v>
      </c>
      <c r="P2019" s="105">
        <f t="shared" si="579"/>
        <v>1.0186512560466099E-2</v>
      </c>
      <c r="Q2019" s="240">
        <v>8732.9590000000007</v>
      </c>
      <c r="R2019" s="235">
        <v>8989.3870000000006</v>
      </c>
      <c r="S2019" s="234">
        <f t="shared" si="580"/>
        <v>-256.42799999999988</v>
      </c>
      <c r="T2019" s="105">
        <f t="shared" si="581"/>
        <v>-2.852563806631085</v>
      </c>
      <c r="U2019" s="180" t="s">
        <v>5422</v>
      </c>
      <c r="V2019" s="165">
        <v>4353.8280000000004</v>
      </c>
      <c r="W2019" s="165">
        <v>4562.6350000000002</v>
      </c>
      <c r="X2019" s="165">
        <f t="shared" si="582"/>
        <v>-208.80699999999979</v>
      </c>
      <c r="Y2019" s="255">
        <f t="shared" si="583"/>
        <v>-4.5764563678663706</v>
      </c>
      <c r="Z2019" s="237" t="s">
        <v>10110</v>
      </c>
      <c r="AA2019" s="165">
        <v>2416.739</v>
      </c>
      <c r="AB2019" s="165">
        <v>2410.962</v>
      </c>
      <c r="AC2019" s="165">
        <f t="shared" si="584"/>
        <v>5.7770000000000437</v>
      </c>
      <c r="AD2019" s="165">
        <f t="shared" si="585"/>
        <v>0.23961389685942971</v>
      </c>
      <c r="AE2019" s="237" t="s">
        <v>10111</v>
      </c>
      <c r="AF2019" s="165">
        <v>617.03499999999997</v>
      </c>
      <c r="AG2019" s="165">
        <v>725.17399999999998</v>
      </c>
      <c r="AH2019" s="165">
        <f t="shared" si="586"/>
        <v>-108.13900000000001</v>
      </c>
      <c r="AI2019" s="165">
        <f t="shared" si="587"/>
        <v>-14.912145223077497</v>
      </c>
      <c r="AJ2019" s="237" t="s">
        <v>10112</v>
      </c>
      <c r="AK2019" s="165">
        <v>482.25700000000001</v>
      </c>
      <c r="AL2019" s="165">
        <v>511.87200000000001</v>
      </c>
      <c r="AM2019" s="165">
        <f t="shared" si="588"/>
        <v>-29.615000000000009</v>
      </c>
      <c r="AN2019" s="165">
        <f t="shared" si="589"/>
        <v>-5.7856260940235078</v>
      </c>
      <c r="AO2019" s="241" t="s">
        <v>10113</v>
      </c>
      <c r="AP2019" s="165">
        <v>243.815</v>
      </c>
      <c r="AQ2019" s="165">
        <v>229.29300000000001</v>
      </c>
      <c r="AR2019" s="165">
        <f t="shared" ref="AR2019:AR2046" si="591">AP2019-AQ2019</f>
        <v>14.521999999999991</v>
      </c>
      <c r="AS2019" s="255">
        <f t="shared" ref="AS2019:AS2046" si="592">AR2019/AQ2019*100</f>
        <v>6.3333813068868174</v>
      </c>
      <c r="AT2019" s="9" t="s">
        <v>10114</v>
      </c>
    </row>
    <row r="2020" spans="2:46" ht="50" customHeight="1">
      <c r="B2020" s="34" t="s">
        <v>3975</v>
      </c>
      <c r="C2020" s="35" t="s">
        <v>5321</v>
      </c>
      <c r="D2020" s="36" t="s">
        <v>3976</v>
      </c>
      <c r="E2020" s="240">
        <v>23236.741000000002</v>
      </c>
      <c r="F2020" s="235">
        <v>26839.119999999999</v>
      </c>
      <c r="G2020" s="234">
        <f t="shared" si="590"/>
        <v>-3602.3789999999972</v>
      </c>
      <c r="H2020" s="105">
        <f t="shared" si="575"/>
        <v>-13.422120397390069</v>
      </c>
      <c r="I2020" s="240">
        <v>4446.2740000000003</v>
      </c>
      <c r="J2020" s="235">
        <v>5965.7579999999998</v>
      </c>
      <c r="K2020" s="234">
        <f t="shared" si="576"/>
        <v>-1519.4839999999995</v>
      </c>
      <c r="L2020" s="312">
        <f t="shared" si="577"/>
        <v>-25.470091143489221</v>
      </c>
      <c r="M2020" s="240">
        <v>4307.4110000000001</v>
      </c>
      <c r="N2020" s="235">
        <v>5815.7820000000002</v>
      </c>
      <c r="O2020" s="234">
        <f t="shared" si="578"/>
        <v>-1508.3710000000001</v>
      </c>
      <c r="P2020" s="105">
        <f t="shared" si="579"/>
        <v>-25.935824279520798</v>
      </c>
      <c r="Q2020" s="240">
        <v>14483.056</v>
      </c>
      <c r="R2020" s="235">
        <v>15057.58</v>
      </c>
      <c r="S2020" s="234">
        <f t="shared" si="580"/>
        <v>-574.52399999999943</v>
      </c>
      <c r="T2020" s="105">
        <f t="shared" si="581"/>
        <v>-3.8155135154520146</v>
      </c>
      <c r="U2020" s="180" t="s">
        <v>10115</v>
      </c>
      <c r="V2020" s="165">
        <v>5001.9059999999999</v>
      </c>
      <c r="W2020" s="165">
        <v>5030.4690000000001</v>
      </c>
      <c r="X2020" s="165">
        <f t="shared" si="582"/>
        <v>-28.563000000000102</v>
      </c>
      <c r="Y2020" s="255">
        <f t="shared" si="583"/>
        <v>-0.56779994072123496</v>
      </c>
      <c r="Z2020" s="237" t="s">
        <v>10116</v>
      </c>
      <c r="AA2020" s="165">
        <v>3920.241</v>
      </c>
      <c r="AB2020" s="165">
        <v>4006.0140000000001</v>
      </c>
      <c r="AC2020" s="165">
        <f t="shared" si="584"/>
        <v>-85.773000000000138</v>
      </c>
      <c r="AD2020" s="165">
        <f t="shared" si="585"/>
        <v>-2.1411058473584998</v>
      </c>
      <c r="AE2020" s="237" t="s">
        <v>10117</v>
      </c>
      <c r="AF2020" s="165">
        <v>1716.692</v>
      </c>
      <c r="AG2020" s="165">
        <v>1680.7529999999999</v>
      </c>
      <c r="AH2020" s="165">
        <f t="shared" si="586"/>
        <v>35.939000000000078</v>
      </c>
      <c r="AI2020" s="165">
        <f t="shared" si="587"/>
        <v>2.1382677883067935</v>
      </c>
      <c r="AJ2020" s="237" t="s">
        <v>10118</v>
      </c>
      <c r="AK2020" s="165">
        <v>1612.242</v>
      </c>
      <c r="AL2020" s="165">
        <v>1958.492</v>
      </c>
      <c r="AM2020" s="165">
        <f t="shared" si="588"/>
        <v>-346.25</v>
      </c>
      <c r="AN2020" s="165">
        <f t="shared" si="589"/>
        <v>-17.679418654760909</v>
      </c>
      <c r="AO2020" s="237" t="s">
        <v>10119</v>
      </c>
      <c r="AP2020" s="165">
        <v>905.11500000000001</v>
      </c>
      <c r="AQ2020" s="165">
        <v>905.07</v>
      </c>
      <c r="AR2020" s="165">
        <f t="shared" si="591"/>
        <v>4.4999999999959073E-2</v>
      </c>
      <c r="AS2020" s="255">
        <f t="shared" si="592"/>
        <v>4.9719911167046826E-3</v>
      </c>
      <c r="AT2020" s="9" t="s">
        <v>10120</v>
      </c>
    </row>
    <row r="2021" spans="2:46" ht="50" customHeight="1">
      <c r="B2021" s="34" t="s">
        <v>3977</v>
      </c>
      <c r="C2021" s="35" t="s">
        <v>5321</v>
      </c>
      <c r="D2021" s="36" t="s">
        <v>3978</v>
      </c>
      <c r="E2021" s="240">
        <v>11511.817999999999</v>
      </c>
      <c r="F2021" s="235">
        <v>11884.303</v>
      </c>
      <c r="G2021" s="234">
        <f t="shared" si="590"/>
        <v>-372.48500000000058</v>
      </c>
      <c r="H2021" s="105">
        <f t="shared" si="575"/>
        <v>-3.1342603769022093</v>
      </c>
      <c r="I2021" s="240">
        <v>4134.5119999999997</v>
      </c>
      <c r="J2021" s="235">
        <v>4241.9570000000003</v>
      </c>
      <c r="K2021" s="234">
        <f t="shared" si="576"/>
        <v>-107.44500000000062</v>
      </c>
      <c r="L2021" s="312">
        <f t="shared" si="577"/>
        <v>-2.5329111068311301</v>
      </c>
      <c r="M2021" s="240">
        <v>884.65700000000004</v>
      </c>
      <c r="N2021" s="235">
        <v>883.92499999999995</v>
      </c>
      <c r="O2021" s="234">
        <f t="shared" si="578"/>
        <v>0.73200000000008458</v>
      </c>
      <c r="P2021" s="105">
        <f t="shared" si="579"/>
        <v>8.2812455807911828E-2</v>
      </c>
      <c r="Q2021" s="240">
        <v>6492.6490000000003</v>
      </c>
      <c r="R2021" s="235">
        <v>6758.4210000000003</v>
      </c>
      <c r="S2021" s="234">
        <f t="shared" si="580"/>
        <v>-265.77199999999993</v>
      </c>
      <c r="T2021" s="105">
        <f t="shared" si="581"/>
        <v>-3.9324570043801641</v>
      </c>
      <c r="U2021" s="180" t="s">
        <v>10121</v>
      </c>
      <c r="V2021" s="165">
        <v>3053.8629999999998</v>
      </c>
      <c r="W2021" s="165">
        <v>3340.2710000000002</v>
      </c>
      <c r="X2021" s="165">
        <f t="shared" si="582"/>
        <v>-286.40800000000036</v>
      </c>
      <c r="Y2021" s="255">
        <f t="shared" si="583"/>
        <v>-8.5743941135315165</v>
      </c>
      <c r="Z2021" s="241" t="s">
        <v>10122</v>
      </c>
      <c r="AA2021" s="165">
        <v>1008.441</v>
      </c>
      <c r="AB2021" s="165">
        <v>907.69</v>
      </c>
      <c r="AC2021" s="165">
        <f t="shared" si="584"/>
        <v>100.75099999999998</v>
      </c>
      <c r="AD2021" s="165">
        <f t="shared" si="585"/>
        <v>11.099714660291506</v>
      </c>
      <c r="AE2021" s="241" t="s">
        <v>10123</v>
      </c>
      <c r="AF2021" s="165">
        <v>931.86400000000003</v>
      </c>
      <c r="AG2021" s="165">
        <v>931.09299999999996</v>
      </c>
      <c r="AH2021" s="165">
        <f t="shared" si="586"/>
        <v>0.77100000000007185</v>
      </c>
      <c r="AI2021" s="165">
        <f t="shared" si="587"/>
        <v>8.2805906606544341E-2</v>
      </c>
      <c r="AJ2021" s="241" t="s">
        <v>10124</v>
      </c>
      <c r="AK2021" s="165">
        <v>695.38199999999995</v>
      </c>
      <c r="AL2021" s="165">
        <v>625.56200000000001</v>
      </c>
      <c r="AM2021" s="165">
        <f t="shared" si="588"/>
        <v>69.819999999999936</v>
      </c>
      <c r="AN2021" s="165">
        <f t="shared" si="589"/>
        <v>11.161163881437801</v>
      </c>
      <c r="AO2021" s="241" t="s">
        <v>10125</v>
      </c>
      <c r="AP2021" s="165">
        <v>301.48399999999998</v>
      </c>
      <c r="AQ2021" s="165">
        <v>465.28899999999999</v>
      </c>
      <c r="AR2021" s="165">
        <f t="shared" si="591"/>
        <v>-163.80500000000001</v>
      </c>
      <c r="AS2021" s="255">
        <f t="shared" si="592"/>
        <v>-35.20500162264743</v>
      </c>
      <c r="AT2021" s="9" t="s">
        <v>10126</v>
      </c>
    </row>
    <row r="2022" spans="2:46" ht="50" customHeight="1">
      <c r="B2022" s="34" t="s">
        <v>3979</v>
      </c>
      <c r="C2022" s="35" t="s">
        <v>5321</v>
      </c>
      <c r="D2022" s="36" t="s">
        <v>3980</v>
      </c>
      <c r="E2022" s="240">
        <v>9066.9410000000007</v>
      </c>
      <c r="F2022" s="235">
        <v>8995.02</v>
      </c>
      <c r="G2022" s="234">
        <f t="shared" si="590"/>
        <v>71.921000000000276</v>
      </c>
      <c r="H2022" s="105">
        <f t="shared" si="575"/>
        <v>0.79956464799411531</v>
      </c>
      <c r="I2022" s="240">
        <v>2998.0479999999998</v>
      </c>
      <c r="J2022" s="235">
        <v>3162.9470000000001</v>
      </c>
      <c r="K2022" s="234">
        <f t="shared" si="576"/>
        <v>-164.89900000000034</v>
      </c>
      <c r="L2022" s="312">
        <f t="shared" si="577"/>
        <v>-5.2134607377234055</v>
      </c>
      <c r="M2022" s="240">
        <v>1690.3209999999999</v>
      </c>
      <c r="N2022" s="235">
        <v>1389.251</v>
      </c>
      <c r="O2022" s="234">
        <f t="shared" si="578"/>
        <v>301.06999999999994</v>
      </c>
      <c r="P2022" s="105">
        <f t="shared" si="579"/>
        <v>21.671389835242152</v>
      </c>
      <c r="Q2022" s="240">
        <v>4378.5720000000001</v>
      </c>
      <c r="R2022" s="235">
        <v>4442.8220000000001</v>
      </c>
      <c r="S2022" s="234">
        <f t="shared" si="580"/>
        <v>-64.25</v>
      </c>
      <c r="T2022" s="105">
        <f t="shared" si="581"/>
        <v>-1.4461529181227606</v>
      </c>
      <c r="U2022" s="180" t="s">
        <v>10127</v>
      </c>
      <c r="V2022" s="165">
        <v>3660.5250000000001</v>
      </c>
      <c r="W2022" s="165">
        <v>3723.1149999999998</v>
      </c>
      <c r="X2022" s="165">
        <f t="shared" si="582"/>
        <v>-62.589999999999691</v>
      </c>
      <c r="Y2022" s="255">
        <f t="shared" si="583"/>
        <v>-1.6811191703721129</v>
      </c>
      <c r="Z2022" s="241" t="s">
        <v>10128</v>
      </c>
      <c r="AA2022" s="165">
        <v>320.37299999999999</v>
      </c>
      <c r="AB2022" s="165">
        <v>320.358</v>
      </c>
      <c r="AC2022" s="165">
        <f t="shared" si="584"/>
        <v>1.4999999999986358E-2</v>
      </c>
      <c r="AD2022" s="165">
        <f t="shared" si="585"/>
        <v>4.6822617196968256E-3</v>
      </c>
      <c r="AE2022" s="241" t="s">
        <v>10129</v>
      </c>
      <c r="AF2022" s="165">
        <v>128.666</v>
      </c>
      <c r="AG2022" s="165">
        <v>128.666</v>
      </c>
      <c r="AH2022" s="165">
        <f t="shared" si="586"/>
        <v>0</v>
      </c>
      <c r="AI2022" s="165">
        <f t="shared" si="587"/>
        <v>0</v>
      </c>
      <c r="AJ2022" s="241" t="s">
        <v>10130</v>
      </c>
      <c r="AK2022" s="165">
        <v>105.06</v>
      </c>
      <c r="AL2022" s="165">
        <v>106.85</v>
      </c>
      <c r="AM2022" s="165">
        <f t="shared" si="588"/>
        <v>-1.789999999999992</v>
      </c>
      <c r="AN2022" s="165">
        <f t="shared" si="589"/>
        <v>-1.6752456715020982</v>
      </c>
      <c r="AO2022" s="241" t="s">
        <v>10131</v>
      </c>
      <c r="AP2022" s="165">
        <v>77.382000000000005</v>
      </c>
      <c r="AQ2022" s="165">
        <v>77.382000000000005</v>
      </c>
      <c r="AR2022" s="165">
        <f t="shared" si="591"/>
        <v>0</v>
      </c>
      <c r="AS2022" s="255">
        <f t="shared" si="592"/>
        <v>0</v>
      </c>
      <c r="AT2022" s="9" t="s">
        <v>10132</v>
      </c>
    </row>
    <row r="2023" spans="2:46" ht="50" customHeight="1">
      <c r="B2023" s="37" t="s">
        <v>3981</v>
      </c>
      <c r="C2023" s="35" t="s">
        <v>5321</v>
      </c>
      <c r="D2023" s="39" t="s">
        <v>3982</v>
      </c>
      <c r="E2023" s="240">
        <v>4599.2790000000005</v>
      </c>
      <c r="F2023" s="235">
        <v>4000.4380000000001</v>
      </c>
      <c r="G2023" s="234">
        <f t="shared" si="590"/>
        <v>598.84100000000035</v>
      </c>
      <c r="H2023" s="105">
        <f t="shared" si="575"/>
        <v>14.969385852249188</v>
      </c>
      <c r="I2023" s="240">
        <v>2014.153</v>
      </c>
      <c r="J2023" s="235">
        <v>1923.7840000000001</v>
      </c>
      <c r="K2023" s="234">
        <f t="shared" si="576"/>
        <v>90.368999999999915</v>
      </c>
      <c r="L2023" s="312">
        <f t="shared" si="577"/>
        <v>4.6974608375992268</v>
      </c>
      <c r="M2023" s="240">
        <v>1065.0329999999999</v>
      </c>
      <c r="N2023" s="235">
        <v>799.09799999999996</v>
      </c>
      <c r="O2023" s="234">
        <f t="shared" si="578"/>
        <v>265.93499999999995</v>
      </c>
      <c r="P2023" s="105">
        <f t="shared" si="579"/>
        <v>33.279397520704592</v>
      </c>
      <c r="Q2023" s="240">
        <v>1520.0930000000001</v>
      </c>
      <c r="R2023" s="235">
        <v>1277.556</v>
      </c>
      <c r="S2023" s="234">
        <f t="shared" si="580"/>
        <v>242.53700000000003</v>
      </c>
      <c r="T2023" s="105">
        <f t="shared" si="581"/>
        <v>18.984451562201581</v>
      </c>
      <c r="U2023" s="180" t="s">
        <v>10133</v>
      </c>
      <c r="V2023" s="165">
        <v>1219.415</v>
      </c>
      <c r="W2023" s="165">
        <v>985.80399999999997</v>
      </c>
      <c r="X2023" s="165">
        <f t="shared" si="582"/>
        <v>233.61099999999999</v>
      </c>
      <c r="Y2023" s="255">
        <f t="shared" si="583"/>
        <v>23.697509849828162</v>
      </c>
      <c r="Z2023" s="241" t="s">
        <v>10134</v>
      </c>
      <c r="AA2023" s="165">
        <v>281.72300000000001</v>
      </c>
      <c r="AB2023" s="165">
        <v>281.15899999999999</v>
      </c>
      <c r="AC2023" s="165">
        <f t="shared" si="584"/>
        <v>0.56400000000002137</v>
      </c>
      <c r="AD2023" s="165">
        <f t="shared" si="585"/>
        <v>0.20059823800768298</v>
      </c>
      <c r="AE2023" s="241" t="s">
        <v>10135</v>
      </c>
      <c r="AF2023" s="165">
        <v>15.589</v>
      </c>
      <c r="AG2023" s="165">
        <v>10.587999999999999</v>
      </c>
      <c r="AH2023" s="165">
        <f t="shared" si="586"/>
        <v>5.0010000000000012</v>
      </c>
      <c r="AI2023" s="165">
        <f t="shared" si="587"/>
        <v>47.232716282584079</v>
      </c>
      <c r="AJ2023" s="241" t="s">
        <v>10136</v>
      </c>
      <c r="AK2023" s="165">
        <v>3.3660000000000001</v>
      </c>
      <c r="AL2023" s="165" t="s">
        <v>6150</v>
      </c>
      <c r="AM2023" s="165" t="s">
        <v>6150</v>
      </c>
      <c r="AN2023" s="165" t="s">
        <v>6150</v>
      </c>
      <c r="AO2023" s="237" t="s">
        <v>5412</v>
      </c>
      <c r="AP2023" s="165" t="s">
        <v>5412</v>
      </c>
      <c r="AQ2023" s="165" t="s">
        <v>5412</v>
      </c>
      <c r="AR2023" s="165" t="s">
        <v>5412</v>
      </c>
      <c r="AS2023" s="165" t="s">
        <v>5412</v>
      </c>
      <c r="AT2023" s="11" t="s">
        <v>10137</v>
      </c>
    </row>
    <row r="2024" spans="2:46" ht="50" customHeight="1">
      <c r="B2024" s="34" t="s">
        <v>3983</v>
      </c>
      <c r="C2024" s="35" t="s">
        <v>5321</v>
      </c>
      <c r="D2024" s="36" t="s">
        <v>3984</v>
      </c>
      <c r="E2024" s="240">
        <v>19764.460999999999</v>
      </c>
      <c r="F2024" s="235">
        <v>18683.454000000002</v>
      </c>
      <c r="G2024" s="234">
        <f t="shared" si="590"/>
        <v>1081.0069999999978</v>
      </c>
      <c r="H2024" s="105">
        <f t="shared" si="575"/>
        <v>5.7859055397358414</v>
      </c>
      <c r="I2024" s="240">
        <v>8718.0810000000001</v>
      </c>
      <c r="J2024" s="235">
        <v>8762.7980000000007</v>
      </c>
      <c r="K2024" s="234">
        <f t="shared" si="576"/>
        <v>-44.717000000000553</v>
      </c>
      <c r="L2024" s="312">
        <f t="shared" si="577"/>
        <v>-0.5103050418370999</v>
      </c>
      <c r="M2024" s="240">
        <v>3698.51</v>
      </c>
      <c r="N2024" s="235">
        <v>3695.3490000000002</v>
      </c>
      <c r="O2024" s="234">
        <f t="shared" si="578"/>
        <v>3.1610000000000582</v>
      </c>
      <c r="P2024" s="105">
        <f t="shared" si="579"/>
        <v>8.5539958472124228E-2</v>
      </c>
      <c r="Q2024" s="240">
        <v>7347.87</v>
      </c>
      <c r="R2024" s="235">
        <v>6225.3069999999998</v>
      </c>
      <c r="S2024" s="234">
        <f t="shared" si="580"/>
        <v>1122.5630000000001</v>
      </c>
      <c r="T2024" s="105">
        <f t="shared" si="581"/>
        <v>18.032251260861514</v>
      </c>
      <c r="U2024" s="180" t="s">
        <v>10138</v>
      </c>
      <c r="V2024" s="165">
        <v>2012.077</v>
      </c>
      <c r="W2024" s="165">
        <v>1012.9589999999999</v>
      </c>
      <c r="X2024" s="165">
        <f t="shared" si="582"/>
        <v>999.11800000000005</v>
      </c>
      <c r="Y2024" s="255">
        <f t="shared" si="583"/>
        <v>98.633607085775438</v>
      </c>
      <c r="Z2024" s="237" t="s">
        <v>5478</v>
      </c>
      <c r="AA2024" s="165">
        <v>1562.0309999999999</v>
      </c>
      <c r="AB2024" s="165">
        <v>1562.0309999999999</v>
      </c>
      <c r="AC2024" s="165">
        <f t="shared" si="584"/>
        <v>0</v>
      </c>
      <c r="AD2024" s="165">
        <f t="shared" si="585"/>
        <v>0</v>
      </c>
      <c r="AE2024" s="241" t="s">
        <v>10139</v>
      </c>
      <c r="AF2024" s="165">
        <v>706.25099999999998</v>
      </c>
      <c r="AG2024" s="165">
        <v>792.07299999999998</v>
      </c>
      <c r="AH2024" s="165">
        <f t="shared" si="586"/>
        <v>-85.822000000000003</v>
      </c>
      <c r="AI2024" s="165">
        <f t="shared" si="587"/>
        <v>-10.835112420193592</v>
      </c>
      <c r="AJ2024" s="241" t="s">
        <v>10140</v>
      </c>
      <c r="AK2024" s="165">
        <v>647.63699999999994</v>
      </c>
      <c r="AL2024" s="165">
        <v>979.86699999999996</v>
      </c>
      <c r="AM2024" s="165">
        <f t="shared" si="588"/>
        <v>-332.23</v>
      </c>
      <c r="AN2024" s="165">
        <f t="shared" si="589"/>
        <v>-33.905621885419144</v>
      </c>
      <c r="AO2024" s="241" t="s">
        <v>10141</v>
      </c>
      <c r="AP2024" s="165">
        <v>504.24099999999999</v>
      </c>
      <c r="AQ2024" s="165">
        <v>327.92399999999998</v>
      </c>
      <c r="AR2024" s="165">
        <f t="shared" si="591"/>
        <v>176.31700000000001</v>
      </c>
      <c r="AS2024" s="255">
        <f t="shared" si="592"/>
        <v>53.767641282736243</v>
      </c>
      <c r="AT2024" s="9" t="s">
        <v>10142</v>
      </c>
    </row>
    <row r="2025" spans="2:46" ht="50" customHeight="1">
      <c r="B2025" s="34" t="s">
        <v>3985</v>
      </c>
      <c r="C2025" s="35" t="s">
        <v>5321</v>
      </c>
      <c r="D2025" s="36" t="s">
        <v>3986</v>
      </c>
      <c r="E2025" s="240">
        <v>4636.7650000000003</v>
      </c>
      <c r="F2025" s="235">
        <v>4232.7079999999996</v>
      </c>
      <c r="G2025" s="234">
        <f t="shared" si="590"/>
        <v>404.0570000000007</v>
      </c>
      <c r="H2025" s="105">
        <f t="shared" si="575"/>
        <v>9.5460636547572086</v>
      </c>
      <c r="I2025" s="240">
        <v>2130.0630000000001</v>
      </c>
      <c r="J2025" s="235">
        <v>1771.4090000000001</v>
      </c>
      <c r="K2025" s="234">
        <f t="shared" si="576"/>
        <v>358.654</v>
      </c>
      <c r="L2025" s="312">
        <f t="shared" si="577"/>
        <v>20.246820468903568</v>
      </c>
      <c r="M2025" s="240">
        <v>225.82900000000001</v>
      </c>
      <c r="N2025" s="235">
        <v>275.32900000000001</v>
      </c>
      <c r="O2025" s="234">
        <f t="shared" si="578"/>
        <v>-49.5</v>
      </c>
      <c r="P2025" s="105">
        <f t="shared" si="579"/>
        <v>-17.978491186907299</v>
      </c>
      <c r="Q2025" s="240">
        <v>2280.873</v>
      </c>
      <c r="R2025" s="235">
        <v>2185.9699999999998</v>
      </c>
      <c r="S2025" s="234">
        <f t="shared" si="580"/>
        <v>94.903000000000247</v>
      </c>
      <c r="T2025" s="105">
        <f t="shared" si="581"/>
        <v>4.3414593978874478</v>
      </c>
      <c r="U2025" s="180" t="s">
        <v>10143</v>
      </c>
      <c r="V2025" s="165">
        <v>1433.97</v>
      </c>
      <c r="W2025" s="165">
        <v>1433.97</v>
      </c>
      <c r="X2025" s="165">
        <f t="shared" si="582"/>
        <v>0</v>
      </c>
      <c r="Y2025" s="255">
        <f t="shared" si="583"/>
        <v>0</v>
      </c>
      <c r="Z2025" s="241" t="s">
        <v>10144</v>
      </c>
      <c r="AA2025" s="165">
        <v>691</v>
      </c>
      <c r="AB2025" s="165">
        <v>600.5</v>
      </c>
      <c r="AC2025" s="165">
        <f t="shared" si="584"/>
        <v>90.5</v>
      </c>
      <c r="AD2025" s="165">
        <f t="shared" si="585"/>
        <v>15.070774354704414</v>
      </c>
      <c r="AE2025" s="241" t="s">
        <v>10145</v>
      </c>
      <c r="AF2025" s="165">
        <v>100</v>
      </c>
      <c r="AG2025" s="165">
        <v>100</v>
      </c>
      <c r="AH2025" s="165">
        <f t="shared" si="586"/>
        <v>0</v>
      </c>
      <c r="AI2025" s="165">
        <f t="shared" si="587"/>
        <v>0</v>
      </c>
      <c r="AJ2025" s="241" t="s">
        <v>10146</v>
      </c>
      <c r="AK2025" s="165">
        <v>51.5</v>
      </c>
      <c r="AL2025" s="165">
        <v>51.5</v>
      </c>
      <c r="AM2025" s="165">
        <f t="shared" si="588"/>
        <v>0</v>
      </c>
      <c r="AN2025" s="165">
        <f t="shared" si="589"/>
        <v>0</v>
      </c>
      <c r="AO2025" s="241" t="s">
        <v>10147</v>
      </c>
      <c r="AP2025" s="165">
        <v>4.4029999999999996</v>
      </c>
      <c r="AQ2025" s="165" t="s">
        <v>5412</v>
      </c>
      <c r="AR2025" s="165" t="s">
        <v>5412</v>
      </c>
      <c r="AS2025" s="165" t="s">
        <v>5412</v>
      </c>
      <c r="AT2025" s="9" t="s">
        <v>10148</v>
      </c>
    </row>
    <row r="2026" spans="2:46" ht="50" customHeight="1">
      <c r="B2026" s="34" t="s">
        <v>3987</v>
      </c>
      <c r="C2026" s="35" t="s">
        <v>5321</v>
      </c>
      <c r="D2026" s="36" t="s">
        <v>3988</v>
      </c>
      <c r="E2026" s="240">
        <v>6034.31</v>
      </c>
      <c r="F2026" s="235">
        <v>6601.2120000000004</v>
      </c>
      <c r="G2026" s="234">
        <f t="shared" si="590"/>
        <v>-566.90200000000004</v>
      </c>
      <c r="H2026" s="105">
        <f t="shared" si="575"/>
        <v>-8.5878472013927141</v>
      </c>
      <c r="I2026" s="240">
        <v>2289.6559999999999</v>
      </c>
      <c r="J2026" s="235">
        <v>2324.9110000000001</v>
      </c>
      <c r="K2026" s="234">
        <f t="shared" si="576"/>
        <v>-35.255000000000109</v>
      </c>
      <c r="L2026" s="312">
        <f t="shared" si="577"/>
        <v>-1.5164021332429545</v>
      </c>
      <c r="M2026" s="240">
        <v>86.022000000000006</v>
      </c>
      <c r="N2026" s="235">
        <v>85.906000000000006</v>
      </c>
      <c r="O2026" s="234">
        <f t="shared" si="578"/>
        <v>0.11599999999999966</v>
      </c>
      <c r="P2026" s="105">
        <f t="shared" si="579"/>
        <v>0.13503131329592769</v>
      </c>
      <c r="Q2026" s="240">
        <v>3658.6320000000001</v>
      </c>
      <c r="R2026" s="235">
        <v>4190.3950000000004</v>
      </c>
      <c r="S2026" s="234">
        <f t="shared" si="580"/>
        <v>-531.76300000000037</v>
      </c>
      <c r="T2026" s="105">
        <f t="shared" si="581"/>
        <v>-12.690044733253078</v>
      </c>
      <c r="U2026" s="180" t="s">
        <v>10149</v>
      </c>
      <c r="V2026" s="165">
        <v>2215.5909999999999</v>
      </c>
      <c r="W2026" s="165">
        <v>2300.4560000000001</v>
      </c>
      <c r="X2026" s="165">
        <f t="shared" si="582"/>
        <v>-84.865000000000236</v>
      </c>
      <c r="Y2026" s="255">
        <f t="shared" si="583"/>
        <v>-3.6890512141940652</v>
      </c>
      <c r="Z2026" s="241" t="s">
        <v>10150</v>
      </c>
      <c r="AA2026" s="165">
        <v>550.87199999999996</v>
      </c>
      <c r="AB2026" s="165">
        <v>550.12800000000004</v>
      </c>
      <c r="AC2026" s="165">
        <f t="shared" si="584"/>
        <v>0.74399999999991451</v>
      </c>
      <c r="AD2026" s="165">
        <f t="shared" si="585"/>
        <v>0.13524125294475367</v>
      </c>
      <c r="AE2026" s="241" t="s">
        <v>10151</v>
      </c>
      <c r="AF2026" s="165">
        <v>495.12200000000001</v>
      </c>
      <c r="AG2026" s="165">
        <v>952.79100000000005</v>
      </c>
      <c r="AH2026" s="165">
        <f t="shared" si="586"/>
        <v>-457.66900000000004</v>
      </c>
      <c r="AI2026" s="165">
        <f t="shared" si="587"/>
        <v>-48.03456371859096</v>
      </c>
      <c r="AJ2026" s="241" t="s">
        <v>10152</v>
      </c>
      <c r="AK2026" s="165">
        <v>260.815</v>
      </c>
      <c r="AL2026" s="165">
        <v>260.46300000000002</v>
      </c>
      <c r="AM2026" s="165">
        <f t="shared" si="588"/>
        <v>0.35199999999997544</v>
      </c>
      <c r="AN2026" s="165">
        <f t="shared" si="589"/>
        <v>0.13514395518748359</v>
      </c>
      <c r="AO2026" s="241" t="s">
        <v>10153</v>
      </c>
      <c r="AP2026" s="165">
        <v>109.825</v>
      </c>
      <c r="AQ2026" s="165">
        <v>110.896</v>
      </c>
      <c r="AR2026" s="165">
        <f t="shared" si="591"/>
        <v>-1.070999999999998</v>
      </c>
      <c r="AS2026" s="255">
        <f t="shared" si="592"/>
        <v>-0.96576973019766088</v>
      </c>
      <c r="AT2026" s="9" t="s">
        <v>10154</v>
      </c>
    </row>
    <row r="2027" spans="2:46" ht="50" customHeight="1">
      <c r="B2027" s="34" t="s">
        <v>3989</v>
      </c>
      <c r="C2027" s="35" t="s">
        <v>5321</v>
      </c>
      <c r="D2027" s="36" t="s">
        <v>3990</v>
      </c>
      <c r="E2027" s="240">
        <v>5432</v>
      </c>
      <c r="F2027" s="235">
        <v>5544</v>
      </c>
      <c r="G2027" s="234">
        <f t="shared" si="590"/>
        <v>-112</v>
      </c>
      <c r="H2027" s="105">
        <f t="shared" si="575"/>
        <v>-2.0202020202020203</v>
      </c>
      <c r="I2027" s="240">
        <v>2267</v>
      </c>
      <c r="J2027" s="235">
        <v>2280</v>
      </c>
      <c r="K2027" s="234">
        <f t="shared" si="576"/>
        <v>-13</v>
      </c>
      <c r="L2027" s="312">
        <f t="shared" si="577"/>
        <v>-0.57017543859649122</v>
      </c>
      <c r="M2027" s="240">
        <v>277</v>
      </c>
      <c r="N2027" s="235">
        <v>277</v>
      </c>
      <c r="O2027" s="234">
        <f t="shared" si="578"/>
        <v>0</v>
      </c>
      <c r="P2027" s="105">
        <f t="shared" si="579"/>
        <v>0</v>
      </c>
      <c r="Q2027" s="240">
        <v>2888</v>
      </c>
      <c r="R2027" s="235">
        <v>2987</v>
      </c>
      <c r="S2027" s="234">
        <f t="shared" si="580"/>
        <v>-99</v>
      </c>
      <c r="T2027" s="105">
        <f t="shared" si="581"/>
        <v>-3.3143622363575496</v>
      </c>
      <c r="U2027" s="180" t="s">
        <v>10155</v>
      </c>
      <c r="V2027" s="165">
        <v>1236.2280000000001</v>
      </c>
      <c r="W2027" s="165">
        <v>1235.7239999999999</v>
      </c>
      <c r="X2027" s="165">
        <f t="shared" si="582"/>
        <v>0.50400000000013279</v>
      </c>
      <c r="Y2027" s="255">
        <f t="shared" si="583"/>
        <v>4.0785806539335064E-2</v>
      </c>
      <c r="Z2027" s="241" t="s">
        <v>10156</v>
      </c>
      <c r="AA2027" s="165">
        <v>835.88300000000004</v>
      </c>
      <c r="AB2027" s="165">
        <v>844.197</v>
      </c>
      <c r="AC2027" s="165">
        <f t="shared" si="584"/>
        <v>-8.3139999999999645</v>
      </c>
      <c r="AD2027" s="165">
        <f t="shared" si="585"/>
        <v>-0.98484121597209717</v>
      </c>
      <c r="AE2027" s="241" t="s">
        <v>10157</v>
      </c>
      <c r="AF2027" s="165">
        <v>283.79399999999998</v>
      </c>
      <c r="AG2027" s="165">
        <v>320.42500000000001</v>
      </c>
      <c r="AH2027" s="165">
        <f t="shared" si="586"/>
        <v>-36.631000000000029</v>
      </c>
      <c r="AI2027" s="165">
        <f t="shared" si="587"/>
        <v>-11.432004369197168</v>
      </c>
      <c r="AJ2027" s="241" t="s">
        <v>5386</v>
      </c>
      <c r="AK2027" s="165">
        <v>199.48500000000001</v>
      </c>
      <c r="AL2027" s="165">
        <v>219.2</v>
      </c>
      <c r="AM2027" s="165">
        <f t="shared" si="588"/>
        <v>-19.714999999999975</v>
      </c>
      <c r="AN2027" s="165">
        <f t="shared" si="589"/>
        <v>-8.994069343065684</v>
      </c>
      <c r="AO2027" s="241" t="s">
        <v>10158</v>
      </c>
      <c r="AP2027" s="165">
        <v>142.745</v>
      </c>
      <c r="AQ2027" s="165">
        <v>163.721</v>
      </c>
      <c r="AR2027" s="165">
        <f t="shared" si="591"/>
        <v>-20.975999999999999</v>
      </c>
      <c r="AS2027" s="255">
        <f t="shared" si="592"/>
        <v>-12.81203999486932</v>
      </c>
      <c r="AT2027" s="9" t="s">
        <v>10159</v>
      </c>
    </row>
    <row r="2028" spans="2:46" ht="50" customHeight="1">
      <c r="B2028" s="34" t="s">
        <v>3991</v>
      </c>
      <c r="C2028" s="35" t="s">
        <v>5321</v>
      </c>
      <c r="D2028" s="36" t="s">
        <v>3992</v>
      </c>
      <c r="E2028" s="240">
        <v>5575.6809999999996</v>
      </c>
      <c r="F2028" s="235">
        <v>5567.5510000000004</v>
      </c>
      <c r="G2028" s="234">
        <f t="shared" si="590"/>
        <v>8.1299999999991996</v>
      </c>
      <c r="H2028" s="105">
        <f t="shared" si="575"/>
        <v>0.14602470637447595</v>
      </c>
      <c r="I2028" s="240">
        <v>2450.7379999999998</v>
      </c>
      <c r="J2028" s="235">
        <v>2449.982</v>
      </c>
      <c r="K2028" s="234">
        <f t="shared" si="576"/>
        <v>0.75599999999985812</v>
      </c>
      <c r="L2028" s="312">
        <f t="shared" si="577"/>
        <v>3.0857369564342027E-2</v>
      </c>
      <c r="M2028" s="240">
        <v>286.57499999999999</v>
      </c>
      <c r="N2028" s="235">
        <v>286.23099999999999</v>
      </c>
      <c r="O2028" s="234">
        <f t="shared" si="578"/>
        <v>0.34399999999999409</v>
      </c>
      <c r="P2028" s="105">
        <f t="shared" si="579"/>
        <v>0.12018264967805516</v>
      </c>
      <c r="Q2028" s="240">
        <v>2838.3679999999999</v>
      </c>
      <c r="R2028" s="235">
        <v>2831.3380000000002</v>
      </c>
      <c r="S2028" s="234">
        <f t="shared" si="580"/>
        <v>7.0299999999997453</v>
      </c>
      <c r="T2028" s="105">
        <f t="shared" si="581"/>
        <v>0.24829250340297573</v>
      </c>
      <c r="U2028" s="180" t="s">
        <v>10160</v>
      </c>
      <c r="V2028" s="165">
        <v>1168.8679999999999</v>
      </c>
      <c r="W2028" s="165">
        <v>1194.6959999999999</v>
      </c>
      <c r="X2028" s="165">
        <f t="shared" si="582"/>
        <v>-25.827999999999975</v>
      </c>
      <c r="Y2028" s="255">
        <f t="shared" si="583"/>
        <v>-2.1618888821926228</v>
      </c>
      <c r="Z2028" s="241" t="s">
        <v>7334</v>
      </c>
      <c r="AA2028" s="165">
        <v>750.74599999999998</v>
      </c>
      <c r="AB2028" s="165">
        <v>750.67100000000005</v>
      </c>
      <c r="AC2028" s="165">
        <f t="shared" si="584"/>
        <v>7.4999999999931788E-2</v>
      </c>
      <c r="AD2028" s="165">
        <f t="shared" si="585"/>
        <v>9.9910613304539236E-3</v>
      </c>
      <c r="AE2028" s="241" t="s">
        <v>5386</v>
      </c>
      <c r="AF2028" s="165">
        <v>280.10599999999999</v>
      </c>
      <c r="AG2028" s="165">
        <v>280.10599999999999</v>
      </c>
      <c r="AH2028" s="165">
        <f t="shared" si="586"/>
        <v>0</v>
      </c>
      <c r="AI2028" s="165">
        <f t="shared" si="587"/>
        <v>0</v>
      </c>
      <c r="AJ2028" s="241" t="s">
        <v>10161</v>
      </c>
      <c r="AK2028" s="165">
        <v>203.79499999999999</v>
      </c>
      <c r="AL2028" s="165">
        <v>197.06700000000001</v>
      </c>
      <c r="AM2028" s="165">
        <f t="shared" si="588"/>
        <v>6.7279999999999802</v>
      </c>
      <c r="AN2028" s="165">
        <f t="shared" si="589"/>
        <v>3.4140672969091632</v>
      </c>
      <c r="AO2028" s="241" t="s">
        <v>10162</v>
      </c>
      <c r="AP2028" s="165">
        <v>197.87700000000001</v>
      </c>
      <c r="AQ2028" s="165">
        <v>200.21799999999999</v>
      </c>
      <c r="AR2028" s="165">
        <f t="shared" si="591"/>
        <v>-2.3409999999999798</v>
      </c>
      <c r="AS2028" s="255">
        <f t="shared" si="592"/>
        <v>-1.1692255441568589</v>
      </c>
      <c r="AT2028" s="9" t="s">
        <v>10163</v>
      </c>
    </row>
    <row r="2029" spans="2:46" ht="50" customHeight="1">
      <c r="B2029" s="34" t="s">
        <v>3993</v>
      </c>
      <c r="C2029" s="35" t="s">
        <v>5321</v>
      </c>
      <c r="D2029" s="36" t="s">
        <v>3994</v>
      </c>
      <c r="E2029" s="240">
        <v>8307.009</v>
      </c>
      <c r="F2029" s="235">
        <v>9216.9719999999998</v>
      </c>
      <c r="G2029" s="234">
        <f t="shared" si="590"/>
        <v>-909.96299999999974</v>
      </c>
      <c r="H2029" s="105">
        <f t="shared" si="575"/>
        <v>-9.8726892085600308</v>
      </c>
      <c r="I2029" s="240">
        <v>2881.1579999999999</v>
      </c>
      <c r="J2029" s="235">
        <v>3492.1129999999998</v>
      </c>
      <c r="K2029" s="234">
        <f t="shared" si="576"/>
        <v>-610.95499999999993</v>
      </c>
      <c r="L2029" s="312">
        <f t="shared" si="577"/>
        <v>-17.495281510077135</v>
      </c>
      <c r="M2029" s="240">
        <v>693.37900000000002</v>
      </c>
      <c r="N2029" s="235">
        <v>955.08299999999997</v>
      </c>
      <c r="O2029" s="234">
        <f t="shared" si="578"/>
        <v>-261.70399999999995</v>
      </c>
      <c r="P2029" s="105">
        <f t="shared" si="579"/>
        <v>-27.401178745721573</v>
      </c>
      <c r="Q2029" s="240">
        <v>4732.4719999999998</v>
      </c>
      <c r="R2029" s="235">
        <v>4769.7759999999998</v>
      </c>
      <c r="S2029" s="234">
        <f t="shared" si="580"/>
        <v>-37.304000000000087</v>
      </c>
      <c r="T2029" s="105">
        <f t="shared" si="581"/>
        <v>-0.78209123447306717</v>
      </c>
      <c r="U2029" s="180" t="s">
        <v>5513</v>
      </c>
      <c r="V2029" s="165">
        <v>3349.2860000000001</v>
      </c>
      <c r="W2029" s="165">
        <v>3608.5</v>
      </c>
      <c r="X2029" s="165">
        <f t="shared" si="582"/>
        <v>-259.21399999999994</v>
      </c>
      <c r="Y2029" s="255">
        <f t="shared" si="583"/>
        <v>-7.1834280171816536</v>
      </c>
      <c r="Z2029" s="237" t="s">
        <v>10164</v>
      </c>
      <c r="AA2029" s="165">
        <v>769.22199999999998</v>
      </c>
      <c r="AB2029" s="165">
        <v>368.31799999999998</v>
      </c>
      <c r="AC2029" s="165">
        <f t="shared" si="584"/>
        <v>400.904</v>
      </c>
      <c r="AD2029" s="165">
        <f t="shared" si="585"/>
        <v>108.84724612970314</v>
      </c>
      <c r="AE2029" s="237" t="s">
        <v>10165</v>
      </c>
      <c r="AF2029" s="165">
        <v>178.26</v>
      </c>
      <c r="AG2029" s="165">
        <v>178.26</v>
      </c>
      <c r="AH2029" s="165">
        <f t="shared" si="586"/>
        <v>0</v>
      </c>
      <c r="AI2029" s="165">
        <f t="shared" si="587"/>
        <v>0</v>
      </c>
      <c r="AJ2029" s="241" t="s">
        <v>10166</v>
      </c>
      <c r="AK2029" s="165">
        <v>153.155</v>
      </c>
      <c r="AL2029" s="165">
        <v>201.00399999999999</v>
      </c>
      <c r="AM2029" s="165">
        <f t="shared" si="588"/>
        <v>-47.84899999999999</v>
      </c>
      <c r="AN2029" s="165">
        <f t="shared" si="589"/>
        <v>-23.804998905494415</v>
      </c>
      <c r="AO2029" s="241" t="s">
        <v>10167</v>
      </c>
      <c r="AP2029" s="165">
        <v>100</v>
      </c>
      <c r="AQ2029" s="165">
        <v>100</v>
      </c>
      <c r="AR2029" s="165">
        <f t="shared" si="591"/>
        <v>0</v>
      </c>
      <c r="AS2029" s="255">
        <f t="shared" si="592"/>
        <v>0</v>
      </c>
      <c r="AT2029" s="9" t="s">
        <v>10168</v>
      </c>
    </row>
    <row r="2030" spans="2:46" ht="50" customHeight="1">
      <c r="B2030" s="34" t="s">
        <v>3995</v>
      </c>
      <c r="C2030" s="35" t="s">
        <v>5321</v>
      </c>
      <c r="D2030" s="36" t="s">
        <v>3996</v>
      </c>
      <c r="E2030" s="240">
        <v>8448.6419999999998</v>
      </c>
      <c r="F2030" s="235">
        <v>8074.5659999999998</v>
      </c>
      <c r="G2030" s="234">
        <f t="shared" si="590"/>
        <v>374.07600000000002</v>
      </c>
      <c r="H2030" s="105">
        <f t="shared" si="575"/>
        <v>4.6327691172503886</v>
      </c>
      <c r="I2030" s="240">
        <v>4470.1760000000004</v>
      </c>
      <c r="J2030" s="235">
        <v>4079.1660000000002</v>
      </c>
      <c r="K2030" s="234">
        <f t="shared" si="576"/>
        <v>391.01000000000022</v>
      </c>
      <c r="L2030" s="312">
        <f t="shared" si="577"/>
        <v>9.5855378280756458</v>
      </c>
      <c r="M2030" s="240">
        <v>567.33100000000002</v>
      </c>
      <c r="N2030" s="235">
        <v>567.32500000000005</v>
      </c>
      <c r="O2030" s="234">
        <f t="shared" si="578"/>
        <v>5.9999999999718057E-3</v>
      </c>
      <c r="P2030" s="105">
        <f t="shared" si="579"/>
        <v>1.0575948530334122E-3</v>
      </c>
      <c r="Q2030" s="240">
        <v>3411.1350000000002</v>
      </c>
      <c r="R2030" s="235">
        <v>3428.0749999999998</v>
      </c>
      <c r="S2030" s="234">
        <f t="shared" si="580"/>
        <v>-16.9399999999996</v>
      </c>
      <c r="T2030" s="105">
        <f t="shared" si="581"/>
        <v>-0.49415488284239989</v>
      </c>
      <c r="U2030" s="180" t="s">
        <v>10169</v>
      </c>
      <c r="V2030" s="165">
        <v>1312.1489999999999</v>
      </c>
      <c r="W2030" s="165">
        <v>1343.37</v>
      </c>
      <c r="X2030" s="165">
        <f t="shared" si="582"/>
        <v>-31.221000000000004</v>
      </c>
      <c r="Y2030" s="255">
        <f t="shared" si="583"/>
        <v>-2.3240804841555196</v>
      </c>
      <c r="Z2030" s="241" t="s">
        <v>10170</v>
      </c>
      <c r="AA2030" s="165">
        <v>741.16399999999999</v>
      </c>
      <c r="AB2030" s="165">
        <v>776.101</v>
      </c>
      <c r="AC2030" s="165">
        <f t="shared" si="584"/>
        <v>-34.937000000000012</v>
      </c>
      <c r="AD2030" s="165">
        <f t="shared" si="585"/>
        <v>-4.5016048168988334</v>
      </c>
      <c r="AE2030" s="241" t="s">
        <v>5654</v>
      </c>
      <c r="AF2030" s="165">
        <v>737.56500000000005</v>
      </c>
      <c r="AG2030" s="165">
        <v>737.55799999999999</v>
      </c>
      <c r="AH2030" s="165">
        <f t="shared" si="586"/>
        <v>7.0000000000618456E-3</v>
      </c>
      <c r="AI2030" s="165">
        <f t="shared" si="587"/>
        <v>9.4907790303431681E-4</v>
      </c>
      <c r="AJ2030" s="241" t="s">
        <v>8333</v>
      </c>
      <c r="AK2030" s="165">
        <v>178.63300000000001</v>
      </c>
      <c r="AL2030" s="165">
        <v>130.80500000000001</v>
      </c>
      <c r="AM2030" s="165">
        <f t="shared" si="588"/>
        <v>47.828000000000003</v>
      </c>
      <c r="AN2030" s="165">
        <f t="shared" si="589"/>
        <v>36.564351515614845</v>
      </c>
      <c r="AO2030" s="241" t="s">
        <v>8036</v>
      </c>
      <c r="AP2030" s="165">
        <v>153.85300000000001</v>
      </c>
      <c r="AQ2030" s="165">
        <v>153.85300000000001</v>
      </c>
      <c r="AR2030" s="165">
        <f t="shared" si="591"/>
        <v>0</v>
      </c>
      <c r="AS2030" s="255">
        <f t="shared" si="592"/>
        <v>0</v>
      </c>
      <c r="AT2030" s="9" t="s">
        <v>10171</v>
      </c>
    </row>
    <row r="2031" spans="2:46" ht="50" customHeight="1">
      <c r="B2031" s="34" t="s">
        <v>3997</v>
      </c>
      <c r="C2031" s="35" t="s">
        <v>5321</v>
      </c>
      <c r="D2031" s="36" t="s">
        <v>3998</v>
      </c>
      <c r="E2031" s="240">
        <v>8427.1010000000006</v>
      </c>
      <c r="F2031" s="235">
        <v>7824.8810000000003</v>
      </c>
      <c r="G2031" s="234">
        <f t="shared" si="590"/>
        <v>602.22000000000025</v>
      </c>
      <c r="H2031" s="105">
        <f t="shared" si="575"/>
        <v>7.6962192779672982</v>
      </c>
      <c r="I2031" s="240">
        <v>5900.1589999999997</v>
      </c>
      <c r="J2031" s="235">
        <v>5790.4070000000002</v>
      </c>
      <c r="K2031" s="234">
        <f t="shared" si="576"/>
        <v>109.7519999999995</v>
      </c>
      <c r="L2031" s="312">
        <f t="shared" si="577"/>
        <v>1.8954108061833908</v>
      </c>
      <c r="M2031" s="240">
        <v>658.59100000000001</v>
      </c>
      <c r="N2031" s="235">
        <v>658.39200000000005</v>
      </c>
      <c r="O2031" s="234">
        <f t="shared" si="578"/>
        <v>0.19899999999995543</v>
      </c>
      <c r="P2031" s="105">
        <f t="shared" si="579"/>
        <v>3.02251546191259E-2</v>
      </c>
      <c r="Q2031" s="240">
        <v>1868.3510000000001</v>
      </c>
      <c r="R2031" s="235">
        <v>1376.0820000000001</v>
      </c>
      <c r="S2031" s="234">
        <f t="shared" si="580"/>
        <v>492.26900000000001</v>
      </c>
      <c r="T2031" s="105">
        <f t="shared" si="581"/>
        <v>35.773231537074096</v>
      </c>
      <c r="U2031" s="180" t="s">
        <v>9803</v>
      </c>
      <c r="V2031" s="165">
        <v>1000.05</v>
      </c>
      <c r="W2031" s="165">
        <v>500</v>
      </c>
      <c r="X2031" s="165">
        <f t="shared" si="582"/>
        <v>500.04999999999995</v>
      </c>
      <c r="Y2031" s="255">
        <f t="shared" si="583"/>
        <v>100.01</v>
      </c>
      <c r="Z2031" s="241" t="s">
        <v>6588</v>
      </c>
      <c r="AA2031" s="165">
        <v>281.22800000000001</v>
      </c>
      <c r="AB2031" s="165">
        <v>281.142</v>
      </c>
      <c r="AC2031" s="165">
        <f t="shared" si="584"/>
        <v>8.6000000000012733E-2</v>
      </c>
      <c r="AD2031" s="165">
        <f t="shared" si="585"/>
        <v>3.0589524155057845E-2</v>
      </c>
      <c r="AE2031" s="241" t="s">
        <v>10172</v>
      </c>
      <c r="AF2031" s="165">
        <v>146.602</v>
      </c>
      <c r="AG2031" s="165">
        <v>198.863</v>
      </c>
      <c r="AH2031" s="165">
        <f t="shared" si="586"/>
        <v>-52.260999999999996</v>
      </c>
      <c r="AI2031" s="165">
        <f t="shared" si="587"/>
        <v>-26.279901238541104</v>
      </c>
      <c r="AJ2031" s="241" t="s">
        <v>10173</v>
      </c>
      <c r="AK2031" s="165">
        <v>119.426</v>
      </c>
      <c r="AL2031" s="165">
        <v>92.251999999999995</v>
      </c>
      <c r="AM2031" s="165">
        <f t="shared" si="588"/>
        <v>27.174000000000007</v>
      </c>
      <c r="AN2031" s="165">
        <f t="shared" si="589"/>
        <v>29.456271950743623</v>
      </c>
      <c r="AO2031" s="241" t="s">
        <v>5577</v>
      </c>
      <c r="AP2031" s="165">
        <v>82.933000000000007</v>
      </c>
      <c r="AQ2031" s="165">
        <v>69.522999999999996</v>
      </c>
      <c r="AR2031" s="165">
        <f t="shared" si="591"/>
        <v>13.410000000000011</v>
      </c>
      <c r="AS2031" s="255">
        <f t="shared" si="592"/>
        <v>19.288580757447193</v>
      </c>
      <c r="AT2031" s="9" t="s">
        <v>10174</v>
      </c>
    </row>
    <row r="2032" spans="2:46" ht="50" customHeight="1">
      <c r="B2032" s="37" t="s">
        <v>3999</v>
      </c>
      <c r="C2032" s="35" t="s">
        <v>5321</v>
      </c>
      <c r="D2032" s="39" t="s">
        <v>4000</v>
      </c>
      <c r="E2032" s="240">
        <v>1678.519</v>
      </c>
      <c r="F2032" s="235">
        <v>1493.4749999999999</v>
      </c>
      <c r="G2032" s="234">
        <f t="shared" si="590"/>
        <v>185.0440000000001</v>
      </c>
      <c r="H2032" s="105">
        <f t="shared" si="575"/>
        <v>12.390163879542685</v>
      </c>
      <c r="I2032" s="240">
        <v>1172.1110000000001</v>
      </c>
      <c r="J2032" s="235">
        <v>1161.788</v>
      </c>
      <c r="K2032" s="234">
        <f t="shared" si="576"/>
        <v>10.323000000000093</v>
      </c>
      <c r="L2032" s="312">
        <f t="shared" si="577"/>
        <v>0.88854420944269452</v>
      </c>
      <c r="M2032" s="240">
        <v>137.94</v>
      </c>
      <c r="N2032" s="235">
        <v>137.94</v>
      </c>
      <c r="O2032" s="234">
        <f t="shared" si="578"/>
        <v>0</v>
      </c>
      <c r="P2032" s="105">
        <f t="shared" si="579"/>
        <v>0</v>
      </c>
      <c r="Q2032" s="240">
        <v>368.46800000000002</v>
      </c>
      <c r="R2032" s="235">
        <v>193.74700000000001</v>
      </c>
      <c r="S2032" s="234">
        <f t="shared" si="580"/>
        <v>174.721</v>
      </c>
      <c r="T2032" s="105">
        <f t="shared" si="581"/>
        <v>90.179976980288728</v>
      </c>
      <c r="U2032" s="180" t="s">
        <v>5415</v>
      </c>
      <c r="V2032" s="165">
        <v>119.559</v>
      </c>
      <c r="W2032" s="165">
        <v>119.559</v>
      </c>
      <c r="X2032" s="165">
        <f t="shared" si="582"/>
        <v>0</v>
      </c>
      <c r="Y2032" s="255">
        <f t="shared" si="583"/>
        <v>0</v>
      </c>
      <c r="Z2032" s="241" t="s">
        <v>10175</v>
      </c>
      <c r="AA2032" s="165">
        <v>108.045</v>
      </c>
      <c r="AB2032" s="165" t="s">
        <v>5412</v>
      </c>
      <c r="AC2032" s="165" t="s">
        <v>5412</v>
      </c>
      <c r="AD2032" s="165" t="s">
        <v>5412</v>
      </c>
      <c r="AE2032" s="241" t="s">
        <v>10176</v>
      </c>
      <c r="AF2032" s="165">
        <v>74.798000000000002</v>
      </c>
      <c r="AG2032" s="165">
        <v>8.1050000000000004</v>
      </c>
      <c r="AH2032" s="165">
        <v>66.692999999999998</v>
      </c>
      <c r="AI2032" s="165">
        <v>822.86243059839603</v>
      </c>
      <c r="AJ2032" s="241" t="s">
        <v>10177</v>
      </c>
      <c r="AK2032" s="165">
        <v>47.418999999999997</v>
      </c>
      <c r="AL2032" s="165" t="s">
        <v>5412</v>
      </c>
      <c r="AM2032" s="165" t="s">
        <v>5412</v>
      </c>
      <c r="AN2032" s="165" t="s">
        <v>5412</v>
      </c>
      <c r="AO2032" s="241" t="s">
        <v>10178</v>
      </c>
      <c r="AP2032" s="165">
        <v>11.317</v>
      </c>
      <c r="AQ2032" s="165">
        <v>4.7839999999999998</v>
      </c>
      <c r="AR2032" s="165">
        <v>6.5330000000000004</v>
      </c>
      <c r="AS2032" s="255">
        <v>136.55936454849501</v>
      </c>
      <c r="AT2032" s="11" t="s">
        <v>10179</v>
      </c>
    </row>
    <row r="2033" spans="2:46" ht="50" customHeight="1">
      <c r="B2033" s="34" t="s">
        <v>4001</v>
      </c>
      <c r="C2033" s="35" t="s">
        <v>5321</v>
      </c>
      <c r="D2033" s="36" t="s">
        <v>4002</v>
      </c>
      <c r="E2033" s="240">
        <v>2865.7809999999999</v>
      </c>
      <c r="F2033" s="235">
        <v>2942.5320000000002</v>
      </c>
      <c r="G2033" s="234">
        <f t="shared" si="590"/>
        <v>-76.751000000000204</v>
      </c>
      <c r="H2033" s="105">
        <f t="shared" si="575"/>
        <v>-2.6083318720068362</v>
      </c>
      <c r="I2033" s="240">
        <v>484.06099999999998</v>
      </c>
      <c r="J2033" s="235">
        <v>431.99400000000003</v>
      </c>
      <c r="K2033" s="234">
        <f t="shared" si="576"/>
        <v>52.06699999999995</v>
      </c>
      <c r="L2033" s="312">
        <f t="shared" si="577"/>
        <v>12.052713695097605</v>
      </c>
      <c r="M2033" s="240">
        <v>85.710999999999999</v>
      </c>
      <c r="N2033" s="235">
        <v>85.701999999999998</v>
      </c>
      <c r="O2033" s="234">
        <f t="shared" si="578"/>
        <v>9.0000000000003411E-3</v>
      </c>
      <c r="P2033" s="105">
        <f t="shared" si="579"/>
        <v>1.0501505215747988E-2</v>
      </c>
      <c r="Q2033" s="240">
        <v>2296.009</v>
      </c>
      <c r="R2033" s="235">
        <v>2424.8359999999998</v>
      </c>
      <c r="S2033" s="234">
        <f t="shared" si="580"/>
        <v>-128.82699999999977</v>
      </c>
      <c r="T2033" s="105">
        <f t="shared" si="581"/>
        <v>-5.3128129077595263</v>
      </c>
      <c r="U2033" s="180" t="s">
        <v>10180</v>
      </c>
      <c r="V2033" s="165">
        <v>745.21600000000001</v>
      </c>
      <c r="W2033" s="165">
        <v>854.98800000000006</v>
      </c>
      <c r="X2033" s="165">
        <f t="shared" si="582"/>
        <v>-109.77200000000005</v>
      </c>
      <c r="Y2033" s="255">
        <f t="shared" si="583"/>
        <v>-12.839010605996815</v>
      </c>
      <c r="Z2033" s="241" t="s">
        <v>10181</v>
      </c>
      <c r="AA2033" s="165">
        <v>390.18700000000001</v>
      </c>
      <c r="AB2033" s="165">
        <v>416.18400000000003</v>
      </c>
      <c r="AC2033" s="165">
        <f t="shared" si="584"/>
        <v>-25.997000000000014</v>
      </c>
      <c r="AD2033" s="165">
        <f t="shared" si="585"/>
        <v>-6.2465159640928078</v>
      </c>
      <c r="AE2033" s="241" t="s">
        <v>10182</v>
      </c>
      <c r="AF2033" s="165">
        <v>356.71499999999997</v>
      </c>
      <c r="AG2033" s="165">
        <v>316.68299999999999</v>
      </c>
      <c r="AH2033" s="165">
        <f t="shared" si="586"/>
        <v>40.031999999999982</v>
      </c>
      <c r="AI2033" s="165">
        <f t="shared" si="587"/>
        <v>12.641032199391816</v>
      </c>
      <c r="AJ2033" s="241" t="s">
        <v>10183</v>
      </c>
      <c r="AK2033" s="165">
        <v>331.80900000000003</v>
      </c>
      <c r="AL2033" s="165">
        <v>352.774</v>
      </c>
      <c r="AM2033" s="165">
        <f t="shared" si="588"/>
        <v>-20.964999999999975</v>
      </c>
      <c r="AN2033" s="165">
        <f t="shared" si="589"/>
        <v>-5.9428982861548683</v>
      </c>
      <c r="AO2033" s="241" t="s">
        <v>10184</v>
      </c>
      <c r="AP2033" s="165">
        <v>128.04400000000001</v>
      </c>
      <c r="AQ2033" s="165">
        <v>142.03</v>
      </c>
      <c r="AR2033" s="165">
        <f t="shared" si="591"/>
        <v>-13.98599999999999</v>
      </c>
      <c r="AS2033" s="255">
        <f t="shared" si="592"/>
        <v>-9.8472153770330131</v>
      </c>
      <c r="AT2033" s="9" t="s">
        <v>10185</v>
      </c>
    </row>
    <row r="2034" spans="2:46" ht="50" customHeight="1">
      <c r="B2034" s="34" t="s">
        <v>4003</v>
      </c>
      <c r="C2034" s="35" t="s">
        <v>5321</v>
      </c>
      <c r="D2034" s="36" t="s">
        <v>4004</v>
      </c>
      <c r="E2034" s="240">
        <v>1189.5630000000001</v>
      </c>
      <c r="F2034" s="235">
        <v>1155.3140000000001</v>
      </c>
      <c r="G2034" s="234">
        <f t="shared" si="590"/>
        <v>34.249000000000024</v>
      </c>
      <c r="H2034" s="105">
        <f t="shared" si="575"/>
        <v>2.9644754586199094</v>
      </c>
      <c r="I2034" s="240">
        <v>819.35400000000004</v>
      </c>
      <c r="J2034" s="235">
        <v>796.43499999999995</v>
      </c>
      <c r="K2034" s="234">
        <f t="shared" si="576"/>
        <v>22.919000000000096</v>
      </c>
      <c r="L2034" s="312">
        <f t="shared" si="577"/>
        <v>2.8776987450325633</v>
      </c>
      <c r="M2034" s="240">
        <v>26.164999999999999</v>
      </c>
      <c r="N2034" s="235">
        <v>26.163</v>
      </c>
      <c r="O2034" s="234">
        <f t="shared" si="578"/>
        <v>1.9999999999988916E-3</v>
      </c>
      <c r="P2034" s="105">
        <f t="shared" si="579"/>
        <v>7.6443832893738923E-3</v>
      </c>
      <c r="Q2034" s="240">
        <v>344.04399999999998</v>
      </c>
      <c r="R2034" s="235">
        <v>332.71600000000001</v>
      </c>
      <c r="S2034" s="234">
        <f t="shared" si="580"/>
        <v>11.327999999999975</v>
      </c>
      <c r="T2034" s="105">
        <f t="shared" si="581"/>
        <v>3.404705514613056</v>
      </c>
      <c r="U2034" s="180" t="s">
        <v>5401</v>
      </c>
      <c r="V2034" s="165">
        <v>321.83199999999999</v>
      </c>
      <c r="W2034" s="165">
        <v>321.798</v>
      </c>
      <c r="X2034" s="165">
        <f t="shared" si="582"/>
        <v>3.3999999999991815E-2</v>
      </c>
      <c r="Y2034" s="255">
        <f t="shared" si="583"/>
        <v>1.0565634342038116E-2</v>
      </c>
      <c r="Z2034" s="241" t="s">
        <v>5386</v>
      </c>
      <c r="AA2034" s="165">
        <v>11</v>
      </c>
      <c r="AB2034" s="165">
        <v>11</v>
      </c>
      <c r="AC2034" s="165">
        <f t="shared" si="584"/>
        <v>0</v>
      </c>
      <c r="AD2034" s="165">
        <f t="shared" si="585"/>
        <v>0</v>
      </c>
      <c r="AE2034" s="241" t="s">
        <v>10186</v>
      </c>
      <c r="AF2034" s="165">
        <v>10</v>
      </c>
      <c r="AG2034" s="165" t="s">
        <v>5412</v>
      </c>
      <c r="AH2034" s="165" t="s">
        <v>5412</v>
      </c>
      <c r="AI2034" s="165" t="s">
        <v>5412</v>
      </c>
      <c r="AJ2034" s="241" t="s">
        <v>6149</v>
      </c>
      <c r="AK2034" s="165">
        <v>1.294</v>
      </c>
      <c r="AL2034" s="165" t="s">
        <v>5412</v>
      </c>
      <c r="AM2034" s="165" t="s">
        <v>5412</v>
      </c>
      <c r="AN2034" s="165" t="s">
        <v>5412</v>
      </c>
      <c r="AO2034" s="165" t="s">
        <v>6176</v>
      </c>
      <c r="AP2034" s="165" t="s">
        <v>6176</v>
      </c>
      <c r="AQ2034" s="165" t="s">
        <v>6176</v>
      </c>
      <c r="AR2034" s="165" t="s">
        <v>6176</v>
      </c>
      <c r="AS2034" s="165" t="s">
        <v>6176</v>
      </c>
      <c r="AT2034" s="9" t="s">
        <v>10187</v>
      </c>
    </row>
    <row r="2035" spans="2:46" ht="50" customHeight="1">
      <c r="B2035" s="34" t="s">
        <v>4005</v>
      </c>
      <c r="C2035" s="35" t="s">
        <v>5321</v>
      </c>
      <c r="D2035" s="36" t="s">
        <v>4006</v>
      </c>
      <c r="E2035" s="240">
        <v>651.45899999999995</v>
      </c>
      <c r="F2035" s="235">
        <v>568.59</v>
      </c>
      <c r="G2035" s="234">
        <f t="shared" si="590"/>
        <v>82.868999999999915</v>
      </c>
      <c r="H2035" s="105">
        <f t="shared" si="575"/>
        <v>14.574473698095272</v>
      </c>
      <c r="I2035" s="240">
        <v>486.33800000000002</v>
      </c>
      <c r="J2035" s="235">
        <v>421.11200000000002</v>
      </c>
      <c r="K2035" s="234">
        <f t="shared" si="576"/>
        <v>65.225999999999999</v>
      </c>
      <c r="L2035" s="312">
        <f t="shared" si="577"/>
        <v>15.48899105226163</v>
      </c>
      <c r="M2035" s="240">
        <v>5.319</v>
      </c>
      <c r="N2035" s="235">
        <v>5.3179999999999996</v>
      </c>
      <c r="O2035" s="234">
        <f t="shared" si="578"/>
        <v>1.000000000000334E-3</v>
      </c>
      <c r="P2035" s="105">
        <f t="shared" si="579"/>
        <v>1.8804061677328582E-2</v>
      </c>
      <c r="Q2035" s="240">
        <v>159.80199999999999</v>
      </c>
      <c r="R2035" s="235">
        <v>142.16</v>
      </c>
      <c r="S2035" s="234">
        <f t="shared" si="580"/>
        <v>17.641999999999996</v>
      </c>
      <c r="T2035" s="105">
        <f t="shared" si="581"/>
        <v>12.409960607765894</v>
      </c>
      <c r="U2035" s="180" t="s">
        <v>10181</v>
      </c>
      <c r="V2035" s="165">
        <v>78.22</v>
      </c>
      <c r="W2035" s="165">
        <v>78.212000000000003</v>
      </c>
      <c r="X2035" s="165">
        <f t="shared" si="582"/>
        <v>7.9999999999955662E-3</v>
      </c>
      <c r="Y2035" s="255">
        <f t="shared" si="583"/>
        <v>1.0228609420543607E-2</v>
      </c>
      <c r="Z2035" s="241" t="s">
        <v>10182</v>
      </c>
      <c r="AA2035" s="165">
        <v>46.482999999999997</v>
      </c>
      <c r="AB2035" s="165">
        <v>29.827000000000002</v>
      </c>
      <c r="AC2035" s="165">
        <f t="shared" si="584"/>
        <v>16.655999999999995</v>
      </c>
      <c r="AD2035" s="165">
        <f t="shared" si="585"/>
        <v>55.842022328762511</v>
      </c>
      <c r="AE2035" s="241" t="s">
        <v>10188</v>
      </c>
      <c r="AF2035" s="165">
        <v>23.382999999999999</v>
      </c>
      <c r="AG2035" s="165">
        <v>23.381</v>
      </c>
      <c r="AH2035" s="165">
        <f t="shared" si="586"/>
        <v>1.9999999999988916E-3</v>
      </c>
      <c r="AI2035" s="165">
        <f t="shared" si="587"/>
        <v>8.5539540652619286E-3</v>
      </c>
      <c r="AJ2035" s="241" t="s">
        <v>10189</v>
      </c>
      <c r="AK2035" s="165">
        <v>5.4429999999999996</v>
      </c>
      <c r="AL2035" s="165">
        <v>5.4420000000000002</v>
      </c>
      <c r="AM2035" s="165">
        <f t="shared" si="588"/>
        <v>9.9999999999944578E-4</v>
      </c>
      <c r="AN2035" s="165">
        <f t="shared" si="589"/>
        <v>1.837559720689904E-2</v>
      </c>
      <c r="AO2035" s="241" t="s">
        <v>10190</v>
      </c>
      <c r="AP2035" s="165">
        <v>5.2990000000000004</v>
      </c>
      <c r="AQ2035" s="165">
        <v>5.298</v>
      </c>
      <c r="AR2035" s="165">
        <f t="shared" si="591"/>
        <v>1.000000000000334E-3</v>
      </c>
      <c r="AS2035" s="255">
        <f t="shared" si="592"/>
        <v>1.8875047187624273E-2</v>
      </c>
      <c r="AT2035" s="9" t="s">
        <v>10191</v>
      </c>
    </row>
    <row r="2036" spans="2:46" ht="50" customHeight="1">
      <c r="B2036" s="34" t="s">
        <v>4007</v>
      </c>
      <c r="C2036" s="35" t="s">
        <v>5321</v>
      </c>
      <c r="D2036" s="36" t="s">
        <v>4008</v>
      </c>
      <c r="E2036" s="240">
        <v>2206.0039999999999</v>
      </c>
      <c r="F2036" s="235">
        <v>1999.396</v>
      </c>
      <c r="G2036" s="234">
        <f t="shared" si="590"/>
        <v>206.60799999999995</v>
      </c>
      <c r="H2036" s="105">
        <f t="shared" si="575"/>
        <v>10.333520723258422</v>
      </c>
      <c r="I2036" s="240">
        <v>304.12799999999999</v>
      </c>
      <c r="J2036" s="235">
        <v>304.12799999999999</v>
      </c>
      <c r="K2036" s="234">
        <f t="shared" si="576"/>
        <v>0</v>
      </c>
      <c r="L2036" s="312">
        <f t="shared" si="577"/>
        <v>0</v>
      </c>
      <c r="M2036" s="240">
        <v>0.81899999999999995</v>
      </c>
      <c r="N2036" s="235">
        <v>0.81899999999999995</v>
      </c>
      <c r="O2036" s="234">
        <f t="shared" si="578"/>
        <v>0</v>
      </c>
      <c r="P2036" s="105">
        <f t="shared" si="579"/>
        <v>0</v>
      </c>
      <c r="Q2036" s="240">
        <v>1901.057</v>
      </c>
      <c r="R2036" s="235">
        <v>1694.4490000000001</v>
      </c>
      <c r="S2036" s="234">
        <f t="shared" si="580"/>
        <v>206.60799999999995</v>
      </c>
      <c r="T2036" s="105">
        <f t="shared" si="581"/>
        <v>12.193226234604875</v>
      </c>
      <c r="U2036" s="180" t="s">
        <v>5401</v>
      </c>
      <c r="V2036" s="165">
        <v>1672.5050000000001</v>
      </c>
      <c r="W2036" s="165">
        <v>1471.568</v>
      </c>
      <c r="X2036" s="165">
        <f t="shared" si="582"/>
        <v>200.93700000000013</v>
      </c>
      <c r="Y2036" s="255">
        <f t="shared" si="583"/>
        <v>13.654618746806136</v>
      </c>
      <c r="Z2036" s="241" t="s">
        <v>5386</v>
      </c>
      <c r="AA2036" s="165">
        <v>150</v>
      </c>
      <c r="AB2036" s="165">
        <v>150</v>
      </c>
      <c r="AC2036" s="165">
        <f t="shared" si="584"/>
        <v>0</v>
      </c>
      <c r="AD2036" s="165">
        <f t="shared" si="585"/>
        <v>0</v>
      </c>
      <c r="AE2036" s="241" t="s">
        <v>5649</v>
      </c>
      <c r="AF2036" s="165">
        <v>51.935000000000002</v>
      </c>
      <c r="AG2036" s="165">
        <v>53</v>
      </c>
      <c r="AH2036" s="165">
        <f t="shared" si="586"/>
        <v>-1.0649999999999977</v>
      </c>
      <c r="AI2036" s="165">
        <f t="shared" si="587"/>
        <v>-2.0094339622641466</v>
      </c>
      <c r="AJ2036" s="241" t="s">
        <v>10192</v>
      </c>
      <c r="AK2036" s="165">
        <v>11.476000000000001</v>
      </c>
      <c r="AL2036" s="165">
        <v>9.4390000000000001</v>
      </c>
      <c r="AM2036" s="165">
        <f t="shared" si="588"/>
        <v>2.0370000000000008</v>
      </c>
      <c r="AN2036" s="165">
        <f t="shared" si="589"/>
        <v>21.580675919059232</v>
      </c>
      <c r="AO2036" s="241" t="s">
        <v>6570</v>
      </c>
      <c r="AP2036" s="165">
        <v>11</v>
      </c>
      <c r="AQ2036" s="165">
        <v>11</v>
      </c>
      <c r="AR2036" s="165">
        <f t="shared" si="591"/>
        <v>0</v>
      </c>
      <c r="AS2036" s="255">
        <f t="shared" si="592"/>
        <v>0</v>
      </c>
      <c r="AT2036" s="9" t="s">
        <v>10193</v>
      </c>
    </row>
    <row r="2037" spans="2:46" ht="50" customHeight="1">
      <c r="B2037" s="34" t="s">
        <v>4009</v>
      </c>
      <c r="C2037" s="35" t="s">
        <v>5321</v>
      </c>
      <c r="D2037" s="36" t="s">
        <v>4010</v>
      </c>
      <c r="E2037" s="240">
        <v>225.47900000000001</v>
      </c>
      <c r="F2037" s="235">
        <v>346.62200000000001</v>
      </c>
      <c r="G2037" s="234">
        <f t="shared" si="590"/>
        <v>-121.143</v>
      </c>
      <c r="H2037" s="105">
        <f t="shared" si="575"/>
        <v>-34.949599275291234</v>
      </c>
      <c r="I2037" s="240" t="s">
        <v>5412</v>
      </c>
      <c r="J2037" s="235" t="s">
        <v>5412</v>
      </c>
      <c r="K2037" s="235" t="s">
        <v>5412</v>
      </c>
      <c r="L2037" s="314" t="s">
        <v>5412</v>
      </c>
      <c r="M2037" s="240" t="s">
        <v>5412</v>
      </c>
      <c r="N2037" s="235" t="s">
        <v>5412</v>
      </c>
      <c r="O2037" s="235" t="s">
        <v>5412</v>
      </c>
      <c r="P2037" s="235" t="s">
        <v>5412</v>
      </c>
      <c r="Q2037" s="240">
        <v>225.47900000000001</v>
      </c>
      <c r="R2037" s="235">
        <v>346.62200000000001</v>
      </c>
      <c r="S2037" s="234">
        <f t="shared" si="580"/>
        <v>-121.143</v>
      </c>
      <c r="T2037" s="105">
        <f t="shared" si="581"/>
        <v>-34.949599275291234</v>
      </c>
      <c r="U2037" s="180" t="s">
        <v>10194</v>
      </c>
      <c r="V2037" s="165">
        <v>225.48</v>
      </c>
      <c r="W2037" s="165">
        <v>336.214</v>
      </c>
      <c r="X2037" s="165">
        <f t="shared" si="582"/>
        <v>-110.73400000000001</v>
      </c>
      <c r="Y2037" s="255">
        <f t="shared" si="583"/>
        <v>-32.935570797170854</v>
      </c>
      <c r="Z2037" s="241" t="s">
        <v>10195</v>
      </c>
      <c r="AA2037" s="165">
        <v>0</v>
      </c>
      <c r="AB2037" s="165">
        <v>10.407999999999999</v>
      </c>
      <c r="AC2037" s="165">
        <f t="shared" si="584"/>
        <v>-10.407999999999999</v>
      </c>
      <c r="AD2037" s="165">
        <f t="shared" si="585"/>
        <v>-100</v>
      </c>
      <c r="AE2037" s="237" t="s">
        <v>5412</v>
      </c>
      <c r="AF2037" s="165" t="s">
        <v>5412</v>
      </c>
      <c r="AG2037" s="165" t="s">
        <v>5412</v>
      </c>
      <c r="AH2037" s="165" t="s">
        <v>5412</v>
      </c>
      <c r="AI2037" s="165" t="s">
        <v>5412</v>
      </c>
      <c r="AJ2037" s="165" t="s">
        <v>6176</v>
      </c>
      <c r="AK2037" s="165" t="s">
        <v>6176</v>
      </c>
      <c r="AL2037" s="165" t="s">
        <v>6176</v>
      </c>
      <c r="AM2037" s="165" t="s">
        <v>6176</v>
      </c>
      <c r="AN2037" s="165" t="s">
        <v>6176</v>
      </c>
      <c r="AO2037" s="165" t="s">
        <v>6176</v>
      </c>
      <c r="AP2037" s="165" t="s">
        <v>6176</v>
      </c>
      <c r="AQ2037" s="165" t="s">
        <v>6176</v>
      </c>
      <c r="AR2037" s="165" t="s">
        <v>6176</v>
      </c>
      <c r="AS2037" s="165" t="s">
        <v>6176</v>
      </c>
      <c r="AT2037" s="5"/>
    </row>
    <row r="2038" spans="2:46" ht="50" customHeight="1">
      <c r="B2038" s="34" t="s">
        <v>4011</v>
      </c>
      <c r="C2038" s="35" t="s">
        <v>5321</v>
      </c>
      <c r="D2038" s="36" t="s">
        <v>4012</v>
      </c>
      <c r="E2038" s="240">
        <v>104.39400000000001</v>
      </c>
      <c r="F2038" s="235">
        <v>84.385999999999996</v>
      </c>
      <c r="G2038" s="234">
        <f t="shared" si="590"/>
        <v>20.00800000000001</v>
      </c>
      <c r="H2038" s="105">
        <f t="shared" si="575"/>
        <v>23.710094091436982</v>
      </c>
      <c r="I2038" s="240">
        <v>104.39400000000001</v>
      </c>
      <c r="J2038" s="235">
        <v>84.385999999999996</v>
      </c>
      <c r="K2038" s="234">
        <f t="shared" si="576"/>
        <v>20.00800000000001</v>
      </c>
      <c r="L2038" s="312">
        <f t="shared" si="577"/>
        <v>23.710094091436982</v>
      </c>
      <c r="M2038" s="240" t="s">
        <v>5412</v>
      </c>
      <c r="N2038" s="235" t="s">
        <v>5412</v>
      </c>
      <c r="O2038" s="235" t="s">
        <v>5412</v>
      </c>
      <c r="P2038" s="235" t="s">
        <v>5412</v>
      </c>
      <c r="Q2038" s="240" t="s">
        <v>5412</v>
      </c>
      <c r="R2038" s="235" t="s">
        <v>5412</v>
      </c>
      <c r="S2038" s="235" t="s">
        <v>5412</v>
      </c>
      <c r="T2038" s="290" t="s">
        <v>5412</v>
      </c>
      <c r="U2038" s="293" t="s">
        <v>5412</v>
      </c>
      <c r="V2038" s="165" t="s">
        <v>5412</v>
      </c>
      <c r="W2038" s="165" t="s">
        <v>5412</v>
      </c>
      <c r="X2038" s="165" t="s">
        <v>5412</v>
      </c>
      <c r="Y2038" s="165" t="s">
        <v>5412</v>
      </c>
      <c r="Z2038" s="237" t="s">
        <v>5412</v>
      </c>
      <c r="AA2038" s="165" t="s">
        <v>5412</v>
      </c>
      <c r="AB2038" s="165" t="s">
        <v>5412</v>
      </c>
      <c r="AC2038" s="165" t="s">
        <v>5412</v>
      </c>
      <c r="AD2038" s="165" t="s">
        <v>5412</v>
      </c>
      <c r="AE2038" s="237" t="s">
        <v>5412</v>
      </c>
      <c r="AF2038" s="165" t="s">
        <v>5412</v>
      </c>
      <c r="AG2038" s="165" t="s">
        <v>5412</v>
      </c>
      <c r="AH2038" s="165" t="s">
        <v>5412</v>
      </c>
      <c r="AI2038" s="165" t="s">
        <v>5412</v>
      </c>
      <c r="AJ2038" s="165" t="s">
        <v>6176</v>
      </c>
      <c r="AK2038" s="165" t="s">
        <v>6176</v>
      </c>
      <c r="AL2038" s="165" t="s">
        <v>6176</v>
      </c>
      <c r="AM2038" s="165" t="s">
        <v>6176</v>
      </c>
      <c r="AN2038" s="165" t="s">
        <v>6176</v>
      </c>
      <c r="AO2038" s="165" t="s">
        <v>6176</v>
      </c>
      <c r="AP2038" s="165" t="s">
        <v>6176</v>
      </c>
      <c r="AQ2038" s="165" t="s">
        <v>6176</v>
      </c>
      <c r="AR2038" s="165" t="s">
        <v>6176</v>
      </c>
      <c r="AS2038" s="165" t="s">
        <v>6176</v>
      </c>
      <c r="AT2038" s="5"/>
    </row>
    <row r="2039" spans="2:46" ht="50" customHeight="1">
      <c r="B2039" s="34" t="s">
        <v>4013</v>
      </c>
      <c r="C2039" s="35" t="s">
        <v>5321</v>
      </c>
      <c r="D2039" s="36" t="s">
        <v>4014</v>
      </c>
      <c r="E2039" s="240">
        <v>162.31700000000001</v>
      </c>
      <c r="F2039" s="235">
        <v>176.09299999999999</v>
      </c>
      <c r="G2039" s="234">
        <f t="shared" si="590"/>
        <v>-13.775999999999982</v>
      </c>
      <c r="H2039" s="105">
        <f t="shared" si="575"/>
        <v>-7.8231389095534647</v>
      </c>
      <c r="I2039" s="240">
        <v>162.31700000000001</v>
      </c>
      <c r="J2039" s="235">
        <v>176.09299999999999</v>
      </c>
      <c r="K2039" s="234">
        <f t="shared" si="576"/>
        <v>-13.775999999999982</v>
      </c>
      <c r="L2039" s="312">
        <f t="shared" si="577"/>
        <v>-7.8231389095534647</v>
      </c>
      <c r="M2039" s="240" t="s">
        <v>5412</v>
      </c>
      <c r="N2039" s="235" t="s">
        <v>5412</v>
      </c>
      <c r="O2039" s="235" t="s">
        <v>5412</v>
      </c>
      <c r="P2039" s="235" t="s">
        <v>5412</v>
      </c>
      <c r="Q2039" s="240" t="s">
        <v>5412</v>
      </c>
      <c r="R2039" s="235" t="s">
        <v>5412</v>
      </c>
      <c r="S2039" s="235" t="s">
        <v>5412</v>
      </c>
      <c r="T2039" s="290" t="s">
        <v>5412</v>
      </c>
      <c r="U2039" s="293" t="s">
        <v>5412</v>
      </c>
      <c r="V2039" s="165" t="s">
        <v>5412</v>
      </c>
      <c r="W2039" s="165" t="s">
        <v>5412</v>
      </c>
      <c r="X2039" s="165" t="s">
        <v>5412</v>
      </c>
      <c r="Y2039" s="165" t="s">
        <v>5412</v>
      </c>
      <c r="Z2039" s="237" t="s">
        <v>5412</v>
      </c>
      <c r="AA2039" s="165" t="s">
        <v>5412</v>
      </c>
      <c r="AB2039" s="165" t="s">
        <v>5412</v>
      </c>
      <c r="AC2039" s="165" t="s">
        <v>5412</v>
      </c>
      <c r="AD2039" s="165" t="s">
        <v>5412</v>
      </c>
      <c r="AE2039" s="237" t="s">
        <v>5412</v>
      </c>
      <c r="AF2039" s="165" t="s">
        <v>5412</v>
      </c>
      <c r="AG2039" s="165" t="s">
        <v>5412</v>
      </c>
      <c r="AH2039" s="165" t="s">
        <v>5412</v>
      </c>
      <c r="AI2039" s="165" t="s">
        <v>5412</v>
      </c>
      <c r="AJ2039" s="165" t="s">
        <v>6176</v>
      </c>
      <c r="AK2039" s="165" t="s">
        <v>6176</v>
      </c>
      <c r="AL2039" s="165" t="s">
        <v>6176</v>
      </c>
      <c r="AM2039" s="165" t="s">
        <v>6176</v>
      </c>
      <c r="AN2039" s="165" t="s">
        <v>6176</v>
      </c>
      <c r="AO2039" s="165" t="s">
        <v>6176</v>
      </c>
      <c r="AP2039" s="165" t="s">
        <v>6176</v>
      </c>
      <c r="AQ2039" s="165" t="s">
        <v>6176</v>
      </c>
      <c r="AR2039" s="165" t="s">
        <v>6176</v>
      </c>
      <c r="AS2039" s="165" t="s">
        <v>6176</v>
      </c>
      <c r="AT2039" s="5"/>
    </row>
    <row r="2040" spans="2:46" ht="50" customHeight="1">
      <c r="B2040" s="34" t="s">
        <v>4015</v>
      </c>
      <c r="C2040" s="35" t="s">
        <v>5321</v>
      </c>
      <c r="D2040" s="36" t="s">
        <v>4016</v>
      </c>
      <c r="E2040" s="240">
        <v>920.81600000000003</v>
      </c>
      <c r="F2040" s="235">
        <v>715.13800000000003</v>
      </c>
      <c r="G2040" s="234">
        <f t="shared" si="590"/>
        <v>205.678</v>
      </c>
      <c r="H2040" s="105">
        <f t="shared" si="575"/>
        <v>28.76060284868095</v>
      </c>
      <c r="I2040" s="240" t="s">
        <v>5412</v>
      </c>
      <c r="J2040" s="235" t="s">
        <v>5412</v>
      </c>
      <c r="K2040" s="235" t="s">
        <v>5412</v>
      </c>
      <c r="L2040" s="314" t="s">
        <v>5412</v>
      </c>
      <c r="M2040" s="240" t="s">
        <v>5412</v>
      </c>
      <c r="N2040" s="235" t="s">
        <v>5412</v>
      </c>
      <c r="O2040" s="235" t="s">
        <v>5412</v>
      </c>
      <c r="P2040" s="235" t="s">
        <v>5412</v>
      </c>
      <c r="Q2040" s="240">
        <v>920.81600000000003</v>
      </c>
      <c r="R2040" s="235">
        <v>715.13800000000003</v>
      </c>
      <c r="S2040" s="234">
        <f t="shared" si="580"/>
        <v>205.678</v>
      </c>
      <c r="T2040" s="105">
        <f t="shared" si="581"/>
        <v>28.76060284868095</v>
      </c>
      <c r="U2040" s="180" t="s">
        <v>10196</v>
      </c>
      <c r="V2040" s="165">
        <v>860.63</v>
      </c>
      <c r="W2040" s="165">
        <v>714.952</v>
      </c>
      <c r="X2040" s="165">
        <f t="shared" si="582"/>
        <v>145.678</v>
      </c>
      <c r="Y2040" s="255">
        <f t="shared" si="583"/>
        <v>20.375913348028959</v>
      </c>
      <c r="Z2040" s="237" t="s">
        <v>10197</v>
      </c>
      <c r="AA2040" s="165">
        <v>60</v>
      </c>
      <c r="AB2040" s="165" t="s">
        <v>6150</v>
      </c>
      <c r="AC2040" s="165" t="s">
        <v>5412</v>
      </c>
      <c r="AD2040" s="165" t="s">
        <v>5412</v>
      </c>
      <c r="AE2040" s="241" t="s">
        <v>10198</v>
      </c>
      <c r="AF2040" s="165">
        <v>0.186</v>
      </c>
      <c r="AG2040" s="165">
        <v>0.186</v>
      </c>
      <c r="AH2040" s="165">
        <f t="shared" si="586"/>
        <v>0</v>
      </c>
      <c r="AI2040" s="165" t="s">
        <v>12166</v>
      </c>
      <c r="AJ2040" s="165" t="s">
        <v>6176</v>
      </c>
      <c r="AK2040" s="165" t="s">
        <v>6176</v>
      </c>
      <c r="AL2040" s="165" t="s">
        <v>6176</v>
      </c>
      <c r="AM2040" s="165" t="s">
        <v>6176</v>
      </c>
      <c r="AN2040" s="165" t="s">
        <v>6176</v>
      </c>
      <c r="AO2040" s="165" t="s">
        <v>6176</v>
      </c>
      <c r="AP2040" s="165" t="s">
        <v>6176</v>
      </c>
      <c r="AQ2040" s="165" t="s">
        <v>6176</v>
      </c>
      <c r="AR2040" s="165" t="s">
        <v>6176</v>
      </c>
      <c r="AS2040" s="165" t="s">
        <v>6176</v>
      </c>
      <c r="AT2040" s="5"/>
    </row>
    <row r="2041" spans="2:46" ht="50" customHeight="1">
      <c r="B2041" s="34" t="s">
        <v>4017</v>
      </c>
      <c r="C2041" s="35" t="s">
        <v>5321</v>
      </c>
      <c r="D2041" s="36" t="s">
        <v>4018</v>
      </c>
      <c r="E2041" s="240">
        <v>219.404</v>
      </c>
      <c r="F2041" s="235">
        <v>223.37700000000001</v>
      </c>
      <c r="G2041" s="234">
        <f t="shared" si="590"/>
        <v>-3.9730000000000132</v>
      </c>
      <c r="H2041" s="105">
        <f t="shared" si="575"/>
        <v>-1.7786074663013709</v>
      </c>
      <c r="I2041" s="240" t="s">
        <v>5412</v>
      </c>
      <c r="J2041" s="235" t="s">
        <v>5412</v>
      </c>
      <c r="K2041" s="235" t="s">
        <v>5412</v>
      </c>
      <c r="L2041" s="314" t="s">
        <v>5412</v>
      </c>
      <c r="M2041" s="240" t="s">
        <v>5412</v>
      </c>
      <c r="N2041" s="235" t="s">
        <v>5412</v>
      </c>
      <c r="O2041" s="235" t="s">
        <v>5412</v>
      </c>
      <c r="P2041" s="235" t="s">
        <v>5412</v>
      </c>
      <c r="Q2041" s="240">
        <v>219.404</v>
      </c>
      <c r="R2041" s="235">
        <v>223.37700000000001</v>
      </c>
      <c r="S2041" s="234">
        <f t="shared" si="580"/>
        <v>-3.9730000000000132</v>
      </c>
      <c r="T2041" s="105">
        <f t="shared" si="581"/>
        <v>-1.7786074663013709</v>
      </c>
      <c r="U2041" s="180" t="s">
        <v>10199</v>
      </c>
      <c r="V2041" s="165">
        <v>142.16999999999999</v>
      </c>
      <c r="W2041" s="165">
        <v>132.15199999999999</v>
      </c>
      <c r="X2041" s="165">
        <f t="shared" si="582"/>
        <v>10.018000000000001</v>
      </c>
      <c r="Y2041" s="255">
        <f t="shared" si="583"/>
        <v>7.5806646891458325</v>
      </c>
      <c r="Z2041" s="241" t="s">
        <v>9310</v>
      </c>
      <c r="AA2041" s="165">
        <v>77.233999999999995</v>
      </c>
      <c r="AB2041" s="165">
        <v>91.224999999999994</v>
      </c>
      <c r="AC2041" s="165">
        <f t="shared" si="584"/>
        <v>-13.991</v>
      </c>
      <c r="AD2041" s="165">
        <f t="shared" si="585"/>
        <v>-15.336804604001097</v>
      </c>
      <c r="AE2041" s="237" t="s">
        <v>5412</v>
      </c>
      <c r="AF2041" s="165" t="s">
        <v>5412</v>
      </c>
      <c r="AG2041" s="165" t="s">
        <v>5412</v>
      </c>
      <c r="AH2041" s="165" t="s">
        <v>5412</v>
      </c>
      <c r="AI2041" s="165" t="s">
        <v>5412</v>
      </c>
      <c r="AJ2041" s="165" t="s">
        <v>6176</v>
      </c>
      <c r="AK2041" s="165" t="s">
        <v>6176</v>
      </c>
      <c r="AL2041" s="165" t="s">
        <v>6176</v>
      </c>
      <c r="AM2041" s="165" t="s">
        <v>6176</v>
      </c>
      <c r="AN2041" s="165" t="s">
        <v>6176</v>
      </c>
      <c r="AO2041" s="165" t="s">
        <v>6176</v>
      </c>
      <c r="AP2041" s="165" t="s">
        <v>6176</v>
      </c>
      <c r="AQ2041" s="165" t="s">
        <v>6176</v>
      </c>
      <c r="AR2041" s="165" t="s">
        <v>6176</v>
      </c>
      <c r="AS2041" s="165" t="s">
        <v>6176</v>
      </c>
      <c r="AT2041" s="5"/>
    </row>
    <row r="2042" spans="2:46" ht="50" customHeight="1">
      <c r="B2042" s="34" t="s">
        <v>4019</v>
      </c>
      <c r="C2042" s="35" t="s">
        <v>5321</v>
      </c>
      <c r="D2042" s="36" t="s">
        <v>4020</v>
      </c>
      <c r="E2042" s="240">
        <v>483.11500000000001</v>
      </c>
      <c r="F2042" s="235">
        <v>425.11500000000001</v>
      </c>
      <c r="G2042" s="234">
        <f t="shared" si="590"/>
        <v>58</v>
      </c>
      <c r="H2042" s="105">
        <f t="shared" si="575"/>
        <v>13.643367088905356</v>
      </c>
      <c r="I2042" s="240" t="s">
        <v>5412</v>
      </c>
      <c r="J2042" s="235" t="s">
        <v>5412</v>
      </c>
      <c r="K2042" s="235" t="s">
        <v>5412</v>
      </c>
      <c r="L2042" s="314" t="s">
        <v>5412</v>
      </c>
      <c r="M2042" s="240" t="s">
        <v>5412</v>
      </c>
      <c r="N2042" s="235" t="s">
        <v>5412</v>
      </c>
      <c r="O2042" s="235" t="s">
        <v>5412</v>
      </c>
      <c r="P2042" s="235" t="s">
        <v>5412</v>
      </c>
      <c r="Q2042" s="240">
        <v>483.11500000000001</v>
      </c>
      <c r="R2042" s="235">
        <v>425.11500000000001</v>
      </c>
      <c r="S2042" s="234">
        <f t="shared" si="580"/>
        <v>58</v>
      </c>
      <c r="T2042" s="105">
        <f t="shared" si="581"/>
        <v>13.643367088905356</v>
      </c>
      <c r="U2042" s="180" t="s">
        <v>10199</v>
      </c>
      <c r="V2042" s="165">
        <v>416.11500000000001</v>
      </c>
      <c r="W2042" s="165">
        <v>385.11500000000001</v>
      </c>
      <c r="X2042" s="165">
        <f t="shared" si="582"/>
        <v>31</v>
      </c>
      <c r="Y2042" s="255">
        <f t="shared" si="583"/>
        <v>8.0495436428079916</v>
      </c>
      <c r="Z2042" s="241" t="s">
        <v>9310</v>
      </c>
      <c r="AA2042" s="165">
        <v>67</v>
      </c>
      <c r="AB2042" s="165">
        <v>40</v>
      </c>
      <c r="AC2042" s="165">
        <f t="shared" si="584"/>
        <v>27</v>
      </c>
      <c r="AD2042" s="165">
        <f t="shared" si="585"/>
        <v>67.5</v>
      </c>
      <c r="AE2042" s="237" t="s">
        <v>5412</v>
      </c>
      <c r="AF2042" s="165" t="s">
        <v>5412</v>
      </c>
      <c r="AG2042" s="165" t="s">
        <v>5412</v>
      </c>
      <c r="AH2042" s="165" t="s">
        <v>5412</v>
      </c>
      <c r="AI2042" s="165" t="s">
        <v>5412</v>
      </c>
      <c r="AJ2042" s="165" t="s">
        <v>6176</v>
      </c>
      <c r="AK2042" s="165" t="s">
        <v>6176</v>
      </c>
      <c r="AL2042" s="165" t="s">
        <v>6176</v>
      </c>
      <c r="AM2042" s="165" t="s">
        <v>6176</v>
      </c>
      <c r="AN2042" s="165" t="s">
        <v>6176</v>
      </c>
      <c r="AO2042" s="165" t="s">
        <v>6176</v>
      </c>
      <c r="AP2042" s="165" t="s">
        <v>6176</v>
      </c>
      <c r="AQ2042" s="165" t="s">
        <v>6176</v>
      </c>
      <c r="AR2042" s="165" t="s">
        <v>6176</v>
      </c>
      <c r="AS2042" s="165" t="s">
        <v>6176</v>
      </c>
      <c r="AT2042" s="5"/>
    </row>
    <row r="2043" spans="2:46" ht="50" customHeight="1">
      <c r="B2043" s="34" t="s">
        <v>4021</v>
      </c>
      <c r="C2043" s="35" t="s">
        <v>5321</v>
      </c>
      <c r="D2043" s="36" t="s">
        <v>4022</v>
      </c>
      <c r="E2043" s="240">
        <v>251.715</v>
      </c>
      <c r="F2043" s="235">
        <v>364.24400000000003</v>
      </c>
      <c r="G2043" s="234">
        <f t="shared" si="590"/>
        <v>-112.52900000000002</v>
      </c>
      <c r="H2043" s="105">
        <f t="shared" si="575"/>
        <v>-30.89385137435346</v>
      </c>
      <c r="I2043" s="240">
        <v>157.22300000000001</v>
      </c>
      <c r="J2043" s="235">
        <v>279.76100000000002</v>
      </c>
      <c r="K2043" s="234">
        <f t="shared" si="576"/>
        <v>-122.53800000000001</v>
      </c>
      <c r="L2043" s="312">
        <f t="shared" si="577"/>
        <v>-43.800958675440818</v>
      </c>
      <c r="M2043" s="240" t="s">
        <v>5412</v>
      </c>
      <c r="N2043" s="235" t="s">
        <v>5412</v>
      </c>
      <c r="O2043" s="235" t="s">
        <v>5412</v>
      </c>
      <c r="P2043" s="235" t="s">
        <v>5412</v>
      </c>
      <c r="Q2043" s="240">
        <v>94.492000000000004</v>
      </c>
      <c r="R2043" s="235">
        <v>84.483000000000004</v>
      </c>
      <c r="S2043" s="234">
        <f t="shared" si="580"/>
        <v>10.009</v>
      </c>
      <c r="T2043" s="105">
        <f t="shared" si="581"/>
        <v>11.847353905519453</v>
      </c>
      <c r="U2043" s="180" t="s">
        <v>5654</v>
      </c>
      <c r="V2043" s="165">
        <v>94.492000000000004</v>
      </c>
      <c r="W2043" s="165">
        <v>84.483000000000004</v>
      </c>
      <c r="X2043" s="165">
        <f t="shared" si="582"/>
        <v>10.009</v>
      </c>
      <c r="Y2043" s="255">
        <f t="shared" si="583"/>
        <v>11.847353905519453</v>
      </c>
      <c r="Z2043" s="237" t="s">
        <v>5412</v>
      </c>
      <c r="AA2043" s="165" t="s">
        <v>5412</v>
      </c>
      <c r="AB2043" s="165" t="s">
        <v>5412</v>
      </c>
      <c r="AC2043" s="165" t="s">
        <v>5412</v>
      </c>
      <c r="AD2043" s="165" t="s">
        <v>5412</v>
      </c>
      <c r="AE2043" s="237" t="s">
        <v>5412</v>
      </c>
      <c r="AF2043" s="165" t="s">
        <v>5412</v>
      </c>
      <c r="AG2043" s="165" t="s">
        <v>5412</v>
      </c>
      <c r="AH2043" s="165" t="s">
        <v>5412</v>
      </c>
      <c r="AI2043" s="165" t="s">
        <v>5412</v>
      </c>
      <c r="AJ2043" s="165" t="s">
        <v>6176</v>
      </c>
      <c r="AK2043" s="165" t="s">
        <v>6176</v>
      </c>
      <c r="AL2043" s="165" t="s">
        <v>6176</v>
      </c>
      <c r="AM2043" s="165" t="s">
        <v>6176</v>
      </c>
      <c r="AN2043" s="165" t="s">
        <v>6176</v>
      </c>
      <c r="AO2043" s="165" t="s">
        <v>6176</v>
      </c>
      <c r="AP2043" s="165" t="s">
        <v>6176</v>
      </c>
      <c r="AQ2043" s="165" t="s">
        <v>6176</v>
      </c>
      <c r="AR2043" s="165" t="s">
        <v>6176</v>
      </c>
      <c r="AS2043" s="165" t="s">
        <v>6176</v>
      </c>
      <c r="AT2043" s="5"/>
    </row>
    <row r="2044" spans="2:46" ht="50" customHeight="1">
      <c r="B2044" s="34" t="s">
        <v>4023</v>
      </c>
      <c r="C2044" s="35" t="s">
        <v>5321</v>
      </c>
      <c r="D2044" s="36" t="s">
        <v>4024</v>
      </c>
      <c r="E2044" s="240">
        <v>429.37400000000002</v>
      </c>
      <c r="F2044" s="235">
        <v>462.92399999999998</v>
      </c>
      <c r="G2044" s="234">
        <f t="shared" si="590"/>
        <v>-33.549999999999955</v>
      </c>
      <c r="H2044" s="105">
        <f t="shared" si="575"/>
        <v>-7.2474099420207105</v>
      </c>
      <c r="I2044" s="240" t="s">
        <v>5412</v>
      </c>
      <c r="J2044" s="235" t="s">
        <v>5412</v>
      </c>
      <c r="K2044" s="235" t="s">
        <v>5412</v>
      </c>
      <c r="L2044" s="314" t="s">
        <v>5412</v>
      </c>
      <c r="M2044" s="240" t="s">
        <v>5412</v>
      </c>
      <c r="N2044" s="235" t="s">
        <v>5412</v>
      </c>
      <c r="O2044" s="235" t="s">
        <v>5412</v>
      </c>
      <c r="P2044" s="235" t="s">
        <v>5412</v>
      </c>
      <c r="Q2044" s="240">
        <v>429.37400000000002</v>
      </c>
      <c r="R2044" s="235">
        <v>462.92399999999998</v>
      </c>
      <c r="S2044" s="234">
        <f t="shared" si="580"/>
        <v>-33.549999999999955</v>
      </c>
      <c r="T2044" s="105">
        <f t="shared" si="581"/>
        <v>-7.2474099420207105</v>
      </c>
      <c r="U2044" s="180" t="s">
        <v>10200</v>
      </c>
      <c r="V2044" s="165">
        <v>429.37400000000002</v>
      </c>
      <c r="W2044" s="165">
        <v>462.92399999999998</v>
      </c>
      <c r="X2044" s="165">
        <f t="shared" si="582"/>
        <v>-33.549999999999955</v>
      </c>
      <c r="Y2044" s="255">
        <f t="shared" si="583"/>
        <v>-7.2474099420207105</v>
      </c>
      <c r="Z2044" s="237" t="s">
        <v>5412</v>
      </c>
      <c r="AA2044" s="165" t="s">
        <v>5412</v>
      </c>
      <c r="AB2044" s="165" t="s">
        <v>5412</v>
      </c>
      <c r="AC2044" s="165" t="s">
        <v>5412</v>
      </c>
      <c r="AD2044" s="165" t="s">
        <v>5412</v>
      </c>
      <c r="AE2044" s="237" t="s">
        <v>5412</v>
      </c>
      <c r="AF2044" s="165" t="s">
        <v>5412</v>
      </c>
      <c r="AG2044" s="165" t="s">
        <v>5412</v>
      </c>
      <c r="AH2044" s="165" t="s">
        <v>5412</v>
      </c>
      <c r="AI2044" s="165" t="s">
        <v>5412</v>
      </c>
      <c r="AJ2044" s="165" t="s">
        <v>6176</v>
      </c>
      <c r="AK2044" s="165" t="s">
        <v>6176</v>
      </c>
      <c r="AL2044" s="165" t="s">
        <v>6176</v>
      </c>
      <c r="AM2044" s="165" t="s">
        <v>6176</v>
      </c>
      <c r="AN2044" s="165" t="s">
        <v>6176</v>
      </c>
      <c r="AO2044" s="165" t="s">
        <v>6176</v>
      </c>
      <c r="AP2044" s="165" t="s">
        <v>6176</v>
      </c>
      <c r="AQ2044" s="165" t="s">
        <v>6176</v>
      </c>
      <c r="AR2044" s="165" t="s">
        <v>6176</v>
      </c>
      <c r="AS2044" s="165" t="s">
        <v>6176</v>
      </c>
      <c r="AT2044" s="5"/>
    </row>
    <row r="2045" spans="2:46" ht="50" customHeight="1">
      <c r="B2045" s="34" t="s">
        <v>4025</v>
      </c>
      <c r="C2045" s="35" t="s">
        <v>5321</v>
      </c>
      <c r="D2045" s="36" t="s">
        <v>4026</v>
      </c>
      <c r="E2045" s="240">
        <v>219.595</v>
      </c>
      <c r="F2045" s="235">
        <v>231.65</v>
      </c>
      <c r="G2045" s="234">
        <f t="shared" si="590"/>
        <v>-12.055000000000007</v>
      </c>
      <c r="H2045" s="105">
        <f t="shared" si="575"/>
        <v>-5.2039715087416383</v>
      </c>
      <c r="I2045" s="240" t="s">
        <v>5412</v>
      </c>
      <c r="J2045" s="235" t="s">
        <v>5412</v>
      </c>
      <c r="K2045" s="235" t="s">
        <v>5412</v>
      </c>
      <c r="L2045" s="314" t="s">
        <v>5412</v>
      </c>
      <c r="M2045" s="240" t="s">
        <v>5412</v>
      </c>
      <c r="N2045" s="235" t="s">
        <v>5412</v>
      </c>
      <c r="O2045" s="235" t="s">
        <v>5412</v>
      </c>
      <c r="P2045" s="235" t="s">
        <v>5412</v>
      </c>
      <c r="Q2045" s="240">
        <v>219.595</v>
      </c>
      <c r="R2045" s="235">
        <v>231.65</v>
      </c>
      <c r="S2045" s="234">
        <f t="shared" si="580"/>
        <v>-12.055000000000007</v>
      </c>
      <c r="T2045" s="105">
        <f t="shared" si="581"/>
        <v>-5.2039715087416383</v>
      </c>
      <c r="U2045" s="180" t="s">
        <v>10201</v>
      </c>
      <c r="V2045" s="165">
        <v>163.816</v>
      </c>
      <c r="W2045" s="165">
        <v>175.95500000000001</v>
      </c>
      <c r="X2045" s="165">
        <f t="shared" si="582"/>
        <v>-12.13900000000001</v>
      </c>
      <c r="Y2045" s="255">
        <f t="shared" si="583"/>
        <v>-6.8989230200903693</v>
      </c>
      <c r="Z2045" s="241" t="s">
        <v>10202</v>
      </c>
      <c r="AA2045" s="165">
        <v>55.779000000000003</v>
      </c>
      <c r="AB2045" s="165">
        <v>55.695</v>
      </c>
      <c r="AC2045" s="165">
        <f t="shared" si="584"/>
        <v>8.4000000000003183E-2</v>
      </c>
      <c r="AD2045" s="165">
        <f t="shared" si="585"/>
        <v>0.15082143819014845</v>
      </c>
      <c r="AE2045" s="237" t="s">
        <v>5412</v>
      </c>
      <c r="AF2045" s="165" t="s">
        <v>5412</v>
      </c>
      <c r="AG2045" s="165" t="s">
        <v>5412</v>
      </c>
      <c r="AH2045" s="165" t="s">
        <v>5412</v>
      </c>
      <c r="AI2045" s="165" t="s">
        <v>5412</v>
      </c>
      <c r="AJ2045" s="165" t="s">
        <v>6176</v>
      </c>
      <c r="AK2045" s="165" t="s">
        <v>6176</v>
      </c>
      <c r="AL2045" s="165" t="s">
        <v>6176</v>
      </c>
      <c r="AM2045" s="165" t="s">
        <v>6176</v>
      </c>
      <c r="AN2045" s="165" t="s">
        <v>6176</v>
      </c>
      <c r="AO2045" s="165" t="s">
        <v>6176</v>
      </c>
      <c r="AP2045" s="165" t="s">
        <v>6176</v>
      </c>
      <c r="AQ2045" s="165" t="s">
        <v>6176</v>
      </c>
      <c r="AR2045" s="165" t="s">
        <v>6176</v>
      </c>
      <c r="AS2045" s="165" t="s">
        <v>6176</v>
      </c>
      <c r="AT2045" s="5"/>
    </row>
    <row r="2046" spans="2:46" ht="50" customHeight="1">
      <c r="B2046" s="34" t="s">
        <v>4027</v>
      </c>
      <c r="C2046" s="35" t="s">
        <v>5321</v>
      </c>
      <c r="D2046" s="36" t="s">
        <v>4028</v>
      </c>
      <c r="E2046" s="240">
        <v>3265.62</v>
      </c>
      <c r="F2046" s="235">
        <v>3230.4029999999998</v>
      </c>
      <c r="G2046" s="234">
        <f t="shared" si="590"/>
        <v>35.217000000000098</v>
      </c>
      <c r="H2046" s="105">
        <f t="shared" si="575"/>
        <v>1.0901735789621325</v>
      </c>
      <c r="I2046" s="240">
        <v>97.572000000000003</v>
      </c>
      <c r="J2046" s="235">
        <v>100.572</v>
      </c>
      <c r="K2046" s="234">
        <f t="shared" si="576"/>
        <v>-3</v>
      </c>
      <c r="L2046" s="312">
        <f t="shared" si="577"/>
        <v>-2.9829375969454719</v>
      </c>
      <c r="M2046" s="240" t="s">
        <v>5412</v>
      </c>
      <c r="N2046" s="235" t="s">
        <v>5412</v>
      </c>
      <c r="O2046" s="235" t="s">
        <v>5412</v>
      </c>
      <c r="P2046" s="235" t="s">
        <v>5412</v>
      </c>
      <c r="Q2046" s="240">
        <v>3168.0479999999998</v>
      </c>
      <c r="R2046" s="235">
        <v>3129.8310000000001</v>
      </c>
      <c r="S2046" s="234">
        <f t="shared" si="580"/>
        <v>38.216999999999643</v>
      </c>
      <c r="T2046" s="105">
        <f t="shared" si="581"/>
        <v>1.221056344575782</v>
      </c>
      <c r="U2046" s="180" t="s">
        <v>10203</v>
      </c>
      <c r="V2046" s="165">
        <v>2080.1689999999999</v>
      </c>
      <c r="W2046" s="165">
        <v>1921.2850000000001</v>
      </c>
      <c r="X2046" s="165">
        <f t="shared" si="582"/>
        <v>158.88399999999979</v>
      </c>
      <c r="Y2046" s="255">
        <f t="shared" si="583"/>
        <v>8.2696736819368173</v>
      </c>
      <c r="Z2046" s="241" t="s">
        <v>10204</v>
      </c>
      <c r="AA2046" s="165">
        <v>732.95699999999999</v>
      </c>
      <c r="AB2046" s="165">
        <v>842.95699999999999</v>
      </c>
      <c r="AC2046" s="165">
        <f t="shared" si="584"/>
        <v>-110</v>
      </c>
      <c r="AD2046" s="165">
        <f t="shared" si="585"/>
        <v>-13.049301447167529</v>
      </c>
      <c r="AE2046" s="241" t="s">
        <v>10205</v>
      </c>
      <c r="AF2046" s="165">
        <v>279.52300000000002</v>
      </c>
      <c r="AG2046" s="165">
        <v>291.72300000000001</v>
      </c>
      <c r="AH2046" s="165">
        <f t="shared" si="586"/>
        <v>-12.199999999999989</v>
      </c>
      <c r="AI2046" s="165">
        <f t="shared" si="587"/>
        <v>-4.1820494098854004</v>
      </c>
      <c r="AJ2046" s="241" t="s">
        <v>10206</v>
      </c>
      <c r="AK2046" s="165">
        <v>69.965000000000003</v>
      </c>
      <c r="AL2046" s="165">
        <v>68.432000000000002</v>
      </c>
      <c r="AM2046" s="165">
        <f t="shared" si="588"/>
        <v>1.5330000000000013</v>
      </c>
      <c r="AN2046" s="165">
        <f t="shared" si="589"/>
        <v>2.240180032733226</v>
      </c>
      <c r="AO2046" s="241" t="s">
        <v>10207</v>
      </c>
      <c r="AP2046" s="165">
        <v>5.4340000000000002</v>
      </c>
      <c r="AQ2046" s="165">
        <v>5.4340000000000002</v>
      </c>
      <c r="AR2046" s="165">
        <f t="shared" si="591"/>
        <v>0</v>
      </c>
      <c r="AS2046" s="255">
        <f t="shared" si="592"/>
        <v>0</v>
      </c>
      <c r="AT2046" s="5"/>
    </row>
    <row r="2047" spans="2:46" ht="50" customHeight="1">
      <c r="B2047" s="34" t="s">
        <v>4029</v>
      </c>
      <c r="C2047" s="35" t="s">
        <v>5321</v>
      </c>
      <c r="D2047" s="36" t="s">
        <v>4030</v>
      </c>
      <c r="E2047" s="240">
        <v>10.846</v>
      </c>
      <c r="F2047" s="235">
        <v>9.0830000000000002</v>
      </c>
      <c r="G2047" s="234">
        <f t="shared" si="590"/>
        <v>1.7629999999999999</v>
      </c>
      <c r="H2047" s="105">
        <f t="shared" si="575"/>
        <v>19.409886601343167</v>
      </c>
      <c r="I2047" s="240">
        <v>10.846</v>
      </c>
      <c r="J2047" s="235">
        <v>9.0830000000000002</v>
      </c>
      <c r="K2047" s="234">
        <f t="shared" si="576"/>
        <v>1.7629999999999999</v>
      </c>
      <c r="L2047" s="312">
        <f t="shared" si="577"/>
        <v>19.409886601343167</v>
      </c>
      <c r="M2047" s="240" t="s">
        <v>5412</v>
      </c>
      <c r="N2047" s="235" t="s">
        <v>5412</v>
      </c>
      <c r="O2047" s="235" t="s">
        <v>5412</v>
      </c>
      <c r="P2047" s="235" t="s">
        <v>5412</v>
      </c>
      <c r="Q2047" s="240" t="s">
        <v>5412</v>
      </c>
      <c r="R2047" s="235" t="s">
        <v>5412</v>
      </c>
      <c r="S2047" s="235" t="s">
        <v>5412</v>
      </c>
      <c r="T2047" s="290" t="s">
        <v>5412</v>
      </c>
      <c r="U2047" s="293" t="s">
        <v>5412</v>
      </c>
      <c r="V2047" s="165" t="s">
        <v>5412</v>
      </c>
      <c r="W2047" s="165" t="s">
        <v>5412</v>
      </c>
      <c r="X2047" s="165" t="s">
        <v>5412</v>
      </c>
      <c r="Y2047" s="165" t="s">
        <v>5412</v>
      </c>
      <c r="Z2047" s="237" t="s">
        <v>5412</v>
      </c>
      <c r="AA2047" s="165" t="s">
        <v>5412</v>
      </c>
      <c r="AB2047" s="165" t="s">
        <v>5412</v>
      </c>
      <c r="AC2047" s="165" t="s">
        <v>5412</v>
      </c>
      <c r="AD2047" s="165" t="s">
        <v>5412</v>
      </c>
      <c r="AE2047" s="237" t="s">
        <v>5412</v>
      </c>
      <c r="AF2047" s="165" t="s">
        <v>5412</v>
      </c>
      <c r="AG2047" s="165" t="s">
        <v>5412</v>
      </c>
      <c r="AH2047" s="165" t="s">
        <v>5412</v>
      </c>
      <c r="AI2047" s="165" t="s">
        <v>5412</v>
      </c>
      <c r="AJ2047" s="237" t="s">
        <v>5412</v>
      </c>
      <c r="AK2047" s="165" t="s">
        <v>5412</v>
      </c>
      <c r="AL2047" s="165" t="s">
        <v>5412</v>
      </c>
      <c r="AM2047" s="165" t="s">
        <v>5412</v>
      </c>
      <c r="AN2047" s="165" t="s">
        <v>5412</v>
      </c>
      <c r="AO2047" s="165" t="s">
        <v>6176</v>
      </c>
      <c r="AP2047" s="165" t="s">
        <v>6176</v>
      </c>
      <c r="AQ2047" s="165" t="s">
        <v>6176</v>
      </c>
      <c r="AR2047" s="165" t="s">
        <v>6176</v>
      </c>
      <c r="AS2047" s="165" t="s">
        <v>6176</v>
      </c>
      <c r="AT2047" s="5"/>
    </row>
    <row r="2048" spans="2:46" ht="50" customHeight="1">
      <c r="B2048" s="34" t="s">
        <v>4031</v>
      </c>
      <c r="C2048" s="35" t="s">
        <v>5322</v>
      </c>
      <c r="D2048" s="36" t="s">
        <v>4032</v>
      </c>
      <c r="E2048" s="240">
        <v>7993.7849999999999</v>
      </c>
      <c r="F2048" s="235">
        <v>8439.1949999999997</v>
      </c>
      <c r="G2048" s="234">
        <v>-445.40999999999985</v>
      </c>
      <c r="H2048" s="105">
        <v>-5.2778730672771506</v>
      </c>
      <c r="I2048" s="240">
        <v>4513.32</v>
      </c>
      <c r="J2048" s="235">
        <v>4867.2820000000002</v>
      </c>
      <c r="K2048" s="234">
        <v>-353.96200000000044</v>
      </c>
      <c r="L2048" s="312">
        <v>-7.2722722866684197</v>
      </c>
      <c r="M2048" s="240">
        <v>912.15499999999997</v>
      </c>
      <c r="N2048" s="235">
        <v>910.83600000000001</v>
      </c>
      <c r="O2048" s="234">
        <v>1.31899999999996</v>
      </c>
      <c r="P2048" s="105">
        <v>0.1448120188486138</v>
      </c>
      <c r="Q2048" s="240">
        <v>2568.31</v>
      </c>
      <c r="R2048" s="235">
        <v>2661.0770000000002</v>
      </c>
      <c r="S2048" s="234">
        <v>-92.76700000000028</v>
      </c>
      <c r="T2048" s="105">
        <v>-3.4860697379294274</v>
      </c>
      <c r="U2048" s="180" t="s">
        <v>10208</v>
      </c>
      <c r="V2048" s="165">
        <v>1638</v>
      </c>
      <c r="W2048" s="165">
        <v>1636</v>
      </c>
      <c r="X2048" s="165">
        <v>2</v>
      </c>
      <c r="Y2048" s="255">
        <v>0.12224938875305623</v>
      </c>
      <c r="Z2048" s="235" t="s">
        <v>10209</v>
      </c>
      <c r="AA2048" s="165">
        <v>336</v>
      </c>
      <c r="AB2048" s="165">
        <v>346</v>
      </c>
      <c r="AC2048" s="165">
        <v>-10</v>
      </c>
      <c r="AD2048" s="165">
        <v>-2.8901734104046244</v>
      </c>
      <c r="AE2048" s="235" t="s">
        <v>5582</v>
      </c>
      <c r="AF2048" s="165">
        <v>248</v>
      </c>
      <c r="AG2048" s="165">
        <v>292</v>
      </c>
      <c r="AH2048" s="165">
        <v>-44</v>
      </c>
      <c r="AI2048" s="165">
        <v>-15.068493150684931</v>
      </c>
      <c r="AJ2048" s="235" t="s">
        <v>10210</v>
      </c>
      <c r="AK2048" s="165">
        <v>149</v>
      </c>
      <c r="AL2048" s="165">
        <v>156</v>
      </c>
      <c r="AM2048" s="165">
        <v>-7</v>
      </c>
      <c r="AN2048" s="165">
        <v>-4.4871794871794872</v>
      </c>
      <c r="AO2048" s="235" t="s">
        <v>5492</v>
      </c>
      <c r="AP2048" s="165">
        <v>90</v>
      </c>
      <c r="AQ2048" s="165">
        <v>100</v>
      </c>
      <c r="AR2048" s="165">
        <v>-10</v>
      </c>
      <c r="AS2048" s="255">
        <v>-10</v>
      </c>
      <c r="AT2048" s="9" t="s">
        <v>10211</v>
      </c>
    </row>
    <row r="2049" spans="2:46" ht="50" customHeight="1">
      <c r="B2049" s="37" t="s">
        <v>4033</v>
      </c>
      <c r="C2049" s="35" t="s">
        <v>5322</v>
      </c>
      <c r="D2049" s="39" t="s">
        <v>4034</v>
      </c>
      <c r="E2049" s="240">
        <v>4019.37</v>
      </c>
      <c r="F2049" s="235">
        <v>3465.6179999999999</v>
      </c>
      <c r="G2049" s="234">
        <v>553.75199999999995</v>
      </c>
      <c r="H2049" s="105">
        <v>15.978448865397166</v>
      </c>
      <c r="I2049" s="240">
        <v>1675.5730000000001</v>
      </c>
      <c r="J2049" s="235">
        <v>1860.884</v>
      </c>
      <c r="K2049" s="234">
        <v>-185.31099999999992</v>
      </c>
      <c r="L2049" s="312">
        <v>-9.95822415583131</v>
      </c>
      <c r="M2049" s="240">
        <v>307.733</v>
      </c>
      <c r="N2049" s="235">
        <v>185.60599999999999</v>
      </c>
      <c r="O2049" s="234">
        <v>122.12700000000001</v>
      </c>
      <c r="P2049" s="105">
        <v>65.799058220100648</v>
      </c>
      <c r="Q2049" s="240">
        <v>2036.0640000000001</v>
      </c>
      <c r="R2049" s="235">
        <v>1419.1279999999999</v>
      </c>
      <c r="S2049" s="234">
        <v>616.93600000000015</v>
      </c>
      <c r="T2049" s="105">
        <v>43.472893213297191</v>
      </c>
      <c r="U2049" s="180" t="s">
        <v>10212</v>
      </c>
      <c r="V2049" s="165">
        <v>1161</v>
      </c>
      <c r="W2049" s="165">
        <v>648</v>
      </c>
      <c r="X2049" s="165">
        <v>513</v>
      </c>
      <c r="Y2049" s="255">
        <v>79.166666666666657</v>
      </c>
      <c r="Z2049" s="235" t="s">
        <v>10213</v>
      </c>
      <c r="AA2049" s="165">
        <v>466</v>
      </c>
      <c r="AB2049" s="165">
        <v>351</v>
      </c>
      <c r="AC2049" s="165">
        <v>115</v>
      </c>
      <c r="AD2049" s="165">
        <v>32.763532763532766</v>
      </c>
      <c r="AE2049" s="235" t="s">
        <v>10214</v>
      </c>
      <c r="AF2049" s="165">
        <v>189</v>
      </c>
      <c r="AG2049" s="165">
        <v>189</v>
      </c>
      <c r="AH2049" s="165">
        <v>0</v>
      </c>
      <c r="AI2049" s="165">
        <v>0</v>
      </c>
      <c r="AJ2049" s="235" t="s">
        <v>10215</v>
      </c>
      <c r="AK2049" s="165">
        <v>108</v>
      </c>
      <c r="AL2049" s="165">
        <v>116</v>
      </c>
      <c r="AM2049" s="165">
        <v>-8</v>
      </c>
      <c r="AN2049" s="165">
        <v>-6.8965517241379306</v>
      </c>
      <c r="AO2049" s="235" t="s">
        <v>10216</v>
      </c>
      <c r="AP2049" s="165">
        <v>59</v>
      </c>
      <c r="AQ2049" s="165">
        <v>59</v>
      </c>
      <c r="AR2049" s="165">
        <v>0</v>
      </c>
      <c r="AS2049" s="255">
        <v>0</v>
      </c>
      <c r="AT2049" s="11" t="s">
        <v>10217</v>
      </c>
    </row>
    <row r="2050" spans="2:46" ht="50" customHeight="1">
      <c r="B2050" s="34" t="s">
        <v>4035</v>
      </c>
      <c r="C2050" s="35" t="s">
        <v>5322</v>
      </c>
      <c r="D2050" s="36" t="s">
        <v>4036</v>
      </c>
      <c r="E2050" s="240">
        <v>1594.8040000000001</v>
      </c>
      <c r="F2050" s="235">
        <v>2434.2449999999999</v>
      </c>
      <c r="G2050" s="234">
        <v>-839.4409999999998</v>
      </c>
      <c r="H2050" s="105">
        <v>-34.484655406501801</v>
      </c>
      <c r="I2050" s="240">
        <v>707.149</v>
      </c>
      <c r="J2050" s="235">
        <v>1289.788</v>
      </c>
      <c r="K2050" s="234">
        <v>-582.63900000000001</v>
      </c>
      <c r="L2050" s="312">
        <v>-45.173237772409109</v>
      </c>
      <c r="M2050" s="240">
        <v>684.90899999999999</v>
      </c>
      <c r="N2050" s="235">
        <v>923.94399999999996</v>
      </c>
      <c r="O2050" s="234">
        <v>-239.03499999999997</v>
      </c>
      <c r="P2050" s="105">
        <v>-25.871156693479257</v>
      </c>
      <c r="Q2050" s="240">
        <v>202.74600000000001</v>
      </c>
      <c r="R2050" s="235">
        <v>220.51300000000001</v>
      </c>
      <c r="S2050" s="234">
        <v>-17.766999999999996</v>
      </c>
      <c r="T2050" s="105">
        <v>-8.0571213488547144</v>
      </c>
      <c r="U2050" s="180" t="s">
        <v>10218</v>
      </c>
      <c r="V2050" s="165">
        <v>94</v>
      </c>
      <c r="W2050" s="165">
        <v>113</v>
      </c>
      <c r="X2050" s="165">
        <v>-19</v>
      </c>
      <c r="Y2050" s="255">
        <v>-16.814159292035399</v>
      </c>
      <c r="Z2050" s="235" t="s">
        <v>5373</v>
      </c>
      <c r="AA2050" s="165">
        <v>80</v>
      </c>
      <c r="AB2050" s="165">
        <v>80</v>
      </c>
      <c r="AC2050" s="165">
        <v>0</v>
      </c>
      <c r="AD2050" s="165">
        <v>0</v>
      </c>
      <c r="AE2050" s="235" t="s">
        <v>5342</v>
      </c>
      <c r="AF2050" s="165">
        <v>27</v>
      </c>
      <c r="AG2050" s="165">
        <v>27</v>
      </c>
      <c r="AH2050" s="165">
        <v>0</v>
      </c>
      <c r="AI2050" s="165">
        <v>0</v>
      </c>
      <c r="AJ2050" s="235" t="s">
        <v>5411</v>
      </c>
      <c r="AK2050" s="165">
        <v>2</v>
      </c>
      <c r="AL2050" s="165" t="s">
        <v>6176</v>
      </c>
      <c r="AM2050" s="165" t="s">
        <v>6176</v>
      </c>
      <c r="AN2050" s="165" t="s">
        <v>6176</v>
      </c>
      <c r="AO2050" s="165" t="s">
        <v>6176</v>
      </c>
      <c r="AP2050" s="165" t="s">
        <v>6176</v>
      </c>
      <c r="AQ2050" s="165" t="s">
        <v>6176</v>
      </c>
      <c r="AR2050" s="165" t="s">
        <v>6176</v>
      </c>
      <c r="AS2050" s="165" t="s">
        <v>6176</v>
      </c>
      <c r="AT2050" s="9" t="s">
        <v>10219</v>
      </c>
    </row>
    <row r="2051" spans="2:46" ht="50" customHeight="1">
      <c r="B2051" s="34" t="s">
        <v>4037</v>
      </c>
      <c r="C2051" s="35" t="s">
        <v>5322</v>
      </c>
      <c r="D2051" s="36" t="s">
        <v>4038</v>
      </c>
      <c r="E2051" s="240">
        <v>17474.701000000001</v>
      </c>
      <c r="F2051" s="235">
        <v>17919.362000000001</v>
      </c>
      <c r="G2051" s="234">
        <f t="shared" ref="G2051" si="593">E2051-F2051</f>
        <v>-444.66100000000006</v>
      </c>
      <c r="H2051" s="105">
        <f t="shared" ref="H2051" si="594">G2051/F2051*100</f>
        <v>-2.4814555339637652</v>
      </c>
      <c r="I2051" s="240">
        <v>8933.0740000000005</v>
      </c>
      <c r="J2051" s="235">
        <v>9362.7199999999993</v>
      </c>
      <c r="K2051" s="234">
        <f t="shared" ref="K2051" si="595">I2051-J2051</f>
        <v>-429.64599999999882</v>
      </c>
      <c r="L2051" s="312">
        <f t="shared" ref="L2051" si="596">K2051/J2051*100</f>
        <v>-4.5889015157988151</v>
      </c>
      <c r="M2051" s="240">
        <v>3614.0970000000002</v>
      </c>
      <c r="N2051" s="235">
        <v>3609.1570000000002</v>
      </c>
      <c r="O2051" s="234">
        <f t="shared" ref="O2051" si="597">M2051-N2051</f>
        <v>4.9400000000000546</v>
      </c>
      <c r="P2051" s="105">
        <f t="shared" ref="P2051" si="598">O2051/N2051*100</f>
        <v>0.13687406782248748</v>
      </c>
      <c r="Q2051" s="240">
        <v>4927.53</v>
      </c>
      <c r="R2051" s="235">
        <v>4947.4849999999997</v>
      </c>
      <c r="S2051" s="234">
        <f t="shared" ref="S2051" si="599">Q2051-R2051</f>
        <v>-19.954999999999927</v>
      </c>
      <c r="T2051" s="105">
        <f t="shared" ref="T2051" si="600">S2051/R2051*100</f>
        <v>-0.40333624053433059</v>
      </c>
      <c r="U2051" s="185" t="s">
        <v>10220</v>
      </c>
      <c r="V2051" s="165">
        <v>1357</v>
      </c>
      <c r="W2051" s="165">
        <v>1353</v>
      </c>
      <c r="X2051" s="165">
        <f t="shared" ref="X2051" si="601">V2051-W2051</f>
        <v>4</v>
      </c>
      <c r="Y2051" s="165">
        <f t="shared" ref="Y2051" si="602">X2051/W2051*100</f>
        <v>0.29563932002956395</v>
      </c>
      <c r="Z2051" s="195" t="s">
        <v>10221</v>
      </c>
      <c r="AA2051" s="165">
        <v>1000</v>
      </c>
      <c r="AB2051" s="165">
        <v>1000</v>
      </c>
      <c r="AC2051" s="165">
        <f t="shared" ref="AC2051" si="603">AA2051-AB2051</f>
        <v>0</v>
      </c>
      <c r="AD2051" s="165">
        <f t="shared" ref="AD2051" si="604">AC2051/AB2051*100</f>
        <v>0</v>
      </c>
      <c r="AE2051" s="195" t="s">
        <v>10222</v>
      </c>
      <c r="AF2051" s="165">
        <v>519</v>
      </c>
      <c r="AG2051" s="165">
        <v>546</v>
      </c>
      <c r="AH2051" s="165">
        <f t="shared" ref="AH2051" si="605">AF2051-AG2051</f>
        <v>-27</v>
      </c>
      <c r="AI2051" s="165">
        <f t="shared" ref="AI2051" si="606">AH2051/AG2051*100</f>
        <v>-4.9450549450549453</v>
      </c>
      <c r="AJ2051" s="235" t="s">
        <v>10223</v>
      </c>
      <c r="AK2051" s="165">
        <v>451</v>
      </c>
      <c r="AL2051" s="165">
        <v>451</v>
      </c>
      <c r="AM2051" s="165">
        <f t="shared" ref="AM2051" si="607">AK2051-AL2051</f>
        <v>0</v>
      </c>
      <c r="AN2051" s="165">
        <f t="shared" ref="AN2051" si="608">AM2051/AL2051*100</f>
        <v>0</v>
      </c>
      <c r="AO2051" s="195" t="s">
        <v>10224</v>
      </c>
      <c r="AP2051" s="165">
        <v>417</v>
      </c>
      <c r="AQ2051" s="165">
        <v>508</v>
      </c>
      <c r="AR2051" s="165">
        <f t="shared" ref="AR2051" si="609">AP2051-AQ2051</f>
        <v>-91</v>
      </c>
      <c r="AS2051" s="255">
        <f t="shared" ref="AS2051" si="610">AR2051/AQ2051*100</f>
        <v>-17.913385826771652</v>
      </c>
      <c r="AT2051" s="166" t="s">
        <v>11812</v>
      </c>
    </row>
    <row r="2052" spans="2:46" ht="50" customHeight="1">
      <c r="B2052" s="34" t="s">
        <v>4039</v>
      </c>
      <c r="C2052" s="35" t="s">
        <v>5322</v>
      </c>
      <c r="D2052" s="36" t="s">
        <v>4040</v>
      </c>
      <c r="E2052" s="240">
        <v>10082.433999999999</v>
      </c>
      <c r="F2052" s="235">
        <v>11176.996999999999</v>
      </c>
      <c r="G2052" s="234">
        <v>-1094.5630000000001</v>
      </c>
      <c r="H2052" s="105">
        <v>-9.792997170885883</v>
      </c>
      <c r="I2052" s="240">
        <v>2885</v>
      </c>
      <c r="J2052" s="235">
        <v>2885</v>
      </c>
      <c r="K2052" s="234">
        <v>0</v>
      </c>
      <c r="L2052" s="312">
        <v>0</v>
      </c>
      <c r="M2052" s="240">
        <v>3443</v>
      </c>
      <c r="N2052" s="235">
        <v>4030</v>
      </c>
      <c r="O2052" s="234">
        <v>-587</v>
      </c>
      <c r="P2052" s="105">
        <v>-14.56575682382134</v>
      </c>
      <c r="Q2052" s="240">
        <v>3754.4340000000002</v>
      </c>
      <c r="R2052" s="235">
        <v>4261.9970000000003</v>
      </c>
      <c r="S2052" s="234">
        <v>-507.5630000000001</v>
      </c>
      <c r="T2052" s="105">
        <v>-11.909041700404766</v>
      </c>
      <c r="U2052" s="180" t="s">
        <v>7141</v>
      </c>
      <c r="V2052" s="165">
        <v>2535</v>
      </c>
      <c r="W2052" s="165">
        <v>3046</v>
      </c>
      <c r="X2052" s="165">
        <v>-511</v>
      </c>
      <c r="Y2052" s="165">
        <v>-16.776099803020355</v>
      </c>
      <c r="Z2052" s="235" t="s">
        <v>7103</v>
      </c>
      <c r="AA2052" s="165">
        <v>724</v>
      </c>
      <c r="AB2052" s="165">
        <v>724</v>
      </c>
      <c r="AC2052" s="165">
        <v>0</v>
      </c>
      <c r="AD2052" s="165">
        <v>0</v>
      </c>
      <c r="AE2052" s="235" t="s">
        <v>10225</v>
      </c>
      <c r="AF2052" s="165">
        <v>200</v>
      </c>
      <c r="AG2052" s="165">
        <v>200</v>
      </c>
      <c r="AH2052" s="165">
        <v>0</v>
      </c>
      <c r="AI2052" s="165">
        <v>0</v>
      </c>
      <c r="AJ2052" s="235" t="s">
        <v>10226</v>
      </c>
      <c r="AK2052" s="165">
        <v>100</v>
      </c>
      <c r="AL2052" s="165">
        <v>100</v>
      </c>
      <c r="AM2052" s="165">
        <v>0</v>
      </c>
      <c r="AN2052" s="165">
        <v>0</v>
      </c>
      <c r="AO2052" s="235" t="s">
        <v>10227</v>
      </c>
      <c r="AP2052" s="165">
        <v>81</v>
      </c>
      <c r="AQ2052" s="165">
        <v>81</v>
      </c>
      <c r="AR2052" s="165">
        <v>0</v>
      </c>
      <c r="AS2052" s="255">
        <v>0</v>
      </c>
      <c r="AT2052" s="9" t="s">
        <v>10228</v>
      </c>
    </row>
    <row r="2053" spans="2:46" ht="50" customHeight="1">
      <c r="B2053" s="34" t="s">
        <v>4041</v>
      </c>
      <c r="C2053" s="35" t="s">
        <v>5322</v>
      </c>
      <c r="D2053" s="36" t="s">
        <v>4042</v>
      </c>
      <c r="E2053" s="240">
        <v>13616.804</v>
      </c>
      <c r="F2053" s="235">
        <v>14129.458000000001</v>
      </c>
      <c r="G2053" s="234">
        <v>-512.65400000000045</v>
      </c>
      <c r="H2053" s="105">
        <v>-3.6282637309937895</v>
      </c>
      <c r="I2053" s="240">
        <v>3203.2249999999999</v>
      </c>
      <c r="J2053" s="235">
        <v>3593.0749999999998</v>
      </c>
      <c r="K2053" s="234">
        <v>-389.84999999999991</v>
      </c>
      <c r="L2053" s="312">
        <v>-10.850037920165873</v>
      </c>
      <c r="M2053" s="240">
        <v>3008.7570000000001</v>
      </c>
      <c r="N2053" s="235">
        <v>3493.4</v>
      </c>
      <c r="O2053" s="234">
        <v>-484.64300000000003</v>
      </c>
      <c r="P2053" s="105">
        <v>-13.873103566725826</v>
      </c>
      <c r="Q2053" s="240">
        <v>7404.8220000000001</v>
      </c>
      <c r="R2053" s="235">
        <v>7042.9830000000002</v>
      </c>
      <c r="S2053" s="234">
        <v>361.83899999999994</v>
      </c>
      <c r="T2053" s="105">
        <v>5.1375816184704677</v>
      </c>
      <c r="U2053" s="180" t="s">
        <v>10022</v>
      </c>
      <c r="V2053" s="165">
        <v>2351</v>
      </c>
      <c r="W2053" s="165">
        <v>2341</v>
      </c>
      <c r="X2053" s="165">
        <v>10</v>
      </c>
      <c r="Y2053" s="255">
        <v>0.42716787697565145</v>
      </c>
      <c r="Z2053" s="235" t="s">
        <v>10229</v>
      </c>
      <c r="AA2053" s="165">
        <v>1500</v>
      </c>
      <c r="AB2053" s="165">
        <v>1000</v>
      </c>
      <c r="AC2053" s="165">
        <v>500</v>
      </c>
      <c r="AD2053" s="165">
        <v>50</v>
      </c>
      <c r="AE2053" s="235" t="s">
        <v>5536</v>
      </c>
      <c r="AF2053" s="165">
        <v>980</v>
      </c>
      <c r="AG2053" s="165">
        <v>1209</v>
      </c>
      <c r="AH2053" s="165">
        <v>-229</v>
      </c>
      <c r="AI2053" s="165">
        <v>-18.941273779983458</v>
      </c>
      <c r="AJ2053" s="235" t="s">
        <v>10230</v>
      </c>
      <c r="AK2053" s="165">
        <v>780</v>
      </c>
      <c r="AL2053" s="165">
        <v>754</v>
      </c>
      <c r="AM2053" s="165">
        <v>26</v>
      </c>
      <c r="AN2053" s="165">
        <v>3.4482758620689653</v>
      </c>
      <c r="AO2053" s="235" t="s">
        <v>5373</v>
      </c>
      <c r="AP2053" s="165">
        <v>588</v>
      </c>
      <c r="AQ2053" s="165">
        <v>588</v>
      </c>
      <c r="AR2053" s="165">
        <v>0</v>
      </c>
      <c r="AS2053" s="255">
        <v>0</v>
      </c>
      <c r="AT2053" s="9" t="s">
        <v>10231</v>
      </c>
    </row>
    <row r="2054" spans="2:46" ht="50" customHeight="1">
      <c r="B2054" s="34" t="s">
        <v>4043</v>
      </c>
      <c r="C2054" s="35" t="s">
        <v>5322</v>
      </c>
      <c r="D2054" s="36" t="s">
        <v>4044</v>
      </c>
      <c r="E2054" s="240">
        <v>7912.0950000000003</v>
      </c>
      <c r="F2054" s="235">
        <v>8219.3459999999995</v>
      </c>
      <c r="G2054" s="234">
        <v>-307.25099999999929</v>
      </c>
      <c r="H2054" s="105">
        <v>-3.7381441297154212</v>
      </c>
      <c r="I2054" s="240">
        <v>3827.5630000000001</v>
      </c>
      <c r="J2054" s="235">
        <v>3828.0630000000001</v>
      </c>
      <c r="K2054" s="234">
        <v>-0.5</v>
      </c>
      <c r="L2054" s="312">
        <v>-1.3061436031747649E-2</v>
      </c>
      <c r="M2054" s="240">
        <v>813.68399999999997</v>
      </c>
      <c r="N2054" s="235">
        <v>1033.18</v>
      </c>
      <c r="O2054" s="234">
        <v>-219.49600000000009</v>
      </c>
      <c r="P2054" s="105">
        <v>-21.244700826574274</v>
      </c>
      <c r="Q2054" s="240">
        <v>3270.848</v>
      </c>
      <c r="R2054" s="235">
        <v>3358.1030000000001</v>
      </c>
      <c r="S2054" s="234">
        <v>-87.255000000000109</v>
      </c>
      <c r="T2054" s="105">
        <v>-2.5983419805765373</v>
      </c>
      <c r="U2054" s="180" t="s">
        <v>5513</v>
      </c>
      <c r="V2054" s="165">
        <v>2301</v>
      </c>
      <c r="W2054" s="165">
        <v>2304</v>
      </c>
      <c r="X2054" s="165">
        <v>-3</v>
      </c>
      <c r="Y2054" s="165">
        <v>-0.13020833333333331</v>
      </c>
      <c r="Z2054" s="235" t="s">
        <v>6005</v>
      </c>
      <c r="AA2054" s="165">
        <v>532</v>
      </c>
      <c r="AB2054" s="165">
        <v>535</v>
      </c>
      <c r="AC2054" s="165">
        <v>-3</v>
      </c>
      <c r="AD2054" s="165">
        <v>-0.56074766355140182</v>
      </c>
      <c r="AE2054" s="235" t="s">
        <v>6160</v>
      </c>
      <c r="AF2054" s="165">
        <v>250</v>
      </c>
      <c r="AG2054" s="165">
        <v>346</v>
      </c>
      <c r="AH2054" s="165">
        <v>-96</v>
      </c>
      <c r="AI2054" s="165">
        <v>-27.74566473988439</v>
      </c>
      <c r="AJ2054" s="235" t="s">
        <v>10232</v>
      </c>
      <c r="AK2054" s="165">
        <v>113</v>
      </c>
      <c r="AL2054" s="165">
        <v>113</v>
      </c>
      <c r="AM2054" s="165">
        <v>0</v>
      </c>
      <c r="AN2054" s="165">
        <v>0</v>
      </c>
      <c r="AO2054" s="235" t="s">
        <v>5386</v>
      </c>
      <c r="AP2054" s="165">
        <v>43</v>
      </c>
      <c r="AQ2054" s="165">
        <v>43</v>
      </c>
      <c r="AR2054" s="165">
        <v>0</v>
      </c>
      <c r="AS2054" s="255">
        <v>0</v>
      </c>
      <c r="AT2054" s="9" t="s">
        <v>10233</v>
      </c>
    </row>
    <row r="2055" spans="2:46" ht="50" customHeight="1">
      <c r="B2055" s="37" t="s">
        <v>4045</v>
      </c>
      <c r="C2055" s="35" t="s">
        <v>5322</v>
      </c>
      <c r="D2055" s="39" t="s">
        <v>4046</v>
      </c>
      <c r="E2055" s="240">
        <v>23083.37</v>
      </c>
      <c r="F2055" s="235">
        <v>22691.814999999999</v>
      </c>
      <c r="G2055" s="234">
        <v>391.55500000000029</v>
      </c>
      <c r="H2055" s="105">
        <v>1.7255340747313528</v>
      </c>
      <c r="I2055" s="240">
        <v>8145.0919999999996</v>
      </c>
      <c r="J2055" s="235">
        <v>7951.8630000000003</v>
      </c>
      <c r="K2055" s="234">
        <v>193.22899999999936</v>
      </c>
      <c r="L2055" s="312">
        <v>2.4299840175817837</v>
      </c>
      <c r="M2055" s="240">
        <v>8705.3119999999999</v>
      </c>
      <c r="N2055" s="235">
        <v>8512.8520000000008</v>
      </c>
      <c r="O2055" s="234">
        <v>192.45999999999913</v>
      </c>
      <c r="P2055" s="105">
        <v>2.2608169389060109</v>
      </c>
      <c r="Q2055" s="240">
        <v>6232.9660000000003</v>
      </c>
      <c r="R2055" s="235">
        <v>6227.1</v>
      </c>
      <c r="S2055" s="234">
        <v>5.8659999999999854</v>
      </c>
      <c r="T2055" s="105">
        <v>9.4201153024682197E-2</v>
      </c>
      <c r="U2055" s="180" t="s">
        <v>6005</v>
      </c>
      <c r="V2055" s="165">
        <v>3023</v>
      </c>
      <c r="W2055" s="165">
        <v>3082</v>
      </c>
      <c r="X2055" s="165">
        <v>-59</v>
      </c>
      <c r="Y2055" s="255">
        <v>-1.9143413367942892</v>
      </c>
      <c r="Z2055" s="237" t="s">
        <v>5513</v>
      </c>
      <c r="AA2055" s="165">
        <v>1356</v>
      </c>
      <c r="AB2055" s="165">
        <v>1354</v>
      </c>
      <c r="AC2055" s="165">
        <v>2</v>
      </c>
      <c r="AD2055" s="165">
        <v>0.14771048744460857</v>
      </c>
      <c r="AE2055" s="237" t="s">
        <v>5386</v>
      </c>
      <c r="AF2055" s="165">
        <v>566</v>
      </c>
      <c r="AG2055" s="165">
        <v>566</v>
      </c>
      <c r="AH2055" s="165">
        <v>0</v>
      </c>
      <c r="AI2055" s="165">
        <v>0</v>
      </c>
      <c r="AJ2055" s="237" t="s">
        <v>10234</v>
      </c>
      <c r="AK2055" s="165">
        <v>371</v>
      </c>
      <c r="AL2055" s="165">
        <v>339</v>
      </c>
      <c r="AM2055" s="165">
        <v>32</v>
      </c>
      <c r="AN2055" s="165">
        <v>9.4395280235988199</v>
      </c>
      <c r="AO2055" s="237" t="s">
        <v>10235</v>
      </c>
      <c r="AP2055" s="165">
        <v>287</v>
      </c>
      <c r="AQ2055" s="165">
        <v>317</v>
      </c>
      <c r="AR2055" s="165">
        <v>-30</v>
      </c>
      <c r="AS2055" s="369">
        <v>-9.4637223974763405</v>
      </c>
      <c r="AT2055" s="7" t="s">
        <v>10236</v>
      </c>
    </row>
    <row r="2056" spans="2:46" ht="50" customHeight="1">
      <c r="B2056" s="37" t="s">
        <v>4047</v>
      </c>
      <c r="C2056" s="35" t="s">
        <v>5322</v>
      </c>
      <c r="D2056" s="39" t="s">
        <v>4048</v>
      </c>
      <c r="E2056" s="240">
        <v>3031.933</v>
      </c>
      <c r="F2056" s="235">
        <v>3192.9839999999999</v>
      </c>
      <c r="G2056" s="234">
        <f t="shared" ref="G2056" si="611">E2056-F2056</f>
        <v>-161.05099999999993</v>
      </c>
      <c r="H2056" s="105">
        <f t="shared" ref="H2056" si="612">G2056/F2056*100</f>
        <v>-5.0439025062449394</v>
      </c>
      <c r="I2056" s="240">
        <v>1956.615</v>
      </c>
      <c r="J2056" s="235">
        <v>2178.654</v>
      </c>
      <c r="K2056" s="234">
        <f t="shared" ref="K2056" si="613">I2056-J2056</f>
        <v>-222.03899999999999</v>
      </c>
      <c r="L2056" s="312">
        <f t="shared" ref="L2056" si="614">K2056/J2056*100</f>
        <v>-10.191567821232743</v>
      </c>
      <c r="M2056" s="240">
        <v>379.55700000000002</v>
      </c>
      <c r="N2056" s="235">
        <v>379.42700000000002</v>
      </c>
      <c r="O2056" s="234">
        <f t="shared" ref="O2056" si="615">M2056-N2056</f>
        <v>0.12999999999999545</v>
      </c>
      <c r="P2056" s="105">
        <f t="shared" ref="P2056" si="616">O2056/N2056*100</f>
        <v>3.4262190091900534E-2</v>
      </c>
      <c r="Q2056" s="240">
        <v>695.76099999999997</v>
      </c>
      <c r="R2056" s="235">
        <v>634.90300000000002</v>
      </c>
      <c r="S2056" s="234">
        <f t="shared" ref="S2056" si="617">Q2056-R2056</f>
        <v>60.857999999999947</v>
      </c>
      <c r="T2056" s="105">
        <f t="shared" ref="T2056" si="618">S2056/R2056*100</f>
        <v>9.5854012345192814</v>
      </c>
      <c r="U2056" s="180" t="s">
        <v>10237</v>
      </c>
      <c r="V2056" s="165">
        <v>320</v>
      </c>
      <c r="W2056" s="165">
        <v>300</v>
      </c>
      <c r="X2056" s="165">
        <f t="shared" ref="X2056" si="619">V2056-W2056</f>
        <v>20</v>
      </c>
      <c r="Y2056" s="255">
        <f t="shared" ref="Y2056" si="620">X2056/W2056*100</f>
        <v>6.666666666666667</v>
      </c>
      <c r="Z2056" s="237" t="s">
        <v>10238</v>
      </c>
      <c r="AA2056" s="165">
        <v>155</v>
      </c>
      <c r="AB2056" s="165">
        <v>155</v>
      </c>
      <c r="AC2056" s="165">
        <f t="shared" ref="AC2056" si="621">AA2056-AB2056</f>
        <v>0</v>
      </c>
      <c r="AD2056" s="165">
        <f t="shared" ref="AD2056" si="622">AC2056/AB2056*100</f>
        <v>0</v>
      </c>
      <c r="AE2056" s="237" t="s">
        <v>10239</v>
      </c>
      <c r="AF2056" s="165">
        <v>120</v>
      </c>
      <c r="AG2056" s="165">
        <v>60</v>
      </c>
      <c r="AH2056" s="165">
        <f t="shared" ref="AH2056" si="623">AF2056-AG2056</f>
        <v>60</v>
      </c>
      <c r="AI2056" s="165">
        <f t="shared" ref="AI2056" si="624">AH2056/AG2056*100</f>
        <v>100</v>
      </c>
      <c r="AJ2056" s="237" t="s">
        <v>10240</v>
      </c>
      <c r="AK2056" s="165">
        <v>55</v>
      </c>
      <c r="AL2056" s="165">
        <v>55</v>
      </c>
      <c r="AM2056" s="165">
        <f t="shared" ref="AM2056" si="625">AK2056-AL2056</f>
        <v>0</v>
      </c>
      <c r="AN2056" s="165">
        <f t="shared" ref="AN2056" si="626">AM2056/AL2056*100</f>
        <v>0</v>
      </c>
      <c r="AO2056" s="237" t="s">
        <v>10241</v>
      </c>
      <c r="AP2056" s="165">
        <v>28</v>
      </c>
      <c r="AQ2056" s="165">
        <v>44</v>
      </c>
      <c r="AR2056" s="165">
        <f t="shared" ref="AR2056" si="627">AP2056-AQ2056</f>
        <v>-16</v>
      </c>
      <c r="AS2056" s="369">
        <f t="shared" ref="AS2056" si="628">AR2056/AQ2056*100</f>
        <v>-36.363636363636367</v>
      </c>
      <c r="AT2056" s="7" t="s">
        <v>10242</v>
      </c>
    </row>
    <row r="2057" spans="2:46" ht="50" customHeight="1">
      <c r="B2057" s="34" t="s">
        <v>4049</v>
      </c>
      <c r="C2057" s="35" t="s">
        <v>5322</v>
      </c>
      <c r="D2057" s="36" t="s">
        <v>4050</v>
      </c>
      <c r="E2057" s="240">
        <v>4944.857</v>
      </c>
      <c r="F2057" s="235">
        <v>4800.7529999999997</v>
      </c>
      <c r="G2057" s="234">
        <v>144.10400000000027</v>
      </c>
      <c r="H2057" s="105">
        <v>3.0016957756418683</v>
      </c>
      <c r="I2057" s="240">
        <v>2600</v>
      </c>
      <c r="J2057" s="235">
        <v>2656</v>
      </c>
      <c r="K2057" s="234">
        <v>-56</v>
      </c>
      <c r="L2057" s="312">
        <v>-2.1084337349397591</v>
      </c>
      <c r="M2057" s="240">
        <v>1258</v>
      </c>
      <c r="N2057" s="235">
        <v>1256</v>
      </c>
      <c r="O2057" s="234">
        <v>2</v>
      </c>
      <c r="P2057" s="105">
        <v>0.15923566878980894</v>
      </c>
      <c r="Q2057" s="240">
        <v>1086.857</v>
      </c>
      <c r="R2057" s="235">
        <v>888.75300000000004</v>
      </c>
      <c r="S2057" s="234">
        <v>198.10399999999993</v>
      </c>
      <c r="T2057" s="105">
        <v>22.29010760019937</v>
      </c>
      <c r="U2057" s="180" t="s">
        <v>10243</v>
      </c>
      <c r="V2057" s="165">
        <v>458</v>
      </c>
      <c r="W2057" s="165">
        <v>283</v>
      </c>
      <c r="X2057" s="165">
        <v>175</v>
      </c>
      <c r="Y2057" s="255">
        <v>61.837455830388691</v>
      </c>
      <c r="Z2057" s="237" t="s">
        <v>10244</v>
      </c>
      <c r="AA2057" s="165">
        <v>154</v>
      </c>
      <c r="AB2057" s="165">
        <v>141</v>
      </c>
      <c r="AC2057" s="165">
        <v>13</v>
      </c>
      <c r="AD2057" s="165">
        <v>9.2198581560283674</v>
      </c>
      <c r="AE2057" s="237" t="s">
        <v>10245</v>
      </c>
      <c r="AF2057" s="165">
        <v>117</v>
      </c>
      <c r="AG2057" s="165">
        <v>117</v>
      </c>
      <c r="AH2057" s="165">
        <v>0</v>
      </c>
      <c r="AI2057" s="165">
        <v>0</v>
      </c>
      <c r="AJ2057" s="237" t="s">
        <v>10246</v>
      </c>
      <c r="AK2057" s="165">
        <v>90</v>
      </c>
      <c r="AL2057" s="165">
        <v>89</v>
      </c>
      <c r="AM2057" s="165">
        <v>1</v>
      </c>
      <c r="AN2057" s="165">
        <v>1.1235955056179776</v>
      </c>
      <c r="AO2057" s="237" t="s">
        <v>10247</v>
      </c>
      <c r="AP2057" s="165">
        <v>81</v>
      </c>
      <c r="AQ2057" s="165">
        <v>80</v>
      </c>
      <c r="AR2057" s="165">
        <v>1</v>
      </c>
      <c r="AS2057" s="369">
        <v>1.25</v>
      </c>
      <c r="AT2057" s="7" t="s">
        <v>10248</v>
      </c>
    </row>
    <row r="2058" spans="2:46" ht="50" customHeight="1">
      <c r="B2058" s="34" t="s">
        <v>4051</v>
      </c>
      <c r="C2058" s="35" t="s">
        <v>5322</v>
      </c>
      <c r="D2058" s="36" t="s">
        <v>4052</v>
      </c>
      <c r="E2058" s="240">
        <v>3842.83</v>
      </c>
      <c r="F2058" s="235">
        <v>3794.7139999999999</v>
      </c>
      <c r="G2058" s="234">
        <v>48.115999999999985</v>
      </c>
      <c r="H2058" s="105">
        <v>1.2679743453656847</v>
      </c>
      <c r="I2058" s="240">
        <v>1403.28</v>
      </c>
      <c r="J2058" s="235">
        <v>1401.8330000000001</v>
      </c>
      <c r="K2058" s="234">
        <v>1.446999999999889</v>
      </c>
      <c r="L2058" s="312">
        <v>0.1032219957726697</v>
      </c>
      <c r="M2058" s="240">
        <v>895.86400000000003</v>
      </c>
      <c r="N2058" s="235">
        <v>832.50599999999997</v>
      </c>
      <c r="O2058" s="234">
        <v>63.358000000000061</v>
      </c>
      <c r="P2058" s="105">
        <v>7.6105157200068305</v>
      </c>
      <c r="Q2058" s="240">
        <v>1543.6859999999999</v>
      </c>
      <c r="R2058" s="235">
        <v>1560.375</v>
      </c>
      <c r="S2058" s="234">
        <v>-16.689000000000078</v>
      </c>
      <c r="T2058" s="105">
        <v>-1.0695505888007741</v>
      </c>
      <c r="U2058" s="180" t="s">
        <v>10249</v>
      </c>
      <c r="V2058" s="165">
        <v>749</v>
      </c>
      <c r="W2058" s="165">
        <v>749</v>
      </c>
      <c r="X2058" s="165">
        <v>0</v>
      </c>
      <c r="Y2058" s="255">
        <v>0</v>
      </c>
      <c r="Z2058" s="237" t="s">
        <v>7029</v>
      </c>
      <c r="AA2058" s="165">
        <v>404</v>
      </c>
      <c r="AB2058" s="165">
        <v>398</v>
      </c>
      <c r="AC2058" s="165">
        <v>6</v>
      </c>
      <c r="AD2058" s="165">
        <v>1.5075376884422109</v>
      </c>
      <c r="AE2058" s="237" t="s">
        <v>10250</v>
      </c>
      <c r="AF2058" s="165">
        <v>186</v>
      </c>
      <c r="AG2058" s="165">
        <v>215</v>
      </c>
      <c r="AH2058" s="165">
        <v>-29</v>
      </c>
      <c r="AI2058" s="165">
        <v>-13.488372093023257</v>
      </c>
      <c r="AJ2058" s="237" t="s">
        <v>5513</v>
      </c>
      <c r="AK2058" s="165">
        <v>147</v>
      </c>
      <c r="AL2058" s="165">
        <v>147</v>
      </c>
      <c r="AM2058" s="165">
        <v>0</v>
      </c>
      <c r="AN2058" s="165">
        <v>0</v>
      </c>
      <c r="AO2058" s="237" t="s">
        <v>9328</v>
      </c>
      <c r="AP2058" s="165">
        <v>30</v>
      </c>
      <c r="AQ2058" s="165">
        <v>25</v>
      </c>
      <c r="AR2058" s="165">
        <v>5</v>
      </c>
      <c r="AS2058" s="369">
        <v>20</v>
      </c>
      <c r="AT2058" s="7" t="s">
        <v>10251</v>
      </c>
    </row>
    <row r="2059" spans="2:46" ht="50" customHeight="1">
      <c r="B2059" s="34" t="s">
        <v>4053</v>
      </c>
      <c r="C2059" s="35" t="s">
        <v>5322</v>
      </c>
      <c r="D2059" s="36" t="s">
        <v>4054</v>
      </c>
      <c r="E2059" s="240">
        <v>4173.857</v>
      </c>
      <c r="F2059" s="235">
        <v>4772.2610000000004</v>
      </c>
      <c r="G2059" s="234">
        <v>-598.40400000000045</v>
      </c>
      <c r="H2059" s="105">
        <v>-12.539213592886064</v>
      </c>
      <c r="I2059" s="240">
        <v>2367</v>
      </c>
      <c r="J2059" s="235">
        <v>2810</v>
      </c>
      <c r="K2059" s="234">
        <v>-443</v>
      </c>
      <c r="L2059" s="312">
        <v>-15.765124555160142</v>
      </c>
      <c r="M2059" s="240">
        <v>700</v>
      </c>
      <c r="N2059" s="235">
        <v>851</v>
      </c>
      <c r="O2059" s="234">
        <v>-151</v>
      </c>
      <c r="P2059" s="105">
        <v>-17.743830787309047</v>
      </c>
      <c r="Q2059" s="240">
        <v>1106.857</v>
      </c>
      <c r="R2059" s="235">
        <v>1111.261</v>
      </c>
      <c r="S2059" s="234">
        <v>-4.4039999999999964</v>
      </c>
      <c r="T2059" s="105">
        <v>-0.39630653824799</v>
      </c>
      <c r="U2059" s="180" t="s">
        <v>10252</v>
      </c>
      <c r="V2059" s="165">
        <v>462</v>
      </c>
      <c r="W2059" s="165">
        <v>462</v>
      </c>
      <c r="X2059" s="165">
        <v>0</v>
      </c>
      <c r="Y2059" s="255">
        <v>0</v>
      </c>
      <c r="Z2059" s="237" t="s">
        <v>5373</v>
      </c>
      <c r="AA2059" s="165">
        <v>300</v>
      </c>
      <c r="AB2059" s="165">
        <v>300</v>
      </c>
      <c r="AC2059" s="165">
        <v>0</v>
      </c>
      <c r="AD2059" s="165">
        <v>0</v>
      </c>
      <c r="AE2059" s="237" t="s">
        <v>10253</v>
      </c>
      <c r="AF2059" s="165">
        <v>211</v>
      </c>
      <c r="AG2059" s="165">
        <v>211</v>
      </c>
      <c r="AH2059" s="165">
        <v>0</v>
      </c>
      <c r="AI2059" s="165">
        <v>0</v>
      </c>
      <c r="AJ2059" s="237" t="s">
        <v>10254</v>
      </c>
      <c r="AK2059" s="165">
        <v>80</v>
      </c>
      <c r="AL2059" s="165">
        <v>80</v>
      </c>
      <c r="AM2059" s="165">
        <v>0</v>
      </c>
      <c r="AN2059" s="165">
        <v>0</v>
      </c>
      <c r="AO2059" s="237" t="s">
        <v>5492</v>
      </c>
      <c r="AP2059" s="165">
        <v>36</v>
      </c>
      <c r="AQ2059" s="165">
        <v>37</v>
      </c>
      <c r="AR2059" s="165">
        <v>-1</v>
      </c>
      <c r="AS2059" s="255">
        <v>-2.7027027027027026</v>
      </c>
      <c r="AT2059" s="7" t="s">
        <v>10255</v>
      </c>
    </row>
    <row r="2060" spans="2:46" ht="50" customHeight="1">
      <c r="B2060" s="34" t="s">
        <v>4055</v>
      </c>
      <c r="C2060" s="35" t="s">
        <v>5322</v>
      </c>
      <c r="D2060" s="36" t="s">
        <v>4056</v>
      </c>
      <c r="E2060" s="240">
        <v>8613.0010000000002</v>
      </c>
      <c r="F2060" s="235">
        <v>8739.027</v>
      </c>
      <c r="G2060" s="234">
        <v>-126.02599999999984</v>
      </c>
      <c r="H2060" s="105">
        <v>-1.4421056257178271</v>
      </c>
      <c r="I2060" s="240">
        <v>3260.6529999999998</v>
      </c>
      <c r="J2060" s="235">
        <v>3915.3429999999998</v>
      </c>
      <c r="K2060" s="234">
        <v>-654.69000000000005</v>
      </c>
      <c r="L2060" s="312">
        <v>-16.721140395617958</v>
      </c>
      <c r="M2060" s="240">
        <v>930.66300000000001</v>
      </c>
      <c r="N2060" s="235">
        <v>928.49199999999996</v>
      </c>
      <c r="O2060" s="234">
        <v>2.1710000000000491</v>
      </c>
      <c r="P2060" s="105">
        <v>0.23382000060313382</v>
      </c>
      <c r="Q2060" s="240">
        <v>4421.6850000000004</v>
      </c>
      <c r="R2060" s="235">
        <v>3895.192</v>
      </c>
      <c r="S2060" s="234">
        <v>526.49300000000039</v>
      </c>
      <c r="T2060" s="105">
        <v>13.516483911447763</v>
      </c>
      <c r="U2060" s="180" t="s">
        <v>10256</v>
      </c>
      <c r="V2060" s="165">
        <v>3266</v>
      </c>
      <c r="W2060" s="165">
        <v>2746</v>
      </c>
      <c r="X2060" s="165">
        <v>520</v>
      </c>
      <c r="Y2060" s="255">
        <v>18.936635105608158</v>
      </c>
      <c r="Z2060" s="237" t="s">
        <v>10257</v>
      </c>
      <c r="AA2060" s="165">
        <v>562</v>
      </c>
      <c r="AB2060" s="165">
        <v>561</v>
      </c>
      <c r="AC2060" s="165">
        <v>1</v>
      </c>
      <c r="AD2060" s="165">
        <v>0.17825311942959002</v>
      </c>
      <c r="AE2060" s="237" t="s">
        <v>7029</v>
      </c>
      <c r="AF2060" s="165">
        <v>397</v>
      </c>
      <c r="AG2060" s="165">
        <v>382</v>
      </c>
      <c r="AH2060" s="165">
        <v>15</v>
      </c>
      <c r="AI2060" s="165">
        <v>3.9267015706806281</v>
      </c>
      <c r="AJ2060" s="237" t="s">
        <v>10258</v>
      </c>
      <c r="AK2060" s="165">
        <v>67</v>
      </c>
      <c r="AL2060" s="165">
        <v>75</v>
      </c>
      <c r="AM2060" s="165">
        <v>-8</v>
      </c>
      <c r="AN2060" s="165">
        <v>-10.666666666666668</v>
      </c>
      <c r="AO2060" s="237" t="s">
        <v>10259</v>
      </c>
      <c r="AP2060" s="165">
        <v>73</v>
      </c>
      <c r="AQ2060" s="165">
        <v>74</v>
      </c>
      <c r="AR2060" s="165">
        <v>-1</v>
      </c>
      <c r="AS2060" s="369">
        <v>-1.3513513513513513</v>
      </c>
      <c r="AT2060" s="7" t="s">
        <v>10260</v>
      </c>
    </row>
    <row r="2061" spans="2:46" ht="50" customHeight="1">
      <c r="B2061" s="34" t="s">
        <v>4057</v>
      </c>
      <c r="C2061" s="35" t="s">
        <v>5322</v>
      </c>
      <c r="D2061" s="36" t="s">
        <v>4058</v>
      </c>
      <c r="E2061" s="240">
        <v>9407.1659999999993</v>
      </c>
      <c r="F2061" s="235">
        <v>10385.157999999999</v>
      </c>
      <c r="G2061" s="234">
        <v>-977.99200000000019</v>
      </c>
      <c r="H2061" s="105">
        <v>-9.4172086741482435</v>
      </c>
      <c r="I2061" s="240">
        <v>3702.8910000000001</v>
      </c>
      <c r="J2061" s="235">
        <v>3694.2860000000001</v>
      </c>
      <c r="K2061" s="234">
        <v>8.6050000000000182</v>
      </c>
      <c r="L2061" s="312">
        <v>0.23292728283625086</v>
      </c>
      <c r="M2061" s="240">
        <v>2358.0279999999998</v>
      </c>
      <c r="N2061" s="235">
        <v>2352.5479999999998</v>
      </c>
      <c r="O2061" s="234">
        <v>5.4800000000000182</v>
      </c>
      <c r="P2061" s="105">
        <v>0.23293892409421693</v>
      </c>
      <c r="Q2061" s="240">
        <v>3346.2469999999998</v>
      </c>
      <c r="R2061" s="235">
        <v>4338.3239999999996</v>
      </c>
      <c r="S2061" s="234">
        <v>-992.07699999999977</v>
      </c>
      <c r="T2061" s="105">
        <v>-22.867748005911956</v>
      </c>
      <c r="U2061" s="180" t="s">
        <v>10261</v>
      </c>
      <c r="V2061" s="165">
        <v>1631</v>
      </c>
      <c r="W2061" s="165">
        <v>1558</v>
      </c>
      <c r="X2061" s="165">
        <v>73</v>
      </c>
      <c r="Y2061" s="255">
        <v>4.6854942233632864</v>
      </c>
      <c r="Z2061" s="237" t="s">
        <v>10262</v>
      </c>
      <c r="AA2061" s="165">
        <v>573</v>
      </c>
      <c r="AB2061" s="165">
        <v>572</v>
      </c>
      <c r="AC2061" s="165">
        <v>1</v>
      </c>
      <c r="AD2061" s="165">
        <v>0.17482517482517482</v>
      </c>
      <c r="AE2061" s="237" t="s">
        <v>10263</v>
      </c>
      <c r="AF2061" s="165">
        <v>468</v>
      </c>
      <c r="AG2061" s="165">
        <v>1466</v>
      </c>
      <c r="AH2061" s="165">
        <v>-998</v>
      </c>
      <c r="AI2061" s="165">
        <v>-68.07639836289222</v>
      </c>
      <c r="AJ2061" s="237" t="s">
        <v>10264</v>
      </c>
      <c r="AK2061" s="165">
        <v>253</v>
      </c>
      <c r="AL2061" s="165">
        <v>358</v>
      </c>
      <c r="AM2061" s="165">
        <v>-105</v>
      </c>
      <c r="AN2061" s="165">
        <v>-29.329608938547487</v>
      </c>
      <c r="AO2061" s="237" t="s">
        <v>10265</v>
      </c>
      <c r="AP2061" s="165">
        <v>222</v>
      </c>
      <c r="AQ2061" s="165">
        <v>241</v>
      </c>
      <c r="AR2061" s="165">
        <v>-19</v>
      </c>
      <c r="AS2061" s="369">
        <v>-7.8838174273858916</v>
      </c>
      <c r="AT2061" s="7" t="s">
        <v>10266</v>
      </c>
    </row>
    <row r="2062" spans="2:46" ht="50" customHeight="1">
      <c r="B2062" s="34" t="s">
        <v>4059</v>
      </c>
      <c r="C2062" s="35" t="s">
        <v>5322</v>
      </c>
      <c r="D2062" s="36" t="s">
        <v>4060</v>
      </c>
      <c r="E2062" s="240">
        <v>1273.463</v>
      </c>
      <c r="F2062" s="235">
        <v>1259.6210000000001</v>
      </c>
      <c r="G2062" s="234">
        <f t="shared" ref="G2062" si="629">E2062-F2062</f>
        <v>13.841999999999871</v>
      </c>
      <c r="H2062" s="105">
        <f t="shared" ref="H2062" si="630">G2062/F2062*100</f>
        <v>1.0989019713072321</v>
      </c>
      <c r="I2062" s="240">
        <v>1050.71</v>
      </c>
      <c r="J2062" s="235">
        <v>1050.1289999999999</v>
      </c>
      <c r="K2062" s="234">
        <f t="shared" ref="K2062" si="631">I2062-J2062</f>
        <v>0.58100000000013097</v>
      </c>
      <c r="L2062" s="312">
        <f t="shared" ref="L2062" si="632">K2062/J2062*100</f>
        <v>5.5326536073199671E-2</v>
      </c>
      <c r="M2062" s="240">
        <v>201.83799999999999</v>
      </c>
      <c r="N2062" s="235">
        <v>201.81700000000001</v>
      </c>
      <c r="O2062" s="234">
        <f t="shared" ref="O2062" si="633">M2062-N2062</f>
        <v>2.0999999999986585E-2</v>
      </c>
      <c r="P2062" s="105">
        <f t="shared" ref="P2062" si="634">O2062/N2062*100</f>
        <v>1.0405466338309749E-2</v>
      </c>
      <c r="Q2062" s="240">
        <v>20.914999999999999</v>
      </c>
      <c r="R2062" s="235">
        <v>7.6749999999999998</v>
      </c>
      <c r="S2062" s="234">
        <f t="shared" ref="S2062" si="635">Q2062-R2062</f>
        <v>13.239999999999998</v>
      </c>
      <c r="T2062" s="105">
        <f t="shared" ref="T2062" si="636">S2062/R2062*100</f>
        <v>172.50814332247555</v>
      </c>
      <c r="U2062" s="180" t="s">
        <v>5460</v>
      </c>
      <c r="V2062" s="165">
        <v>14</v>
      </c>
      <c r="W2062" s="165">
        <v>3</v>
      </c>
      <c r="X2062" s="165">
        <f t="shared" ref="X2062" si="637">V2062-W2062</f>
        <v>11</v>
      </c>
      <c r="Y2062" s="255">
        <f t="shared" ref="Y2062" si="638">X2062/W2062*100</f>
        <v>366.66666666666663</v>
      </c>
      <c r="Z2062" s="237" t="s">
        <v>9302</v>
      </c>
      <c r="AA2062" s="165">
        <v>4</v>
      </c>
      <c r="AB2062" s="165">
        <v>4</v>
      </c>
      <c r="AC2062" s="165">
        <f t="shared" ref="AC2062" si="639">AA2062-AB2062</f>
        <v>0</v>
      </c>
      <c r="AD2062" s="165">
        <f t="shared" ref="AD2062" si="640">AC2062/AB2062*100</f>
        <v>0</v>
      </c>
      <c r="AE2062" s="237" t="s">
        <v>10267</v>
      </c>
      <c r="AF2062" s="165">
        <v>3</v>
      </c>
      <c r="AG2062" s="165">
        <v>0</v>
      </c>
      <c r="AH2062" s="165">
        <f t="shared" ref="AH2062" si="641">AF2062-AG2062</f>
        <v>3</v>
      </c>
      <c r="AI2062" s="165" t="s">
        <v>12158</v>
      </c>
      <c r="AJ2062" s="165" t="s">
        <v>6176</v>
      </c>
      <c r="AK2062" s="165" t="s">
        <v>6176</v>
      </c>
      <c r="AL2062" s="165" t="s">
        <v>6176</v>
      </c>
      <c r="AM2062" s="165" t="s">
        <v>6176</v>
      </c>
      <c r="AN2062" s="165" t="s">
        <v>6176</v>
      </c>
      <c r="AO2062" s="165" t="s">
        <v>6176</v>
      </c>
      <c r="AP2062" s="165" t="s">
        <v>6176</v>
      </c>
      <c r="AQ2062" s="165" t="s">
        <v>6176</v>
      </c>
      <c r="AR2062" s="165" t="s">
        <v>6176</v>
      </c>
      <c r="AS2062" s="165" t="s">
        <v>6176</v>
      </c>
      <c r="AT2062" s="166" t="s">
        <v>11810</v>
      </c>
    </row>
    <row r="2063" spans="2:46" ht="50" customHeight="1">
      <c r="B2063" s="34" t="s">
        <v>4061</v>
      </c>
      <c r="C2063" s="35" t="s">
        <v>5322</v>
      </c>
      <c r="D2063" s="36" t="s">
        <v>4062</v>
      </c>
      <c r="E2063" s="240">
        <v>4079.3969999999999</v>
      </c>
      <c r="F2063" s="235">
        <v>4253.5379999999996</v>
      </c>
      <c r="G2063" s="234">
        <v>-174.14099999999962</v>
      </c>
      <c r="H2063" s="105">
        <v>-4.0940271369387</v>
      </c>
      <c r="I2063" s="240">
        <v>1868.7090000000001</v>
      </c>
      <c r="J2063" s="235">
        <v>2195.2089999999998</v>
      </c>
      <c r="K2063" s="234">
        <v>-326.49999999999977</v>
      </c>
      <c r="L2063" s="312">
        <v>-14.873299079950918</v>
      </c>
      <c r="M2063" s="240">
        <v>862.08</v>
      </c>
      <c r="N2063" s="235">
        <v>910.7</v>
      </c>
      <c r="O2063" s="234">
        <v>-48.620000000000005</v>
      </c>
      <c r="P2063" s="105">
        <v>-5.3387504117711657</v>
      </c>
      <c r="Q2063" s="240">
        <v>1348.6079999999999</v>
      </c>
      <c r="R2063" s="235">
        <v>1147.6289999999999</v>
      </c>
      <c r="S2063" s="234">
        <v>200.97900000000004</v>
      </c>
      <c r="T2063" s="105">
        <v>17.512541073813928</v>
      </c>
      <c r="U2063" s="180" t="s">
        <v>6005</v>
      </c>
      <c r="V2063" s="165">
        <v>930</v>
      </c>
      <c r="W2063" s="165">
        <v>730</v>
      </c>
      <c r="X2063" s="165">
        <v>200</v>
      </c>
      <c r="Y2063" s="255">
        <v>27.397260273972602</v>
      </c>
      <c r="Z2063" s="237" t="s">
        <v>10268</v>
      </c>
      <c r="AA2063" s="165">
        <v>202</v>
      </c>
      <c r="AB2063" s="165">
        <v>202</v>
      </c>
      <c r="AC2063" s="165">
        <v>0</v>
      </c>
      <c r="AD2063" s="165">
        <v>0</v>
      </c>
      <c r="AE2063" s="237" t="s">
        <v>5386</v>
      </c>
      <c r="AF2063" s="165">
        <v>50</v>
      </c>
      <c r="AG2063" s="165">
        <v>50</v>
      </c>
      <c r="AH2063" s="165">
        <v>0</v>
      </c>
      <c r="AI2063" s="165">
        <v>0</v>
      </c>
      <c r="AJ2063" s="237" t="s">
        <v>10269</v>
      </c>
      <c r="AK2063" s="165">
        <v>47</v>
      </c>
      <c r="AL2063" s="165">
        <v>47</v>
      </c>
      <c r="AM2063" s="165">
        <v>0</v>
      </c>
      <c r="AN2063" s="165">
        <v>0</v>
      </c>
      <c r="AO2063" s="237" t="s">
        <v>10270</v>
      </c>
      <c r="AP2063" s="165">
        <v>47</v>
      </c>
      <c r="AQ2063" s="165">
        <v>49</v>
      </c>
      <c r="AR2063" s="165">
        <v>-2</v>
      </c>
      <c r="AS2063" s="369">
        <v>-4.0816326530612246</v>
      </c>
      <c r="AT2063" s="7" t="s">
        <v>10271</v>
      </c>
    </row>
    <row r="2064" spans="2:46" ht="50" customHeight="1">
      <c r="B2064" s="34" t="s">
        <v>4063</v>
      </c>
      <c r="C2064" s="35" t="s">
        <v>5322</v>
      </c>
      <c r="D2064" s="36" t="s">
        <v>4064</v>
      </c>
      <c r="E2064" s="240">
        <v>8809.6749999999993</v>
      </c>
      <c r="F2064" s="235">
        <v>8745.9009999999998</v>
      </c>
      <c r="G2064" s="234">
        <v>63.773999999999432</v>
      </c>
      <c r="H2064" s="105">
        <v>0.72918730728828773</v>
      </c>
      <c r="I2064" s="240">
        <v>3640.1170000000002</v>
      </c>
      <c r="J2064" s="235">
        <v>3637.174</v>
      </c>
      <c r="K2064" s="234">
        <v>2.943000000000211</v>
      </c>
      <c r="L2064" s="312">
        <v>8.0914468210765034E-2</v>
      </c>
      <c r="M2064" s="240">
        <v>1852.2270000000001</v>
      </c>
      <c r="N2064" s="235">
        <v>1851.575</v>
      </c>
      <c r="O2064" s="234">
        <v>0.65200000000004366</v>
      </c>
      <c r="P2064" s="105">
        <v>3.5213264383027618E-2</v>
      </c>
      <c r="Q2064" s="240">
        <v>3317.3310000000001</v>
      </c>
      <c r="R2064" s="235">
        <v>3257.152</v>
      </c>
      <c r="S2064" s="234">
        <v>60.179000000000087</v>
      </c>
      <c r="T2064" s="105">
        <v>1.8475956909594666</v>
      </c>
      <c r="U2064" s="180" t="s">
        <v>10272</v>
      </c>
      <c r="V2064" s="165">
        <v>1359</v>
      </c>
      <c r="W2064" s="165">
        <v>1363</v>
      </c>
      <c r="X2064" s="165">
        <v>-4</v>
      </c>
      <c r="Y2064" s="255">
        <v>-0.29347028613352899</v>
      </c>
      <c r="Z2064" s="237" t="s">
        <v>10273</v>
      </c>
      <c r="AA2064" s="165">
        <v>859</v>
      </c>
      <c r="AB2064" s="165">
        <v>796</v>
      </c>
      <c r="AC2064" s="165">
        <v>63</v>
      </c>
      <c r="AD2064" s="165">
        <v>7.9145728643216078</v>
      </c>
      <c r="AE2064" s="237" t="s">
        <v>10274</v>
      </c>
      <c r="AF2064" s="165">
        <v>400</v>
      </c>
      <c r="AG2064" s="165">
        <v>400</v>
      </c>
      <c r="AH2064" s="165">
        <v>0</v>
      </c>
      <c r="AI2064" s="165">
        <v>0</v>
      </c>
      <c r="AJ2064" s="237" t="s">
        <v>10275</v>
      </c>
      <c r="AK2064" s="165">
        <v>274</v>
      </c>
      <c r="AL2064" s="165">
        <v>274</v>
      </c>
      <c r="AM2064" s="165">
        <v>0</v>
      </c>
      <c r="AN2064" s="165">
        <v>0</v>
      </c>
      <c r="AO2064" s="237" t="s">
        <v>10276</v>
      </c>
      <c r="AP2064" s="165">
        <v>122</v>
      </c>
      <c r="AQ2064" s="165">
        <v>91</v>
      </c>
      <c r="AR2064" s="165">
        <v>31</v>
      </c>
      <c r="AS2064" s="369">
        <v>34.065934065934066</v>
      </c>
      <c r="AT2064" s="7" t="s">
        <v>10277</v>
      </c>
    </row>
    <row r="2065" spans="2:46" ht="50" customHeight="1">
      <c r="B2065" s="34" t="s">
        <v>4065</v>
      </c>
      <c r="C2065" s="35" t="s">
        <v>5322</v>
      </c>
      <c r="D2065" s="36" t="s">
        <v>4066</v>
      </c>
      <c r="E2065" s="240">
        <v>4719.1080000000002</v>
      </c>
      <c r="F2065" s="235">
        <v>4780.4120000000003</v>
      </c>
      <c r="G2065" s="234">
        <v>-61.304000000000087</v>
      </c>
      <c r="H2065" s="105">
        <v>-1.2823999270355795</v>
      </c>
      <c r="I2065" s="240">
        <v>2625.7</v>
      </c>
      <c r="J2065" s="235">
        <v>2925.7</v>
      </c>
      <c r="K2065" s="234">
        <v>-300</v>
      </c>
      <c r="L2065" s="312">
        <v>-10.253956318146084</v>
      </c>
      <c r="M2065" s="240">
        <v>110.03400000000001</v>
      </c>
      <c r="N2065" s="235">
        <v>109.913</v>
      </c>
      <c r="O2065" s="234">
        <v>0.12100000000000932</v>
      </c>
      <c r="P2065" s="105">
        <v>0.11008706886356422</v>
      </c>
      <c r="Q2065" s="240">
        <v>1983.374</v>
      </c>
      <c r="R2065" s="235">
        <v>1744.799</v>
      </c>
      <c r="S2065" s="234">
        <v>238.57500000000005</v>
      </c>
      <c r="T2065" s="105">
        <v>13.673494769311539</v>
      </c>
      <c r="U2065" s="180" t="s">
        <v>8719</v>
      </c>
      <c r="V2065" s="165">
        <v>1007</v>
      </c>
      <c r="W2065" s="165">
        <v>1007</v>
      </c>
      <c r="X2065" s="165">
        <v>0</v>
      </c>
      <c r="Y2065" s="255">
        <v>0</v>
      </c>
      <c r="Z2065" s="237" t="s">
        <v>10278</v>
      </c>
      <c r="AA2065" s="165">
        <v>560</v>
      </c>
      <c r="AB2065" s="165">
        <v>328</v>
      </c>
      <c r="AC2065" s="165">
        <v>232</v>
      </c>
      <c r="AD2065" s="165">
        <v>70.731707317073173</v>
      </c>
      <c r="AE2065" s="237" t="s">
        <v>10279</v>
      </c>
      <c r="AF2065" s="165">
        <v>300</v>
      </c>
      <c r="AG2065" s="165">
        <v>300</v>
      </c>
      <c r="AH2065" s="165">
        <v>0</v>
      </c>
      <c r="AI2065" s="165">
        <v>0</v>
      </c>
      <c r="AJ2065" s="237" t="s">
        <v>5373</v>
      </c>
      <c r="AK2065" s="165">
        <v>100</v>
      </c>
      <c r="AL2065" s="165">
        <v>100</v>
      </c>
      <c r="AM2065" s="165">
        <v>0</v>
      </c>
      <c r="AN2065" s="165">
        <v>0</v>
      </c>
      <c r="AO2065" s="237" t="s">
        <v>10280</v>
      </c>
      <c r="AP2065" s="165">
        <v>16</v>
      </c>
      <c r="AQ2065" s="165">
        <v>10</v>
      </c>
      <c r="AR2065" s="165">
        <v>6</v>
      </c>
      <c r="AS2065" s="369">
        <v>60</v>
      </c>
      <c r="AT2065" s="7" t="s">
        <v>10281</v>
      </c>
    </row>
    <row r="2066" spans="2:46" ht="50" customHeight="1">
      <c r="B2066" s="34" t="s">
        <v>4067</v>
      </c>
      <c r="C2066" s="35" t="s">
        <v>5322</v>
      </c>
      <c r="D2066" s="36" t="s">
        <v>4068</v>
      </c>
      <c r="E2066" s="240">
        <v>4140.299</v>
      </c>
      <c r="F2066" s="235">
        <v>3962.6790000000001</v>
      </c>
      <c r="G2066" s="234">
        <v>177.61999999999989</v>
      </c>
      <c r="H2066" s="105">
        <v>4.4823211771632243</v>
      </c>
      <c r="I2066" s="240">
        <v>2761.2190000000001</v>
      </c>
      <c r="J2066" s="235">
        <v>2582.1030000000001</v>
      </c>
      <c r="K2066" s="234">
        <v>179.11599999999999</v>
      </c>
      <c r="L2066" s="312">
        <v>6.9368263001127364</v>
      </c>
      <c r="M2066" s="240">
        <v>238.505</v>
      </c>
      <c r="N2066" s="235">
        <v>238.505</v>
      </c>
      <c r="O2066" s="234">
        <v>0</v>
      </c>
      <c r="P2066" s="105">
        <v>0</v>
      </c>
      <c r="Q2066" s="240">
        <v>1140.575</v>
      </c>
      <c r="R2066" s="235">
        <v>1142.0709999999999</v>
      </c>
      <c r="S2066" s="234">
        <v>-1.4959999999998672</v>
      </c>
      <c r="T2066" s="105">
        <v>-0.13099010481834031</v>
      </c>
      <c r="U2066" s="180" t="s">
        <v>6301</v>
      </c>
      <c r="V2066" s="165">
        <v>875</v>
      </c>
      <c r="W2066" s="165">
        <v>874</v>
      </c>
      <c r="X2066" s="165">
        <v>1</v>
      </c>
      <c r="Y2066" s="255">
        <v>0.11441647597254005</v>
      </c>
      <c r="Z2066" s="237" t="s">
        <v>5373</v>
      </c>
      <c r="AA2066" s="165">
        <v>205</v>
      </c>
      <c r="AB2066" s="165">
        <v>205</v>
      </c>
      <c r="AC2066" s="165">
        <v>0</v>
      </c>
      <c r="AD2066" s="165">
        <v>0</v>
      </c>
      <c r="AE2066" s="237" t="s">
        <v>10282</v>
      </c>
      <c r="AF2066" s="165">
        <v>23</v>
      </c>
      <c r="AG2066" s="165">
        <v>23</v>
      </c>
      <c r="AH2066" s="165">
        <v>0</v>
      </c>
      <c r="AI2066" s="165">
        <v>0</v>
      </c>
      <c r="AJ2066" s="237" t="s">
        <v>6754</v>
      </c>
      <c r="AK2066" s="165">
        <v>21</v>
      </c>
      <c r="AL2066" s="165">
        <v>21</v>
      </c>
      <c r="AM2066" s="165">
        <v>0</v>
      </c>
      <c r="AN2066" s="165">
        <v>0</v>
      </c>
      <c r="AO2066" s="237" t="s">
        <v>10283</v>
      </c>
      <c r="AP2066" s="165">
        <v>7</v>
      </c>
      <c r="AQ2066" s="165">
        <v>10</v>
      </c>
      <c r="AR2066" s="165">
        <v>-3</v>
      </c>
      <c r="AS2066" s="369">
        <v>-30</v>
      </c>
      <c r="AT2066" s="7" t="s">
        <v>10284</v>
      </c>
    </row>
    <row r="2067" spans="2:46" ht="50" customHeight="1">
      <c r="B2067" s="34" t="s">
        <v>4069</v>
      </c>
      <c r="C2067" s="35" t="s">
        <v>5322</v>
      </c>
      <c r="D2067" s="36" t="s">
        <v>4070</v>
      </c>
      <c r="E2067" s="240">
        <v>4544.7939999999999</v>
      </c>
      <c r="F2067" s="235">
        <v>4537.0739999999996</v>
      </c>
      <c r="G2067" s="234">
        <f t="shared" ref="G2067" si="642">E2067-F2067</f>
        <v>7.7200000000002547</v>
      </c>
      <c r="H2067" s="105">
        <f t="shared" ref="H2067" si="643">G2067/F2067*100</f>
        <v>0.17015371580891683</v>
      </c>
      <c r="I2067" s="240">
        <v>1349.5119999999999</v>
      </c>
      <c r="J2067" s="235">
        <v>967.72699999999998</v>
      </c>
      <c r="K2067" s="234">
        <f t="shared" ref="K2067" si="644">I2067-J2067</f>
        <v>381.78499999999997</v>
      </c>
      <c r="L2067" s="312">
        <f t="shared" ref="L2067" si="645">K2067/J2067*100</f>
        <v>39.451725538297474</v>
      </c>
      <c r="M2067" s="240">
        <v>352.88600000000002</v>
      </c>
      <c r="N2067" s="235">
        <v>352.86599999999999</v>
      </c>
      <c r="O2067" s="234">
        <f t="shared" ref="O2067" si="646">M2067-N2067</f>
        <v>2.0000000000038654E-2</v>
      </c>
      <c r="P2067" s="105">
        <f t="shared" ref="P2067" si="647">O2067/N2067*100</f>
        <v>5.6678739238233931E-3</v>
      </c>
      <c r="Q2067" s="240">
        <v>2842.3960000000002</v>
      </c>
      <c r="R2067" s="235">
        <v>3216.4810000000002</v>
      </c>
      <c r="S2067" s="234">
        <f t="shared" ref="S2067" si="648">Q2067-R2067</f>
        <v>-374.08500000000004</v>
      </c>
      <c r="T2067" s="105">
        <f t="shared" ref="T2067" si="649">S2067/R2067*100</f>
        <v>-11.630256793060491</v>
      </c>
      <c r="U2067" s="180" t="s">
        <v>10285</v>
      </c>
      <c r="V2067" s="165">
        <v>1237</v>
      </c>
      <c r="W2067" s="165">
        <v>1304</v>
      </c>
      <c r="X2067" s="165">
        <f t="shared" ref="X2067" si="650">V2067-W2067</f>
        <v>-67</v>
      </c>
      <c r="Y2067" s="255">
        <f t="shared" ref="Y2067" si="651">X2067/W2067*100</f>
        <v>-5.1380368098159508</v>
      </c>
      <c r="Z2067" s="237" t="s">
        <v>10286</v>
      </c>
      <c r="AA2067" s="165">
        <v>567</v>
      </c>
      <c r="AB2067" s="165">
        <v>567</v>
      </c>
      <c r="AC2067" s="165">
        <f t="shared" ref="AC2067" si="652">AA2067-AB2067</f>
        <v>0</v>
      </c>
      <c r="AD2067" s="165">
        <f t="shared" ref="AD2067" si="653">AC2067/AB2067*100</f>
        <v>0</v>
      </c>
      <c r="AE2067" s="237" t="s">
        <v>10287</v>
      </c>
      <c r="AF2067" s="165">
        <v>460</v>
      </c>
      <c r="AG2067" s="165">
        <v>560</v>
      </c>
      <c r="AH2067" s="165">
        <f t="shared" ref="AH2067" si="654">AF2067-AG2067</f>
        <v>-100</v>
      </c>
      <c r="AI2067" s="165">
        <f t="shared" ref="AI2067" si="655">AH2067/AG2067*100</f>
        <v>-17.857142857142858</v>
      </c>
      <c r="AJ2067" s="237" t="s">
        <v>10288</v>
      </c>
      <c r="AK2067" s="165">
        <v>284</v>
      </c>
      <c r="AL2067" s="165">
        <v>259</v>
      </c>
      <c r="AM2067" s="165">
        <f t="shared" ref="AM2067" si="656">AK2067-AL2067</f>
        <v>25</v>
      </c>
      <c r="AN2067" s="165">
        <f t="shared" ref="AN2067" si="657">AM2067/AL2067*100</f>
        <v>9.6525096525096519</v>
      </c>
      <c r="AO2067" s="237" t="s">
        <v>10289</v>
      </c>
      <c r="AP2067" s="165">
        <v>251</v>
      </c>
      <c r="AQ2067" s="165">
        <v>251</v>
      </c>
      <c r="AR2067" s="165">
        <f t="shared" ref="AR2067" si="658">AP2067-AQ2067</f>
        <v>0</v>
      </c>
      <c r="AS2067" s="369">
        <f t="shared" ref="AS2067" si="659">AR2067/AQ2067*100</f>
        <v>0</v>
      </c>
      <c r="AT2067" s="166" t="s">
        <v>11811</v>
      </c>
    </row>
    <row r="2068" spans="2:46" ht="50" customHeight="1">
      <c r="B2068" s="34" t="s">
        <v>4071</v>
      </c>
      <c r="C2068" s="35" t="s">
        <v>5322</v>
      </c>
      <c r="D2068" s="36" t="s">
        <v>4072</v>
      </c>
      <c r="E2068" s="240">
        <v>3484.2890000000002</v>
      </c>
      <c r="F2068" s="235">
        <v>3156.471</v>
      </c>
      <c r="G2068" s="234">
        <v>327.81800000000021</v>
      </c>
      <c r="H2068" s="105">
        <v>10.385585674634749</v>
      </c>
      <c r="I2068" s="240">
        <v>368.65199999999999</v>
      </c>
      <c r="J2068" s="235">
        <v>169.31200000000001</v>
      </c>
      <c r="K2068" s="234">
        <v>199.33999999999997</v>
      </c>
      <c r="L2068" s="312">
        <v>117.73530523530522</v>
      </c>
      <c r="M2068" s="240">
        <v>481.5</v>
      </c>
      <c r="N2068" s="235">
        <v>407.2</v>
      </c>
      <c r="O2068" s="234">
        <v>74.300000000000011</v>
      </c>
      <c r="P2068" s="105">
        <v>18.246561886051083</v>
      </c>
      <c r="Q2068" s="240">
        <v>2634.1370000000002</v>
      </c>
      <c r="R2068" s="235">
        <v>2579.9589999999998</v>
      </c>
      <c r="S2068" s="234">
        <v>54.178000000000338</v>
      </c>
      <c r="T2068" s="105">
        <v>2.0999558520116151</v>
      </c>
      <c r="U2068" s="180" t="s">
        <v>10290</v>
      </c>
      <c r="V2068" s="165">
        <v>1111</v>
      </c>
      <c r="W2068" s="165">
        <v>1081</v>
      </c>
      <c r="X2068" s="165">
        <v>30</v>
      </c>
      <c r="Y2068" s="255">
        <v>2.7752081406105455</v>
      </c>
      <c r="Z2068" s="237" t="s">
        <v>10291</v>
      </c>
      <c r="AA2068" s="165">
        <v>632</v>
      </c>
      <c r="AB2068" s="165">
        <v>576</v>
      </c>
      <c r="AC2068" s="165">
        <v>56</v>
      </c>
      <c r="AD2068" s="165">
        <v>9.7222222222222232</v>
      </c>
      <c r="AE2068" s="237" t="s">
        <v>10292</v>
      </c>
      <c r="AF2068" s="165">
        <v>341</v>
      </c>
      <c r="AG2068" s="165">
        <v>324</v>
      </c>
      <c r="AH2068" s="165">
        <v>17</v>
      </c>
      <c r="AI2068" s="165">
        <v>5.2469135802469129</v>
      </c>
      <c r="AJ2068" s="237" t="s">
        <v>10293</v>
      </c>
      <c r="AK2068" s="165">
        <v>298</v>
      </c>
      <c r="AL2068" s="165">
        <v>338</v>
      </c>
      <c r="AM2068" s="165">
        <v>-40</v>
      </c>
      <c r="AN2068" s="165">
        <v>-11.834319526627219</v>
      </c>
      <c r="AO2068" s="237" t="s">
        <v>7220</v>
      </c>
      <c r="AP2068" s="165">
        <v>168</v>
      </c>
      <c r="AQ2068" s="165">
        <v>164</v>
      </c>
      <c r="AR2068" s="165">
        <v>4</v>
      </c>
      <c r="AS2068" s="369">
        <v>2.4390243902439024</v>
      </c>
      <c r="AT2068" s="7" t="s">
        <v>10294</v>
      </c>
    </row>
    <row r="2069" spans="2:46" ht="50" customHeight="1">
      <c r="B2069" s="34" t="s">
        <v>4073</v>
      </c>
      <c r="C2069" s="35" t="s">
        <v>5322</v>
      </c>
      <c r="D2069" s="36" t="s">
        <v>4074</v>
      </c>
      <c r="E2069" s="240">
        <v>2125.2550000000001</v>
      </c>
      <c r="F2069" s="235">
        <v>2339.6889999999999</v>
      </c>
      <c r="G2069" s="234">
        <v>-214.43399999999974</v>
      </c>
      <c r="H2069" s="105">
        <v>-9.1650642457181171</v>
      </c>
      <c r="I2069" s="240">
        <v>1149.558</v>
      </c>
      <c r="J2069" s="235">
        <v>1278.896</v>
      </c>
      <c r="K2069" s="234">
        <v>-129.33799999999997</v>
      </c>
      <c r="L2069" s="312">
        <v>-10.11325393151593</v>
      </c>
      <c r="M2069" s="240">
        <v>326.971</v>
      </c>
      <c r="N2069" s="235">
        <v>326.541</v>
      </c>
      <c r="O2069" s="234">
        <v>0.43000000000000682</v>
      </c>
      <c r="P2069" s="105">
        <v>0.13168331082467646</v>
      </c>
      <c r="Q2069" s="240">
        <v>648.726</v>
      </c>
      <c r="R2069" s="235">
        <v>734.25199999999995</v>
      </c>
      <c r="S2069" s="234">
        <v>-85.525999999999954</v>
      </c>
      <c r="T2069" s="105">
        <v>-11.648044540566449</v>
      </c>
      <c r="U2069" s="180" t="s">
        <v>5395</v>
      </c>
      <c r="V2069" s="165">
        <v>307</v>
      </c>
      <c r="W2069" s="165">
        <v>384</v>
      </c>
      <c r="X2069" s="165">
        <v>-77</v>
      </c>
      <c r="Y2069" s="255">
        <v>-20.052083333333336</v>
      </c>
      <c r="Z2069" s="237" t="s">
        <v>5536</v>
      </c>
      <c r="AA2069" s="165">
        <v>264</v>
      </c>
      <c r="AB2069" s="165">
        <v>264</v>
      </c>
      <c r="AC2069" s="165">
        <v>0</v>
      </c>
      <c r="AD2069" s="165">
        <v>0</v>
      </c>
      <c r="AE2069" s="237" t="s">
        <v>6094</v>
      </c>
      <c r="AF2069" s="165">
        <v>63</v>
      </c>
      <c r="AG2069" s="165">
        <v>63</v>
      </c>
      <c r="AH2069" s="165">
        <v>0</v>
      </c>
      <c r="AI2069" s="165">
        <v>0</v>
      </c>
      <c r="AJ2069" s="237" t="s">
        <v>6754</v>
      </c>
      <c r="AK2069" s="165">
        <v>6</v>
      </c>
      <c r="AL2069" s="165">
        <v>6</v>
      </c>
      <c r="AM2069" s="165">
        <v>0</v>
      </c>
      <c r="AN2069" s="165">
        <v>0</v>
      </c>
      <c r="AO2069" s="237" t="s">
        <v>10295</v>
      </c>
      <c r="AP2069" s="165">
        <v>6</v>
      </c>
      <c r="AQ2069" s="165">
        <v>6</v>
      </c>
      <c r="AR2069" s="165">
        <v>0</v>
      </c>
      <c r="AS2069" s="369">
        <v>0</v>
      </c>
      <c r="AT2069" s="7" t="s">
        <v>10296</v>
      </c>
    </row>
    <row r="2070" spans="2:46" ht="50" customHeight="1">
      <c r="B2070" s="34" t="s">
        <v>4075</v>
      </c>
      <c r="C2070" s="35" t="s">
        <v>5322</v>
      </c>
      <c r="D2070" s="36" t="s">
        <v>4076</v>
      </c>
      <c r="E2070" s="240">
        <v>4471.2780000000002</v>
      </c>
      <c r="F2070" s="235">
        <v>4789.6890000000003</v>
      </c>
      <c r="G2070" s="234">
        <v>-318.41100000000006</v>
      </c>
      <c r="H2070" s="105">
        <v>-6.647842897524245</v>
      </c>
      <c r="I2070" s="240">
        <v>749.80799999999999</v>
      </c>
      <c r="J2070" s="235">
        <v>846.697</v>
      </c>
      <c r="K2070" s="234">
        <v>-96.88900000000001</v>
      </c>
      <c r="L2070" s="312">
        <v>-11.443172705229854</v>
      </c>
      <c r="M2070" s="240">
        <v>1622.1010000000001</v>
      </c>
      <c r="N2070" s="235">
        <v>1751.079</v>
      </c>
      <c r="O2070" s="234">
        <v>-128.97799999999984</v>
      </c>
      <c r="P2070" s="105">
        <v>-7.365629991565191</v>
      </c>
      <c r="Q2070" s="240">
        <v>2099.3690000000001</v>
      </c>
      <c r="R2070" s="235">
        <v>2191.913</v>
      </c>
      <c r="S2070" s="234">
        <v>-92.543999999999869</v>
      </c>
      <c r="T2070" s="105">
        <v>-4.2220653830694861</v>
      </c>
      <c r="U2070" s="180" t="s">
        <v>5794</v>
      </c>
      <c r="V2070" s="165">
        <v>1407</v>
      </c>
      <c r="W2070" s="165">
        <v>1508</v>
      </c>
      <c r="X2070" s="165">
        <v>-101</v>
      </c>
      <c r="Y2070" s="255">
        <v>-6.6976127320954912</v>
      </c>
      <c r="Z2070" s="237" t="s">
        <v>6754</v>
      </c>
      <c r="AA2070" s="165">
        <v>539</v>
      </c>
      <c r="AB2070" s="165">
        <v>538</v>
      </c>
      <c r="AC2070" s="165">
        <v>1</v>
      </c>
      <c r="AD2070" s="165">
        <v>0.18587360594795538</v>
      </c>
      <c r="AE2070" s="237" t="s">
        <v>10297</v>
      </c>
      <c r="AF2070" s="165">
        <v>41</v>
      </c>
      <c r="AG2070" s="165">
        <v>42</v>
      </c>
      <c r="AH2070" s="165">
        <v>-1</v>
      </c>
      <c r="AI2070" s="165">
        <v>-2.3809523809523809</v>
      </c>
      <c r="AJ2070" s="237" t="s">
        <v>10298</v>
      </c>
      <c r="AK2070" s="165">
        <v>31</v>
      </c>
      <c r="AL2070" s="165">
        <v>31</v>
      </c>
      <c r="AM2070" s="165">
        <v>0</v>
      </c>
      <c r="AN2070" s="165">
        <v>0</v>
      </c>
      <c r="AO2070" s="235" t="s">
        <v>5338</v>
      </c>
      <c r="AP2070" s="165">
        <v>30</v>
      </c>
      <c r="AQ2070" s="165">
        <v>26</v>
      </c>
      <c r="AR2070" s="165">
        <v>4</v>
      </c>
      <c r="AS2070" s="255">
        <v>15.384615384615385</v>
      </c>
      <c r="AT2070" s="7" t="s">
        <v>12153</v>
      </c>
    </row>
    <row r="2071" spans="2:46" ht="50" customHeight="1">
      <c r="B2071" s="34" t="s">
        <v>4077</v>
      </c>
      <c r="C2071" s="35" t="s">
        <v>5322</v>
      </c>
      <c r="D2071" s="36" t="s">
        <v>4078</v>
      </c>
      <c r="E2071" s="240">
        <v>8036.2730000000001</v>
      </c>
      <c r="F2071" s="235">
        <v>7727.924</v>
      </c>
      <c r="G2071" s="234">
        <v>308.34900000000016</v>
      </c>
      <c r="H2071" s="105">
        <v>3.990062531670862</v>
      </c>
      <c r="I2071" s="240">
        <v>3478.5210000000002</v>
      </c>
      <c r="J2071" s="235">
        <v>3277.14</v>
      </c>
      <c r="K2071" s="234">
        <v>201.38100000000031</v>
      </c>
      <c r="L2071" s="312">
        <v>6.1450227942657412</v>
      </c>
      <c r="M2071" s="240">
        <v>1634.51</v>
      </c>
      <c r="N2071" s="235">
        <v>1834.164</v>
      </c>
      <c r="O2071" s="234">
        <v>-199.654</v>
      </c>
      <c r="P2071" s="105">
        <v>-10.885286157617312</v>
      </c>
      <c r="Q2071" s="240">
        <v>2923.2420000000002</v>
      </c>
      <c r="R2071" s="235">
        <v>2616.62</v>
      </c>
      <c r="S2071" s="234">
        <v>306.6220000000003</v>
      </c>
      <c r="T2071" s="105">
        <v>11.718247204408753</v>
      </c>
      <c r="U2071" s="180" t="s">
        <v>10299</v>
      </c>
      <c r="V2071" s="165">
        <v>1123</v>
      </c>
      <c r="W2071" s="165">
        <v>1123</v>
      </c>
      <c r="X2071" s="165">
        <v>0</v>
      </c>
      <c r="Y2071" s="255">
        <v>0</v>
      </c>
      <c r="Z2071" s="237" t="s">
        <v>10300</v>
      </c>
      <c r="AA2071" s="165">
        <v>1300</v>
      </c>
      <c r="AB2071" s="165">
        <v>1000</v>
      </c>
      <c r="AC2071" s="165">
        <v>300</v>
      </c>
      <c r="AD2071" s="165">
        <v>30</v>
      </c>
      <c r="AE2071" s="237" t="s">
        <v>10301</v>
      </c>
      <c r="AF2071" s="165">
        <v>327</v>
      </c>
      <c r="AG2071" s="165">
        <v>327</v>
      </c>
      <c r="AH2071" s="165">
        <v>0</v>
      </c>
      <c r="AI2071" s="165">
        <v>0</v>
      </c>
      <c r="AJ2071" s="237" t="s">
        <v>10302</v>
      </c>
      <c r="AK2071" s="165">
        <v>95</v>
      </c>
      <c r="AL2071" s="165">
        <v>95</v>
      </c>
      <c r="AM2071" s="165">
        <v>0</v>
      </c>
      <c r="AN2071" s="165">
        <v>0</v>
      </c>
      <c r="AO2071" s="237" t="s">
        <v>10303</v>
      </c>
      <c r="AP2071" s="165">
        <v>62</v>
      </c>
      <c r="AQ2071" s="165">
        <v>62</v>
      </c>
      <c r="AR2071" s="165">
        <v>0</v>
      </c>
      <c r="AS2071" s="369">
        <v>0</v>
      </c>
      <c r="AT2071" s="7" t="s">
        <v>10304</v>
      </c>
    </row>
    <row r="2072" spans="2:46" ht="50" customHeight="1">
      <c r="B2072" s="37" t="s">
        <v>4079</v>
      </c>
      <c r="C2072" s="35" t="s">
        <v>5322</v>
      </c>
      <c r="D2072" s="39" t="s">
        <v>4080</v>
      </c>
      <c r="E2072" s="240">
        <v>100.15300000000001</v>
      </c>
      <c r="F2072" s="235">
        <v>113.949</v>
      </c>
      <c r="G2072" s="234">
        <f t="shared" ref="G2072:G2135" si="660">E2072-F2072</f>
        <v>-13.795999999999992</v>
      </c>
      <c r="H2072" s="105">
        <f t="shared" ref="H2072:H2135" si="661">G2072/F2072*100</f>
        <v>-12.107170751827566</v>
      </c>
      <c r="I2072" s="240">
        <v>100.15300000000001</v>
      </c>
      <c r="J2072" s="235">
        <v>113.949</v>
      </c>
      <c r="K2072" s="234">
        <f t="shared" ref="K2072:K2135" si="662">I2072-J2072</f>
        <v>-13.795999999999992</v>
      </c>
      <c r="L2072" s="312">
        <f t="shared" ref="L2072:L2135" si="663">K2072/J2072*100</f>
        <v>-12.107170751827566</v>
      </c>
      <c r="M2072" s="240" t="s">
        <v>5412</v>
      </c>
      <c r="N2072" s="235" t="s">
        <v>5412</v>
      </c>
      <c r="O2072" s="235" t="s">
        <v>5412</v>
      </c>
      <c r="P2072" s="235" t="s">
        <v>5412</v>
      </c>
      <c r="Q2072" s="240" t="s">
        <v>5412</v>
      </c>
      <c r="R2072" s="235" t="s">
        <v>5412</v>
      </c>
      <c r="S2072" s="235" t="s">
        <v>5412</v>
      </c>
      <c r="T2072" s="290" t="s">
        <v>5412</v>
      </c>
      <c r="U2072" s="293" t="s">
        <v>5412</v>
      </c>
      <c r="V2072" s="165" t="s">
        <v>5412</v>
      </c>
      <c r="W2072" s="165" t="s">
        <v>5412</v>
      </c>
      <c r="X2072" s="165" t="s">
        <v>5412</v>
      </c>
      <c r="Y2072" s="165" t="s">
        <v>5412</v>
      </c>
      <c r="Z2072" s="237" t="s">
        <v>5412</v>
      </c>
      <c r="AA2072" s="165" t="s">
        <v>5412</v>
      </c>
      <c r="AB2072" s="165" t="s">
        <v>5412</v>
      </c>
      <c r="AC2072" s="165" t="s">
        <v>5412</v>
      </c>
      <c r="AD2072" s="165" t="s">
        <v>5412</v>
      </c>
      <c r="AE2072" s="235" t="s">
        <v>12158</v>
      </c>
      <c r="AF2072" s="235" t="s">
        <v>12158</v>
      </c>
      <c r="AG2072" s="235" t="s">
        <v>12158</v>
      </c>
      <c r="AH2072" s="235" t="s">
        <v>12158</v>
      </c>
      <c r="AI2072" s="235" t="s">
        <v>12158</v>
      </c>
      <c r="AJ2072" s="165" t="s">
        <v>6176</v>
      </c>
      <c r="AK2072" s="165" t="s">
        <v>6176</v>
      </c>
      <c r="AL2072" s="165" t="s">
        <v>6176</v>
      </c>
      <c r="AM2072" s="165" t="s">
        <v>6176</v>
      </c>
      <c r="AN2072" s="165" t="s">
        <v>6176</v>
      </c>
      <c r="AO2072" s="165" t="s">
        <v>6176</v>
      </c>
      <c r="AP2072" s="165" t="s">
        <v>6176</v>
      </c>
      <c r="AQ2072" s="165" t="s">
        <v>6176</v>
      </c>
      <c r="AR2072" s="165" t="s">
        <v>6176</v>
      </c>
      <c r="AS2072" s="165" t="s">
        <v>6176</v>
      </c>
      <c r="AT2072" s="16"/>
    </row>
    <row r="2073" spans="2:46" ht="50" customHeight="1">
      <c r="B2073" s="37" t="s">
        <v>4081</v>
      </c>
      <c r="C2073" s="35" t="s">
        <v>5322</v>
      </c>
      <c r="D2073" s="39" t="s">
        <v>4082</v>
      </c>
      <c r="E2073" s="240">
        <v>151.56200000000001</v>
      </c>
      <c r="F2073" s="235">
        <v>123.542</v>
      </c>
      <c r="G2073" s="234">
        <v>28.02000000000001</v>
      </c>
      <c r="H2073" s="105">
        <v>22.680545887228643</v>
      </c>
      <c r="I2073" s="240">
        <v>151.56200000000001</v>
      </c>
      <c r="J2073" s="235">
        <v>123.542</v>
      </c>
      <c r="K2073" s="234">
        <v>28.02000000000001</v>
      </c>
      <c r="L2073" s="312">
        <v>22.680545887228643</v>
      </c>
      <c r="M2073" s="240" t="s">
        <v>5412</v>
      </c>
      <c r="N2073" s="235" t="s">
        <v>5412</v>
      </c>
      <c r="O2073" s="235" t="s">
        <v>5412</v>
      </c>
      <c r="P2073" s="235" t="s">
        <v>5412</v>
      </c>
      <c r="Q2073" s="240" t="s">
        <v>5412</v>
      </c>
      <c r="R2073" s="235" t="s">
        <v>5412</v>
      </c>
      <c r="S2073" s="235" t="s">
        <v>5412</v>
      </c>
      <c r="T2073" s="290" t="s">
        <v>5412</v>
      </c>
      <c r="U2073" s="293" t="s">
        <v>5412</v>
      </c>
      <c r="V2073" s="165" t="s">
        <v>5412</v>
      </c>
      <c r="W2073" s="165" t="s">
        <v>5412</v>
      </c>
      <c r="X2073" s="165" t="s">
        <v>5412</v>
      </c>
      <c r="Y2073" s="165" t="s">
        <v>5412</v>
      </c>
      <c r="Z2073" s="237" t="s">
        <v>5412</v>
      </c>
      <c r="AA2073" s="165" t="s">
        <v>5412</v>
      </c>
      <c r="AB2073" s="165" t="s">
        <v>5412</v>
      </c>
      <c r="AC2073" s="165" t="s">
        <v>5412</v>
      </c>
      <c r="AD2073" s="165" t="s">
        <v>5412</v>
      </c>
      <c r="AE2073" s="235" t="s">
        <v>12158</v>
      </c>
      <c r="AF2073" s="235" t="s">
        <v>12158</v>
      </c>
      <c r="AG2073" s="235" t="s">
        <v>12158</v>
      </c>
      <c r="AH2073" s="235" t="s">
        <v>12158</v>
      </c>
      <c r="AI2073" s="235" t="s">
        <v>12158</v>
      </c>
      <c r="AJ2073" s="165" t="s">
        <v>6176</v>
      </c>
      <c r="AK2073" s="165" t="s">
        <v>6176</v>
      </c>
      <c r="AL2073" s="165" t="s">
        <v>6176</v>
      </c>
      <c r="AM2073" s="165" t="s">
        <v>6176</v>
      </c>
      <c r="AN2073" s="165" t="s">
        <v>6176</v>
      </c>
      <c r="AO2073" s="165" t="s">
        <v>6176</v>
      </c>
      <c r="AP2073" s="165" t="s">
        <v>6176</v>
      </c>
      <c r="AQ2073" s="165" t="s">
        <v>6176</v>
      </c>
      <c r="AR2073" s="165" t="s">
        <v>6176</v>
      </c>
      <c r="AS2073" s="165" t="s">
        <v>6176</v>
      </c>
      <c r="AT2073" s="16"/>
    </row>
    <row r="2074" spans="2:46" ht="50" customHeight="1">
      <c r="B2074" s="34" t="s">
        <v>4083</v>
      </c>
      <c r="C2074" s="35" t="s">
        <v>5322</v>
      </c>
      <c r="D2074" s="36" t="s">
        <v>4084</v>
      </c>
      <c r="E2074" s="240">
        <v>6.2720000000000002</v>
      </c>
      <c r="F2074" s="235">
        <v>3.2709999999999999</v>
      </c>
      <c r="G2074" s="234">
        <f t="shared" si="660"/>
        <v>3.0010000000000003</v>
      </c>
      <c r="H2074" s="105">
        <f t="shared" si="661"/>
        <v>91.745643534087449</v>
      </c>
      <c r="I2074" s="240">
        <v>6.2720000000000002</v>
      </c>
      <c r="J2074" s="235">
        <v>3.2709999999999999</v>
      </c>
      <c r="K2074" s="234">
        <f t="shared" si="662"/>
        <v>3.0010000000000003</v>
      </c>
      <c r="L2074" s="312">
        <f t="shared" si="663"/>
        <v>91.745643534087449</v>
      </c>
      <c r="M2074" s="240" t="s">
        <v>5412</v>
      </c>
      <c r="N2074" s="235" t="s">
        <v>5412</v>
      </c>
      <c r="O2074" s="235" t="s">
        <v>5412</v>
      </c>
      <c r="P2074" s="235" t="s">
        <v>5412</v>
      </c>
      <c r="Q2074" s="240" t="s">
        <v>5412</v>
      </c>
      <c r="R2074" s="235" t="s">
        <v>5412</v>
      </c>
      <c r="S2074" s="235" t="s">
        <v>5412</v>
      </c>
      <c r="T2074" s="290" t="s">
        <v>5412</v>
      </c>
      <c r="U2074" s="293" t="s">
        <v>5412</v>
      </c>
      <c r="V2074" s="165" t="s">
        <v>5412</v>
      </c>
      <c r="W2074" s="165" t="s">
        <v>5412</v>
      </c>
      <c r="X2074" s="165" t="s">
        <v>5412</v>
      </c>
      <c r="Y2074" s="165" t="s">
        <v>5412</v>
      </c>
      <c r="Z2074" s="237" t="s">
        <v>5412</v>
      </c>
      <c r="AA2074" s="165" t="s">
        <v>5412</v>
      </c>
      <c r="AB2074" s="165" t="s">
        <v>5412</v>
      </c>
      <c r="AC2074" s="165" t="s">
        <v>5412</v>
      </c>
      <c r="AD2074" s="165" t="s">
        <v>5412</v>
      </c>
      <c r="AE2074" s="235" t="s">
        <v>12158</v>
      </c>
      <c r="AF2074" s="235" t="s">
        <v>12158</v>
      </c>
      <c r="AG2074" s="235" t="s">
        <v>12158</v>
      </c>
      <c r="AH2074" s="235" t="s">
        <v>12158</v>
      </c>
      <c r="AI2074" s="235" t="s">
        <v>12158</v>
      </c>
      <c r="AJ2074" s="165" t="s">
        <v>6176</v>
      </c>
      <c r="AK2074" s="165" t="s">
        <v>6176</v>
      </c>
      <c r="AL2074" s="165" t="s">
        <v>6176</v>
      </c>
      <c r="AM2074" s="165" t="s">
        <v>6176</v>
      </c>
      <c r="AN2074" s="165" t="s">
        <v>6176</v>
      </c>
      <c r="AO2074" s="165" t="s">
        <v>6176</v>
      </c>
      <c r="AP2074" s="165" t="s">
        <v>6176</v>
      </c>
      <c r="AQ2074" s="165" t="s">
        <v>6176</v>
      </c>
      <c r="AR2074" s="165" t="s">
        <v>6176</v>
      </c>
      <c r="AS2074" s="165" t="s">
        <v>6176</v>
      </c>
      <c r="AT2074" s="16"/>
    </row>
    <row r="2075" spans="2:46" ht="50" customHeight="1">
      <c r="B2075" s="34" t="s">
        <v>4085</v>
      </c>
      <c r="C2075" s="35" t="s">
        <v>5322</v>
      </c>
      <c r="D2075" s="36" t="s">
        <v>4086</v>
      </c>
      <c r="E2075" s="240">
        <v>94.052000000000007</v>
      </c>
      <c r="F2075" s="235">
        <v>94.043000000000006</v>
      </c>
      <c r="G2075" s="234">
        <f t="shared" si="660"/>
        <v>9.0000000000003411E-3</v>
      </c>
      <c r="H2075" s="105">
        <f t="shared" si="661"/>
        <v>9.5700902778519843E-3</v>
      </c>
      <c r="I2075" s="240">
        <v>94.052000000000007</v>
      </c>
      <c r="J2075" s="235">
        <v>94.043000000000006</v>
      </c>
      <c r="K2075" s="234">
        <f t="shared" si="662"/>
        <v>9.0000000000003411E-3</v>
      </c>
      <c r="L2075" s="312">
        <f t="shared" si="663"/>
        <v>9.5700902778519843E-3</v>
      </c>
      <c r="M2075" s="240" t="s">
        <v>5412</v>
      </c>
      <c r="N2075" s="235" t="s">
        <v>5412</v>
      </c>
      <c r="O2075" s="235" t="s">
        <v>5412</v>
      </c>
      <c r="P2075" s="235" t="s">
        <v>5412</v>
      </c>
      <c r="Q2075" s="240" t="s">
        <v>5412</v>
      </c>
      <c r="R2075" s="235" t="s">
        <v>5412</v>
      </c>
      <c r="S2075" s="235" t="s">
        <v>5412</v>
      </c>
      <c r="T2075" s="290" t="s">
        <v>5412</v>
      </c>
      <c r="U2075" s="293" t="s">
        <v>5412</v>
      </c>
      <c r="V2075" s="165" t="s">
        <v>5412</v>
      </c>
      <c r="W2075" s="165" t="s">
        <v>5412</v>
      </c>
      <c r="X2075" s="165" t="s">
        <v>5412</v>
      </c>
      <c r="Y2075" s="165" t="s">
        <v>5412</v>
      </c>
      <c r="Z2075" s="237" t="s">
        <v>5412</v>
      </c>
      <c r="AA2075" s="165" t="s">
        <v>5412</v>
      </c>
      <c r="AB2075" s="165" t="s">
        <v>5412</v>
      </c>
      <c r="AC2075" s="165" t="s">
        <v>5412</v>
      </c>
      <c r="AD2075" s="165" t="s">
        <v>5412</v>
      </c>
      <c r="AE2075" s="235" t="s">
        <v>12158</v>
      </c>
      <c r="AF2075" s="235" t="s">
        <v>12158</v>
      </c>
      <c r="AG2075" s="235" t="s">
        <v>12158</v>
      </c>
      <c r="AH2075" s="235" t="s">
        <v>12158</v>
      </c>
      <c r="AI2075" s="235" t="s">
        <v>12158</v>
      </c>
      <c r="AJ2075" s="165" t="s">
        <v>6176</v>
      </c>
      <c r="AK2075" s="165" t="s">
        <v>6176</v>
      </c>
      <c r="AL2075" s="165" t="s">
        <v>6176</v>
      </c>
      <c r="AM2075" s="165" t="s">
        <v>6176</v>
      </c>
      <c r="AN2075" s="165" t="s">
        <v>6176</v>
      </c>
      <c r="AO2075" s="165" t="s">
        <v>6176</v>
      </c>
      <c r="AP2075" s="165" t="s">
        <v>6176</v>
      </c>
      <c r="AQ2075" s="165" t="s">
        <v>6176</v>
      </c>
      <c r="AR2075" s="165" t="s">
        <v>6176</v>
      </c>
      <c r="AS2075" s="165" t="s">
        <v>6176</v>
      </c>
      <c r="AT2075" s="16"/>
    </row>
    <row r="2076" spans="2:46" ht="50" customHeight="1">
      <c r="B2076" s="34" t="s">
        <v>4087</v>
      </c>
      <c r="C2076" s="35" t="s">
        <v>5322</v>
      </c>
      <c r="D2076" s="36" t="s">
        <v>4088</v>
      </c>
      <c r="E2076" s="240">
        <v>13.467000000000001</v>
      </c>
      <c r="F2076" s="235">
        <v>13.465999999999999</v>
      </c>
      <c r="G2076" s="234">
        <f t="shared" si="660"/>
        <v>1.0000000000012221E-3</v>
      </c>
      <c r="H2076" s="105">
        <f t="shared" si="661"/>
        <v>7.4261102034844954E-3</v>
      </c>
      <c r="I2076" s="240">
        <v>13.467000000000001</v>
      </c>
      <c r="J2076" s="235">
        <v>13.465999999999999</v>
      </c>
      <c r="K2076" s="234">
        <f t="shared" si="662"/>
        <v>1.0000000000012221E-3</v>
      </c>
      <c r="L2076" s="312">
        <f t="shared" si="663"/>
        <v>7.4261102034844954E-3</v>
      </c>
      <c r="M2076" s="240" t="s">
        <v>5412</v>
      </c>
      <c r="N2076" s="235" t="s">
        <v>5412</v>
      </c>
      <c r="O2076" s="235" t="s">
        <v>5412</v>
      </c>
      <c r="P2076" s="235" t="s">
        <v>5412</v>
      </c>
      <c r="Q2076" s="240" t="s">
        <v>5412</v>
      </c>
      <c r="R2076" s="235" t="s">
        <v>5412</v>
      </c>
      <c r="S2076" s="235" t="s">
        <v>5412</v>
      </c>
      <c r="T2076" s="290" t="s">
        <v>5412</v>
      </c>
      <c r="U2076" s="293" t="s">
        <v>5412</v>
      </c>
      <c r="V2076" s="165" t="s">
        <v>5412</v>
      </c>
      <c r="W2076" s="165" t="s">
        <v>5412</v>
      </c>
      <c r="X2076" s="165" t="s">
        <v>5412</v>
      </c>
      <c r="Y2076" s="165" t="s">
        <v>5412</v>
      </c>
      <c r="Z2076" s="237" t="s">
        <v>5412</v>
      </c>
      <c r="AA2076" s="165" t="s">
        <v>5412</v>
      </c>
      <c r="AB2076" s="165" t="s">
        <v>5412</v>
      </c>
      <c r="AC2076" s="165" t="s">
        <v>5412</v>
      </c>
      <c r="AD2076" s="165" t="s">
        <v>5412</v>
      </c>
      <c r="AE2076" s="235" t="s">
        <v>12158</v>
      </c>
      <c r="AF2076" s="235" t="s">
        <v>12158</v>
      </c>
      <c r="AG2076" s="235" t="s">
        <v>12158</v>
      </c>
      <c r="AH2076" s="235" t="s">
        <v>12158</v>
      </c>
      <c r="AI2076" s="235" t="s">
        <v>12158</v>
      </c>
      <c r="AJ2076" s="165" t="s">
        <v>6176</v>
      </c>
      <c r="AK2076" s="165" t="s">
        <v>6176</v>
      </c>
      <c r="AL2076" s="165" t="s">
        <v>6176</v>
      </c>
      <c r="AM2076" s="165" t="s">
        <v>6176</v>
      </c>
      <c r="AN2076" s="165" t="s">
        <v>6176</v>
      </c>
      <c r="AO2076" s="165" t="s">
        <v>6176</v>
      </c>
      <c r="AP2076" s="165" t="s">
        <v>6176</v>
      </c>
      <c r="AQ2076" s="165" t="s">
        <v>6176</v>
      </c>
      <c r="AR2076" s="165" t="s">
        <v>6176</v>
      </c>
      <c r="AS2076" s="165" t="s">
        <v>6176</v>
      </c>
      <c r="AT2076" s="16"/>
    </row>
    <row r="2077" spans="2:46" ht="50" customHeight="1">
      <c r="B2077" s="34" t="s">
        <v>4089</v>
      </c>
      <c r="C2077" s="35" t="s">
        <v>5322</v>
      </c>
      <c r="D2077" s="36" t="s">
        <v>4090</v>
      </c>
      <c r="E2077" s="240">
        <v>1010.5</v>
      </c>
      <c r="F2077" s="235">
        <v>1010.5</v>
      </c>
      <c r="G2077" s="234">
        <v>0</v>
      </c>
      <c r="H2077" s="105">
        <v>0</v>
      </c>
      <c r="I2077" s="240" t="s">
        <v>5412</v>
      </c>
      <c r="J2077" s="235" t="s">
        <v>5412</v>
      </c>
      <c r="K2077" s="235" t="s">
        <v>5412</v>
      </c>
      <c r="L2077" s="314" t="s">
        <v>5412</v>
      </c>
      <c r="M2077" s="240" t="s">
        <v>5412</v>
      </c>
      <c r="N2077" s="235" t="s">
        <v>5412</v>
      </c>
      <c r="O2077" s="235" t="s">
        <v>5412</v>
      </c>
      <c r="P2077" s="235" t="s">
        <v>5412</v>
      </c>
      <c r="Q2077" s="240">
        <v>1010.5</v>
      </c>
      <c r="R2077" s="235">
        <v>1010.5</v>
      </c>
      <c r="S2077" s="234">
        <v>0</v>
      </c>
      <c r="T2077" s="105">
        <v>0</v>
      </c>
      <c r="U2077" s="180" t="s">
        <v>10305</v>
      </c>
      <c r="V2077" s="165">
        <v>1011</v>
      </c>
      <c r="W2077" s="165">
        <v>1011</v>
      </c>
      <c r="X2077" s="165">
        <v>0</v>
      </c>
      <c r="Y2077" s="255">
        <v>0</v>
      </c>
      <c r="Z2077" s="237" t="s">
        <v>5412</v>
      </c>
      <c r="AA2077" s="165" t="s">
        <v>5412</v>
      </c>
      <c r="AB2077" s="165" t="s">
        <v>5412</v>
      </c>
      <c r="AC2077" s="165" t="s">
        <v>5412</v>
      </c>
      <c r="AD2077" s="165" t="s">
        <v>5412</v>
      </c>
      <c r="AE2077" s="235" t="s">
        <v>12158</v>
      </c>
      <c r="AF2077" s="235" t="s">
        <v>12158</v>
      </c>
      <c r="AG2077" s="235" t="s">
        <v>12158</v>
      </c>
      <c r="AH2077" s="235" t="s">
        <v>12158</v>
      </c>
      <c r="AI2077" s="235" t="s">
        <v>12158</v>
      </c>
      <c r="AJ2077" s="165" t="s">
        <v>6176</v>
      </c>
      <c r="AK2077" s="165" t="s">
        <v>6176</v>
      </c>
      <c r="AL2077" s="165" t="s">
        <v>6176</v>
      </c>
      <c r="AM2077" s="165" t="s">
        <v>6176</v>
      </c>
      <c r="AN2077" s="165" t="s">
        <v>6176</v>
      </c>
      <c r="AO2077" s="165" t="s">
        <v>6176</v>
      </c>
      <c r="AP2077" s="165" t="s">
        <v>6176</v>
      </c>
      <c r="AQ2077" s="165" t="s">
        <v>6176</v>
      </c>
      <c r="AR2077" s="165" t="s">
        <v>6176</v>
      </c>
      <c r="AS2077" s="165" t="s">
        <v>6176</v>
      </c>
      <c r="AT2077" s="16"/>
    </row>
    <row r="2078" spans="2:46" ht="50" customHeight="1">
      <c r="B2078" s="34" t="s">
        <v>4091</v>
      </c>
      <c r="C2078" s="35" t="s">
        <v>5322</v>
      </c>
      <c r="D2078" s="36" t="s">
        <v>4092</v>
      </c>
      <c r="E2078" s="240">
        <v>23.6</v>
      </c>
      <c r="F2078" s="235">
        <v>22.5</v>
      </c>
      <c r="G2078" s="234">
        <v>1.1000000000000014</v>
      </c>
      <c r="H2078" s="105">
        <v>4.8888888888888955</v>
      </c>
      <c r="I2078" s="240" t="s">
        <v>5412</v>
      </c>
      <c r="J2078" s="235" t="s">
        <v>5412</v>
      </c>
      <c r="K2078" s="235" t="s">
        <v>5412</v>
      </c>
      <c r="L2078" s="314" t="s">
        <v>5412</v>
      </c>
      <c r="M2078" s="240" t="s">
        <v>5412</v>
      </c>
      <c r="N2078" s="235" t="s">
        <v>5412</v>
      </c>
      <c r="O2078" s="235" t="s">
        <v>5412</v>
      </c>
      <c r="P2078" s="235" t="s">
        <v>5412</v>
      </c>
      <c r="Q2078" s="240">
        <v>23.6</v>
      </c>
      <c r="R2078" s="235">
        <v>22.5</v>
      </c>
      <c r="S2078" s="234">
        <v>1.1000000000000014</v>
      </c>
      <c r="T2078" s="105">
        <v>4.8888888888888955</v>
      </c>
      <c r="U2078" s="180" t="s">
        <v>10306</v>
      </c>
      <c r="V2078" s="165">
        <v>23.6</v>
      </c>
      <c r="W2078" s="165">
        <v>22.5</v>
      </c>
      <c r="X2078" s="165">
        <v>1.1000000000000014</v>
      </c>
      <c r="Y2078" s="255">
        <v>4.8888888888888955</v>
      </c>
      <c r="Z2078" s="237" t="s">
        <v>5412</v>
      </c>
      <c r="AA2078" s="165" t="s">
        <v>5412</v>
      </c>
      <c r="AB2078" s="165" t="s">
        <v>5412</v>
      </c>
      <c r="AC2078" s="165" t="s">
        <v>5412</v>
      </c>
      <c r="AD2078" s="165" t="s">
        <v>5412</v>
      </c>
      <c r="AE2078" s="235" t="s">
        <v>12158</v>
      </c>
      <c r="AF2078" s="235" t="s">
        <v>12158</v>
      </c>
      <c r="AG2078" s="235" t="s">
        <v>12158</v>
      </c>
      <c r="AH2078" s="235" t="s">
        <v>12158</v>
      </c>
      <c r="AI2078" s="235" t="s">
        <v>12158</v>
      </c>
      <c r="AJ2078" s="165" t="s">
        <v>6176</v>
      </c>
      <c r="AK2078" s="165" t="s">
        <v>6176</v>
      </c>
      <c r="AL2078" s="165" t="s">
        <v>6176</v>
      </c>
      <c r="AM2078" s="165" t="s">
        <v>6176</v>
      </c>
      <c r="AN2078" s="165" t="s">
        <v>6176</v>
      </c>
      <c r="AO2078" s="165" t="s">
        <v>6176</v>
      </c>
      <c r="AP2078" s="165" t="s">
        <v>6176</v>
      </c>
      <c r="AQ2078" s="165" t="s">
        <v>6176</v>
      </c>
      <c r="AR2078" s="165" t="s">
        <v>6176</v>
      </c>
      <c r="AS2078" s="165" t="s">
        <v>6176</v>
      </c>
      <c r="AT2078" s="16"/>
    </row>
    <row r="2079" spans="2:46" ht="50" customHeight="1">
      <c r="B2079" s="34" t="s">
        <v>4093</v>
      </c>
      <c r="C2079" s="35" t="s">
        <v>5322</v>
      </c>
      <c r="D2079" s="36" t="s">
        <v>4094</v>
      </c>
      <c r="E2079" s="240">
        <v>272.23399999999998</v>
      </c>
      <c r="F2079" s="235">
        <v>243.27799999999999</v>
      </c>
      <c r="G2079" s="234">
        <f t="shared" si="660"/>
        <v>28.955999999999989</v>
      </c>
      <c r="H2079" s="105">
        <f t="shared" si="661"/>
        <v>11.902432607962902</v>
      </c>
      <c r="I2079" s="240">
        <v>272.23399999999998</v>
      </c>
      <c r="J2079" s="235">
        <v>243.27799999999999</v>
      </c>
      <c r="K2079" s="234">
        <f t="shared" si="662"/>
        <v>28.955999999999989</v>
      </c>
      <c r="L2079" s="312">
        <f t="shared" si="663"/>
        <v>11.902432607962902</v>
      </c>
      <c r="M2079" s="240" t="s">
        <v>5412</v>
      </c>
      <c r="N2079" s="235" t="s">
        <v>5412</v>
      </c>
      <c r="O2079" s="235" t="s">
        <v>5412</v>
      </c>
      <c r="P2079" s="235" t="s">
        <v>5412</v>
      </c>
      <c r="Q2079" s="240" t="s">
        <v>5412</v>
      </c>
      <c r="R2079" s="235" t="s">
        <v>5412</v>
      </c>
      <c r="S2079" s="235" t="s">
        <v>5412</v>
      </c>
      <c r="T2079" s="290" t="s">
        <v>5412</v>
      </c>
      <c r="U2079" s="293" t="s">
        <v>5412</v>
      </c>
      <c r="V2079" s="165" t="s">
        <v>5412</v>
      </c>
      <c r="W2079" s="165" t="s">
        <v>5412</v>
      </c>
      <c r="X2079" s="165" t="s">
        <v>5412</v>
      </c>
      <c r="Y2079" s="165" t="s">
        <v>5412</v>
      </c>
      <c r="Z2079" s="237" t="s">
        <v>5412</v>
      </c>
      <c r="AA2079" s="165" t="s">
        <v>5412</v>
      </c>
      <c r="AB2079" s="165" t="s">
        <v>5412</v>
      </c>
      <c r="AC2079" s="165" t="s">
        <v>5412</v>
      </c>
      <c r="AD2079" s="165" t="s">
        <v>5412</v>
      </c>
      <c r="AE2079" s="235" t="s">
        <v>12158</v>
      </c>
      <c r="AF2079" s="235" t="s">
        <v>12158</v>
      </c>
      <c r="AG2079" s="235" t="s">
        <v>12158</v>
      </c>
      <c r="AH2079" s="235" t="s">
        <v>12158</v>
      </c>
      <c r="AI2079" s="235" t="s">
        <v>12158</v>
      </c>
      <c r="AJ2079" s="165" t="s">
        <v>6176</v>
      </c>
      <c r="AK2079" s="165" t="s">
        <v>6176</v>
      </c>
      <c r="AL2079" s="165" t="s">
        <v>6176</v>
      </c>
      <c r="AM2079" s="165" t="s">
        <v>6176</v>
      </c>
      <c r="AN2079" s="165" t="s">
        <v>6176</v>
      </c>
      <c r="AO2079" s="165" t="s">
        <v>6176</v>
      </c>
      <c r="AP2079" s="165" t="s">
        <v>6176</v>
      </c>
      <c r="AQ2079" s="165" t="s">
        <v>6176</v>
      </c>
      <c r="AR2079" s="165" t="s">
        <v>6176</v>
      </c>
      <c r="AS2079" s="165" t="s">
        <v>6176</v>
      </c>
      <c r="AT2079" s="16"/>
    </row>
    <row r="2080" spans="2:46" ht="50" customHeight="1">
      <c r="B2080" s="34" t="s">
        <v>4095</v>
      </c>
      <c r="C2080" s="35" t="s">
        <v>5322</v>
      </c>
      <c r="D2080" s="36" t="s">
        <v>4096</v>
      </c>
      <c r="E2080" s="240">
        <v>573.36300000000006</v>
      </c>
      <c r="F2080" s="235">
        <v>526.42399999999998</v>
      </c>
      <c r="G2080" s="234">
        <v>46.939000000000078</v>
      </c>
      <c r="H2080" s="105">
        <v>8.9165767518198411</v>
      </c>
      <c r="I2080" s="240">
        <v>311.37200000000001</v>
      </c>
      <c r="J2080" s="235">
        <v>310.428</v>
      </c>
      <c r="K2080" s="234">
        <v>0.94400000000001683</v>
      </c>
      <c r="L2080" s="312">
        <v>0.30409627997474997</v>
      </c>
      <c r="M2080" s="240" t="s">
        <v>5412</v>
      </c>
      <c r="N2080" s="235" t="s">
        <v>5412</v>
      </c>
      <c r="O2080" s="235" t="s">
        <v>5412</v>
      </c>
      <c r="P2080" s="235" t="s">
        <v>5412</v>
      </c>
      <c r="Q2080" s="240">
        <v>261.99099999999999</v>
      </c>
      <c r="R2080" s="235">
        <v>215.99600000000001</v>
      </c>
      <c r="S2080" s="234">
        <v>45.994999999999976</v>
      </c>
      <c r="T2080" s="105">
        <v>21.294375821774466</v>
      </c>
      <c r="U2080" s="180" t="s">
        <v>10307</v>
      </c>
      <c r="V2080" s="165">
        <v>262</v>
      </c>
      <c r="W2080" s="165">
        <v>216</v>
      </c>
      <c r="X2080" s="165">
        <v>46</v>
      </c>
      <c r="Y2080" s="255">
        <v>21.296296296296298</v>
      </c>
      <c r="Z2080" s="237" t="s">
        <v>5412</v>
      </c>
      <c r="AA2080" s="165" t="s">
        <v>5412</v>
      </c>
      <c r="AB2080" s="165" t="s">
        <v>5412</v>
      </c>
      <c r="AC2080" s="165" t="s">
        <v>5412</v>
      </c>
      <c r="AD2080" s="165" t="s">
        <v>5412</v>
      </c>
      <c r="AE2080" s="235" t="s">
        <v>12158</v>
      </c>
      <c r="AF2080" s="235" t="s">
        <v>12158</v>
      </c>
      <c r="AG2080" s="235" t="s">
        <v>12158</v>
      </c>
      <c r="AH2080" s="235" t="s">
        <v>12158</v>
      </c>
      <c r="AI2080" s="235" t="s">
        <v>12158</v>
      </c>
      <c r="AJ2080" s="165" t="s">
        <v>6176</v>
      </c>
      <c r="AK2080" s="165" t="s">
        <v>6176</v>
      </c>
      <c r="AL2080" s="165" t="s">
        <v>6176</v>
      </c>
      <c r="AM2080" s="165" t="s">
        <v>6176</v>
      </c>
      <c r="AN2080" s="165" t="s">
        <v>6176</v>
      </c>
      <c r="AO2080" s="165" t="s">
        <v>6176</v>
      </c>
      <c r="AP2080" s="165" t="s">
        <v>6176</v>
      </c>
      <c r="AQ2080" s="165" t="s">
        <v>6176</v>
      </c>
      <c r="AR2080" s="165" t="s">
        <v>6176</v>
      </c>
      <c r="AS2080" s="165" t="s">
        <v>6176</v>
      </c>
      <c r="AT2080" s="16"/>
    </row>
    <row r="2081" spans="2:46" ht="50" customHeight="1">
      <c r="B2081" s="37" t="s">
        <v>4097</v>
      </c>
      <c r="C2081" s="35" t="s">
        <v>5322</v>
      </c>
      <c r="D2081" s="39" t="s">
        <v>4098</v>
      </c>
      <c r="E2081" s="240">
        <v>90.200999999999993</v>
      </c>
      <c r="F2081" s="235">
        <v>80.186999999999998</v>
      </c>
      <c r="G2081" s="234">
        <v>10.013999999999996</v>
      </c>
      <c r="H2081" s="105">
        <v>12.488308578697291</v>
      </c>
      <c r="I2081" s="240" t="s">
        <v>5412</v>
      </c>
      <c r="J2081" s="235" t="s">
        <v>5412</v>
      </c>
      <c r="K2081" s="235" t="s">
        <v>5412</v>
      </c>
      <c r="L2081" s="314" t="s">
        <v>5412</v>
      </c>
      <c r="M2081" s="240" t="s">
        <v>5412</v>
      </c>
      <c r="N2081" s="235" t="s">
        <v>5412</v>
      </c>
      <c r="O2081" s="235" t="s">
        <v>5412</v>
      </c>
      <c r="P2081" s="235" t="s">
        <v>5412</v>
      </c>
      <c r="Q2081" s="240">
        <v>90.200999999999993</v>
      </c>
      <c r="R2081" s="235">
        <v>80.186999999999998</v>
      </c>
      <c r="S2081" s="234">
        <v>10.013999999999996</v>
      </c>
      <c r="T2081" s="105">
        <v>12.488308578697291</v>
      </c>
      <c r="U2081" s="180" t="s">
        <v>10308</v>
      </c>
      <c r="V2081" s="165">
        <v>90</v>
      </c>
      <c r="W2081" s="165">
        <v>80</v>
      </c>
      <c r="X2081" s="165">
        <v>10</v>
      </c>
      <c r="Y2081" s="255">
        <v>12.5</v>
      </c>
      <c r="Z2081" s="237" t="s">
        <v>5412</v>
      </c>
      <c r="AA2081" s="165" t="s">
        <v>5412</v>
      </c>
      <c r="AB2081" s="165" t="s">
        <v>5412</v>
      </c>
      <c r="AC2081" s="165" t="s">
        <v>5412</v>
      </c>
      <c r="AD2081" s="165" t="s">
        <v>5412</v>
      </c>
      <c r="AE2081" s="235" t="s">
        <v>12158</v>
      </c>
      <c r="AF2081" s="235" t="s">
        <v>12158</v>
      </c>
      <c r="AG2081" s="235" t="s">
        <v>12158</v>
      </c>
      <c r="AH2081" s="235" t="s">
        <v>12158</v>
      </c>
      <c r="AI2081" s="235" t="s">
        <v>12158</v>
      </c>
      <c r="AJ2081" s="165" t="s">
        <v>6176</v>
      </c>
      <c r="AK2081" s="165" t="s">
        <v>6176</v>
      </c>
      <c r="AL2081" s="165" t="s">
        <v>6176</v>
      </c>
      <c r="AM2081" s="165" t="s">
        <v>6176</v>
      </c>
      <c r="AN2081" s="165" t="s">
        <v>6176</v>
      </c>
      <c r="AO2081" s="165" t="s">
        <v>6176</v>
      </c>
      <c r="AP2081" s="165" t="s">
        <v>6176</v>
      </c>
      <c r="AQ2081" s="165" t="s">
        <v>6176</v>
      </c>
      <c r="AR2081" s="165" t="s">
        <v>6176</v>
      </c>
      <c r="AS2081" s="165" t="s">
        <v>6176</v>
      </c>
      <c r="AT2081" s="16"/>
    </row>
    <row r="2082" spans="2:46" ht="50" customHeight="1">
      <c r="B2082" s="34" t="s">
        <v>4099</v>
      </c>
      <c r="C2082" s="35" t="s">
        <v>5322</v>
      </c>
      <c r="D2082" s="36" t="s">
        <v>4100</v>
      </c>
      <c r="E2082" s="240">
        <v>5736.192</v>
      </c>
      <c r="F2082" s="235">
        <v>4758.8720000000003</v>
      </c>
      <c r="G2082" s="234">
        <f t="shared" si="660"/>
        <v>977.31999999999971</v>
      </c>
      <c r="H2082" s="105">
        <f t="shared" si="661"/>
        <v>20.53679947685081</v>
      </c>
      <c r="I2082" s="240">
        <v>5736.192</v>
      </c>
      <c r="J2082" s="235">
        <v>4758.8720000000003</v>
      </c>
      <c r="K2082" s="234">
        <f t="shared" si="662"/>
        <v>977.31999999999971</v>
      </c>
      <c r="L2082" s="312">
        <f t="shared" si="663"/>
        <v>20.53679947685081</v>
      </c>
      <c r="M2082" s="240" t="s">
        <v>5412</v>
      </c>
      <c r="N2082" s="235" t="s">
        <v>5412</v>
      </c>
      <c r="O2082" s="235" t="s">
        <v>5412</v>
      </c>
      <c r="P2082" s="235" t="s">
        <v>5412</v>
      </c>
      <c r="Q2082" s="240" t="s">
        <v>5412</v>
      </c>
      <c r="R2082" s="235" t="s">
        <v>5412</v>
      </c>
      <c r="S2082" s="235" t="s">
        <v>5412</v>
      </c>
      <c r="T2082" s="290" t="s">
        <v>5412</v>
      </c>
      <c r="U2082" s="293" t="s">
        <v>5412</v>
      </c>
      <c r="V2082" s="165" t="s">
        <v>5412</v>
      </c>
      <c r="W2082" s="165" t="s">
        <v>5412</v>
      </c>
      <c r="X2082" s="165" t="s">
        <v>5412</v>
      </c>
      <c r="Y2082" s="165" t="s">
        <v>5412</v>
      </c>
      <c r="Z2082" s="237" t="s">
        <v>5412</v>
      </c>
      <c r="AA2082" s="165" t="s">
        <v>5412</v>
      </c>
      <c r="AB2082" s="165" t="s">
        <v>5412</v>
      </c>
      <c r="AC2082" s="165" t="s">
        <v>5412</v>
      </c>
      <c r="AD2082" s="165" t="s">
        <v>5412</v>
      </c>
      <c r="AE2082" s="235" t="s">
        <v>12158</v>
      </c>
      <c r="AF2082" s="235" t="s">
        <v>12158</v>
      </c>
      <c r="AG2082" s="235" t="s">
        <v>12158</v>
      </c>
      <c r="AH2082" s="235" t="s">
        <v>12158</v>
      </c>
      <c r="AI2082" s="235" t="s">
        <v>12158</v>
      </c>
      <c r="AJ2082" s="165" t="s">
        <v>6176</v>
      </c>
      <c r="AK2082" s="165" t="s">
        <v>6176</v>
      </c>
      <c r="AL2082" s="165" t="s">
        <v>6176</v>
      </c>
      <c r="AM2082" s="165" t="s">
        <v>6176</v>
      </c>
      <c r="AN2082" s="165" t="s">
        <v>6176</v>
      </c>
      <c r="AO2082" s="165" t="s">
        <v>6176</v>
      </c>
      <c r="AP2082" s="165" t="s">
        <v>6176</v>
      </c>
      <c r="AQ2082" s="165" t="s">
        <v>6176</v>
      </c>
      <c r="AR2082" s="165" t="s">
        <v>6176</v>
      </c>
      <c r="AS2082" s="165" t="s">
        <v>6176</v>
      </c>
      <c r="AT2082" s="16"/>
    </row>
    <row r="2083" spans="2:46" ht="50" customHeight="1">
      <c r="B2083" s="34" t="s">
        <v>4101</v>
      </c>
      <c r="C2083" s="35" t="s">
        <v>5322</v>
      </c>
      <c r="D2083" s="36" t="s">
        <v>4102</v>
      </c>
      <c r="E2083" s="240">
        <v>3.6840000000000002</v>
      </c>
      <c r="F2083" s="235">
        <v>3.6840000000000002</v>
      </c>
      <c r="G2083" s="234">
        <v>0</v>
      </c>
      <c r="H2083" s="105">
        <v>0</v>
      </c>
      <c r="I2083" s="240" t="s">
        <v>5412</v>
      </c>
      <c r="J2083" s="235" t="s">
        <v>5412</v>
      </c>
      <c r="K2083" s="235" t="s">
        <v>5412</v>
      </c>
      <c r="L2083" s="314" t="s">
        <v>5412</v>
      </c>
      <c r="M2083" s="240" t="s">
        <v>5412</v>
      </c>
      <c r="N2083" s="235" t="s">
        <v>5412</v>
      </c>
      <c r="O2083" s="235" t="s">
        <v>5412</v>
      </c>
      <c r="P2083" s="235" t="s">
        <v>5412</v>
      </c>
      <c r="Q2083" s="240">
        <v>3.6840000000000002</v>
      </c>
      <c r="R2083" s="235">
        <v>3.6840000000000002</v>
      </c>
      <c r="S2083" s="234">
        <v>0</v>
      </c>
      <c r="T2083" s="105">
        <v>0</v>
      </c>
      <c r="U2083" s="180" t="s">
        <v>10309</v>
      </c>
      <c r="V2083" s="165">
        <v>3684</v>
      </c>
      <c r="W2083" s="165">
        <v>3684</v>
      </c>
      <c r="X2083" s="165">
        <v>0</v>
      </c>
      <c r="Y2083" s="255">
        <v>0</v>
      </c>
      <c r="Z2083" s="237" t="s">
        <v>5412</v>
      </c>
      <c r="AA2083" s="165" t="s">
        <v>5412</v>
      </c>
      <c r="AB2083" s="165" t="s">
        <v>5412</v>
      </c>
      <c r="AC2083" s="165" t="s">
        <v>5412</v>
      </c>
      <c r="AD2083" s="165" t="s">
        <v>5412</v>
      </c>
      <c r="AE2083" s="235" t="s">
        <v>12158</v>
      </c>
      <c r="AF2083" s="235" t="s">
        <v>12158</v>
      </c>
      <c r="AG2083" s="235" t="s">
        <v>12158</v>
      </c>
      <c r="AH2083" s="235" t="s">
        <v>12158</v>
      </c>
      <c r="AI2083" s="235" t="s">
        <v>12158</v>
      </c>
      <c r="AJ2083" s="165" t="s">
        <v>6176</v>
      </c>
      <c r="AK2083" s="165" t="s">
        <v>6176</v>
      </c>
      <c r="AL2083" s="165" t="s">
        <v>6176</v>
      </c>
      <c r="AM2083" s="165" t="s">
        <v>6176</v>
      </c>
      <c r="AN2083" s="165" t="s">
        <v>6176</v>
      </c>
      <c r="AO2083" s="165" t="s">
        <v>6176</v>
      </c>
      <c r="AP2083" s="165" t="s">
        <v>6176</v>
      </c>
      <c r="AQ2083" s="165" t="s">
        <v>6176</v>
      </c>
      <c r="AR2083" s="165" t="s">
        <v>6176</v>
      </c>
      <c r="AS2083" s="165" t="s">
        <v>6176</v>
      </c>
      <c r="AT2083" s="16"/>
    </row>
    <row r="2084" spans="2:46" ht="50" customHeight="1">
      <c r="B2084" s="34" t="s">
        <v>4103</v>
      </c>
      <c r="C2084" s="35" t="s">
        <v>5322</v>
      </c>
      <c r="D2084" s="36" t="s">
        <v>4104</v>
      </c>
      <c r="E2084" s="240">
        <v>50.966999999999999</v>
      </c>
      <c r="F2084" s="235">
        <v>57.125999999999998</v>
      </c>
      <c r="G2084" s="234">
        <f t="shared" si="660"/>
        <v>-6.1589999999999989</v>
      </c>
      <c r="H2084" s="105">
        <f t="shared" si="661"/>
        <v>-10.781430522003991</v>
      </c>
      <c r="I2084" s="240">
        <v>50.966999999999999</v>
      </c>
      <c r="J2084" s="235">
        <v>57.125999999999998</v>
      </c>
      <c r="K2084" s="234">
        <f t="shared" si="662"/>
        <v>-6.1589999999999989</v>
      </c>
      <c r="L2084" s="312">
        <f t="shared" si="663"/>
        <v>-10.781430522003991</v>
      </c>
      <c r="M2084" s="240" t="s">
        <v>5412</v>
      </c>
      <c r="N2084" s="235" t="s">
        <v>5412</v>
      </c>
      <c r="O2084" s="235" t="s">
        <v>5412</v>
      </c>
      <c r="P2084" s="235" t="s">
        <v>5412</v>
      </c>
      <c r="Q2084" s="240" t="s">
        <v>5412</v>
      </c>
      <c r="R2084" s="235" t="s">
        <v>5412</v>
      </c>
      <c r="S2084" s="235" t="s">
        <v>5412</v>
      </c>
      <c r="T2084" s="290" t="s">
        <v>5412</v>
      </c>
      <c r="U2084" s="293" t="s">
        <v>5412</v>
      </c>
      <c r="V2084" s="165" t="s">
        <v>5412</v>
      </c>
      <c r="W2084" s="165" t="s">
        <v>5412</v>
      </c>
      <c r="X2084" s="165" t="s">
        <v>5412</v>
      </c>
      <c r="Y2084" s="165" t="s">
        <v>5412</v>
      </c>
      <c r="Z2084" s="237" t="s">
        <v>5412</v>
      </c>
      <c r="AA2084" s="165" t="s">
        <v>5412</v>
      </c>
      <c r="AB2084" s="165" t="s">
        <v>5412</v>
      </c>
      <c r="AC2084" s="165" t="s">
        <v>5412</v>
      </c>
      <c r="AD2084" s="165" t="s">
        <v>5412</v>
      </c>
      <c r="AE2084" s="235" t="s">
        <v>12158</v>
      </c>
      <c r="AF2084" s="235" t="s">
        <v>12158</v>
      </c>
      <c r="AG2084" s="235" t="s">
        <v>12158</v>
      </c>
      <c r="AH2084" s="235" t="s">
        <v>12158</v>
      </c>
      <c r="AI2084" s="235" t="s">
        <v>12158</v>
      </c>
      <c r="AJ2084" s="165" t="s">
        <v>6176</v>
      </c>
      <c r="AK2084" s="165" t="s">
        <v>6176</v>
      </c>
      <c r="AL2084" s="165" t="s">
        <v>6176</v>
      </c>
      <c r="AM2084" s="165" t="s">
        <v>6176</v>
      </c>
      <c r="AN2084" s="165" t="s">
        <v>6176</v>
      </c>
      <c r="AO2084" s="165" t="s">
        <v>6176</v>
      </c>
      <c r="AP2084" s="165" t="s">
        <v>6176</v>
      </c>
      <c r="AQ2084" s="165" t="s">
        <v>6176</v>
      </c>
      <c r="AR2084" s="165" t="s">
        <v>6176</v>
      </c>
      <c r="AS2084" s="165" t="s">
        <v>6176</v>
      </c>
      <c r="AT2084" s="16"/>
    </row>
    <row r="2085" spans="2:46" ht="50" customHeight="1">
      <c r="B2085" s="34" t="s">
        <v>4105</v>
      </c>
      <c r="C2085" s="35" t="s">
        <v>5322</v>
      </c>
      <c r="D2085" s="36" t="s">
        <v>4106</v>
      </c>
      <c r="E2085" s="240">
        <v>555.46799999999996</v>
      </c>
      <c r="F2085" s="235">
        <v>622.46500000000003</v>
      </c>
      <c r="G2085" s="234">
        <v>-66.997000000000071</v>
      </c>
      <c r="H2085" s="105">
        <v>-10.763175439582959</v>
      </c>
      <c r="I2085" s="240">
        <v>28.244</v>
      </c>
      <c r="J2085" s="235">
        <v>46.396000000000001</v>
      </c>
      <c r="K2085" s="234">
        <v>-18.152000000000001</v>
      </c>
      <c r="L2085" s="312">
        <v>-39.124062419174066</v>
      </c>
      <c r="M2085" s="240" t="s">
        <v>5412</v>
      </c>
      <c r="N2085" s="235" t="s">
        <v>5412</v>
      </c>
      <c r="O2085" s="235" t="s">
        <v>5412</v>
      </c>
      <c r="P2085" s="235" t="s">
        <v>5412</v>
      </c>
      <c r="Q2085" s="240">
        <v>527.22400000000005</v>
      </c>
      <c r="R2085" s="235">
        <v>576.06899999999996</v>
      </c>
      <c r="S2085" s="234">
        <v>-48.844999999999914</v>
      </c>
      <c r="T2085" s="105">
        <v>-8.4790190064037319</v>
      </c>
      <c r="U2085" s="180" t="s">
        <v>10310</v>
      </c>
      <c r="V2085" s="165">
        <v>525</v>
      </c>
      <c r="W2085" s="165">
        <v>527</v>
      </c>
      <c r="X2085" s="165">
        <v>-2</v>
      </c>
      <c r="Y2085" s="255">
        <v>-0.37950664136622392</v>
      </c>
      <c r="Z2085" s="237" t="s">
        <v>10311</v>
      </c>
      <c r="AA2085" s="165">
        <v>2</v>
      </c>
      <c r="AB2085" s="165">
        <v>49</v>
      </c>
      <c r="AC2085" s="165">
        <v>-47</v>
      </c>
      <c r="AD2085" s="165">
        <v>-95.918367346938766</v>
      </c>
      <c r="AE2085" s="235" t="s">
        <v>12158</v>
      </c>
      <c r="AF2085" s="235" t="s">
        <v>12158</v>
      </c>
      <c r="AG2085" s="235" t="s">
        <v>12158</v>
      </c>
      <c r="AH2085" s="235" t="s">
        <v>12158</v>
      </c>
      <c r="AI2085" s="235" t="s">
        <v>12158</v>
      </c>
      <c r="AJ2085" s="165" t="s">
        <v>6176</v>
      </c>
      <c r="AK2085" s="165" t="s">
        <v>6176</v>
      </c>
      <c r="AL2085" s="165" t="s">
        <v>6176</v>
      </c>
      <c r="AM2085" s="165" t="s">
        <v>6176</v>
      </c>
      <c r="AN2085" s="165" t="s">
        <v>6176</v>
      </c>
      <c r="AO2085" s="165" t="s">
        <v>6176</v>
      </c>
      <c r="AP2085" s="165" t="s">
        <v>6176</v>
      </c>
      <c r="AQ2085" s="165" t="s">
        <v>6176</v>
      </c>
      <c r="AR2085" s="165" t="s">
        <v>6176</v>
      </c>
      <c r="AS2085" s="165" t="s">
        <v>6176</v>
      </c>
      <c r="AT2085" s="16"/>
    </row>
    <row r="2086" spans="2:46" ht="50" customHeight="1">
      <c r="B2086" s="34" t="s">
        <v>4107</v>
      </c>
      <c r="C2086" s="35" t="s">
        <v>5322</v>
      </c>
      <c r="D2086" s="36" t="s">
        <v>4108</v>
      </c>
      <c r="E2086" s="240">
        <v>1384.9169999999999</v>
      </c>
      <c r="F2086" s="235">
        <v>1334.694</v>
      </c>
      <c r="G2086" s="234">
        <v>50.222999999999956</v>
      </c>
      <c r="H2086" s="105">
        <v>3.762884975882109</v>
      </c>
      <c r="I2086" s="240" t="s">
        <v>6150</v>
      </c>
      <c r="J2086" s="235" t="s">
        <v>6150</v>
      </c>
      <c r="K2086" s="234" t="s">
        <v>6150</v>
      </c>
      <c r="L2086" s="312" t="s">
        <v>6150</v>
      </c>
      <c r="M2086" s="240" t="s">
        <v>5412</v>
      </c>
      <c r="N2086" s="235" t="s">
        <v>5412</v>
      </c>
      <c r="O2086" s="235" t="s">
        <v>5412</v>
      </c>
      <c r="P2086" s="235" t="s">
        <v>5412</v>
      </c>
      <c r="Q2086" s="240">
        <v>1384.9169999999999</v>
      </c>
      <c r="R2086" s="235">
        <v>1334.694</v>
      </c>
      <c r="S2086" s="234">
        <v>50.222999999999956</v>
      </c>
      <c r="T2086" s="105">
        <v>3.762884975882109</v>
      </c>
      <c r="U2086" s="180" t="s">
        <v>10312</v>
      </c>
      <c r="V2086" s="165">
        <v>930</v>
      </c>
      <c r="W2086" s="165">
        <v>930</v>
      </c>
      <c r="X2086" s="165">
        <v>0</v>
      </c>
      <c r="Y2086" s="255">
        <v>0</v>
      </c>
      <c r="Z2086" s="237" t="s">
        <v>8759</v>
      </c>
      <c r="AA2086" s="165">
        <v>455</v>
      </c>
      <c r="AB2086" s="165">
        <v>405</v>
      </c>
      <c r="AC2086" s="165">
        <v>50</v>
      </c>
      <c r="AD2086" s="165">
        <v>12.345679012345679</v>
      </c>
      <c r="AE2086" s="235" t="s">
        <v>12158</v>
      </c>
      <c r="AF2086" s="235" t="s">
        <v>12158</v>
      </c>
      <c r="AG2086" s="235" t="s">
        <v>12158</v>
      </c>
      <c r="AH2086" s="235" t="s">
        <v>12158</v>
      </c>
      <c r="AI2086" s="235" t="s">
        <v>12158</v>
      </c>
      <c r="AJ2086" s="165" t="s">
        <v>6176</v>
      </c>
      <c r="AK2086" s="165" t="s">
        <v>6176</v>
      </c>
      <c r="AL2086" s="165" t="s">
        <v>6176</v>
      </c>
      <c r="AM2086" s="165" t="s">
        <v>6176</v>
      </c>
      <c r="AN2086" s="165" t="s">
        <v>6176</v>
      </c>
      <c r="AO2086" s="165" t="s">
        <v>6176</v>
      </c>
      <c r="AP2086" s="165" t="s">
        <v>6176</v>
      </c>
      <c r="AQ2086" s="165" t="s">
        <v>6176</v>
      </c>
      <c r="AR2086" s="165" t="s">
        <v>6176</v>
      </c>
      <c r="AS2086" s="165" t="s">
        <v>6176</v>
      </c>
      <c r="AT2086" s="16"/>
    </row>
    <row r="2087" spans="2:46" ht="50" customHeight="1">
      <c r="B2087" s="34" t="s">
        <v>4109</v>
      </c>
      <c r="C2087" s="35" t="s">
        <v>5322</v>
      </c>
      <c r="D2087" s="36" t="s">
        <v>4110</v>
      </c>
      <c r="E2087" s="240">
        <v>64.426000000000002</v>
      </c>
      <c r="F2087" s="235">
        <v>54.402000000000001</v>
      </c>
      <c r="G2087" s="234">
        <f t="shared" si="660"/>
        <v>10.024000000000001</v>
      </c>
      <c r="H2087" s="105">
        <f t="shared" si="661"/>
        <v>18.425793169368774</v>
      </c>
      <c r="I2087" s="240">
        <v>64.426000000000002</v>
      </c>
      <c r="J2087" s="235">
        <v>54.402000000000001</v>
      </c>
      <c r="K2087" s="234">
        <f t="shared" si="662"/>
        <v>10.024000000000001</v>
      </c>
      <c r="L2087" s="312">
        <f t="shared" si="663"/>
        <v>18.425793169368774</v>
      </c>
      <c r="M2087" s="240" t="s">
        <v>5412</v>
      </c>
      <c r="N2087" s="235" t="s">
        <v>5412</v>
      </c>
      <c r="O2087" s="235" t="s">
        <v>5412</v>
      </c>
      <c r="P2087" s="235" t="s">
        <v>5412</v>
      </c>
      <c r="Q2087" s="240" t="s">
        <v>5412</v>
      </c>
      <c r="R2087" s="235" t="s">
        <v>5412</v>
      </c>
      <c r="S2087" s="235" t="s">
        <v>5412</v>
      </c>
      <c r="T2087" s="290" t="s">
        <v>5412</v>
      </c>
      <c r="U2087" s="293" t="s">
        <v>5412</v>
      </c>
      <c r="V2087" s="165" t="s">
        <v>5412</v>
      </c>
      <c r="W2087" s="165" t="s">
        <v>5412</v>
      </c>
      <c r="X2087" s="165" t="s">
        <v>5412</v>
      </c>
      <c r="Y2087" s="165" t="s">
        <v>5412</v>
      </c>
      <c r="Z2087" s="237" t="s">
        <v>5412</v>
      </c>
      <c r="AA2087" s="165" t="s">
        <v>5412</v>
      </c>
      <c r="AB2087" s="165" t="s">
        <v>5412</v>
      </c>
      <c r="AC2087" s="165" t="s">
        <v>5412</v>
      </c>
      <c r="AD2087" s="165" t="s">
        <v>5412</v>
      </c>
      <c r="AE2087" s="235" t="s">
        <v>12158</v>
      </c>
      <c r="AF2087" s="235" t="s">
        <v>12158</v>
      </c>
      <c r="AG2087" s="235" t="s">
        <v>12158</v>
      </c>
      <c r="AH2087" s="235" t="s">
        <v>12158</v>
      </c>
      <c r="AI2087" s="235" t="s">
        <v>12158</v>
      </c>
      <c r="AJ2087" s="165" t="s">
        <v>6176</v>
      </c>
      <c r="AK2087" s="165" t="s">
        <v>6176</v>
      </c>
      <c r="AL2087" s="165" t="s">
        <v>6176</v>
      </c>
      <c r="AM2087" s="165" t="s">
        <v>6176</v>
      </c>
      <c r="AN2087" s="165" t="s">
        <v>6176</v>
      </c>
      <c r="AO2087" s="165" t="s">
        <v>6176</v>
      </c>
      <c r="AP2087" s="165" t="s">
        <v>6176</v>
      </c>
      <c r="AQ2087" s="165" t="s">
        <v>6176</v>
      </c>
      <c r="AR2087" s="165" t="s">
        <v>6176</v>
      </c>
      <c r="AS2087" s="165" t="s">
        <v>6176</v>
      </c>
      <c r="AT2087" s="16"/>
    </row>
    <row r="2088" spans="2:46" ht="50" customHeight="1">
      <c r="B2088" s="34" t="s">
        <v>4111</v>
      </c>
      <c r="C2088" s="35" t="s">
        <v>5323</v>
      </c>
      <c r="D2088" s="36" t="s">
        <v>4112</v>
      </c>
      <c r="E2088" s="240">
        <v>14645.36</v>
      </c>
      <c r="F2088" s="235">
        <v>16534.156999999999</v>
      </c>
      <c r="G2088" s="234">
        <v>-1888.7969999999987</v>
      </c>
      <c r="H2088" s="105">
        <v>-11.4236062957428</v>
      </c>
      <c r="I2088" s="240">
        <v>7942.7290000000003</v>
      </c>
      <c r="J2088" s="235">
        <v>9238.5010000000002</v>
      </c>
      <c r="K2088" s="234">
        <v>-1295.7719999999999</v>
      </c>
      <c r="L2088" s="312">
        <v>-14.025781888208918</v>
      </c>
      <c r="M2088" s="240">
        <v>600.01400000000001</v>
      </c>
      <c r="N2088" s="235">
        <v>312.03399999999999</v>
      </c>
      <c r="O2088" s="234">
        <v>287.98</v>
      </c>
      <c r="P2088" s="105">
        <v>92.291224674234229</v>
      </c>
      <c r="Q2088" s="240">
        <v>6102.6170000000002</v>
      </c>
      <c r="R2088" s="235">
        <v>6983.6220000000003</v>
      </c>
      <c r="S2088" s="234">
        <v>-881.00500000000011</v>
      </c>
      <c r="T2088" s="105">
        <v>-12.615301916398112</v>
      </c>
      <c r="U2088" s="180" t="s">
        <v>5513</v>
      </c>
      <c r="V2088" s="165">
        <v>3944</v>
      </c>
      <c r="W2088" s="165">
        <v>3967</v>
      </c>
      <c r="X2088" s="165">
        <v>-23</v>
      </c>
      <c r="Y2088" s="255">
        <v>-0.57978321149483236</v>
      </c>
      <c r="Z2088" s="237" t="s">
        <v>7076</v>
      </c>
      <c r="AA2088" s="165">
        <v>1520</v>
      </c>
      <c r="AB2088" s="165">
        <v>2019</v>
      </c>
      <c r="AC2088" s="165">
        <v>-499</v>
      </c>
      <c r="AD2088" s="165">
        <v>-24.715205547300645</v>
      </c>
      <c r="AE2088" s="237" t="s">
        <v>11625</v>
      </c>
      <c r="AF2088" s="165">
        <v>324</v>
      </c>
      <c r="AG2088" s="165">
        <v>653</v>
      </c>
      <c r="AH2088" s="165">
        <v>-329</v>
      </c>
      <c r="AI2088" s="165">
        <v>-50.382848392036749</v>
      </c>
      <c r="AJ2088" s="235" t="s">
        <v>6097</v>
      </c>
      <c r="AK2088" s="165">
        <v>171</v>
      </c>
      <c r="AL2088" s="165">
        <v>172</v>
      </c>
      <c r="AM2088" s="165">
        <v>-1</v>
      </c>
      <c r="AN2088" s="165">
        <v>-0.58139534883720934</v>
      </c>
      <c r="AO2088" s="241" t="s">
        <v>11626</v>
      </c>
      <c r="AP2088" s="165">
        <v>123</v>
      </c>
      <c r="AQ2088" s="165">
        <v>130</v>
      </c>
      <c r="AR2088" s="165">
        <v>-7</v>
      </c>
      <c r="AS2088" s="255">
        <v>-5.384615384615385</v>
      </c>
      <c r="AT2088" s="166" t="s">
        <v>11627</v>
      </c>
    </row>
    <row r="2089" spans="2:46" ht="50" customHeight="1">
      <c r="B2089" s="34" t="s">
        <v>4113</v>
      </c>
      <c r="C2089" s="35" t="s">
        <v>5323</v>
      </c>
      <c r="D2089" s="36" t="s">
        <v>4114</v>
      </c>
      <c r="E2089" s="240">
        <v>25730.075000000001</v>
      </c>
      <c r="F2089" s="235">
        <v>27648.114000000001</v>
      </c>
      <c r="G2089" s="234">
        <v>-1918.0390000000007</v>
      </c>
      <c r="H2089" s="105">
        <v>-6.9373231027620923</v>
      </c>
      <c r="I2089" s="240">
        <v>3705.9319999999998</v>
      </c>
      <c r="J2089" s="235">
        <v>4506.0810000000001</v>
      </c>
      <c r="K2089" s="234">
        <v>-800.14900000000034</v>
      </c>
      <c r="L2089" s="312">
        <v>-17.757093137029724</v>
      </c>
      <c r="M2089" s="240">
        <v>20.350000000000001</v>
      </c>
      <c r="N2089" s="235">
        <v>20.331</v>
      </c>
      <c r="O2089" s="234">
        <v>1.9000000000001904E-2</v>
      </c>
      <c r="P2089" s="105">
        <v>9.3453347105414905E-2</v>
      </c>
      <c r="Q2089" s="240">
        <v>22003.793000000001</v>
      </c>
      <c r="R2089" s="235">
        <v>23121.702000000001</v>
      </c>
      <c r="S2089" s="234">
        <v>-1117.9089999999997</v>
      </c>
      <c r="T2089" s="105">
        <v>-4.8348906148863939</v>
      </c>
      <c r="U2089" s="180" t="s">
        <v>10314</v>
      </c>
      <c r="V2089" s="165">
        <v>12701</v>
      </c>
      <c r="W2089" s="165">
        <v>13082</v>
      </c>
      <c r="X2089" s="165">
        <v>-381</v>
      </c>
      <c r="Y2089" s="255">
        <v>-2.9123987157926923</v>
      </c>
      <c r="Z2089" s="237" t="s">
        <v>10315</v>
      </c>
      <c r="AA2089" s="165">
        <v>3452</v>
      </c>
      <c r="AB2089" s="165">
        <v>3840</v>
      </c>
      <c r="AC2089" s="165">
        <v>-388</v>
      </c>
      <c r="AD2089" s="165">
        <v>-10.104166666666666</v>
      </c>
      <c r="AE2089" s="237" t="s">
        <v>5508</v>
      </c>
      <c r="AF2089" s="165">
        <v>2500</v>
      </c>
      <c r="AG2089" s="165">
        <v>2500</v>
      </c>
      <c r="AH2089" s="165">
        <v>0</v>
      </c>
      <c r="AI2089" s="165">
        <v>0</v>
      </c>
      <c r="AJ2089" s="237" t="s">
        <v>10316</v>
      </c>
      <c r="AK2089" s="165">
        <v>1470</v>
      </c>
      <c r="AL2089" s="165">
        <v>1243</v>
      </c>
      <c r="AM2089" s="165">
        <v>227</v>
      </c>
      <c r="AN2089" s="165">
        <v>18.262268704746582</v>
      </c>
      <c r="AO2089" s="237" t="s">
        <v>10317</v>
      </c>
      <c r="AP2089" s="165">
        <v>1064</v>
      </c>
      <c r="AQ2089" s="165">
        <v>1069</v>
      </c>
      <c r="AR2089" s="165">
        <v>-5</v>
      </c>
      <c r="AS2089" s="369">
        <v>-0.46772684752104771</v>
      </c>
      <c r="AT2089" s="166" t="s">
        <v>11628</v>
      </c>
    </row>
    <row r="2090" spans="2:46" ht="50" customHeight="1">
      <c r="B2090" s="37" t="s">
        <v>4115</v>
      </c>
      <c r="C2090" s="35" t="s">
        <v>5323</v>
      </c>
      <c r="D2090" s="39" t="s">
        <v>4116</v>
      </c>
      <c r="E2090" s="240">
        <v>4767.0569999999998</v>
      </c>
      <c r="F2090" s="235">
        <v>5171.8040000000001</v>
      </c>
      <c r="G2090" s="234">
        <v>-404.7470000000003</v>
      </c>
      <c r="H2090" s="105">
        <v>-7.8260313035838234</v>
      </c>
      <c r="I2090" s="240">
        <v>3129.9589999999998</v>
      </c>
      <c r="J2090" s="235">
        <v>2928.4189999999999</v>
      </c>
      <c r="K2090" s="234">
        <v>201.53999999999996</v>
      </c>
      <c r="L2090" s="312">
        <v>6.8822118692714387</v>
      </c>
      <c r="M2090" s="240">
        <v>18.390999999999998</v>
      </c>
      <c r="N2090" s="235">
        <v>18.382000000000001</v>
      </c>
      <c r="O2090" s="234">
        <v>8.9999999999967883E-3</v>
      </c>
      <c r="P2090" s="105">
        <v>4.8960940050031487E-2</v>
      </c>
      <c r="Q2090" s="240">
        <v>1618.7070000000001</v>
      </c>
      <c r="R2090" s="235">
        <v>2225.0030000000002</v>
      </c>
      <c r="S2090" s="234">
        <v>-606.29600000000005</v>
      </c>
      <c r="T2090" s="105">
        <v>-27.24922168644267</v>
      </c>
      <c r="U2090" s="180" t="s">
        <v>5422</v>
      </c>
      <c r="V2090" s="165">
        <v>725</v>
      </c>
      <c r="W2090" s="165">
        <v>1465</v>
      </c>
      <c r="X2090" s="165">
        <v>-740</v>
      </c>
      <c r="Y2090" s="255">
        <v>-50.511945392491462</v>
      </c>
      <c r="Z2090" s="237" t="s">
        <v>10318</v>
      </c>
      <c r="AA2090" s="165">
        <v>311</v>
      </c>
      <c r="AB2090" s="165">
        <v>166</v>
      </c>
      <c r="AC2090" s="165">
        <v>145</v>
      </c>
      <c r="AD2090" s="165">
        <v>87.349397590361448</v>
      </c>
      <c r="AE2090" s="237" t="s">
        <v>9702</v>
      </c>
      <c r="AF2090" s="165">
        <v>215</v>
      </c>
      <c r="AG2090" s="165">
        <v>216</v>
      </c>
      <c r="AH2090" s="165">
        <v>-1</v>
      </c>
      <c r="AI2090" s="165">
        <v>-0.46296296296296291</v>
      </c>
      <c r="AJ2090" s="237" t="s">
        <v>10319</v>
      </c>
      <c r="AK2090" s="165">
        <v>80</v>
      </c>
      <c r="AL2090" s="165">
        <v>81</v>
      </c>
      <c r="AM2090" s="165">
        <v>-1</v>
      </c>
      <c r="AN2090" s="165">
        <v>-1.2345679012345678</v>
      </c>
      <c r="AO2090" s="237" t="s">
        <v>7077</v>
      </c>
      <c r="AP2090" s="165">
        <v>76</v>
      </c>
      <c r="AQ2090" s="165">
        <v>76</v>
      </c>
      <c r="AR2090" s="165">
        <v>0</v>
      </c>
      <c r="AS2090" s="369">
        <v>0</v>
      </c>
      <c r="AT2090" s="166" t="s">
        <v>11629</v>
      </c>
    </row>
    <row r="2091" spans="2:46" ht="50" customHeight="1">
      <c r="B2091" s="37" t="s">
        <v>4117</v>
      </c>
      <c r="C2091" s="35" t="s">
        <v>5323</v>
      </c>
      <c r="D2091" s="39" t="s">
        <v>4118</v>
      </c>
      <c r="E2091" s="240">
        <v>5649.5590000000002</v>
      </c>
      <c r="F2091" s="235">
        <v>5847.2849999999999</v>
      </c>
      <c r="G2091" s="234">
        <v>-197.72599999999966</v>
      </c>
      <c r="H2091" s="105">
        <v>-3.3815009872102979</v>
      </c>
      <c r="I2091" s="240">
        <v>1526.097</v>
      </c>
      <c r="J2091" s="235">
        <v>1506.9760000000001</v>
      </c>
      <c r="K2091" s="234">
        <v>19.120999999999867</v>
      </c>
      <c r="L2091" s="312">
        <v>1.2688324167073575</v>
      </c>
      <c r="M2091" s="240">
        <v>150.54400000000001</v>
      </c>
      <c r="N2091" s="235">
        <v>157.34</v>
      </c>
      <c r="O2091" s="234">
        <v>-6.7959999999999923</v>
      </c>
      <c r="P2091" s="105">
        <v>-4.3193085038769494</v>
      </c>
      <c r="Q2091" s="240">
        <v>3972.9180000000001</v>
      </c>
      <c r="R2091" s="235">
        <v>4182.9690000000001</v>
      </c>
      <c r="S2091" s="234">
        <v>-210.05099999999993</v>
      </c>
      <c r="T2091" s="105">
        <v>-5.0215767795553816</v>
      </c>
      <c r="U2091" s="180" t="s">
        <v>5427</v>
      </c>
      <c r="V2091" s="165">
        <v>1721</v>
      </c>
      <c r="W2091" s="165">
        <v>1772</v>
      </c>
      <c r="X2091" s="165">
        <v>-51</v>
      </c>
      <c r="Y2091" s="255">
        <v>-2.8781038374717833</v>
      </c>
      <c r="Z2091" s="237" t="s">
        <v>5395</v>
      </c>
      <c r="AA2091" s="165">
        <v>715</v>
      </c>
      <c r="AB2091" s="165">
        <v>814</v>
      </c>
      <c r="AC2091" s="165">
        <v>-99</v>
      </c>
      <c r="AD2091" s="165">
        <v>-12.162162162162163</v>
      </c>
      <c r="AE2091" s="237" t="s">
        <v>5774</v>
      </c>
      <c r="AF2091" s="165">
        <v>653</v>
      </c>
      <c r="AG2091" s="165">
        <v>646</v>
      </c>
      <c r="AH2091" s="165">
        <v>7</v>
      </c>
      <c r="AI2091" s="165">
        <v>1.0835913312693499</v>
      </c>
      <c r="AJ2091" s="237" t="s">
        <v>5373</v>
      </c>
      <c r="AK2091" s="165">
        <v>317</v>
      </c>
      <c r="AL2091" s="165">
        <v>317</v>
      </c>
      <c r="AM2091" s="165">
        <v>0</v>
      </c>
      <c r="AN2091" s="165">
        <v>0</v>
      </c>
      <c r="AO2091" s="237" t="s">
        <v>5467</v>
      </c>
      <c r="AP2091" s="165">
        <v>202</v>
      </c>
      <c r="AQ2091" s="165">
        <v>202</v>
      </c>
      <c r="AR2091" s="165">
        <v>0</v>
      </c>
      <c r="AS2091" s="369">
        <v>0</v>
      </c>
      <c r="AT2091" s="140" t="s">
        <v>11630</v>
      </c>
    </row>
    <row r="2092" spans="2:46" ht="50" customHeight="1">
      <c r="B2092" s="34" t="s">
        <v>4119</v>
      </c>
      <c r="C2092" s="35" t="s">
        <v>5323</v>
      </c>
      <c r="D2092" s="36" t="s">
        <v>4120</v>
      </c>
      <c r="E2092" s="240">
        <v>5660.7420000000002</v>
      </c>
      <c r="F2092" s="235">
        <v>5908.6</v>
      </c>
      <c r="G2092" s="234">
        <v>-247.85800000000017</v>
      </c>
      <c r="H2092" s="105">
        <v>-4.1948684967674268</v>
      </c>
      <c r="I2092" s="240">
        <v>2459.1</v>
      </c>
      <c r="J2092" s="235">
        <v>2556.1529999999998</v>
      </c>
      <c r="K2092" s="234">
        <v>-97.052999999999884</v>
      </c>
      <c r="L2092" s="312">
        <v>-3.7968384521583758</v>
      </c>
      <c r="M2092" s="240">
        <v>60.167999999999999</v>
      </c>
      <c r="N2092" s="235">
        <v>60.094000000000001</v>
      </c>
      <c r="O2092" s="234">
        <v>7.3999999999998067E-2</v>
      </c>
      <c r="P2092" s="105">
        <v>0.12314041335241134</v>
      </c>
      <c r="Q2092" s="240">
        <v>3141.4740000000002</v>
      </c>
      <c r="R2092" s="235">
        <v>3292.3530000000001</v>
      </c>
      <c r="S2092" s="234">
        <v>-150.87899999999991</v>
      </c>
      <c r="T2092" s="105">
        <v>-4.5827102986830361</v>
      </c>
      <c r="U2092" s="180" t="s">
        <v>5508</v>
      </c>
      <c r="V2092" s="165">
        <v>998</v>
      </c>
      <c r="W2092" s="165">
        <v>1415</v>
      </c>
      <c r="X2092" s="165">
        <v>-417</v>
      </c>
      <c r="Y2092" s="255">
        <v>-29.469964664310954</v>
      </c>
      <c r="Z2092" s="237" t="s">
        <v>10320</v>
      </c>
      <c r="AA2092" s="165">
        <v>694</v>
      </c>
      <c r="AB2092" s="165">
        <v>663</v>
      </c>
      <c r="AC2092" s="165">
        <v>31</v>
      </c>
      <c r="AD2092" s="165">
        <v>4.675716440422323</v>
      </c>
      <c r="AE2092" s="237" t="s">
        <v>10321</v>
      </c>
      <c r="AF2092" s="165">
        <v>653</v>
      </c>
      <c r="AG2092" s="165">
        <v>192</v>
      </c>
      <c r="AH2092" s="165">
        <v>461</v>
      </c>
      <c r="AI2092" s="165">
        <v>240.10416666666666</v>
      </c>
      <c r="AJ2092" s="237" t="s">
        <v>6500</v>
      </c>
      <c r="AK2092" s="165">
        <v>365</v>
      </c>
      <c r="AL2092" s="165">
        <v>412</v>
      </c>
      <c r="AM2092" s="165">
        <v>-47</v>
      </c>
      <c r="AN2092" s="165">
        <v>-11.407766990291263</v>
      </c>
      <c r="AO2092" s="237" t="s">
        <v>10322</v>
      </c>
      <c r="AP2092" s="165">
        <v>226</v>
      </c>
      <c r="AQ2092" s="165">
        <v>226</v>
      </c>
      <c r="AR2092" s="165">
        <v>0</v>
      </c>
      <c r="AS2092" s="369">
        <v>0</v>
      </c>
      <c r="AT2092" s="166" t="s">
        <v>11631</v>
      </c>
    </row>
    <row r="2093" spans="2:46" ht="50" customHeight="1">
      <c r="B2093" s="34" t="s">
        <v>4121</v>
      </c>
      <c r="C2093" s="35" t="s">
        <v>5323</v>
      </c>
      <c r="D2093" s="36" t="s">
        <v>4122</v>
      </c>
      <c r="E2093" s="240">
        <v>16443.811000000002</v>
      </c>
      <c r="F2093" s="235">
        <v>16551.8</v>
      </c>
      <c r="G2093" s="234">
        <v>-107.98899999999776</v>
      </c>
      <c r="H2093" s="105">
        <v>-0.65243055135995942</v>
      </c>
      <c r="I2093" s="240">
        <v>7031.4179999999997</v>
      </c>
      <c r="J2093" s="232">
        <v>7303</v>
      </c>
      <c r="K2093" s="234">
        <v>-271.58200000000033</v>
      </c>
      <c r="L2093" s="312">
        <v>-3.7187731069423573</v>
      </c>
      <c r="M2093" s="240">
        <v>34.787999999999997</v>
      </c>
      <c r="N2093" s="235">
        <v>34.518000000000001</v>
      </c>
      <c r="O2093" s="234">
        <v>0.26999999999999602</v>
      </c>
      <c r="P2093" s="105">
        <v>0.7822005909959906</v>
      </c>
      <c r="Q2093" s="240">
        <v>9377.6049999999996</v>
      </c>
      <c r="R2093" s="235">
        <v>9214.5470000000005</v>
      </c>
      <c r="S2093" s="234">
        <v>163.05799999999908</v>
      </c>
      <c r="T2093" s="105">
        <v>1.7695715264136054</v>
      </c>
      <c r="U2093" s="180" t="s">
        <v>5804</v>
      </c>
      <c r="V2093" s="165">
        <v>3318</v>
      </c>
      <c r="W2093" s="165">
        <v>3288</v>
      </c>
      <c r="X2093" s="165">
        <v>30</v>
      </c>
      <c r="Y2093" s="255">
        <v>0.91240875912408748</v>
      </c>
      <c r="Z2093" s="237" t="s">
        <v>7967</v>
      </c>
      <c r="AA2093" s="165">
        <v>1719</v>
      </c>
      <c r="AB2093" s="165">
        <v>1720</v>
      </c>
      <c r="AC2093" s="165">
        <v>-1</v>
      </c>
      <c r="AD2093" s="165">
        <v>-5.8139534883720929E-2</v>
      </c>
      <c r="AE2093" s="237" t="s">
        <v>5373</v>
      </c>
      <c r="AF2093" s="165">
        <v>1443</v>
      </c>
      <c r="AG2093" s="165">
        <v>1428</v>
      </c>
      <c r="AH2093" s="165">
        <v>15</v>
      </c>
      <c r="AI2093" s="165">
        <v>1.0504201680672269</v>
      </c>
      <c r="AJ2093" s="237" t="s">
        <v>5532</v>
      </c>
      <c r="AK2093" s="165">
        <v>1361</v>
      </c>
      <c r="AL2093" s="165">
        <v>1153</v>
      </c>
      <c r="AM2093" s="165">
        <v>208</v>
      </c>
      <c r="AN2093" s="165">
        <v>18.039895923677363</v>
      </c>
      <c r="AO2093" s="237" t="s">
        <v>5941</v>
      </c>
      <c r="AP2093" s="165">
        <v>454</v>
      </c>
      <c r="AQ2093" s="165">
        <v>643</v>
      </c>
      <c r="AR2093" s="165">
        <v>-189</v>
      </c>
      <c r="AS2093" s="369">
        <v>-29.393468118195958</v>
      </c>
      <c r="AT2093" s="166" t="s">
        <v>11632</v>
      </c>
    </row>
    <row r="2094" spans="2:46" ht="50" customHeight="1">
      <c r="B2094" s="34" t="s">
        <v>4123</v>
      </c>
      <c r="C2094" s="35" t="s">
        <v>5323</v>
      </c>
      <c r="D2094" s="36" t="s">
        <v>4124</v>
      </c>
      <c r="E2094" s="240">
        <v>9228.3459999999995</v>
      </c>
      <c r="F2094" s="235">
        <v>8514.616</v>
      </c>
      <c r="G2094" s="234">
        <v>713.72999999999956</v>
      </c>
      <c r="H2094" s="105">
        <v>8.3824097293406954</v>
      </c>
      <c r="I2094" s="240">
        <v>5266.8770000000004</v>
      </c>
      <c r="J2094" s="235">
        <v>4760.7139999999999</v>
      </c>
      <c r="K2094" s="234">
        <v>506.16300000000047</v>
      </c>
      <c r="L2094" s="312">
        <v>10.632081658339494</v>
      </c>
      <c r="M2094" s="240">
        <v>1439.894</v>
      </c>
      <c r="N2094" s="235">
        <v>1437.02</v>
      </c>
      <c r="O2094" s="234">
        <v>2.8740000000000236</v>
      </c>
      <c r="P2094" s="105">
        <v>0.19999721646184629</v>
      </c>
      <c r="Q2094" s="240">
        <v>2521.5749999999998</v>
      </c>
      <c r="R2094" s="235">
        <v>2316.8820000000001</v>
      </c>
      <c r="S2094" s="234">
        <v>204.69299999999976</v>
      </c>
      <c r="T2094" s="105">
        <v>8.8348478688167873</v>
      </c>
      <c r="U2094" s="180" t="s">
        <v>5338</v>
      </c>
      <c r="V2094" s="165">
        <v>1771</v>
      </c>
      <c r="W2094" s="165">
        <v>1563</v>
      </c>
      <c r="X2094" s="165">
        <v>208</v>
      </c>
      <c r="Y2094" s="165">
        <v>13.307741522712732</v>
      </c>
      <c r="Z2094" s="241" t="s">
        <v>5373</v>
      </c>
      <c r="AA2094" s="165">
        <v>613</v>
      </c>
      <c r="AB2094" s="165">
        <v>613</v>
      </c>
      <c r="AC2094" s="165">
        <v>0</v>
      </c>
      <c r="AD2094" s="165">
        <v>0</v>
      </c>
      <c r="AE2094" s="142" t="s">
        <v>10323</v>
      </c>
      <c r="AF2094" s="165">
        <v>101</v>
      </c>
      <c r="AG2094" s="165">
        <v>101</v>
      </c>
      <c r="AH2094" s="165">
        <v>0</v>
      </c>
      <c r="AI2094" s="165">
        <v>0</v>
      </c>
      <c r="AJ2094" s="241" t="s">
        <v>10324</v>
      </c>
      <c r="AK2094" s="165">
        <v>20</v>
      </c>
      <c r="AL2094" s="165">
        <v>20</v>
      </c>
      <c r="AM2094" s="165">
        <v>0</v>
      </c>
      <c r="AN2094" s="165">
        <v>0</v>
      </c>
      <c r="AO2094" s="241" t="s">
        <v>10325</v>
      </c>
      <c r="AP2094" s="165">
        <v>16</v>
      </c>
      <c r="AQ2094" s="165">
        <v>16</v>
      </c>
      <c r="AR2094" s="165">
        <v>0</v>
      </c>
      <c r="AS2094" s="255">
        <v>0</v>
      </c>
      <c r="AT2094" s="209" t="s">
        <v>11633</v>
      </c>
    </row>
    <row r="2095" spans="2:46" ht="50" customHeight="1">
      <c r="B2095" s="34" t="s">
        <v>4125</v>
      </c>
      <c r="C2095" s="35" t="s">
        <v>5323</v>
      </c>
      <c r="D2095" s="36" t="s">
        <v>4126</v>
      </c>
      <c r="E2095" s="240">
        <v>19070.84</v>
      </c>
      <c r="F2095" s="235">
        <v>20068.333999999999</v>
      </c>
      <c r="G2095" s="234">
        <v>-997.49399999999878</v>
      </c>
      <c r="H2095" s="105">
        <v>-4.9704873359193584</v>
      </c>
      <c r="I2095" s="240">
        <v>8002.8180000000002</v>
      </c>
      <c r="J2095" s="235">
        <v>9257.24</v>
      </c>
      <c r="K2095" s="234">
        <v>-1254.4219999999996</v>
      </c>
      <c r="L2095" s="312">
        <v>-13.550712739434212</v>
      </c>
      <c r="M2095" s="240">
        <v>1833.0070000000001</v>
      </c>
      <c r="N2095" s="235">
        <v>1889.9649999999999</v>
      </c>
      <c r="O2095" s="234">
        <v>-56.957999999999856</v>
      </c>
      <c r="P2095" s="105">
        <v>-3.0137066030323236</v>
      </c>
      <c r="Q2095" s="240">
        <v>9235.0149999999994</v>
      </c>
      <c r="R2095" s="235">
        <v>8921.1290000000008</v>
      </c>
      <c r="S2095" s="234">
        <v>313.8859999999986</v>
      </c>
      <c r="T2095" s="105">
        <v>3.5184560160490737</v>
      </c>
      <c r="U2095" s="180" t="s">
        <v>10326</v>
      </c>
      <c r="V2095" s="165">
        <v>3516</v>
      </c>
      <c r="W2095" s="165">
        <v>3012</v>
      </c>
      <c r="X2095" s="165">
        <v>504</v>
      </c>
      <c r="Y2095" s="255">
        <v>16.733067729083665</v>
      </c>
      <c r="Z2095" s="195" t="s">
        <v>10327</v>
      </c>
      <c r="AA2095" s="165">
        <v>3247</v>
      </c>
      <c r="AB2095" s="165">
        <v>3335</v>
      </c>
      <c r="AC2095" s="165">
        <v>-88</v>
      </c>
      <c r="AD2095" s="165">
        <v>-2.6386806596701651</v>
      </c>
      <c r="AE2095" s="241" t="s">
        <v>10328</v>
      </c>
      <c r="AF2095" s="165">
        <v>1127</v>
      </c>
      <c r="AG2095" s="165">
        <v>1127</v>
      </c>
      <c r="AH2095" s="165">
        <v>0</v>
      </c>
      <c r="AI2095" s="165">
        <v>0</v>
      </c>
      <c r="AJ2095" s="195" t="s">
        <v>10329</v>
      </c>
      <c r="AK2095" s="165">
        <v>426</v>
      </c>
      <c r="AL2095" s="165">
        <v>152</v>
      </c>
      <c r="AM2095" s="165">
        <v>274</v>
      </c>
      <c r="AN2095" s="165">
        <v>180.26315789473685</v>
      </c>
      <c r="AO2095" s="195" t="s">
        <v>10330</v>
      </c>
      <c r="AP2095" s="165">
        <v>368</v>
      </c>
      <c r="AQ2095" s="165">
        <v>746</v>
      </c>
      <c r="AR2095" s="165">
        <v>-378</v>
      </c>
      <c r="AS2095" s="255">
        <v>-50.670241286863273</v>
      </c>
      <c r="AT2095" s="166" t="s">
        <v>11634</v>
      </c>
    </row>
    <row r="2096" spans="2:46" ht="50" customHeight="1">
      <c r="B2096" s="34" t="s">
        <v>4127</v>
      </c>
      <c r="C2096" s="35" t="s">
        <v>5323</v>
      </c>
      <c r="D2096" s="36" t="s">
        <v>4128</v>
      </c>
      <c r="E2096" s="240">
        <v>3239.79</v>
      </c>
      <c r="F2096" s="235">
        <v>3299.9369999999999</v>
      </c>
      <c r="G2096" s="234">
        <v>-60.146999999999935</v>
      </c>
      <c r="H2096" s="105">
        <v>-1.8226711600857814</v>
      </c>
      <c r="I2096" s="240">
        <v>2051.0880000000002</v>
      </c>
      <c r="J2096" s="235">
        <v>2347.779</v>
      </c>
      <c r="K2096" s="234">
        <v>-296.6909999999998</v>
      </c>
      <c r="L2096" s="312">
        <v>-12.637092332796222</v>
      </c>
      <c r="M2096" s="240">
        <v>10.510999999999999</v>
      </c>
      <c r="N2096" s="235">
        <v>10.497</v>
      </c>
      <c r="O2096" s="234">
        <v>1.3999999999999346E-2</v>
      </c>
      <c r="P2096" s="105">
        <v>0.13337143945888677</v>
      </c>
      <c r="Q2096" s="240">
        <v>1178.191</v>
      </c>
      <c r="R2096" s="235">
        <v>941.66099999999994</v>
      </c>
      <c r="S2096" s="234">
        <v>236.53000000000009</v>
      </c>
      <c r="T2096" s="105">
        <v>25.118381243356165</v>
      </c>
      <c r="U2096" s="180" t="s">
        <v>5534</v>
      </c>
      <c r="V2096" s="165">
        <v>501</v>
      </c>
      <c r="W2096" s="165">
        <v>300</v>
      </c>
      <c r="X2096" s="165">
        <v>201</v>
      </c>
      <c r="Y2096" s="165">
        <v>67</v>
      </c>
      <c r="Z2096" s="235" t="s">
        <v>5373</v>
      </c>
      <c r="AA2096" s="165">
        <v>260</v>
      </c>
      <c r="AB2096" s="165">
        <v>260</v>
      </c>
      <c r="AC2096" s="165">
        <v>0</v>
      </c>
      <c r="AD2096" s="165">
        <v>0</v>
      </c>
      <c r="AE2096" s="196" t="s">
        <v>10331</v>
      </c>
      <c r="AF2096" s="165">
        <v>114</v>
      </c>
      <c r="AG2096" s="165">
        <v>80</v>
      </c>
      <c r="AH2096" s="165">
        <v>34</v>
      </c>
      <c r="AI2096" s="165">
        <v>42.5</v>
      </c>
      <c r="AJ2096" s="235" t="s">
        <v>5340</v>
      </c>
      <c r="AK2096" s="165">
        <v>100</v>
      </c>
      <c r="AL2096" s="165">
        <v>107</v>
      </c>
      <c r="AM2096" s="165">
        <v>-7</v>
      </c>
      <c r="AN2096" s="165">
        <v>-6.5420560747663545</v>
      </c>
      <c r="AO2096" s="235" t="s">
        <v>10332</v>
      </c>
      <c r="AP2096" s="165">
        <v>59</v>
      </c>
      <c r="AQ2096" s="165">
        <v>59</v>
      </c>
      <c r="AR2096" s="165">
        <v>0</v>
      </c>
      <c r="AS2096" s="255">
        <v>0</v>
      </c>
      <c r="AT2096" s="166" t="s">
        <v>11635</v>
      </c>
    </row>
    <row r="2097" spans="2:46" ht="50" customHeight="1">
      <c r="B2097" s="34" t="s">
        <v>4129</v>
      </c>
      <c r="C2097" s="35" t="s">
        <v>5323</v>
      </c>
      <c r="D2097" s="36" t="s">
        <v>4130</v>
      </c>
      <c r="E2097" s="240">
        <v>6609.473</v>
      </c>
      <c r="F2097" s="235">
        <v>6389.0079999999998</v>
      </c>
      <c r="G2097" s="234">
        <v>220.46500000000015</v>
      </c>
      <c r="H2097" s="105">
        <v>3.4506921888343256</v>
      </c>
      <c r="I2097" s="240">
        <v>1578.57</v>
      </c>
      <c r="J2097" s="235">
        <v>1491.3789999999999</v>
      </c>
      <c r="K2097" s="234">
        <v>87.191000000000031</v>
      </c>
      <c r="L2097" s="312">
        <v>5.8463341645550884</v>
      </c>
      <c r="M2097" s="240">
        <v>2043.5450000000001</v>
      </c>
      <c r="N2097" s="235">
        <v>2139.047</v>
      </c>
      <c r="O2097" s="234">
        <v>-95.501999999999953</v>
      </c>
      <c r="P2097" s="105">
        <v>-4.4646985316358148</v>
      </c>
      <c r="Q2097" s="240">
        <v>2987.3580000000002</v>
      </c>
      <c r="R2097" s="235">
        <v>2758.5819999999999</v>
      </c>
      <c r="S2097" s="234">
        <v>228.77600000000029</v>
      </c>
      <c r="T2097" s="105">
        <v>8.2932463127795479</v>
      </c>
      <c r="U2097" s="180" t="s">
        <v>5338</v>
      </c>
      <c r="V2097" s="165">
        <v>1047</v>
      </c>
      <c r="W2097" s="165">
        <v>1085</v>
      </c>
      <c r="X2097" s="165">
        <v>-38</v>
      </c>
      <c r="Y2097" s="165">
        <v>-3.5023041474654377</v>
      </c>
      <c r="Z2097" s="235" t="s">
        <v>9260</v>
      </c>
      <c r="AA2097" s="165">
        <v>667</v>
      </c>
      <c r="AB2097" s="165">
        <v>699</v>
      </c>
      <c r="AC2097" s="165">
        <v>-32</v>
      </c>
      <c r="AD2097" s="165">
        <v>-4.5779685264663801</v>
      </c>
      <c r="AE2097" s="235" t="s">
        <v>5580</v>
      </c>
      <c r="AF2097" s="165">
        <v>516</v>
      </c>
      <c r="AG2097" s="165">
        <v>188</v>
      </c>
      <c r="AH2097" s="165">
        <v>328</v>
      </c>
      <c r="AI2097" s="165">
        <v>174.468085106383</v>
      </c>
      <c r="AJ2097" s="235" t="s">
        <v>5373</v>
      </c>
      <c r="AK2097" s="165">
        <v>262</v>
      </c>
      <c r="AL2097" s="165">
        <v>262</v>
      </c>
      <c r="AM2097" s="165">
        <v>0</v>
      </c>
      <c r="AN2097" s="165">
        <v>0</v>
      </c>
      <c r="AO2097" s="241" t="s">
        <v>10333</v>
      </c>
      <c r="AP2097" s="165">
        <v>186</v>
      </c>
      <c r="AQ2097" s="165">
        <v>190</v>
      </c>
      <c r="AR2097" s="165">
        <v>-4</v>
      </c>
      <c r="AS2097" s="255">
        <v>-2.1052631578947367</v>
      </c>
      <c r="AT2097" s="141" t="s">
        <v>11636</v>
      </c>
    </row>
    <row r="2098" spans="2:46" ht="50" customHeight="1">
      <c r="B2098" s="34" t="s">
        <v>4131</v>
      </c>
      <c r="C2098" s="35" t="s">
        <v>5323</v>
      </c>
      <c r="D2098" s="36" t="s">
        <v>4132</v>
      </c>
      <c r="E2098" s="240">
        <v>3998.826</v>
      </c>
      <c r="F2098" s="235">
        <v>4028.5</v>
      </c>
      <c r="G2098" s="234">
        <v>-29.673999999999978</v>
      </c>
      <c r="H2098" s="105">
        <v>-0.73660171279632558</v>
      </c>
      <c r="I2098" s="240">
        <v>1889.0920000000001</v>
      </c>
      <c r="J2098" s="235">
        <v>2055.5430000000001</v>
      </c>
      <c r="K2098" s="234">
        <v>-166.45100000000002</v>
      </c>
      <c r="L2098" s="312">
        <v>-8.0976656776335982</v>
      </c>
      <c r="M2098" s="240">
        <v>257.017</v>
      </c>
      <c r="N2098" s="235">
        <v>256.60399999999998</v>
      </c>
      <c r="O2098" s="234">
        <v>0.41300000000001091</v>
      </c>
      <c r="P2098" s="105">
        <v>0.16094838739848596</v>
      </c>
      <c r="Q2098" s="240">
        <v>1852.7170000000001</v>
      </c>
      <c r="R2098" s="235">
        <v>1716.3530000000001</v>
      </c>
      <c r="S2098" s="234">
        <v>136.36400000000003</v>
      </c>
      <c r="T2098" s="105">
        <v>7.9449856760235233</v>
      </c>
      <c r="U2098" s="180" t="s">
        <v>10334</v>
      </c>
      <c r="V2098" s="165">
        <v>989</v>
      </c>
      <c r="W2098" s="165">
        <v>839</v>
      </c>
      <c r="X2098" s="165">
        <v>150</v>
      </c>
      <c r="Y2098" s="255">
        <v>17.878426698450536</v>
      </c>
      <c r="Z2098" s="237" t="s">
        <v>5395</v>
      </c>
      <c r="AA2098" s="165">
        <v>364</v>
      </c>
      <c r="AB2098" s="165">
        <v>364</v>
      </c>
      <c r="AC2098" s="165">
        <v>0</v>
      </c>
      <c r="AD2098" s="165">
        <v>0</v>
      </c>
      <c r="AE2098" s="237" t="s">
        <v>5494</v>
      </c>
      <c r="AF2098" s="165">
        <v>304</v>
      </c>
      <c r="AG2098" s="165">
        <v>304</v>
      </c>
      <c r="AH2098" s="165">
        <v>0</v>
      </c>
      <c r="AI2098" s="165">
        <v>0</v>
      </c>
      <c r="AJ2098" s="237" t="s">
        <v>10335</v>
      </c>
      <c r="AK2098" s="165">
        <v>96</v>
      </c>
      <c r="AL2098" s="165">
        <v>94</v>
      </c>
      <c r="AM2098" s="165">
        <v>2</v>
      </c>
      <c r="AN2098" s="165">
        <v>2.1276595744680851</v>
      </c>
      <c r="AO2098" s="241" t="s">
        <v>10336</v>
      </c>
      <c r="AP2098" s="165">
        <v>60</v>
      </c>
      <c r="AQ2098" s="165">
        <v>60</v>
      </c>
      <c r="AR2098" s="165">
        <v>0</v>
      </c>
      <c r="AS2098" s="255">
        <v>0</v>
      </c>
      <c r="AT2098" s="141" t="s">
        <v>11637</v>
      </c>
    </row>
    <row r="2099" spans="2:46" ht="50" customHeight="1">
      <c r="B2099" s="34" t="s">
        <v>4133</v>
      </c>
      <c r="C2099" s="35" t="s">
        <v>5323</v>
      </c>
      <c r="D2099" s="36" t="s">
        <v>4134</v>
      </c>
      <c r="E2099" s="240">
        <v>1837.4</v>
      </c>
      <c r="F2099" s="235">
        <v>2169.5</v>
      </c>
      <c r="G2099" s="234">
        <v>-332.09999999999991</v>
      </c>
      <c r="H2099" s="105">
        <v>-15.307674579396169</v>
      </c>
      <c r="I2099" s="240">
        <v>784.2</v>
      </c>
      <c r="J2099" s="235">
        <v>974.1</v>
      </c>
      <c r="K2099" s="234">
        <v>-189.89999999999998</v>
      </c>
      <c r="L2099" s="312">
        <v>-19.494918386202645</v>
      </c>
      <c r="M2099" s="240">
        <v>150.19999999999999</v>
      </c>
      <c r="N2099" s="235">
        <v>174</v>
      </c>
      <c r="O2099" s="234">
        <v>-23.800000000000011</v>
      </c>
      <c r="P2099" s="105">
        <v>-13.678160919540236</v>
      </c>
      <c r="Q2099" s="240">
        <v>903</v>
      </c>
      <c r="R2099" s="235">
        <v>1021.4</v>
      </c>
      <c r="S2099" s="234">
        <v>-118.39999999999998</v>
      </c>
      <c r="T2099" s="105">
        <v>-11.591932641472487</v>
      </c>
      <c r="U2099" s="180" t="s">
        <v>5524</v>
      </c>
      <c r="V2099" s="165">
        <v>295</v>
      </c>
      <c r="W2099" s="165">
        <v>384</v>
      </c>
      <c r="X2099" s="165">
        <v>-89</v>
      </c>
      <c r="Y2099" s="165">
        <v>-23.177083333333336</v>
      </c>
      <c r="Z2099" s="235" t="s">
        <v>10337</v>
      </c>
      <c r="AA2099" s="165">
        <v>184</v>
      </c>
      <c r="AB2099" s="165">
        <v>187</v>
      </c>
      <c r="AC2099" s="165">
        <v>-3</v>
      </c>
      <c r="AD2099" s="165">
        <v>-1.6042780748663104</v>
      </c>
      <c r="AE2099" s="235" t="s">
        <v>5338</v>
      </c>
      <c r="AF2099" s="165">
        <v>135</v>
      </c>
      <c r="AG2099" s="165">
        <v>135</v>
      </c>
      <c r="AH2099" s="165">
        <v>0</v>
      </c>
      <c r="AI2099" s="165">
        <v>0</v>
      </c>
      <c r="AJ2099" s="235" t="s">
        <v>5460</v>
      </c>
      <c r="AK2099" s="165">
        <v>115</v>
      </c>
      <c r="AL2099" s="165">
        <v>117</v>
      </c>
      <c r="AM2099" s="165">
        <v>-2</v>
      </c>
      <c r="AN2099" s="165">
        <v>-1.7094017094017095</v>
      </c>
      <c r="AO2099" s="235" t="s">
        <v>10338</v>
      </c>
      <c r="AP2099" s="165">
        <v>100</v>
      </c>
      <c r="AQ2099" s="165">
        <v>115</v>
      </c>
      <c r="AR2099" s="165">
        <v>-15</v>
      </c>
      <c r="AS2099" s="255">
        <v>-13.043478260869565</v>
      </c>
      <c r="AT2099" s="141" t="s">
        <v>11638</v>
      </c>
    </row>
    <row r="2100" spans="2:46" ht="50" customHeight="1">
      <c r="B2100" s="34" t="s">
        <v>4135</v>
      </c>
      <c r="C2100" s="35" t="s">
        <v>5323</v>
      </c>
      <c r="D2100" s="36" t="s">
        <v>4136</v>
      </c>
      <c r="E2100" s="240">
        <v>2174.0050000000001</v>
      </c>
      <c r="F2100" s="235">
        <v>2702.663</v>
      </c>
      <c r="G2100" s="234">
        <v>-528.6579999999999</v>
      </c>
      <c r="H2100" s="105">
        <v>-19.560633345703845</v>
      </c>
      <c r="I2100" s="240">
        <v>1300.3869999999999</v>
      </c>
      <c r="J2100" s="235">
        <v>1766.8430000000001</v>
      </c>
      <c r="K2100" s="234">
        <v>-466.45600000000013</v>
      </c>
      <c r="L2100" s="312">
        <v>-26.400534739079824</v>
      </c>
      <c r="M2100" s="240">
        <v>237.49799999999999</v>
      </c>
      <c r="N2100" s="235">
        <v>237.23099999999999</v>
      </c>
      <c r="O2100" s="234">
        <v>0.26699999999999591</v>
      </c>
      <c r="P2100" s="105">
        <v>0.11254852864928948</v>
      </c>
      <c r="Q2100" s="240">
        <v>636.12</v>
      </c>
      <c r="R2100" s="235">
        <v>698.58900000000006</v>
      </c>
      <c r="S2100" s="234">
        <v>-62.469000000000051</v>
      </c>
      <c r="T2100" s="105">
        <v>-8.942167712345892</v>
      </c>
      <c r="U2100" s="185" t="s">
        <v>11639</v>
      </c>
      <c r="V2100" s="165">
        <v>206</v>
      </c>
      <c r="W2100" s="165">
        <v>207</v>
      </c>
      <c r="X2100" s="165">
        <v>-1</v>
      </c>
      <c r="Y2100" s="165">
        <v>-0.48309178743961351</v>
      </c>
      <c r="Z2100" s="235" t="s">
        <v>11640</v>
      </c>
      <c r="AA2100" s="165">
        <v>150</v>
      </c>
      <c r="AB2100" s="165">
        <v>150</v>
      </c>
      <c r="AC2100" s="165">
        <v>0</v>
      </c>
      <c r="AD2100" s="165">
        <v>0</v>
      </c>
      <c r="AE2100" s="195" t="s">
        <v>11641</v>
      </c>
      <c r="AF2100" s="165">
        <v>117</v>
      </c>
      <c r="AG2100" s="165">
        <v>117</v>
      </c>
      <c r="AH2100" s="165">
        <v>0</v>
      </c>
      <c r="AI2100" s="165">
        <v>0</v>
      </c>
      <c r="AJ2100" s="235" t="s">
        <v>11642</v>
      </c>
      <c r="AK2100" s="165">
        <v>115</v>
      </c>
      <c r="AL2100" s="165">
        <v>119</v>
      </c>
      <c r="AM2100" s="165">
        <v>-4</v>
      </c>
      <c r="AN2100" s="165">
        <v>-3.3613445378151261</v>
      </c>
      <c r="AO2100" s="195" t="s">
        <v>10339</v>
      </c>
      <c r="AP2100" s="165">
        <v>15</v>
      </c>
      <c r="AQ2100" s="165">
        <v>29</v>
      </c>
      <c r="AR2100" s="165">
        <v>-14</v>
      </c>
      <c r="AS2100" s="255">
        <v>-48.275862068965516</v>
      </c>
      <c r="AT2100" s="166" t="s">
        <v>11643</v>
      </c>
    </row>
    <row r="2101" spans="2:46" ht="50" customHeight="1">
      <c r="B2101" s="34" t="s">
        <v>4137</v>
      </c>
      <c r="C2101" s="35" t="s">
        <v>5323</v>
      </c>
      <c r="D2101" s="36" t="s">
        <v>4138</v>
      </c>
      <c r="E2101" s="240">
        <v>7726.2790000000005</v>
      </c>
      <c r="F2101" s="235">
        <v>7882.5730000000003</v>
      </c>
      <c r="G2101" s="234">
        <v>-156.29399999999987</v>
      </c>
      <c r="H2101" s="105">
        <v>-1.9827789733123924</v>
      </c>
      <c r="I2101" s="240">
        <v>4916.1580000000004</v>
      </c>
      <c r="J2101" s="235">
        <v>4743.0150000000003</v>
      </c>
      <c r="K2101" s="234">
        <v>173.14300000000003</v>
      </c>
      <c r="L2101" s="312">
        <v>3.6504839221465675</v>
      </c>
      <c r="M2101" s="240">
        <v>772.58</v>
      </c>
      <c r="N2101" s="235">
        <v>770.26</v>
      </c>
      <c r="O2101" s="234">
        <v>2.32000000000005</v>
      </c>
      <c r="P2101" s="105">
        <v>0.30119699841612574</v>
      </c>
      <c r="Q2101" s="240">
        <v>2037.5409999999999</v>
      </c>
      <c r="R2101" s="235">
        <v>2369.2979999999998</v>
      </c>
      <c r="S2101" s="234">
        <v>-331.75699999999983</v>
      </c>
      <c r="T2101" s="105">
        <v>-14.002333180545456</v>
      </c>
      <c r="U2101" s="180" t="s">
        <v>9917</v>
      </c>
      <c r="V2101" s="165">
        <v>1502</v>
      </c>
      <c r="W2101" s="165">
        <v>1201</v>
      </c>
      <c r="X2101" s="165">
        <v>301</v>
      </c>
      <c r="Y2101" s="165">
        <v>25.062447960033307</v>
      </c>
      <c r="Z2101" s="235" t="s">
        <v>11644</v>
      </c>
      <c r="AA2101" s="165">
        <v>192</v>
      </c>
      <c r="AB2101" s="165">
        <v>200</v>
      </c>
      <c r="AC2101" s="165">
        <v>-8</v>
      </c>
      <c r="AD2101" s="165">
        <v>-4</v>
      </c>
      <c r="AE2101" s="235" t="s">
        <v>7030</v>
      </c>
      <c r="AF2101" s="165">
        <v>151</v>
      </c>
      <c r="AG2101" s="165">
        <v>254</v>
      </c>
      <c r="AH2101" s="165">
        <v>-103</v>
      </c>
      <c r="AI2101" s="165">
        <v>-40.551181102362207</v>
      </c>
      <c r="AJ2101" s="235" t="s">
        <v>6178</v>
      </c>
      <c r="AK2101" s="165">
        <v>71</v>
      </c>
      <c r="AL2101" s="165">
        <v>271</v>
      </c>
      <c r="AM2101" s="165">
        <v>-200</v>
      </c>
      <c r="AN2101" s="165">
        <v>-73.800738007380076</v>
      </c>
      <c r="AO2101" s="235" t="s">
        <v>9444</v>
      </c>
      <c r="AP2101" s="165">
        <v>16</v>
      </c>
      <c r="AQ2101" s="165">
        <v>341</v>
      </c>
      <c r="AR2101" s="165">
        <v>-325</v>
      </c>
      <c r="AS2101" s="255">
        <v>-95.307917888563054</v>
      </c>
      <c r="AT2101" s="166" t="s">
        <v>11645</v>
      </c>
    </row>
    <row r="2102" spans="2:46" ht="50" customHeight="1">
      <c r="B2102" s="34" t="s">
        <v>4139</v>
      </c>
      <c r="C2102" s="35" t="s">
        <v>5323</v>
      </c>
      <c r="D2102" s="36" t="s">
        <v>4140</v>
      </c>
      <c r="E2102" s="240">
        <v>1118.8810000000001</v>
      </c>
      <c r="F2102" s="235">
        <v>1354.154</v>
      </c>
      <c r="G2102" s="234">
        <v>-235.27299999999991</v>
      </c>
      <c r="H2102" s="105">
        <v>-17.374168669146929</v>
      </c>
      <c r="I2102" s="240">
        <v>479.72</v>
      </c>
      <c r="J2102" s="235">
        <v>578.15099999999995</v>
      </c>
      <c r="K2102" s="234">
        <v>-98.430999999999926</v>
      </c>
      <c r="L2102" s="312">
        <v>-17.025137031675104</v>
      </c>
      <c r="M2102" s="240">
        <v>0.371</v>
      </c>
      <c r="N2102" s="235">
        <v>0.37</v>
      </c>
      <c r="O2102" s="234">
        <v>1.0000000000000009E-3</v>
      </c>
      <c r="P2102" s="105">
        <v>0.27027027027027051</v>
      </c>
      <c r="Q2102" s="240">
        <v>638.79</v>
      </c>
      <c r="R2102" s="235">
        <v>775.63300000000004</v>
      </c>
      <c r="S2102" s="234">
        <v>-136.84300000000007</v>
      </c>
      <c r="T2102" s="105">
        <v>-17.642751146482947</v>
      </c>
      <c r="U2102" s="180" t="s">
        <v>11646</v>
      </c>
      <c r="V2102" s="165">
        <v>373</v>
      </c>
      <c r="W2102" s="165">
        <v>388</v>
      </c>
      <c r="X2102" s="165">
        <v>-15</v>
      </c>
      <c r="Y2102" s="255">
        <v>-3.865979381443299</v>
      </c>
      <c r="Z2102" s="237" t="s">
        <v>11647</v>
      </c>
      <c r="AA2102" s="165">
        <v>77</v>
      </c>
      <c r="AB2102" s="165">
        <v>77</v>
      </c>
      <c r="AC2102" s="165">
        <v>0</v>
      </c>
      <c r="AD2102" s="165">
        <v>0</v>
      </c>
      <c r="AE2102" s="235" t="s">
        <v>11648</v>
      </c>
      <c r="AF2102" s="165">
        <v>59</v>
      </c>
      <c r="AG2102" s="165">
        <v>89</v>
      </c>
      <c r="AH2102" s="165">
        <v>-30</v>
      </c>
      <c r="AI2102" s="165">
        <v>-33.707865168539328</v>
      </c>
      <c r="AJ2102" s="235" t="s">
        <v>11649</v>
      </c>
      <c r="AK2102" s="165">
        <v>55</v>
      </c>
      <c r="AL2102" s="165">
        <v>55</v>
      </c>
      <c r="AM2102" s="165">
        <v>0</v>
      </c>
      <c r="AN2102" s="165">
        <v>0</v>
      </c>
      <c r="AO2102" s="241" t="s">
        <v>11650</v>
      </c>
      <c r="AP2102" s="165">
        <v>33</v>
      </c>
      <c r="AQ2102" s="165">
        <v>33</v>
      </c>
      <c r="AR2102" s="165">
        <v>0</v>
      </c>
      <c r="AS2102" s="255">
        <v>0</v>
      </c>
      <c r="AT2102" s="166" t="s">
        <v>11651</v>
      </c>
    </row>
    <row r="2103" spans="2:46" ht="50" customHeight="1">
      <c r="B2103" s="34" t="s">
        <v>4141</v>
      </c>
      <c r="C2103" s="35" t="s">
        <v>5323</v>
      </c>
      <c r="D2103" s="36" t="s">
        <v>4142</v>
      </c>
      <c r="E2103" s="240">
        <v>1973.5250000000001</v>
      </c>
      <c r="F2103" s="235">
        <v>2311.4839999999999</v>
      </c>
      <c r="G2103" s="234">
        <v>-337.95899999999983</v>
      </c>
      <c r="H2103" s="105">
        <v>-14.620866940891645</v>
      </c>
      <c r="I2103" s="240">
        <v>1586.5809999999999</v>
      </c>
      <c r="J2103" s="235">
        <v>1936.52</v>
      </c>
      <c r="K2103" s="234">
        <v>-349.93900000000008</v>
      </c>
      <c r="L2103" s="312">
        <v>-18.070507921426067</v>
      </c>
      <c r="M2103" s="240">
        <v>20.268999999999998</v>
      </c>
      <c r="N2103" s="235">
        <v>20.268000000000001</v>
      </c>
      <c r="O2103" s="234">
        <v>9.9999999999766942E-4</v>
      </c>
      <c r="P2103" s="105">
        <v>4.9338859285458329E-3</v>
      </c>
      <c r="Q2103" s="240">
        <v>366.67500000000001</v>
      </c>
      <c r="R2103" s="235">
        <v>354.69600000000003</v>
      </c>
      <c r="S2103" s="234">
        <v>11.978999999999985</v>
      </c>
      <c r="T2103" s="105">
        <v>3.3772582718722468</v>
      </c>
      <c r="U2103" s="180" t="s">
        <v>5534</v>
      </c>
      <c r="V2103" s="165">
        <v>160</v>
      </c>
      <c r="W2103" s="165">
        <v>140</v>
      </c>
      <c r="X2103" s="165">
        <v>20</v>
      </c>
      <c r="Y2103" s="165">
        <v>14.285714285714285</v>
      </c>
      <c r="Z2103" s="235" t="s">
        <v>5342</v>
      </c>
      <c r="AA2103" s="165">
        <v>105</v>
      </c>
      <c r="AB2103" s="165">
        <v>107</v>
      </c>
      <c r="AC2103" s="165">
        <v>-2</v>
      </c>
      <c r="AD2103" s="165">
        <v>-1.8691588785046727</v>
      </c>
      <c r="AE2103" s="195" t="s">
        <v>10340</v>
      </c>
      <c r="AF2103" s="165">
        <v>47</v>
      </c>
      <c r="AG2103" s="165">
        <v>47</v>
      </c>
      <c r="AH2103" s="165">
        <v>0</v>
      </c>
      <c r="AI2103" s="165">
        <v>0</v>
      </c>
      <c r="AJ2103" s="235" t="s">
        <v>5373</v>
      </c>
      <c r="AK2103" s="165">
        <v>29</v>
      </c>
      <c r="AL2103" s="165">
        <v>29</v>
      </c>
      <c r="AM2103" s="165">
        <v>0</v>
      </c>
      <c r="AN2103" s="165">
        <v>0</v>
      </c>
      <c r="AO2103" s="235" t="s">
        <v>5531</v>
      </c>
      <c r="AP2103" s="165">
        <v>14</v>
      </c>
      <c r="AQ2103" s="165">
        <v>17</v>
      </c>
      <c r="AR2103" s="165">
        <v>-3</v>
      </c>
      <c r="AS2103" s="255">
        <v>-17.647058823529413</v>
      </c>
      <c r="AT2103" s="166" t="s">
        <v>11652</v>
      </c>
    </row>
    <row r="2104" spans="2:46" ht="50" customHeight="1">
      <c r="B2104" s="37" t="s">
        <v>4143</v>
      </c>
      <c r="C2104" s="35" t="s">
        <v>5323</v>
      </c>
      <c r="D2104" s="39" t="s">
        <v>4144</v>
      </c>
      <c r="E2104" s="240">
        <v>6552.79</v>
      </c>
      <c r="F2104" s="235">
        <v>6541.5709999999999</v>
      </c>
      <c r="G2104" s="234">
        <v>11.219000000000051</v>
      </c>
      <c r="H2104" s="105">
        <v>0.17150314503962505</v>
      </c>
      <c r="I2104" s="240">
        <v>3213.5070000000001</v>
      </c>
      <c r="J2104" s="235">
        <v>2945.32</v>
      </c>
      <c r="K2104" s="234">
        <v>268.1869999999999</v>
      </c>
      <c r="L2104" s="312">
        <v>9.1055301291540438</v>
      </c>
      <c r="M2104" s="240">
        <v>376.24599999999998</v>
      </c>
      <c r="N2104" s="235">
        <v>705.09799999999996</v>
      </c>
      <c r="O2104" s="234">
        <v>-328.85199999999998</v>
      </c>
      <c r="P2104" s="105">
        <v>-46.639190580600143</v>
      </c>
      <c r="Q2104" s="240">
        <v>2963.0369999999998</v>
      </c>
      <c r="R2104" s="235">
        <v>2891.1529999999998</v>
      </c>
      <c r="S2104" s="234">
        <v>71.884000000000015</v>
      </c>
      <c r="T2104" s="105">
        <v>2.4863436836445536</v>
      </c>
      <c r="U2104" s="180" t="s">
        <v>10341</v>
      </c>
      <c r="V2104" s="165">
        <v>1148</v>
      </c>
      <c r="W2104" s="165">
        <v>1112</v>
      </c>
      <c r="X2104" s="165">
        <v>36</v>
      </c>
      <c r="Y2104" s="165">
        <v>3.2374100719424459</v>
      </c>
      <c r="Z2104" s="235" t="s">
        <v>5513</v>
      </c>
      <c r="AA2104" s="165">
        <v>1046</v>
      </c>
      <c r="AB2104" s="165">
        <v>1046</v>
      </c>
      <c r="AC2104" s="165">
        <v>0</v>
      </c>
      <c r="AD2104" s="165">
        <v>0</v>
      </c>
      <c r="AE2104" s="235" t="s">
        <v>5386</v>
      </c>
      <c r="AF2104" s="165">
        <v>532</v>
      </c>
      <c r="AG2104" s="165">
        <v>525</v>
      </c>
      <c r="AH2104" s="165">
        <v>7</v>
      </c>
      <c r="AI2104" s="165">
        <v>1.3333333333333335</v>
      </c>
      <c r="AJ2104" s="235" t="s">
        <v>5717</v>
      </c>
      <c r="AK2104" s="165">
        <v>49</v>
      </c>
      <c r="AL2104" s="165">
        <v>49</v>
      </c>
      <c r="AM2104" s="165">
        <v>0</v>
      </c>
      <c r="AN2104" s="165">
        <v>0</v>
      </c>
      <c r="AO2104" s="241" t="s">
        <v>11653</v>
      </c>
      <c r="AP2104" s="165">
        <v>45</v>
      </c>
      <c r="AQ2104" s="165">
        <v>45</v>
      </c>
      <c r="AR2104" s="165">
        <v>0</v>
      </c>
      <c r="AS2104" s="255">
        <v>0</v>
      </c>
      <c r="AT2104" s="166" t="s">
        <v>11654</v>
      </c>
    </row>
    <row r="2105" spans="2:46" ht="50" customHeight="1">
      <c r="B2105" s="37" t="s">
        <v>4145</v>
      </c>
      <c r="C2105" s="35" t="s">
        <v>5323</v>
      </c>
      <c r="D2105" s="39" t="s">
        <v>4146</v>
      </c>
      <c r="E2105" s="240">
        <v>10.972</v>
      </c>
      <c r="F2105" s="235">
        <v>7.9720000000000004</v>
      </c>
      <c r="G2105" s="234">
        <v>2.9999999999999991</v>
      </c>
      <c r="H2105" s="105">
        <v>37.631710988459595</v>
      </c>
      <c r="I2105" s="240">
        <v>10.972</v>
      </c>
      <c r="J2105" s="235">
        <v>7.9720000000000004</v>
      </c>
      <c r="K2105" s="234">
        <v>2.9999999999999991</v>
      </c>
      <c r="L2105" s="312">
        <v>37.631710988459595</v>
      </c>
      <c r="M2105" s="240" t="s">
        <v>5412</v>
      </c>
      <c r="N2105" s="235" t="s">
        <v>5412</v>
      </c>
      <c r="O2105" s="235" t="s">
        <v>5412</v>
      </c>
      <c r="P2105" s="235" t="s">
        <v>5412</v>
      </c>
      <c r="Q2105" s="240" t="s">
        <v>5412</v>
      </c>
      <c r="R2105" s="235" t="s">
        <v>5412</v>
      </c>
      <c r="S2105" s="235" t="s">
        <v>5412</v>
      </c>
      <c r="T2105" s="290" t="s">
        <v>5412</v>
      </c>
      <c r="U2105" s="65" t="s">
        <v>6150</v>
      </c>
      <c r="V2105" s="235" t="s">
        <v>6150</v>
      </c>
      <c r="W2105" s="235" t="s">
        <v>6150</v>
      </c>
      <c r="X2105" s="235" t="s">
        <v>6150</v>
      </c>
      <c r="Y2105" s="235" t="s">
        <v>6150</v>
      </c>
      <c r="Z2105" s="237" t="s">
        <v>5412</v>
      </c>
      <c r="AA2105" s="165" t="s">
        <v>5412</v>
      </c>
      <c r="AB2105" s="165" t="s">
        <v>5412</v>
      </c>
      <c r="AC2105" s="165" t="s">
        <v>5412</v>
      </c>
      <c r="AD2105" s="165" t="s">
        <v>5412</v>
      </c>
      <c r="AE2105" s="235" t="s">
        <v>12158</v>
      </c>
      <c r="AF2105" s="235" t="s">
        <v>12158</v>
      </c>
      <c r="AG2105" s="235" t="s">
        <v>12158</v>
      </c>
      <c r="AH2105" s="235" t="s">
        <v>12158</v>
      </c>
      <c r="AI2105" s="235" t="s">
        <v>12158</v>
      </c>
      <c r="AJ2105" s="165" t="s">
        <v>6176</v>
      </c>
      <c r="AK2105" s="165" t="s">
        <v>6176</v>
      </c>
      <c r="AL2105" s="165" t="s">
        <v>6176</v>
      </c>
      <c r="AM2105" s="165" t="s">
        <v>6176</v>
      </c>
      <c r="AN2105" s="165" t="s">
        <v>6176</v>
      </c>
      <c r="AO2105" s="165" t="s">
        <v>6176</v>
      </c>
      <c r="AP2105" s="165" t="s">
        <v>6176</v>
      </c>
      <c r="AQ2105" s="165" t="s">
        <v>6176</v>
      </c>
      <c r="AR2105" s="165" t="s">
        <v>6176</v>
      </c>
      <c r="AS2105" s="165" t="s">
        <v>6176</v>
      </c>
      <c r="AT2105" s="139"/>
    </row>
    <row r="2106" spans="2:46" ht="50" customHeight="1">
      <c r="B2106" s="34" t="s">
        <v>4147</v>
      </c>
      <c r="C2106" s="35" t="s">
        <v>5323</v>
      </c>
      <c r="D2106" s="36" t="s">
        <v>4148</v>
      </c>
      <c r="E2106" s="240">
        <v>6.4850000000000003</v>
      </c>
      <c r="F2106" s="235">
        <v>6.1849999999999996</v>
      </c>
      <c r="G2106" s="234">
        <v>0.30000000000000071</v>
      </c>
      <c r="H2106" s="105">
        <v>4.850444624090553</v>
      </c>
      <c r="I2106" s="240">
        <v>6.4850000000000003</v>
      </c>
      <c r="J2106" s="235">
        <v>6.1849999999999996</v>
      </c>
      <c r="K2106" s="234">
        <v>0.30000000000000071</v>
      </c>
      <c r="L2106" s="312">
        <v>4.850444624090553</v>
      </c>
      <c r="M2106" s="240" t="s">
        <v>5412</v>
      </c>
      <c r="N2106" s="235" t="s">
        <v>5412</v>
      </c>
      <c r="O2106" s="235" t="s">
        <v>5412</v>
      </c>
      <c r="P2106" s="235" t="s">
        <v>5412</v>
      </c>
      <c r="Q2106" s="240" t="s">
        <v>5412</v>
      </c>
      <c r="R2106" s="235" t="s">
        <v>5412</v>
      </c>
      <c r="S2106" s="235" t="s">
        <v>5412</v>
      </c>
      <c r="T2106" s="290" t="s">
        <v>5412</v>
      </c>
      <c r="U2106" s="65" t="s">
        <v>6150</v>
      </c>
      <c r="V2106" s="235" t="s">
        <v>6150</v>
      </c>
      <c r="W2106" s="235" t="s">
        <v>6150</v>
      </c>
      <c r="X2106" s="235" t="s">
        <v>6150</v>
      </c>
      <c r="Y2106" s="235" t="s">
        <v>6150</v>
      </c>
      <c r="Z2106" s="237" t="s">
        <v>5412</v>
      </c>
      <c r="AA2106" s="165" t="s">
        <v>5412</v>
      </c>
      <c r="AB2106" s="165" t="s">
        <v>5412</v>
      </c>
      <c r="AC2106" s="165" t="s">
        <v>5412</v>
      </c>
      <c r="AD2106" s="165" t="s">
        <v>5412</v>
      </c>
      <c r="AE2106" s="235" t="s">
        <v>12158</v>
      </c>
      <c r="AF2106" s="235" t="s">
        <v>12158</v>
      </c>
      <c r="AG2106" s="235" t="s">
        <v>12158</v>
      </c>
      <c r="AH2106" s="235" t="s">
        <v>12158</v>
      </c>
      <c r="AI2106" s="235" t="s">
        <v>12158</v>
      </c>
      <c r="AJ2106" s="165" t="s">
        <v>6176</v>
      </c>
      <c r="AK2106" s="165" t="s">
        <v>6176</v>
      </c>
      <c r="AL2106" s="165" t="s">
        <v>6176</v>
      </c>
      <c r="AM2106" s="165" t="s">
        <v>6176</v>
      </c>
      <c r="AN2106" s="165" t="s">
        <v>6176</v>
      </c>
      <c r="AO2106" s="165" t="s">
        <v>6176</v>
      </c>
      <c r="AP2106" s="165" t="s">
        <v>6176</v>
      </c>
      <c r="AQ2106" s="165" t="s">
        <v>6176</v>
      </c>
      <c r="AR2106" s="165" t="s">
        <v>6176</v>
      </c>
      <c r="AS2106" s="165" t="s">
        <v>6176</v>
      </c>
      <c r="AT2106" s="139"/>
    </row>
    <row r="2107" spans="2:46" ht="50" customHeight="1">
      <c r="B2107" s="34" t="s">
        <v>4149</v>
      </c>
      <c r="C2107" s="35" t="s">
        <v>5323</v>
      </c>
      <c r="D2107" s="36" t="s">
        <v>4150</v>
      </c>
      <c r="E2107" s="240">
        <v>7</v>
      </c>
      <c r="F2107" s="235">
        <v>8</v>
      </c>
      <c r="G2107" s="234">
        <v>-1</v>
      </c>
      <c r="H2107" s="105">
        <v>-12.5</v>
      </c>
      <c r="I2107" s="240">
        <v>7</v>
      </c>
      <c r="J2107" s="235">
        <v>8</v>
      </c>
      <c r="K2107" s="234">
        <v>-1</v>
      </c>
      <c r="L2107" s="312">
        <v>-12.5</v>
      </c>
      <c r="M2107" s="240" t="s">
        <v>5412</v>
      </c>
      <c r="N2107" s="235" t="s">
        <v>5412</v>
      </c>
      <c r="O2107" s="235" t="s">
        <v>5412</v>
      </c>
      <c r="P2107" s="235" t="s">
        <v>5412</v>
      </c>
      <c r="Q2107" s="240" t="s">
        <v>5412</v>
      </c>
      <c r="R2107" s="235" t="s">
        <v>5412</v>
      </c>
      <c r="S2107" s="235" t="s">
        <v>5412</v>
      </c>
      <c r="T2107" s="290" t="s">
        <v>5412</v>
      </c>
      <c r="U2107" s="65" t="s">
        <v>6150</v>
      </c>
      <c r="V2107" s="235" t="s">
        <v>6150</v>
      </c>
      <c r="W2107" s="235" t="s">
        <v>6150</v>
      </c>
      <c r="X2107" s="235" t="s">
        <v>6150</v>
      </c>
      <c r="Y2107" s="235" t="s">
        <v>6150</v>
      </c>
      <c r="Z2107" s="237" t="s">
        <v>5412</v>
      </c>
      <c r="AA2107" s="165" t="s">
        <v>5412</v>
      </c>
      <c r="AB2107" s="165" t="s">
        <v>5412</v>
      </c>
      <c r="AC2107" s="165" t="s">
        <v>5412</v>
      </c>
      <c r="AD2107" s="165" t="s">
        <v>5412</v>
      </c>
      <c r="AE2107" s="235" t="s">
        <v>12158</v>
      </c>
      <c r="AF2107" s="235" t="s">
        <v>12158</v>
      </c>
      <c r="AG2107" s="235" t="s">
        <v>12158</v>
      </c>
      <c r="AH2107" s="235" t="s">
        <v>12158</v>
      </c>
      <c r="AI2107" s="235" t="s">
        <v>12158</v>
      </c>
      <c r="AJ2107" s="165" t="s">
        <v>6176</v>
      </c>
      <c r="AK2107" s="165" t="s">
        <v>6176</v>
      </c>
      <c r="AL2107" s="165" t="s">
        <v>6176</v>
      </c>
      <c r="AM2107" s="165" t="s">
        <v>6176</v>
      </c>
      <c r="AN2107" s="165" t="s">
        <v>6176</v>
      </c>
      <c r="AO2107" s="165" t="s">
        <v>6176</v>
      </c>
      <c r="AP2107" s="165" t="s">
        <v>6176</v>
      </c>
      <c r="AQ2107" s="165" t="s">
        <v>6176</v>
      </c>
      <c r="AR2107" s="165" t="s">
        <v>6176</v>
      </c>
      <c r="AS2107" s="165" t="s">
        <v>6176</v>
      </c>
      <c r="AT2107" s="139"/>
    </row>
    <row r="2108" spans="2:46" ht="50" customHeight="1">
      <c r="B2108" s="34" t="s">
        <v>4151</v>
      </c>
      <c r="C2108" s="35" t="s">
        <v>5323</v>
      </c>
      <c r="D2108" s="36" t="s">
        <v>4152</v>
      </c>
      <c r="E2108" s="240">
        <v>7931.67</v>
      </c>
      <c r="F2108" s="235">
        <v>6981.12</v>
      </c>
      <c r="G2108" s="234">
        <v>950.55000000000018</v>
      </c>
      <c r="H2108" s="105">
        <v>13.616010038503854</v>
      </c>
      <c r="I2108" s="240" t="s">
        <v>5412</v>
      </c>
      <c r="J2108" s="235" t="s">
        <v>5412</v>
      </c>
      <c r="K2108" s="235" t="s">
        <v>5412</v>
      </c>
      <c r="L2108" s="314" t="s">
        <v>5412</v>
      </c>
      <c r="M2108" s="240" t="s">
        <v>5412</v>
      </c>
      <c r="N2108" s="235" t="s">
        <v>5412</v>
      </c>
      <c r="O2108" s="235" t="s">
        <v>5412</v>
      </c>
      <c r="P2108" s="235" t="s">
        <v>5412</v>
      </c>
      <c r="Q2108" s="240">
        <v>7931.67</v>
      </c>
      <c r="R2108" s="235">
        <v>6981.12</v>
      </c>
      <c r="S2108" s="234">
        <v>950.55000000000018</v>
      </c>
      <c r="T2108" s="105">
        <v>13.616010038503854</v>
      </c>
      <c r="U2108" s="180" t="s">
        <v>6109</v>
      </c>
      <c r="V2108" s="165">
        <v>7492</v>
      </c>
      <c r="W2108" s="165">
        <v>6524</v>
      </c>
      <c r="X2108" s="165">
        <v>968</v>
      </c>
      <c r="Y2108" s="165">
        <v>14.837522992029431</v>
      </c>
      <c r="Z2108" s="235" t="s">
        <v>10342</v>
      </c>
      <c r="AA2108" s="165">
        <v>189</v>
      </c>
      <c r="AB2108" s="165">
        <v>181</v>
      </c>
      <c r="AC2108" s="165">
        <v>8</v>
      </c>
      <c r="AD2108" s="165">
        <v>4.4198895027624303</v>
      </c>
      <c r="AE2108" s="241" t="s">
        <v>10343</v>
      </c>
      <c r="AF2108" s="165">
        <v>184</v>
      </c>
      <c r="AG2108" s="165">
        <v>209</v>
      </c>
      <c r="AH2108" s="165">
        <v>-25</v>
      </c>
      <c r="AI2108" s="165">
        <v>-11.961722488038278</v>
      </c>
      <c r="AJ2108" s="235" t="s">
        <v>6918</v>
      </c>
      <c r="AK2108" s="165">
        <v>67</v>
      </c>
      <c r="AL2108" s="165">
        <v>67</v>
      </c>
      <c r="AM2108" s="165">
        <v>0</v>
      </c>
      <c r="AN2108" s="165">
        <v>0</v>
      </c>
      <c r="AO2108" s="165" t="s">
        <v>6176</v>
      </c>
      <c r="AP2108" s="165" t="s">
        <v>6176</v>
      </c>
      <c r="AQ2108" s="165" t="s">
        <v>6176</v>
      </c>
      <c r="AR2108" s="165" t="s">
        <v>6176</v>
      </c>
      <c r="AS2108" s="165" t="s">
        <v>6176</v>
      </c>
      <c r="AT2108" s="139"/>
    </row>
    <row r="2109" spans="2:46" ht="50" customHeight="1">
      <c r="B2109" s="34" t="s">
        <v>4153</v>
      </c>
      <c r="C2109" s="35" t="s">
        <v>5323</v>
      </c>
      <c r="D2109" s="36" t="s">
        <v>12156</v>
      </c>
      <c r="E2109" s="240">
        <v>56.151000000000003</v>
      </c>
      <c r="F2109" s="235">
        <v>53.122999999999998</v>
      </c>
      <c r="G2109" s="234">
        <v>3.0280000000000058</v>
      </c>
      <c r="H2109" s="105">
        <v>5.6999792933381128</v>
      </c>
      <c r="I2109" s="240">
        <v>6.6449999999999996</v>
      </c>
      <c r="J2109" s="235">
        <v>6.6379999999999999</v>
      </c>
      <c r="K2109" s="234">
        <v>6.9999999999996732E-3</v>
      </c>
      <c r="L2109" s="312">
        <v>0.10545344983428251</v>
      </c>
      <c r="M2109" s="240" t="s">
        <v>5412</v>
      </c>
      <c r="N2109" s="235" t="s">
        <v>5412</v>
      </c>
      <c r="O2109" s="235" t="s">
        <v>5412</v>
      </c>
      <c r="P2109" s="235" t="s">
        <v>5412</v>
      </c>
      <c r="Q2109" s="240">
        <v>49.506</v>
      </c>
      <c r="R2109" s="235">
        <v>46.484999999999999</v>
      </c>
      <c r="S2109" s="234">
        <v>3.0210000000000008</v>
      </c>
      <c r="T2109" s="105">
        <v>6.4988706034204604</v>
      </c>
      <c r="U2109" s="180" t="s">
        <v>6094</v>
      </c>
      <c r="V2109" s="165">
        <v>50</v>
      </c>
      <c r="W2109" s="165">
        <v>46</v>
      </c>
      <c r="X2109" s="165">
        <v>3</v>
      </c>
      <c r="Y2109" s="255">
        <v>6</v>
      </c>
      <c r="Z2109" s="237" t="s">
        <v>5412</v>
      </c>
      <c r="AA2109" s="165" t="s">
        <v>5412</v>
      </c>
      <c r="AB2109" s="165" t="s">
        <v>5412</v>
      </c>
      <c r="AC2109" s="165" t="s">
        <v>5412</v>
      </c>
      <c r="AD2109" s="165" t="s">
        <v>5412</v>
      </c>
      <c r="AE2109" s="235" t="s">
        <v>12158</v>
      </c>
      <c r="AF2109" s="235" t="s">
        <v>12158</v>
      </c>
      <c r="AG2109" s="235" t="s">
        <v>12158</v>
      </c>
      <c r="AH2109" s="235" t="s">
        <v>12158</v>
      </c>
      <c r="AI2109" s="235" t="s">
        <v>12158</v>
      </c>
      <c r="AJ2109" s="165" t="s">
        <v>6176</v>
      </c>
      <c r="AK2109" s="165" t="s">
        <v>6176</v>
      </c>
      <c r="AL2109" s="165" t="s">
        <v>6176</v>
      </c>
      <c r="AM2109" s="165" t="s">
        <v>6176</v>
      </c>
      <c r="AN2109" s="165" t="s">
        <v>6176</v>
      </c>
      <c r="AO2109" s="165" t="s">
        <v>6176</v>
      </c>
      <c r="AP2109" s="165" t="s">
        <v>6176</v>
      </c>
      <c r="AQ2109" s="165" t="s">
        <v>6176</v>
      </c>
      <c r="AR2109" s="165" t="s">
        <v>6176</v>
      </c>
      <c r="AS2109" s="165" t="s">
        <v>6176</v>
      </c>
      <c r="AT2109" s="139"/>
    </row>
    <row r="2110" spans="2:46" ht="50" customHeight="1">
      <c r="B2110" s="34" t="s">
        <v>4154</v>
      </c>
      <c r="C2110" s="35" t="s">
        <v>5323</v>
      </c>
      <c r="D2110" s="36" t="s">
        <v>4155</v>
      </c>
      <c r="E2110" s="240">
        <v>1373.011</v>
      </c>
      <c r="F2110" s="235">
        <v>1361.653</v>
      </c>
      <c r="G2110" s="234">
        <v>11.357999999999947</v>
      </c>
      <c r="H2110" s="105">
        <v>0.83413321896253656</v>
      </c>
      <c r="I2110" s="240">
        <v>373.01100000000002</v>
      </c>
      <c r="J2110" s="235">
        <v>361.65300000000002</v>
      </c>
      <c r="K2110" s="234">
        <v>11.358000000000004</v>
      </c>
      <c r="L2110" s="312">
        <v>3.1405795057693435</v>
      </c>
      <c r="M2110" s="240" t="s">
        <v>5412</v>
      </c>
      <c r="N2110" s="235" t="s">
        <v>5412</v>
      </c>
      <c r="O2110" s="235" t="s">
        <v>5412</v>
      </c>
      <c r="P2110" s="235" t="s">
        <v>5412</v>
      </c>
      <c r="Q2110" s="240">
        <v>1000</v>
      </c>
      <c r="R2110" s="235">
        <v>1000</v>
      </c>
      <c r="S2110" s="234">
        <v>0</v>
      </c>
      <c r="T2110" s="105">
        <v>0</v>
      </c>
      <c r="U2110" s="180" t="s">
        <v>10344</v>
      </c>
      <c r="V2110" s="165">
        <v>1000</v>
      </c>
      <c r="W2110" s="165">
        <v>1000</v>
      </c>
      <c r="X2110" s="165">
        <v>0</v>
      </c>
      <c r="Y2110" s="255">
        <v>0</v>
      </c>
      <c r="Z2110" s="237" t="s">
        <v>5412</v>
      </c>
      <c r="AA2110" s="165" t="s">
        <v>5412</v>
      </c>
      <c r="AB2110" s="165" t="s">
        <v>5412</v>
      </c>
      <c r="AC2110" s="165" t="s">
        <v>5412</v>
      </c>
      <c r="AD2110" s="165" t="s">
        <v>5412</v>
      </c>
      <c r="AE2110" s="235" t="s">
        <v>12158</v>
      </c>
      <c r="AF2110" s="235" t="s">
        <v>12158</v>
      </c>
      <c r="AG2110" s="235" t="s">
        <v>12158</v>
      </c>
      <c r="AH2110" s="235" t="s">
        <v>12158</v>
      </c>
      <c r="AI2110" s="235" t="s">
        <v>12158</v>
      </c>
      <c r="AJ2110" s="165" t="s">
        <v>6176</v>
      </c>
      <c r="AK2110" s="165" t="s">
        <v>6176</v>
      </c>
      <c r="AL2110" s="165" t="s">
        <v>6176</v>
      </c>
      <c r="AM2110" s="165" t="s">
        <v>6176</v>
      </c>
      <c r="AN2110" s="165" t="s">
        <v>6176</v>
      </c>
      <c r="AO2110" s="165" t="s">
        <v>6176</v>
      </c>
      <c r="AP2110" s="165" t="s">
        <v>6176</v>
      </c>
      <c r="AQ2110" s="165" t="s">
        <v>6176</v>
      </c>
      <c r="AR2110" s="165" t="s">
        <v>6176</v>
      </c>
      <c r="AS2110" s="165" t="s">
        <v>6176</v>
      </c>
      <c r="AT2110" s="139"/>
    </row>
    <row r="2111" spans="2:46" ht="50" customHeight="1">
      <c r="B2111" s="34" t="s">
        <v>4156</v>
      </c>
      <c r="C2111" s="35" t="s">
        <v>5323</v>
      </c>
      <c r="D2111" s="36" t="s">
        <v>4157</v>
      </c>
      <c r="E2111" s="240">
        <v>26.885999999999999</v>
      </c>
      <c r="F2111" s="235">
        <v>25.475999999999999</v>
      </c>
      <c r="G2111" s="234">
        <v>1.4100000000000001</v>
      </c>
      <c r="H2111" s="105">
        <v>5.5346208195949131</v>
      </c>
      <c r="I2111" s="240">
        <v>26.885999999999999</v>
      </c>
      <c r="J2111" s="235">
        <v>25.475999999999999</v>
      </c>
      <c r="K2111" s="234">
        <v>1.4100000000000001</v>
      </c>
      <c r="L2111" s="312">
        <v>5.5346208195949131</v>
      </c>
      <c r="M2111" s="240" t="s">
        <v>5412</v>
      </c>
      <c r="N2111" s="235" t="s">
        <v>5412</v>
      </c>
      <c r="O2111" s="235" t="s">
        <v>5412</v>
      </c>
      <c r="P2111" s="235" t="s">
        <v>5412</v>
      </c>
      <c r="Q2111" s="240">
        <v>0</v>
      </c>
      <c r="R2111" s="235">
        <v>0</v>
      </c>
      <c r="S2111" s="234">
        <v>0</v>
      </c>
      <c r="T2111" s="138" t="s">
        <v>12165</v>
      </c>
      <c r="U2111" s="65" t="s">
        <v>6150</v>
      </c>
      <c r="V2111" s="235" t="s">
        <v>6150</v>
      </c>
      <c r="W2111" s="235" t="s">
        <v>6150</v>
      </c>
      <c r="X2111" s="235" t="s">
        <v>6150</v>
      </c>
      <c r="Y2111" s="235" t="s">
        <v>6150</v>
      </c>
      <c r="Z2111" s="237" t="s">
        <v>5412</v>
      </c>
      <c r="AA2111" s="165" t="s">
        <v>5412</v>
      </c>
      <c r="AB2111" s="165" t="s">
        <v>5412</v>
      </c>
      <c r="AC2111" s="165" t="s">
        <v>5412</v>
      </c>
      <c r="AD2111" s="165" t="s">
        <v>5412</v>
      </c>
      <c r="AE2111" s="235" t="s">
        <v>12158</v>
      </c>
      <c r="AF2111" s="235" t="s">
        <v>12158</v>
      </c>
      <c r="AG2111" s="235" t="s">
        <v>12158</v>
      </c>
      <c r="AH2111" s="235" t="s">
        <v>12158</v>
      </c>
      <c r="AI2111" s="235" t="s">
        <v>12158</v>
      </c>
      <c r="AJ2111" s="165" t="s">
        <v>6176</v>
      </c>
      <c r="AK2111" s="165" t="s">
        <v>6176</v>
      </c>
      <c r="AL2111" s="165" t="s">
        <v>6176</v>
      </c>
      <c r="AM2111" s="165" t="s">
        <v>6176</v>
      </c>
      <c r="AN2111" s="165" t="s">
        <v>6176</v>
      </c>
      <c r="AO2111" s="165" t="s">
        <v>6176</v>
      </c>
      <c r="AP2111" s="165" t="s">
        <v>6176</v>
      </c>
      <c r="AQ2111" s="165" t="s">
        <v>6176</v>
      </c>
      <c r="AR2111" s="165" t="s">
        <v>6176</v>
      </c>
      <c r="AS2111" s="165" t="s">
        <v>6176</v>
      </c>
      <c r="AT2111" s="139"/>
    </row>
    <row r="2112" spans="2:46" ht="50" customHeight="1">
      <c r="B2112" s="34" t="s">
        <v>4158</v>
      </c>
      <c r="C2112" s="35" t="s">
        <v>5323</v>
      </c>
      <c r="D2112" s="36" t="s">
        <v>4159</v>
      </c>
      <c r="E2112" s="240">
        <v>137.751</v>
      </c>
      <c r="F2112" s="235">
        <v>138.93100000000001</v>
      </c>
      <c r="G2112" s="234">
        <v>-1.1800000000000068</v>
      </c>
      <c r="H2112" s="105">
        <v>-0.84934247936026275</v>
      </c>
      <c r="I2112" s="240" t="s">
        <v>5412</v>
      </c>
      <c r="J2112" s="235" t="s">
        <v>5412</v>
      </c>
      <c r="K2112" s="235" t="s">
        <v>5412</v>
      </c>
      <c r="L2112" s="314" t="s">
        <v>5412</v>
      </c>
      <c r="M2112" s="240" t="s">
        <v>5412</v>
      </c>
      <c r="N2112" s="235" t="s">
        <v>5412</v>
      </c>
      <c r="O2112" s="235" t="s">
        <v>5412</v>
      </c>
      <c r="P2112" s="235" t="s">
        <v>5412</v>
      </c>
      <c r="Q2112" s="240">
        <v>137.751</v>
      </c>
      <c r="R2112" s="235">
        <v>138.93100000000001</v>
      </c>
      <c r="S2112" s="234">
        <v>-1.1800000000000068</v>
      </c>
      <c r="T2112" s="105">
        <v>-0.84934247936026275</v>
      </c>
      <c r="U2112" s="180" t="s">
        <v>10345</v>
      </c>
      <c r="V2112" s="165">
        <v>138</v>
      </c>
      <c r="W2112" s="165">
        <v>139</v>
      </c>
      <c r="X2112" s="165">
        <v>-1</v>
      </c>
      <c r="Y2112" s="165">
        <v>-0.71942446043165476</v>
      </c>
      <c r="Z2112" s="241" t="s">
        <v>10346</v>
      </c>
      <c r="AA2112" s="165">
        <v>0</v>
      </c>
      <c r="AB2112" s="165">
        <v>0</v>
      </c>
      <c r="AC2112" s="165" t="s">
        <v>5412</v>
      </c>
      <c r="AD2112" s="165" t="s">
        <v>5412</v>
      </c>
      <c r="AE2112" s="235" t="s">
        <v>12158</v>
      </c>
      <c r="AF2112" s="235" t="s">
        <v>12158</v>
      </c>
      <c r="AG2112" s="235" t="s">
        <v>12158</v>
      </c>
      <c r="AH2112" s="235" t="s">
        <v>12158</v>
      </c>
      <c r="AI2112" s="235" t="s">
        <v>12158</v>
      </c>
      <c r="AJ2112" s="165" t="s">
        <v>6176</v>
      </c>
      <c r="AK2112" s="165" t="s">
        <v>6176</v>
      </c>
      <c r="AL2112" s="165" t="s">
        <v>6176</v>
      </c>
      <c r="AM2112" s="165" t="s">
        <v>6176</v>
      </c>
      <c r="AN2112" s="165" t="s">
        <v>6176</v>
      </c>
      <c r="AO2112" s="165" t="s">
        <v>6176</v>
      </c>
      <c r="AP2112" s="165" t="s">
        <v>6176</v>
      </c>
      <c r="AQ2112" s="165" t="s">
        <v>6176</v>
      </c>
      <c r="AR2112" s="165" t="s">
        <v>6176</v>
      </c>
      <c r="AS2112" s="165" t="s">
        <v>6176</v>
      </c>
      <c r="AT2112" s="139"/>
    </row>
    <row r="2113" spans="2:46" ht="50" customHeight="1">
      <c r="B2113" s="37" t="s">
        <v>4160</v>
      </c>
      <c r="C2113" s="35" t="s">
        <v>5323</v>
      </c>
      <c r="D2113" s="39" t="s">
        <v>4161</v>
      </c>
      <c r="E2113" s="240">
        <v>112.524</v>
      </c>
      <c r="F2113" s="235">
        <v>116.429</v>
      </c>
      <c r="G2113" s="234">
        <v>-3.9050000000000011</v>
      </c>
      <c r="H2113" s="105">
        <v>-3.3539753841396909</v>
      </c>
      <c r="I2113" s="240">
        <v>102.93300000000001</v>
      </c>
      <c r="J2113" s="235">
        <v>106.848</v>
      </c>
      <c r="K2113" s="234">
        <v>-3.914999999999992</v>
      </c>
      <c r="L2113" s="312">
        <v>-3.664083557951475</v>
      </c>
      <c r="M2113" s="240" t="s">
        <v>5412</v>
      </c>
      <c r="N2113" s="235" t="s">
        <v>5412</v>
      </c>
      <c r="O2113" s="235" t="s">
        <v>5412</v>
      </c>
      <c r="P2113" s="235" t="s">
        <v>5412</v>
      </c>
      <c r="Q2113" s="240">
        <v>9.5909999999999993</v>
      </c>
      <c r="R2113" s="235">
        <v>9.5809999999999995</v>
      </c>
      <c r="S2113" s="234">
        <v>9.9999999999997868E-3</v>
      </c>
      <c r="T2113" s="105">
        <v>0.10437323870159469</v>
      </c>
      <c r="U2113" s="180" t="s">
        <v>10347</v>
      </c>
      <c r="V2113" s="165">
        <v>9.9510000000000005</v>
      </c>
      <c r="W2113" s="165">
        <v>9.5809999999999995</v>
      </c>
      <c r="X2113" s="165">
        <v>0.37000000000000099</v>
      </c>
      <c r="Y2113" s="165">
        <v>3.8618098319590963</v>
      </c>
      <c r="Z2113" s="237" t="s">
        <v>5412</v>
      </c>
      <c r="AA2113" s="165" t="s">
        <v>5412</v>
      </c>
      <c r="AB2113" s="165" t="s">
        <v>5412</v>
      </c>
      <c r="AC2113" s="165" t="s">
        <v>5412</v>
      </c>
      <c r="AD2113" s="165" t="s">
        <v>5412</v>
      </c>
      <c r="AE2113" s="235" t="s">
        <v>12158</v>
      </c>
      <c r="AF2113" s="235" t="s">
        <v>12158</v>
      </c>
      <c r="AG2113" s="235" t="s">
        <v>12158</v>
      </c>
      <c r="AH2113" s="235" t="s">
        <v>12158</v>
      </c>
      <c r="AI2113" s="235" t="s">
        <v>12158</v>
      </c>
      <c r="AJ2113" s="165" t="s">
        <v>6176</v>
      </c>
      <c r="AK2113" s="165" t="s">
        <v>6176</v>
      </c>
      <c r="AL2113" s="165" t="s">
        <v>6176</v>
      </c>
      <c r="AM2113" s="165" t="s">
        <v>6176</v>
      </c>
      <c r="AN2113" s="165" t="s">
        <v>6176</v>
      </c>
      <c r="AO2113" s="165" t="s">
        <v>6176</v>
      </c>
      <c r="AP2113" s="165" t="s">
        <v>6176</v>
      </c>
      <c r="AQ2113" s="165" t="s">
        <v>6176</v>
      </c>
      <c r="AR2113" s="165" t="s">
        <v>6176</v>
      </c>
      <c r="AS2113" s="165" t="s">
        <v>6176</v>
      </c>
      <c r="AT2113" s="139"/>
    </row>
    <row r="2114" spans="2:46" ht="50" customHeight="1">
      <c r="B2114" s="34" t="s">
        <v>4162</v>
      </c>
      <c r="C2114" s="35" t="s">
        <v>5323</v>
      </c>
      <c r="D2114" s="36" t="s">
        <v>4163</v>
      </c>
      <c r="E2114" s="240">
        <v>589.07799999999997</v>
      </c>
      <c r="F2114" s="235">
        <v>699.77099999999996</v>
      </c>
      <c r="G2114" s="234">
        <v>-110.69299999999998</v>
      </c>
      <c r="H2114" s="105">
        <v>-15.818460610685495</v>
      </c>
      <c r="I2114" s="240">
        <v>532.09900000000005</v>
      </c>
      <c r="J2114" s="235">
        <v>632.79100000000005</v>
      </c>
      <c r="K2114" s="234">
        <v>-100.69200000000001</v>
      </c>
      <c r="L2114" s="312">
        <v>-15.912362849661262</v>
      </c>
      <c r="M2114" s="240" t="s">
        <v>5412</v>
      </c>
      <c r="N2114" s="235" t="s">
        <v>5412</v>
      </c>
      <c r="O2114" s="235" t="s">
        <v>5412</v>
      </c>
      <c r="P2114" s="235" t="s">
        <v>5412</v>
      </c>
      <c r="Q2114" s="240">
        <v>56.978999999999999</v>
      </c>
      <c r="R2114" s="235">
        <v>66.98</v>
      </c>
      <c r="S2114" s="234">
        <v>-10.001000000000005</v>
      </c>
      <c r="T2114" s="105">
        <v>-14.931322782920281</v>
      </c>
      <c r="U2114" s="180" t="s">
        <v>11655</v>
      </c>
      <c r="V2114" s="165">
        <v>56.978999999999999</v>
      </c>
      <c r="W2114" s="165">
        <v>66.98</v>
      </c>
      <c r="X2114" s="165">
        <v>-10.001000000000005</v>
      </c>
      <c r="Y2114" s="255">
        <v>-14.931322782920281</v>
      </c>
      <c r="Z2114" s="237" t="s">
        <v>5412</v>
      </c>
      <c r="AA2114" s="165" t="s">
        <v>5412</v>
      </c>
      <c r="AB2114" s="165" t="s">
        <v>5412</v>
      </c>
      <c r="AC2114" s="165" t="s">
        <v>5412</v>
      </c>
      <c r="AD2114" s="165" t="s">
        <v>5412</v>
      </c>
      <c r="AE2114" s="235" t="s">
        <v>12158</v>
      </c>
      <c r="AF2114" s="235" t="s">
        <v>12158</v>
      </c>
      <c r="AG2114" s="235" t="s">
        <v>12158</v>
      </c>
      <c r="AH2114" s="235" t="s">
        <v>12158</v>
      </c>
      <c r="AI2114" s="235" t="s">
        <v>12158</v>
      </c>
      <c r="AJ2114" s="165" t="s">
        <v>6176</v>
      </c>
      <c r="AK2114" s="165" t="s">
        <v>6176</v>
      </c>
      <c r="AL2114" s="165" t="s">
        <v>6176</v>
      </c>
      <c r="AM2114" s="165" t="s">
        <v>6176</v>
      </c>
      <c r="AN2114" s="165" t="s">
        <v>6176</v>
      </c>
      <c r="AO2114" s="165" t="s">
        <v>6176</v>
      </c>
      <c r="AP2114" s="165" t="s">
        <v>6176</v>
      </c>
      <c r="AQ2114" s="165" t="s">
        <v>6176</v>
      </c>
      <c r="AR2114" s="165" t="s">
        <v>6176</v>
      </c>
      <c r="AS2114" s="165" t="s">
        <v>6176</v>
      </c>
      <c r="AT2114" s="139"/>
    </row>
    <row r="2115" spans="2:46" ht="50" customHeight="1">
      <c r="B2115" s="34" t="s">
        <v>4164</v>
      </c>
      <c r="C2115" s="35" t="s">
        <v>5323</v>
      </c>
      <c r="D2115" s="36" t="s">
        <v>4165</v>
      </c>
      <c r="E2115" s="240">
        <v>104.018</v>
      </c>
      <c r="F2115" s="235">
        <v>146.72200000000001</v>
      </c>
      <c r="G2115" s="234">
        <v>-42.704000000000008</v>
      </c>
      <c r="H2115" s="105">
        <v>-29.105382969152551</v>
      </c>
      <c r="I2115" s="240">
        <v>104.018</v>
      </c>
      <c r="J2115" s="235">
        <v>146.72200000000001</v>
      </c>
      <c r="K2115" s="234">
        <v>-42.704000000000008</v>
      </c>
      <c r="L2115" s="312">
        <v>-29.105382969152551</v>
      </c>
      <c r="M2115" s="240" t="s">
        <v>5412</v>
      </c>
      <c r="N2115" s="235" t="s">
        <v>5412</v>
      </c>
      <c r="O2115" s="235" t="s">
        <v>5412</v>
      </c>
      <c r="P2115" s="235" t="s">
        <v>5412</v>
      </c>
      <c r="Q2115" s="240" t="s">
        <v>5412</v>
      </c>
      <c r="R2115" s="235" t="s">
        <v>5412</v>
      </c>
      <c r="S2115" s="235" t="s">
        <v>5412</v>
      </c>
      <c r="T2115" s="290" t="s">
        <v>5412</v>
      </c>
      <c r="U2115" s="65" t="s">
        <v>6150</v>
      </c>
      <c r="V2115" s="235" t="s">
        <v>6150</v>
      </c>
      <c r="W2115" s="235" t="s">
        <v>6150</v>
      </c>
      <c r="X2115" s="235" t="s">
        <v>6150</v>
      </c>
      <c r="Y2115" s="235" t="s">
        <v>6150</v>
      </c>
      <c r="Z2115" s="237" t="s">
        <v>5412</v>
      </c>
      <c r="AA2115" s="165" t="s">
        <v>5412</v>
      </c>
      <c r="AB2115" s="165" t="s">
        <v>5412</v>
      </c>
      <c r="AC2115" s="165" t="s">
        <v>5412</v>
      </c>
      <c r="AD2115" s="165" t="s">
        <v>5412</v>
      </c>
      <c r="AE2115" s="235" t="s">
        <v>12158</v>
      </c>
      <c r="AF2115" s="235" t="s">
        <v>12158</v>
      </c>
      <c r="AG2115" s="235" t="s">
        <v>12158</v>
      </c>
      <c r="AH2115" s="235" t="s">
        <v>12158</v>
      </c>
      <c r="AI2115" s="235" t="s">
        <v>12158</v>
      </c>
      <c r="AJ2115" s="165" t="s">
        <v>6176</v>
      </c>
      <c r="AK2115" s="165" t="s">
        <v>6176</v>
      </c>
      <c r="AL2115" s="165" t="s">
        <v>6176</v>
      </c>
      <c r="AM2115" s="165" t="s">
        <v>6176</v>
      </c>
      <c r="AN2115" s="165" t="s">
        <v>6176</v>
      </c>
      <c r="AO2115" s="165" t="s">
        <v>6176</v>
      </c>
      <c r="AP2115" s="165" t="s">
        <v>6176</v>
      </c>
      <c r="AQ2115" s="165" t="s">
        <v>6176</v>
      </c>
      <c r="AR2115" s="165" t="s">
        <v>6176</v>
      </c>
      <c r="AS2115" s="165" t="s">
        <v>6176</v>
      </c>
      <c r="AT2115" s="139"/>
    </row>
    <row r="2116" spans="2:46" ht="50" customHeight="1">
      <c r="B2116" s="34" t="s">
        <v>4166</v>
      </c>
      <c r="C2116" s="35" t="s">
        <v>5323</v>
      </c>
      <c r="D2116" s="36" t="s">
        <v>4167</v>
      </c>
      <c r="E2116" s="240">
        <v>101.499</v>
      </c>
      <c r="F2116" s="235">
        <v>97.775999999999996</v>
      </c>
      <c r="G2116" s="234">
        <v>3.722999999999999</v>
      </c>
      <c r="H2116" s="105">
        <v>3.8076828669612164</v>
      </c>
      <c r="I2116" s="240">
        <v>1</v>
      </c>
      <c r="J2116" s="235">
        <v>1</v>
      </c>
      <c r="K2116" s="234">
        <v>0</v>
      </c>
      <c r="L2116" s="312">
        <v>0</v>
      </c>
      <c r="M2116" s="240" t="s">
        <v>5412</v>
      </c>
      <c r="N2116" s="235" t="s">
        <v>5412</v>
      </c>
      <c r="O2116" s="235" t="s">
        <v>5412</v>
      </c>
      <c r="P2116" s="235" t="s">
        <v>5412</v>
      </c>
      <c r="Q2116" s="240">
        <v>100.499</v>
      </c>
      <c r="R2116" s="235">
        <v>96.775999999999996</v>
      </c>
      <c r="S2116" s="234">
        <v>3.722999999999999</v>
      </c>
      <c r="T2116" s="105">
        <v>3.8470281888071418</v>
      </c>
      <c r="U2116" s="180" t="s">
        <v>6100</v>
      </c>
      <c r="V2116" s="165">
        <v>100.499</v>
      </c>
      <c r="W2116" s="165">
        <v>96.775999999999996</v>
      </c>
      <c r="X2116" s="165">
        <v>3.722999999999999</v>
      </c>
      <c r="Y2116" s="255">
        <v>3.8470281888071418</v>
      </c>
      <c r="Z2116" s="237" t="s">
        <v>5412</v>
      </c>
      <c r="AA2116" s="165" t="s">
        <v>5412</v>
      </c>
      <c r="AB2116" s="165" t="s">
        <v>5412</v>
      </c>
      <c r="AC2116" s="165" t="s">
        <v>5412</v>
      </c>
      <c r="AD2116" s="165" t="s">
        <v>5412</v>
      </c>
      <c r="AE2116" s="235" t="s">
        <v>12158</v>
      </c>
      <c r="AF2116" s="235" t="s">
        <v>12158</v>
      </c>
      <c r="AG2116" s="235" t="s">
        <v>12158</v>
      </c>
      <c r="AH2116" s="235" t="s">
        <v>12158</v>
      </c>
      <c r="AI2116" s="235" t="s">
        <v>12158</v>
      </c>
      <c r="AJ2116" s="165" t="s">
        <v>6176</v>
      </c>
      <c r="AK2116" s="165" t="s">
        <v>6176</v>
      </c>
      <c r="AL2116" s="165" t="s">
        <v>6176</v>
      </c>
      <c r="AM2116" s="165" t="s">
        <v>6176</v>
      </c>
      <c r="AN2116" s="165" t="s">
        <v>6176</v>
      </c>
      <c r="AO2116" s="165" t="s">
        <v>6176</v>
      </c>
      <c r="AP2116" s="165" t="s">
        <v>6176</v>
      </c>
      <c r="AQ2116" s="165" t="s">
        <v>6176</v>
      </c>
      <c r="AR2116" s="165" t="s">
        <v>6176</v>
      </c>
      <c r="AS2116" s="165" t="s">
        <v>6176</v>
      </c>
      <c r="AT2116" s="139"/>
    </row>
    <row r="2117" spans="2:46" ht="50" customHeight="1">
      <c r="B2117" s="34" t="s">
        <v>4168</v>
      </c>
      <c r="C2117" s="35" t="s">
        <v>5324</v>
      </c>
      <c r="D2117" s="36" t="s">
        <v>4169</v>
      </c>
      <c r="E2117" s="240">
        <v>47422.887000000002</v>
      </c>
      <c r="F2117" s="235">
        <v>46490.601999999999</v>
      </c>
      <c r="G2117" s="234">
        <f t="shared" si="660"/>
        <v>932.28500000000349</v>
      </c>
      <c r="H2117" s="105">
        <f t="shared" si="661"/>
        <v>2.0053192686126189</v>
      </c>
      <c r="I2117" s="240">
        <v>18600</v>
      </c>
      <c r="J2117" s="235">
        <v>17800</v>
      </c>
      <c r="K2117" s="234">
        <f t="shared" si="662"/>
        <v>800</v>
      </c>
      <c r="L2117" s="312">
        <f t="shared" si="663"/>
        <v>4.4943820224719104</v>
      </c>
      <c r="M2117" s="240">
        <v>6950</v>
      </c>
      <c r="N2117" s="235">
        <v>7650</v>
      </c>
      <c r="O2117" s="234">
        <f t="shared" ref="O2117:O2135" si="664">M2117-N2117</f>
        <v>-700</v>
      </c>
      <c r="P2117" s="105">
        <f t="shared" ref="P2117:P2135" si="665">O2117/N2117*100</f>
        <v>-9.1503267973856204</v>
      </c>
      <c r="Q2117" s="240">
        <v>21872.886999999999</v>
      </c>
      <c r="R2117" s="235">
        <v>21040.601999999999</v>
      </c>
      <c r="S2117" s="234">
        <f t="shared" ref="S2117:S2135" si="666">Q2117-R2117</f>
        <v>832.28499999999985</v>
      </c>
      <c r="T2117" s="105">
        <f t="shared" ref="T2117:T2135" si="667">S2117/R2117*100</f>
        <v>3.955614007622025</v>
      </c>
      <c r="U2117" s="180" t="s">
        <v>10348</v>
      </c>
      <c r="V2117" s="165">
        <v>11404</v>
      </c>
      <c r="W2117" s="165">
        <v>10903</v>
      </c>
      <c r="X2117" s="165">
        <f t="shared" ref="X2117:X2135" si="668">V2117-W2117</f>
        <v>501</v>
      </c>
      <c r="Y2117" s="165">
        <f t="shared" ref="Y2117:Y2135" si="669">X2117/W2117*100</f>
        <v>4.5950655782812069</v>
      </c>
      <c r="Z2117" s="235" t="s">
        <v>5508</v>
      </c>
      <c r="AA2117" s="165">
        <v>4000</v>
      </c>
      <c r="AB2117" s="165">
        <v>4000</v>
      </c>
      <c r="AC2117" s="165">
        <f t="shared" ref="AC2117:AC2124" si="670">AA2117-AB2117</f>
        <v>0</v>
      </c>
      <c r="AD2117" s="165">
        <f t="shared" ref="AD2117:AD2124" si="671">AC2117/AB2117*100</f>
        <v>0</v>
      </c>
      <c r="AE2117" s="241" t="s">
        <v>10349</v>
      </c>
      <c r="AF2117" s="165">
        <v>2646</v>
      </c>
      <c r="AG2117" s="165">
        <v>2719</v>
      </c>
      <c r="AH2117" s="165">
        <f t="shared" ref="AH2117:AH2122" si="672">AF2117-AG2117</f>
        <v>-73</v>
      </c>
      <c r="AI2117" s="165">
        <f t="shared" ref="AI2117:AI2135" si="673">AH2117/AG2117*100</f>
        <v>-2.6848105921294594</v>
      </c>
      <c r="AJ2117" s="235" t="s">
        <v>10350</v>
      </c>
      <c r="AK2117" s="165">
        <v>1026</v>
      </c>
      <c r="AL2117" s="165">
        <v>1037</v>
      </c>
      <c r="AM2117" s="92">
        <f t="shared" ref="AM2117:AM2122" si="674">AK2117-AL2117</f>
        <v>-11</v>
      </c>
      <c r="AN2117" s="92">
        <f t="shared" ref="AN2117:AN2122" si="675">AM2117/AL2117*100</f>
        <v>-1.0607521697203472</v>
      </c>
      <c r="AO2117" s="241" t="s">
        <v>10351</v>
      </c>
      <c r="AP2117" s="165">
        <v>928</v>
      </c>
      <c r="AQ2117" s="165">
        <v>428</v>
      </c>
      <c r="AR2117" s="165">
        <f t="shared" ref="AR2117:AR2122" si="676">AP2117-AQ2117</f>
        <v>500</v>
      </c>
      <c r="AS2117" s="255">
        <f t="shared" ref="AS2117:AS2122" si="677">AR2117/AQ2117*100</f>
        <v>116.82242990654206</v>
      </c>
      <c r="AT2117" s="166" t="s">
        <v>11921</v>
      </c>
    </row>
    <row r="2118" spans="2:46" ht="50" customHeight="1">
      <c r="B2118" s="34" t="s">
        <v>4170</v>
      </c>
      <c r="C2118" s="35" t="s">
        <v>5324</v>
      </c>
      <c r="D2118" s="36" t="s">
        <v>4171</v>
      </c>
      <c r="E2118" s="240">
        <v>27404.940999999999</v>
      </c>
      <c r="F2118" s="235">
        <v>27923.075000000001</v>
      </c>
      <c r="G2118" s="234">
        <f t="shared" si="660"/>
        <v>-518.13400000000183</v>
      </c>
      <c r="H2118" s="105">
        <f t="shared" si="661"/>
        <v>-1.8555764363344718</v>
      </c>
      <c r="I2118" s="240">
        <v>13738.745000000001</v>
      </c>
      <c r="J2118" s="235">
        <v>13317.772000000001</v>
      </c>
      <c r="K2118" s="234">
        <f t="shared" si="662"/>
        <v>420.97299999999996</v>
      </c>
      <c r="L2118" s="312">
        <f t="shared" si="663"/>
        <v>3.1609866875630539</v>
      </c>
      <c r="M2118" s="240">
        <v>6320.7340000000004</v>
      </c>
      <c r="N2118" s="235">
        <v>7015.85</v>
      </c>
      <c r="O2118" s="234">
        <f t="shared" si="664"/>
        <v>-695.11599999999999</v>
      </c>
      <c r="P2118" s="105">
        <f t="shared" si="665"/>
        <v>-9.9077944938959632</v>
      </c>
      <c r="Q2118" s="240">
        <v>7345.4620000000004</v>
      </c>
      <c r="R2118" s="235">
        <v>7589.4530000000004</v>
      </c>
      <c r="S2118" s="234">
        <f t="shared" si="666"/>
        <v>-243.99099999999999</v>
      </c>
      <c r="T2118" s="105">
        <f t="shared" si="667"/>
        <v>-3.21486937200876</v>
      </c>
      <c r="U2118" s="88" t="s">
        <v>6382</v>
      </c>
      <c r="V2118" s="165">
        <v>2010</v>
      </c>
      <c r="W2118" s="165">
        <v>2106</v>
      </c>
      <c r="X2118" s="165">
        <f t="shared" si="668"/>
        <v>-96</v>
      </c>
      <c r="Y2118" s="255">
        <f t="shared" si="669"/>
        <v>-4.5584045584045585</v>
      </c>
      <c r="Z2118" s="237" t="s">
        <v>10352</v>
      </c>
      <c r="AA2118" s="165">
        <v>1399</v>
      </c>
      <c r="AB2118" s="165">
        <v>1399</v>
      </c>
      <c r="AC2118" s="165">
        <f t="shared" si="670"/>
        <v>0</v>
      </c>
      <c r="AD2118" s="165">
        <f t="shared" si="671"/>
        <v>0</v>
      </c>
      <c r="AE2118" s="237" t="s">
        <v>6444</v>
      </c>
      <c r="AF2118" s="165">
        <v>1343</v>
      </c>
      <c r="AG2118" s="165">
        <v>964</v>
      </c>
      <c r="AH2118" s="165">
        <f t="shared" si="672"/>
        <v>379</v>
      </c>
      <c r="AI2118" s="165">
        <f t="shared" si="673"/>
        <v>39.315352697095435</v>
      </c>
      <c r="AJ2118" s="237" t="s">
        <v>6370</v>
      </c>
      <c r="AK2118" s="165">
        <v>948</v>
      </c>
      <c r="AL2118" s="165">
        <v>948</v>
      </c>
      <c r="AM2118" s="165">
        <f t="shared" si="674"/>
        <v>0</v>
      </c>
      <c r="AN2118" s="165">
        <f t="shared" si="675"/>
        <v>0</v>
      </c>
      <c r="AO2118" s="237" t="s">
        <v>6339</v>
      </c>
      <c r="AP2118" s="165">
        <v>616</v>
      </c>
      <c r="AQ2118" s="165">
        <v>616</v>
      </c>
      <c r="AR2118" s="165">
        <f t="shared" si="676"/>
        <v>0</v>
      </c>
      <c r="AS2118" s="369">
        <f t="shared" si="677"/>
        <v>0</v>
      </c>
      <c r="AT2118" s="213" t="s">
        <v>11922</v>
      </c>
    </row>
    <row r="2119" spans="2:46" ht="50" customHeight="1">
      <c r="B2119" s="34" t="s">
        <v>4172</v>
      </c>
      <c r="C2119" s="35" t="s">
        <v>5324</v>
      </c>
      <c r="D2119" s="36" t="s">
        <v>4173</v>
      </c>
      <c r="E2119" s="240">
        <v>13343.821</v>
      </c>
      <c r="F2119" s="235">
        <v>14394.038</v>
      </c>
      <c r="G2119" s="234">
        <f t="shared" si="660"/>
        <v>-1050.2170000000006</v>
      </c>
      <c r="H2119" s="105">
        <f t="shared" si="661"/>
        <v>-7.2961944382806303</v>
      </c>
      <c r="I2119" s="240">
        <v>4641</v>
      </c>
      <c r="J2119" s="235">
        <v>5036</v>
      </c>
      <c r="K2119" s="234">
        <f t="shared" si="662"/>
        <v>-395</v>
      </c>
      <c r="L2119" s="312">
        <f t="shared" si="663"/>
        <v>-7.8435266084193804</v>
      </c>
      <c r="M2119" s="240">
        <v>1903.3</v>
      </c>
      <c r="N2119" s="235">
        <v>1873.4</v>
      </c>
      <c r="O2119" s="234">
        <f t="shared" si="664"/>
        <v>29.899999999999864</v>
      </c>
      <c r="P2119" s="105">
        <f t="shared" si="665"/>
        <v>1.5960286110814486</v>
      </c>
      <c r="Q2119" s="240">
        <v>6799.5209999999997</v>
      </c>
      <c r="R2119" s="235">
        <v>7484.6379999999999</v>
      </c>
      <c r="S2119" s="234">
        <f t="shared" si="666"/>
        <v>-685.11700000000019</v>
      </c>
      <c r="T2119" s="105">
        <f t="shared" si="667"/>
        <v>-9.1536424340095035</v>
      </c>
      <c r="U2119" s="180" t="s">
        <v>6339</v>
      </c>
      <c r="V2119" s="165">
        <v>3020</v>
      </c>
      <c r="W2119" s="165">
        <v>3020</v>
      </c>
      <c r="X2119" s="165">
        <f t="shared" si="668"/>
        <v>0</v>
      </c>
      <c r="Y2119" s="255">
        <f t="shared" si="669"/>
        <v>0</v>
      </c>
      <c r="Z2119" s="237" t="s">
        <v>9315</v>
      </c>
      <c r="AA2119" s="165">
        <v>1502</v>
      </c>
      <c r="AB2119" s="165">
        <v>1572</v>
      </c>
      <c r="AC2119" s="165">
        <f t="shared" si="670"/>
        <v>-70</v>
      </c>
      <c r="AD2119" s="165">
        <f t="shared" si="671"/>
        <v>-4.4529262086513999</v>
      </c>
      <c r="AE2119" s="237" t="s">
        <v>10353</v>
      </c>
      <c r="AF2119" s="165">
        <v>699</v>
      </c>
      <c r="AG2119" s="165">
        <v>724</v>
      </c>
      <c r="AH2119" s="165">
        <f t="shared" si="672"/>
        <v>-25</v>
      </c>
      <c r="AI2119" s="165">
        <f t="shared" si="673"/>
        <v>-3.4530386740331496</v>
      </c>
      <c r="AJ2119" s="237" t="s">
        <v>10354</v>
      </c>
      <c r="AK2119" s="165">
        <v>667</v>
      </c>
      <c r="AL2119" s="165">
        <v>694</v>
      </c>
      <c r="AM2119" s="165">
        <f t="shared" si="674"/>
        <v>-27</v>
      </c>
      <c r="AN2119" s="165">
        <f t="shared" si="675"/>
        <v>-3.8904899135446689</v>
      </c>
      <c r="AO2119" s="237" t="s">
        <v>7871</v>
      </c>
      <c r="AP2119" s="165">
        <v>252</v>
      </c>
      <c r="AQ2119" s="165">
        <v>286</v>
      </c>
      <c r="AR2119" s="165">
        <f t="shared" si="676"/>
        <v>-34</v>
      </c>
      <c r="AS2119" s="369">
        <f t="shared" si="677"/>
        <v>-11.888111888111888</v>
      </c>
      <c r="AT2119" s="213" t="s">
        <v>12143</v>
      </c>
    </row>
    <row r="2120" spans="2:46" ht="50" customHeight="1">
      <c r="B2120" s="34" t="s">
        <v>4174</v>
      </c>
      <c r="C2120" s="35" t="s">
        <v>5324</v>
      </c>
      <c r="D2120" s="36" t="s">
        <v>4175</v>
      </c>
      <c r="E2120" s="240">
        <v>5707.8010000000004</v>
      </c>
      <c r="F2120" s="235">
        <v>5576.8689999999997</v>
      </c>
      <c r="G2120" s="234">
        <f t="shared" si="660"/>
        <v>130.9320000000007</v>
      </c>
      <c r="H2120" s="105">
        <f t="shared" si="661"/>
        <v>2.3477689721598392</v>
      </c>
      <c r="I2120" s="240">
        <v>2935.933</v>
      </c>
      <c r="J2120" s="235">
        <v>2771.4760000000001</v>
      </c>
      <c r="K2120" s="234">
        <f t="shared" si="662"/>
        <v>164.45699999999988</v>
      </c>
      <c r="L2120" s="312">
        <f t="shared" si="663"/>
        <v>5.9339139144629023</v>
      </c>
      <c r="M2120" s="240">
        <v>758.596</v>
      </c>
      <c r="N2120" s="235">
        <v>745.93399999999997</v>
      </c>
      <c r="O2120" s="234">
        <f t="shared" si="664"/>
        <v>12.662000000000035</v>
      </c>
      <c r="P2120" s="105">
        <f t="shared" si="665"/>
        <v>1.6974692130939246</v>
      </c>
      <c r="Q2120" s="240">
        <v>2013.2719999999999</v>
      </c>
      <c r="R2120" s="235">
        <v>2059.4589999999998</v>
      </c>
      <c r="S2120" s="234">
        <f t="shared" si="666"/>
        <v>-46.186999999999898</v>
      </c>
      <c r="T2120" s="105">
        <f t="shared" si="667"/>
        <v>-2.2426763533529877</v>
      </c>
      <c r="U2120" s="180" t="s">
        <v>5338</v>
      </c>
      <c r="V2120" s="165">
        <v>1267</v>
      </c>
      <c r="W2120" s="165">
        <v>1315</v>
      </c>
      <c r="X2120" s="165">
        <f t="shared" si="668"/>
        <v>-48</v>
      </c>
      <c r="Y2120" s="255">
        <f t="shared" si="669"/>
        <v>-3.6501901140684412</v>
      </c>
      <c r="Z2120" s="237" t="s">
        <v>6382</v>
      </c>
      <c r="AA2120" s="165">
        <v>414</v>
      </c>
      <c r="AB2120" s="165">
        <v>420</v>
      </c>
      <c r="AC2120" s="165">
        <f t="shared" si="670"/>
        <v>-6</v>
      </c>
      <c r="AD2120" s="165">
        <f t="shared" si="671"/>
        <v>-1.4285714285714286</v>
      </c>
      <c r="AE2120" s="237" t="s">
        <v>5336</v>
      </c>
      <c r="AF2120" s="165">
        <v>79</v>
      </c>
      <c r="AG2120" s="165">
        <v>79</v>
      </c>
      <c r="AH2120" s="165">
        <f t="shared" si="672"/>
        <v>0</v>
      </c>
      <c r="AI2120" s="165">
        <f t="shared" si="673"/>
        <v>0</v>
      </c>
      <c r="AJ2120" s="237" t="s">
        <v>10355</v>
      </c>
      <c r="AK2120" s="165">
        <v>71</v>
      </c>
      <c r="AL2120" s="165">
        <v>66</v>
      </c>
      <c r="AM2120" s="165">
        <f t="shared" si="674"/>
        <v>5</v>
      </c>
      <c r="AN2120" s="165">
        <f t="shared" si="675"/>
        <v>7.5757575757575761</v>
      </c>
      <c r="AO2120" s="237" t="s">
        <v>10356</v>
      </c>
      <c r="AP2120" s="165">
        <v>44</v>
      </c>
      <c r="AQ2120" s="165">
        <v>46</v>
      </c>
      <c r="AR2120" s="165">
        <f t="shared" si="676"/>
        <v>-2</v>
      </c>
      <c r="AS2120" s="369">
        <f t="shared" si="677"/>
        <v>-4.3478260869565215</v>
      </c>
      <c r="AT2120" s="213" t="s">
        <v>11923</v>
      </c>
    </row>
    <row r="2121" spans="2:46" ht="50" customHeight="1">
      <c r="B2121" s="34" t="s">
        <v>4176</v>
      </c>
      <c r="C2121" s="35" t="s">
        <v>5324</v>
      </c>
      <c r="D2121" s="36" t="s">
        <v>4177</v>
      </c>
      <c r="E2121" s="240">
        <v>8261.857</v>
      </c>
      <c r="F2121" s="235">
        <v>9385.4590000000007</v>
      </c>
      <c r="G2121" s="234">
        <f t="shared" si="660"/>
        <v>-1123.6020000000008</v>
      </c>
      <c r="H2121" s="105">
        <f t="shared" si="661"/>
        <v>-11.971732016516194</v>
      </c>
      <c r="I2121" s="240">
        <v>2998.37</v>
      </c>
      <c r="J2121" s="235">
        <v>3999.7910000000002</v>
      </c>
      <c r="K2121" s="234">
        <f t="shared" si="662"/>
        <v>-1001.4210000000003</v>
      </c>
      <c r="L2121" s="312">
        <f t="shared" si="663"/>
        <v>-25.036833174533374</v>
      </c>
      <c r="M2121" s="240">
        <v>608.10799999999995</v>
      </c>
      <c r="N2121" s="235">
        <v>507.02100000000002</v>
      </c>
      <c r="O2121" s="234">
        <f t="shared" si="664"/>
        <v>101.08699999999993</v>
      </c>
      <c r="P2121" s="105">
        <f t="shared" si="665"/>
        <v>19.937438488741083</v>
      </c>
      <c r="Q2121" s="240">
        <v>4655.3789999999999</v>
      </c>
      <c r="R2121" s="235">
        <v>4878.6469999999999</v>
      </c>
      <c r="S2121" s="234">
        <f t="shared" si="666"/>
        <v>-223.26800000000003</v>
      </c>
      <c r="T2121" s="105">
        <f t="shared" si="667"/>
        <v>-4.5764327691673534</v>
      </c>
      <c r="U2121" s="180" t="s">
        <v>5508</v>
      </c>
      <c r="V2121" s="165">
        <v>1462</v>
      </c>
      <c r="W2121" s="165">
        <v>1507</v>
      </c>
      <c r="X2121" s="165">
        <f t="shared" si="668"/>
        <v>-45</v>
      </c>
      <c r="Y2121" s="255">
        <f t="shared" si="669"/>
        <v>-2.9860650298606504</v>
      </c>
      <c r="Z2121" s="237" t="s">
        <v>6287</v>
      </c>
      <c r="AA2121" s="165">
        <v>822</v>
      </c>
      <c r="AB2121" s="165">
        <v>820</v>
      </c>
      <c r="AC2121" s="165">
        <f t="shared" si="670"/>
        <v>2</v>
      </c>
      <c r="AD2121" s="165">
        <f t="shared" si="671"/>
        <v>0.24390243902439024</v>
      </c>
      <c r="AE2121" s="237" t="s">
        <v>10357</v>
      </c>
      <c r="AF2121" s="165">
        <v>696</v>
      </c>
      <c r="AG2121" s="165">
        <v>695</v>
      </c>
      <c r="AH2121" s="165">
        <f t="shared" si="672"/>
        <v>1</v>
      </c>
      <c r="AI2121" s="165">
        <f t="shared" si="673"/>
        <v>0.14388489208633093</v>
      </c>
      <c r="AJ2121" s="237" t="s">
        <v>5395</v>
      </c>
      <c r="AK2121" s="165">
        <v>349</v>
      </c>
      <c r="AL2121" s="165">
        <v>487</v>
      </c>
      <c r="AM2121" s="165">
        <f t="shared" si="674"/>
        <v>-138</v>
      </c>
      <c r="AN2121" s="165">
        <f t="shared" si="675"/>
        <v>-28.336755646817245</v>
      </c>
      <c r="AO2121" s="237" t="s">
        <v>10358</v>
      </c>
      <c r="AP2121" s="165">
        <v>290</v>
      </c>
      <c r="AQ2121" s="165">
        <v>301</v>
      </c>
      <c r="AR2121" s="165">
        <f t="shared" si="676"/>
        <v>-11</v>
      </c>
      <c r="AS2121" s="369">
        <f t="shared" si="677"/>
        <v>-3.6544850498338874</v>
      </c>
      <c r="AT2121" s="213" t="s">
        <v>11924</v>
      </c>
    </row>
    <row r="2122" spans="2:46" ht="50" customHeight="1">
      <c r="B2122" s="37" t="s">
        <v>4178</v>
      </c>
      <c r="C2122" s="38" t="s">
        <v>5324</v>
      </c>
      <c r="D2122" s="39" t="s">
        <v>4179</v>
      </c>
      <c r="E2122" s="240">
        <v>11315.793</v>
      </c>
      <c r="F2122" s="235">
        <v>10245.200000000001</v>
      </c>
      <c r="G2122" s="234">
        <f t="shared" si="660"/>
        <v>1070.5929999999989</v>
      </c>
      <c r="H2122" s="105">
        <f t="shared" si="661"/>
        <v>10.449703275680307</v>
      </c>
      <c r="I2122" s="240">
        <v>5052.9340000000002</v>
      </c>
      <c r="J2122" s="235">
        <v>5060.1530000000002</v>
      </c>
      <c r="K2122" s="234">
        <f t="shared" si="662"/>
        <v>-7.2190000000000509</v>
      </c>
      <c r="L2122" s="312">
        <f t="shared" si="663"/>
        <v>-0.14266367044632938</v>
      </c>
      <c r="M2122" s="240">
        <v>1833.8979999999999</v>
      </c>
      <c r="N2122" s="235">
        <v>1830.758</v>
      </c>
      <c r="O2122" s="234">
        <f t="shared" si="664"/>
        <v>3.1399999999998727</v>
      </c>
      <c r="P2122" s="105">
        <f t="shared" si="665"/>
        <v>0.17151365718461276</v>
      </c>
      <c r="Q2122" s="240">
        <v>4428.9610000000002</v>
      </c>
      <c r="R2122" s="235">
        <v>3354.2890000000002</v>
      </c>
      <c r="S2122" s="234">
        <f t="shared" si="666"/>
        <v>1074.672</v>
      </c>
      <c r="T2122" s="105">
        <f t="shared" si="667"/>
        <v>32.038742040414526</v>
      </c>
      <c r="U2122" s="180" t="s">
        <v>10359</v>
      </c>
      <c r="V2122" s="165">
        <v>3510</v>
      </c>
      <c r="W2122" s="165">
        <v>2342</v>
      </c>
      <c r="X2122" s="165">
        <f t="shared" si="668"/>
        <v>1168</v>
      </c>
      <c r="Y2122" s="165">
        <f t="shared" si="669"/>
        <v>49.871904355251921</v>
      </c>
      <c r="Z2122" s="364" t="s">
        <v>6757</v>
      </c>
      <c r="AA2122" s="165">
        <v>404</v>
      </c>
      <c r="AB2122" s="165">
        <v>423</v>
      </c>
      <c r="AC2122" s="165">
        <f t="shared" si="670"/>
        <v>-19</v>
      </c>
      <c r="AD2122" s="165">
        <f t="shared" si="671"/>
        <v>-4.4917257683215128</v>
      </c>
      <c r="AE2122" s="364" t="s">
        <v>10360</v>
      </c>
      <c r="AF2122" s="165">
        <v>211</v>
      </c>
      <c r="AG2122" s="165">
        <v>243</v>
      </c>
      <c r="AH2122" s="165">
        <f t="shared" si="672"/>
        <v>-32</v>
      </c>
      <c r="AI2122" s="165">
        <f t="shared" si="673"/>
        <v>-13.168724279835391</v>
      </c>
      <c r="AJ2122" s="237" t="s">
        <v>10361</v>
      </c>
      <c r="AK2122" s="165">
        <v>135</v>
      </c>
      <c r="AL2122" s="165">
        <v>138</v>
      </c>
      <c r="AM2122" s="165">
        <f t="shared" si="674"/>
        <v>-3</v>
      </c>
      <c r="AN2122" s="165">
        <f t="shared" si="675"/>
        <v>-2.1739130434782608</v>
      </c>
      <c r="AO2122" s="237" t="s">
        <v>10362</v>
      </c>
      <c r="AP2122" s="165">
        <v>68</v>
      </c>
      <c r="AQ2122" s="165">
        <v>68</v>
      </c>
      <c r="AR2122" s="165">
        <f t="shared" si="676"/>
        <v>0</v>
      </c>
      <c r="AS2122" s="369">
        <f t="shared" si="677"/>
        <v>0</v>
      </c>
      <c r="AT2122" s="213" t="s">
        <v>11925</v>
      </c>
    </row>
    <row r="2123" spans="2:46" ht="50" customHeight="1">
      <c r="B2123" s="37" t="s">
        <v>4180</v>
      </c>
      <c r="C2123" s="38" t="s">
        <v>5324</v>
      </c>
      <c r="D2123" s="39" t="s">
        <v>4181</v>
      </c>
      <c r="E2123" s="240">
        <v>7571.277</v>
      </c>
      <c r="F2123" s="235">
        <v>7708.5060000000003</v>
      </c>
      <c r="G2123" s="234">
        <f t="shared" si="660"/>
        <v>-137.22900000000027</v>
      </c>
      <c r="H2123" s="105">
        <f t="shared" si="661"/>
        <v>-1.7802282309957371</v>
      </c>
      <c r="I2123" s="240">
        <v>2318.8629999999998</v>
      </c>
      <c r="J2123" s="235">
        <v>2523.0010000000002</v>
      </c>
      <c r="K2123" s="234">
        <f t="shared" si="662"/>
        <v>-204.13800000000037</v>
      </c>
      <c r="L2123" s="312">
        <f t="shared" si="663"/>
        <v>-8.091078838256518</v>
      </c>
      <c r="M2123" s="240">
        <v>1051.0319999999999</v>
      </c>
      <c r="N2123" s="235">
        <v>1050.8679999999999</v>
      </c>
      <c r="O2123" s="234">
        <f t="shared" si="664"/>
        <v>0.16399999999998727</v>
      </c>
      <c r="P2123" s="105">
        <f t="shared" si="665"/>
        <v>1.5606146537908401E-2</v>
      </c>
      <c r="Q2123" s="240">
        <v>4201.3819999999996</v>
      </c>
      <c r="R2123" s="235">
        <v>4134.6369999999997</v>
      </c>
      <c r="S2123" s="234">
        <f t="shared" si="666"/>
        <v>66.744999999999891</v>
      </c>
      <c r="T2123" s="105">
        <f t="shared" si="667"/>
        <v>1.6142892350646476</v>
      </c>
      <c r="U2123" s="180" t="s">
        <v>5395</v>
      </c>
      <c r="V2123" s="165">
        <v>1803</v>
      </c>
      <c r="W2123" s="165">
        <v>1803</v>
      </c>
      <c r="X2123" s="165">
        <f t="shared" si="668"/>
        <v>0</v>
      </c>
      <c r="Y2123" s="255">
        <f t="shared" si="669"/>
        <v>0</v>
      </c>
      <c r="Z2123" s="237" t="s">
        <v>5373</v>
      </c>
      <c r="AA2123" s="165">
        <v>748</v>
      </c>
      <c r="AB2123" s="165">
        <v>750</v>
      </c>
      <c r="AC2123" s="165">
        <f t="shared" si="670"/>
        <v>-2</v>
      </c>
      <c r="AD2123" s="165">
        <f t="shared" si="671"/>
        <v>-0.26666666666666666</v>
      </c>
      <c r="AE2123" s="237" t="s">
        <v>10363</v>
      </c>
      <c r="AF2123" s="165">
        <v>304</v>
      </c>
      <c r="AG2123" s="165">
        <v>305</v>
      </c>
      <c r="AH2123" s="165">
        <v>0</v>
      </c>
      <c r="AI2123" s="165">
        <f t="shared" si="673"/>
        <v>0</v>
      </c>
      <c r="AJ2123" s="237" t="s">
        <v>5391</v>
      </c>
      <c r="AK2123" s="165">
        <v>247</v>
      </c>
      <c r="AL2123" s="165">
        <v>250</v>
      </c>
      <c r="AM2123" s="165">
        <f>AK2123-AL2123</f>
        <v>-3</v>
      </c>
      <c r="AN2123" s="165">
        <f>AM2123/AL2123*100</f>
        <v>-1.2</v>
      </c>
      <c r="AO2123" s="237" t="s">
        <v>6272</v>
      </c>
      <c r="AP2123" s="165">
        <v>223</v>
      </c>
      <c r="AQ2123" s="165">
        <v>192</v>
      </c>
      <c r="AR2123" s="165">
        <v>30</v>
      </c>
      <c r="AS2123" s="369">
        <f>AR2123/AQ2123*100</f>
        <v>15.625</v>
      </c>
      <c r="AT2123" s="213" t="s">
        <v>11926</v>
      </c>
    </row>
    <row r="2124" spans="2:46" ht="50" customHeight="1">
      <c r="B2124" s="34" t="s">
        <v>4182</v>
      </c>
      <c r="C2124" s="38" t="s">
        <v>5324</v>
      </c>
      <c r="D2124" s="36" t="s">
        <v>4183</v>
      </c>
      <c r="E2124" s="240">
        <v>3448.3310000000001</v>
      </c>
      <c r="F2124" s="235">
        <v>3588.6930000000002</v>
      </c>
      <c r="G2124" s="234">
        <f t="shared" si="660"/>
        <v>-140.36200000000008</v>
      </c>
      <c r="H2124" s="105">
        <f t="shared" si="661"/>
        <v>-3.9112289627449344</v>
      </c>
      <c r="I2124" s="240">
        <v>1871.6410000000001</v>
      </c>
      <c r="J2124" s="235">
        <v>1761.25</v>
      </c>
      <c r="K2124" s="234">
        <f t="shared" si="662"/>
        <v>110.39100000000008</v>
      </c>
      <c r="L2124" s="312">
        <f t="shared" si="663"/>
        <v>6.2677643718949652</v>
      </c>
      <c r="M2124" s="240">
        <v>240.797</v>
      </c>
      <c r="N2124" s="235">
        <v>240.749</v>
      </c>
      <c r="O2124" s="234">
        <f t="shared" si="664"/>
        <v>4.8000000000001819E-2</v>
      </c>
      <c r="P2124" s="105">
        <f t="shared" si="665"/>
        <v>1.993777751932586E-2</v>
      </c>
      <c r="Q2124" s="240">
        <v>1335.893</v>
      </c>
      <c r="R2124" s="235">
        <v>1586.694</v>
      </c>
      <c r="S2124" s="234">
        <f t="shared" si="666"/>
        <v>-250.80099999999993</v>
      </c>
      <c r="T2124" s="105">
        <f t="shared" si="667"/>
        <v>-15.806513417205833</v>
      </c>
      <c r="U2124" s="180" t="s">
        <v>9958</v>
      </c>
      <c r="V2124" s="165">
        <v>643</v>
      </c>
      <c r="W2124" s="165">
        <v>643</v>
      </c>
      <c r="X2124" s="165">
        <f t="shared" si="668"/>
        <v>0</v>
      </c>
      <c r="Y2124" s="255">
        <f t="shared" si="669"/>
        <v>0</v>
      </c>
      <c r="Z2124" s="237" t="s">
        <v>10364</v>
      </c>
      <c r="AA2124" s="165">
        <v>367</v>
      </c>
      <c r="AB2124" s="165">
        <v>440</v>
      </c>
      <c r="AC2124" s="165">
        <f t="shared" si="670"/>
        <v>-73</v>
      </c>
      <c r="AD2124" s="165">
        <f t="shared" si="671"/>
        <v>-16.590909090909093</v>
      </c>
      <c r="AE2124" s="237" t="s">
        <v>10365</v>
      </c>
      <c r="AF2124" s="165">
        <v>148</v>
      </c>
      <c r="AG2124" s="165">
        <v>148</v>
      </c>
      <c r="AH2124" s="165">
        <f t="shared" ref="AH2124:AH2179" si="678">AF2124-AG2124</f>
        <v>0</v>
      </c>
      <c r="AI2124" s="165">
        <f t="shared" si="673"/>
        <v>0</v>
      </c>
      <c r="AJ2124" s="237" t="s">
        <v>6400</v>
      </c>
      <c r="AK2124" s="165">
        <v>83</v>
      </c>
      <c r="AL2124" s="165">
        <v>111</v>
      </c>
      <c r="AM2124" s="165">
        <f t="shared" ref="AM2124:AM2131" si="679">AK2124-AL2124</f>
        <v>-28</v>
      </c>
      <c r="AN2124" s="165">
        <f t="shared" ref="AN2124:AN2179" si="680">AM2124/AL2124*100</f>
        <v>-25.225225225225223</v>
      </c>
      <c r="AO2124" s="237" t="s">
        <v>6386</v>
      </c>
      <c r="AP2124" s="165">
        <v>24</v>
      </c>
      <c r="AQ2124" s="165">
        <v>14</v>
      </c>
      <c r="AR2124" s="165">
        <f t="shared" ref="AR2124:AR2179" si="681">AP2124-AQ2124</f>
        <v>10</v>
      </c>
      <c r="AS2124" s="369">
        <f t="shared" ref="AS2124:AS2179" si="682">AR2124/AQ2124*100</f>
        <v>71.428571428571431</v>
      </c>
      <c r="AT2124" s="213" t="s">
        <v>11927</v>
      </c>
    </row>
    <row r="2125" spans="2:46" ht="50" customHeight="1">
      <c r="B2125" s="34" t="s">
        <v>4184</v>
      </c>
      <c r="C2125" s="38" t="s">
        <v>5324</v>
      </c>
      <c r="D2125" s="36" t="s">
        <v>4185</v>
      </c>
      <c r="E2125" s="240">
        <v>10820.445</v>
      </c>
      <c r="F2125" s="235">
        <v>10946.852999999999</v>
      </c>
      <c r="G2125" s="234">
        <f t="shared" si="660"/>
        <v>-126.40799999999945</v>
      </c>
      <c r="H2125" s="105">
        <f t="shared" si="661"/>
        <v>-1.1547428288294312</v>
      </c>
      <c r="I2125" s="240">
        <v>6322.9740000000002</v>
      </c>
      <c r="J2125" s="235">
        <v>6321.6360000000004</v>
      </c>
      <c r="K2125" s="234">
        <f t="shared" si="662"/>
        <v>1.3379999999997381</v>
      </c>
      <c r="L2125" s="312">
        <f t="shared" si="663"/>
        <v>2.1165407182566948E-2</v>
      </c>
      <c r="M2125" s="240">
        <v>627.68100000000004</v>
      </c>
      <c r="N2125" s="235">
        <v>627.55600000000004</v>
      </c>
      <c r="O2125" s="234">
        <f t="shared" si="664"/>
        <v>0.125</v>
      </c>
      <c r="P2125" s="105">
        <f t="shared" si="665"/>
        <v>1.9918541134177667E-2</v>
      </c>
      <c r="Q2125" s="240">
        <v>3869.79</v>
      </c>
      <c r="R2125" s="235">
        <v>3997.6610000000001</v>
      </c>
      <c r="S2125" s="234">
        <f t="shared" si="666"/>
        <v>-127.87100000000009</v>
      </c>
      <c r="T2125" s="105">
        <f t="shared" si="667"/>
        <v>-3.1986454079022728</v>
      </c>
      <c r="U2125" s="204" t="s">
        <v>5508</v>
      </c>
      <c r="V2125" s="246">
        <v>3384</v>
      </c>
      <c r="W2125" s="246">
        <v>3381.4270000000001</v>
      </c>
      <c r="X2125" s="246">
        <f t="shared" si="668"/>
        <v>2.5729999999998654</v>
      </c>
      <c r="Y2125" s="352">
        <f t="shared" si="669"/>
        <v>7.6092135066049491E-2</v>
      </c>
      <c r="Z2125" s="205" t="s">
        <v>10366</v>
      </c>
      <c r="AA2125" s="246">
        <v>115</v>
      </c>
      <c r="AB2125" s="246">
        <v>115.32</v>
      </c>
      <c r="AC2125" s="246">
        <f>AA2125-AB2125</f>
        <v>-0.31999999999999318</v>
      </c>
      <c r="AD2125" s="246">
        <f>AC2125/AB2125*100</f>
        <v>-0.2774887270204589</v>
      </c>
      <c r="AE2125" s="205" t="s">
        <v>5460</v>
      </c>
      <c r="AF2125" s="246">
        <v>114</v>
      </c>
      <c r="AG2125" s="246">
        <v>64.265000000000001</v>
      </c>
      <c r="AH2125" s="246">
        <f t="shared" si="678"/>
        <v>49.734999999999999</v>
      </c>
      <c r="AI2125" s="246">
        <f t="shared" si="673"/>
        <v>77.390492492025203</v>
      </c>
      <c r="AJ2125" s="205" t="s">
        <v>5373</v>
      </c>
      <c r="AK2125" s="246">
        <v>54</v>
      </c>
      <c r="AL2125" s="246">
        <v>54</v>
      </c>
      <c r="AM2125" s="246">
        <f t="shared" si="679"/>
        <v>0</v>
      </c>
      <c r="AN2125" s="246">
        <f t="shared" si="680"/>
        <v>0</v>
      </c>
      <c r="AO2125" s="205" t="s">
        <v>9290</v>
      </c>
      <c r="AP2125" s="246">
        <v>38</v>
      </c>
      <c r="AQ2125" s="246">
        <v>38</v>
      </c>
      <c r="AR2125" s="246">
        <f t="shared" si="681"/>
        <v>0</v>
      </c>
      <c r="AS2125" s="373">
        <f t="shared" si="682"/>
        <v>0</v>
      </c>
      <c r="AT2125" s="214" t="s">
        <v>11928</v>
      </c>
    </row>
    <row r="2126" spans="2:46" ht="50" customHeight="1">
      <c r="B2126" s="34" t="s">
        <v>4186</v>
      </c>
      <c r="C2126" s="38" t="s">
        <v>5324</v>
      </c>
      <c r="D2126" s="36" t="s">
        <v>4187</v>
      </c>
      <c r="E2126" s="240">
        <v>10990.941000000001</v>
      </c>
      <c r="F2126" s="235">
        <v>11935.065000000001</v>
      </c>
      <c r="G2126" s="234">
        <f t="shared" si="660"/>
        <v>-944.1239999999998</v>
      </c>
      <c r="H2126" s="105">
        <f t="shared" si="661"/>
        <v>-7.9105057240995311</v>
      </c>
      <c r="I2126" s="240">
        <v>2959.1930000000002</v>
      </c>
      <c r="J2126" s="235">
        <v>3469.93</v>
      </c>
      <c r="K2126" s="234">
        <f t="shared" si="662"/>
        <v>-510.73699999999963</v>
      </c>
      <c r="L2126" s="312">
        <f t="shared" si="663"/>
        <v>-14.718942457052437</v>
      </c>
      <c r="M2126" s="240">
        <v>1414.9680000000001</v>
      </c>
      <c r="N2126" s="235">
        <v>1614.575</v>
      </c>
      <c r="O2126" s="234">
        <f t="shared" si="664"/>
        <v>-199.60699999999997</v>
      </c>
      <c r="P2126" s="105">
        <f t="shared" si="665"/>
        <v>-12.362819937135157</v>
      </c>
      <c r="Q2126" s="240">
        <v>6616.78</v>
      </c>
      <c r="R2126" s="235">
        <v>6850.56</v>
      </c>
      <c r="S2126" s="234">
        <f t="shared" si="666"/>
        <v>-233.78000000000065</v>
      </c>
      <c r="T2126" s="105">
        <f t="shared" si="667"/>
        <v>-3.4125677316890979</v>
      </c>
      <c r="U2126" s="180" t="s">
        <v>10367</v>
      </c>
      <c r="V2126" s="165">
        <v>3035</v>
      </c>
      <c r="W2126" s="165">
        <v>2905</v>
      </c>
      <c r="X2126" s="165">
        <f t="shared" si="668"/>
        <v>130</v>
      </c>
      <c r="Y2126" s="255">
        <f t="shared" si="669"/>
        <v>4.4750430292598971</v>
      </c>
      <c r="Z2126" s="237" t="s">
        <v>10368</v>
      </c>
      <c r="AA2126" s="165">
        <v>920</v>
      </c>
      <c r="AB2126" s="165">
        <v>1000</v>
      </c>
      <c r="AC2126" s="165">
        <f t="shared" ref="AC2126:AC2187" si="683">AA2126-AB2126</f>
        <v>-80</v>
      </c>
      <c r="AD2126" s="165">
        <f t="shared" ref="AD2126:AD2187" si="684">AC2126/AB2126*100</f>
        <v>-8</v>
      </c>
      <c r="AE2126" s="237" t="s">
        <v>10369</v>
      </c>
      <c r="AF2126" s="165">
        <v>847</v>
      </c>
      <c r="AG2126" s="165">
        <v>996</v>
      </c>
      <c r="AH2126" s="165">
        <f t="shared" si="678"/>
        <v>-149</v>
      </c>
      <c r="AI2126" s="165">
        <f t="shared" si="673"/>
        <v>-14.959839357429718</v>
      </c>
      <c r="AJ2126" s="237" t="s">
        <v>10370</v>
      </c>
      <c r="AK2126" s="165">
        <v>262</v>
      </c>
      <c r="AL2126" s="165">
        <v>271</v>
      </c>
      <c r="AM2126" s="165">
        <f t="shared" si="679"/>
        <v>-9</v>
      </c>
      <c r="AN2126" s="165">
        <f t="shared" si="680"/>
        <v>-3.3210332103321036</v>
      </c>
      <c r="AO2126" s="237" t="s">
        <v>10371</v>
      </c>
      <c r="AP2126" s="165">
        <v>238</v>
      </c>
      <c r="AQ2126" s="165">
        <v>276</v>
      </c>
      <c r="AR2126" s="165">
        <f t="shared" si="681"/>
        <v>-38</v>
      </c>
      <c r="AS2126" s="369">
        <f t="shared" si="682"/>
        <v>-13.768115942028986</v>
      </c>
      <c r="AT2126" s="213" t="s">
        <v>11929</v>
      </c>
    </row>
    <row r="2127" spans="2:46" ht="50" customHeight="1">
      <c r="B2127" s="34" t="s">
        <v>4188</v>
      </c>
      <c r="C2127" s="38" t="s">
        <v>5324</v>
      </c>
      <c r="D2127" s="36" t="s">
        <v>4189</v>
      </c>
      <c r="E2127" s="240">
        <v>5651.7169999999996</v>
      </c>
      <c r="F2127" s="235">
        <v>5902.71</v>
      </c>
      <c r="G2127" s="234">
        <f t="shared" si="660"/>
        <v>-250.99300000000039</v>
      </c>
      <c r="H2127" s="105">
        <f t="shared" si="661"/>
        <v>-4.2521655307477477</v>
      </c>
      <c r="I2127" s="240">
        <v>3136.12</v>
      </c>
      <c r="J2127" s="235">
        <v>3169.4720000000002</v>
      </c>
      <c r="K2127" s="234">
        <f t="shared" si="662"/>
        <v>-33.352000000000317</v>
      </c>
      <c r="L2127" s="312">
        <f t="shared" si="663"/>
        <v>-1.0522888354905902</v>
      </c>
      <c r="M2127" s="240">
        <v>415.85399999999998</v>
      </c>
      <c r="N2127" s="235">
        <v>615.548</v>
      </c>
      <c r="O2127" s="234">
        <f t="shared" si="664"/>
        <v>-199.69400000000002</v>
      </c>
      <c r="P2127" s="105">
        <f t="shared" si="665"/>
        <v>-32.441661738808349</v>
      </c>
      <c r="Q2127" s="240">
        <v>2099.7429999999999</v>
      </c>
      <c r="R2127" s="235">
        <v>2117.69</v>
      </c>
      <c r="S2127" s="234">
        <f t="shared" si="666"/>
        <v>-17.947000000000116</v>
      </c>
      <c r="T2127" s="105">
        <f t="shared" si="667"/>
        <v>-0.84748003721036202</v>
      </c>
      <c r="U2127" s="180" t="s">
        <v>5338</v>
      </c>
      <c r="V2127" s="165">
        <v>1119</v>
      </c>
      <c r="W2127" s="165">
        <v>1152</v>
      </c>
      <c r="X2127" s="165">
        <f t="shared" si="668"/>
        <v>-33</v>
      </c>
      <c r="Y2127" s="255">
        <f t="shared" si="669"/>
        <v>-2.864583333333333</v>
      </c>
      <c r="Z2127" s="237" t="s">
        <v>5373</v>
      </c>
      <c r="AA2127" s="165">
        <v>408</v>
      </c>
      <c r="AB2127" s="165">
        <v>408</v>
      </c>
      <c r="AC2127" s="165">
        <f t="shared" si="683"/>
        <v>0</v>
      </c>
      <c r="AD2127" s="165">
        <f t="shared" si="684"/>
        <v>0</v>
      </c>
      <c r="AE2127" s="237" t="s">
        <v>5774</v>
      </c>
      <c r="AF2127" s="165">
        <v>295</v>
      </c>
      <c r="AG2127" s="165">
        <v>295</v>
      </c>
      <c r="AH2127" s="165">
        <f t="shared" si="678"/>
        <v>0</v>
      </c>
      <c r="AI2127" s="165">
        <f t="shared" si="673"/>
        <v>0</v>
      </c>
      <c r="AJ2127" s="237" t="s">
        <v>10372</v>
      </c>
      <c r="AK2127" s="165">
        <v>120</v>
      </c>
      <c r="AL2127" s="165">
        <v>120</v>
      </c>
      <c r="AM2127" s="165">
        <f t="shared" si="679"/>
        <v>0</v>
      </c>
      <c r="AN2127" s="165">
        <f t="shared" si="680"/>
        <v>0</v>
      </c>
      <c r="AO2127" s="237" t="s">
        <v>5531</v>
      </c>
      <c r="AP2127" s="165">
        <v>104</v>
      </c>
      <c r="AQ2127" s="165">
        <v>104</v>
      </c>
      <c r="AR2127" s="165">
        <f t="shared" si="681"/>
        <v>0</v>
      </c>
      <c r="AS2127" s="369">
        <f t="shared" si="682"/>
        <v>0</v>
      </c>
      <c r="AT2127" s="213" t="s">
        <v>11930</v>
      </c>
    </row>
    <row r="2128" spans="2:46" ht="50" customHeight="1">
      <c r="B2128" s="34" t="s">
        <v>4190</v>
      </c>
      <c r="C2128" s="38" t="s">
        <v>5324</v>
      </c>
      <c r="D2128" s="36" t="s">
        <v>4191</v>
      </c>
      <c r="E2128" s="240">
        <v>2234.61</v>
      </c>
      <c r="F2128" s="235">
        <v>2529.1080000000002</v>
      </c>
      <c r="G2128" s="234">
        <f t="shared" si="660"/>
        <v>-294.49800000000005</v>
      </c>
      <c r="H2128" s="105">
        <f t="shared" si="661"/>
        <v>-11.644342590352014</v>
      </c>
      <c r="I2128" s="240">
        <v>963.93700000000001</v>
      </c>
      <c r="J2128" s="235">
        <v>1103.6369999999999</v>
      </c>
      <c r="K2128" s="234">
        <f t="shared" si="662"/>
        <v>-139.69999999999993</v>
      </c>
      <c r="L2128" s="312">
        <f t="shared" si="663"/>
        <v>-12.658147561199918</v>
      </c>
      <c r="M2128" s="240">
        <v>508.73700000000002</v>
      </c>
      <c r="N2128" s="235">
        <v>759.25400000000002</v>
      </c>
      <c r="O2128" s="234">
        <f t="shared" si="664"/>
        <v>-250.517</v>
      </c>
      <c r="P2128" s="105">
        <f t="shared" si="665"/>
        <v>-32.995150502993724</v>
      </c>
      <c r="Q2128" s="240">
        <v>761.93600000000004</v>
      </c>
      <c r="R2128" s="235">
        <v>666.21699999999998</v>
      </c>
      <c r="S2128" s="234">
        <f t="shared" si="666"/>
        <v>95.719000000000051</v>
      </c>
      <c r="T2128" s="105">
        <f t="shared" si="667"/>
        <v>14.367540906341336</v>
      </c>
      <c r="U2128" s="180" t="s">
        <v>9716</v>
      </c>
      <c r="V2128" s="165">
        <v>354.90699999999998</v>
      </c>
      <c r="W2128" s="165">
        <v>360.95499999999998</v>
      </c>
      <c r="X2128" s="165">
        <f t="shared" si="668"/>
        <v>-6.0480000000000018</v>
      </c>
      <c r="Y2128" s="255">
        <f t="shared" si="669"/>
        <v>-1.67555512460002</v>
      </c>
      <c r="Z2128" s="237" t="s">
        <v>5338</v>
      </c>
      <c r="AA2128" s="165">
        <v>303.077</v>
      </c>
      <c r="AB2128" s="165">
        <v>201.70500000000001</v>
      </c>
      <c r="AC2128" s="165">
        <f t="shared" si="683"/>
        <v>101.37199999999999</v>
      </c>
      <c r="AD2128" s="165">
        <f t="shared" si="684"/>
        <v>50.257554349173283</v>
      </c>
      <c r="AE2128" s="237" t="s">
        <v>5372</v>
      </c>
      <c r="AF2128" s="165">
        <v>52.423000000000002</v>
      </c>
      <c r="AG2128" s="165">
        <v>52.423000000000002</v>
      </c>
      <c r="AH2128" s="165">
        <f t="shared" si="678"/>
        <v>0</v>
      </c>
      <c r="AI2128" s="165">
        <f t="shared" si="673"/>
        <v>0</v>
      </c>
      <c r="AJ2128" s="364" t="s">
        <v>10373</v>
      </c>
      <c r="AK2128" s="165">
        <v>51.145000000000003</v>
      </c>
      <c r="AL2128" s="165">
        <v>51.134</v>
      </c>
      <c r="AM2128" s="165">
        <f t="shared" si="679"/>
        <v>1.1000000000002785E-2</v>
      </c>
      <c r="AN2128" s="165">
        <f t="shared" si="680"/>
        <v>2.1512105448435064E-2</v>
      </c>
      <c r="AO2128" s="364" t="s">
        <v>6646</v>
      </c>
      <c r="AP2128" s="165">
        <v>0.38400000000000001</v>
      </c>
      <c r="AQ2128" s="165" t="s">
        <v>6299</v>
      </c>
      <c r="AR2128" s="165" t="s">
        <v>6299</v>
      </c>
      <c r="AS2128" s="165" t="s">
        <v>6299</v>
      </c>
      <c r="AT2128" s="213" t="s">
        <v>11931</v>
      </c>
    </row>
    <row r="2129" spans="2:46" ht="50" customHeight="1">
      <c r="B2129" s="34" t="s">
        <v>4192</v>
      </c>
      <c r="C2129" s="38" t="s">
        <v>5324</v>
      </c>
      <c r="D2129" s="36" t="s">
        <v>4193</v>
      </c>
      <c r="E2129" s="240">
        <v>5979.9160000000002</v>
      </c>
      <c r="F2129" s="235">
        <v>6331.9549999999999</v>
      </c>
      <c r="G2129" s="234">
        <f t="shared" si="660"/>
        <v>-352.03899999999976</v>
      </c>
      <c r="H2129" s="105">
        <f t="shared" si="661"/>
        <v>-5.5597204970660679</v>
      </c>
      <c r="I2129" s="240">
        <v>3545.806</v>
      </c>
      <c r="J2129" s="235">
        <v>3647.8420000000001</v>
      </c>
      <c r="K2129" s="234">
        <f t="shared" si="662"/>
        <v>-102.03600000000006</v>
      </c>
      <c r="L2129" s="312">
        <f t="shared" si="663"/>
        <v>-2.7971606226366177</v>
      </c>
      <c r="M2129" s="240">
        <v>197.125</v>
      </c>
      <c r="N2129" s="235">
        <v>196.90899999999999</v>
      </c>
      <c r="O2129" s="234">
        <f t="shared" si="664"/>
        <v>0.21600000000000819</v>
      </c>
      <c r="P2129" s="105">
        <f t="shared" si="665"/>
        <v>0.10969534150293192</v>
      </c>
      <c r="Q2129" s="240">
        <v>2236.9850000000001</v>
      </c>
      <c r="R2129" s="235">
        <v>2487.2040000000002</v>
      </c>
      <c r="S2129" s="234">
        <f t="shared" si="666"/>
        <v>-250.21900000000005</v>
      </c>
      <c r="T2129" s="105">
        <f t="shared" si="667"/>
        <v>-10.060252395862987</v>
      </c>
      <c r="U2129" s="180" t="s">
        <v>7860</v>
      </c>
      <c r="V2129" s="165">
        <v>608</v>
      </c>
      <c r="W2129" s="165">
        <v>689</v>
      </c>
      <c r="X2129" s="165">
        <f t="shared" si="668"/>
        <v>-81</v>
      </c>
      <c r="Y2129" s="255">
        <f t="shared" si="669"/>
        <v>-11.756168359941945</v>
      </c>
      <c r="Z2129" s="237" t="s">
        <v>10374</v>
      </c>
      <c r="AA2129" s="165">
        <v>470</v>
      </c>
      <c r="AB2129" s="165">
        <v>481</v>
      </c>
      <c r="AC2129" s="165">
        <f t="shared" si="683"/>
        <v>-11</v>
      </c>
      <c r="AD2129" s="165">
        <f t="shared" si="684"/>
        <v>-2.2869022869022873</v>
      </c>
      <c r="AE2129" s="237" t="s">
        <v>6035</v>
      </c>
      <c r="AF2129" s="165">
        <v>301</v>
      </c>
      <c r="AG2129" s="165">
        <v>398</v>
      </c>
      <c r="AH2129" s="165">
        <f t="shared" si="678"/>
        <v>-97</v>
      </c>
      <c r="AI2129" s="165">
        <f t="shared" si="673"/>
        <v>-24.371859296482413</v>
      </c>
      <c r="AJ2129" s="237" t="s">
        <v>6304</v>
      </c>
      <c r="AK2129" s="165">
        <v>266</v>
      </c>
      <c r="AL2129" s="165">
        <v>266</v>
      </c>
      <c r="AM2129" s="165">
        <f t="shared" si="679"/>
        <v>0</v>
      </c>
      <c r="AN2129" s="165">
        <f t="shared" si="680"/>
        <v>0</v>
      </c>
      <c r="AO2129" s="237" t="s">
        <v>10375</v>
      </c>
      <c r="AP2129" s="165">
        <v>231</v>
      </c>
      <c r="AQ2129" s="165">
        <v>180</v>
      </c>
      <c r="AR2129" s="165">
        <f t="shared" si="681"/>
        <v>51</v>
      </c>
      <c r="AS2129" s="369">
        <f t="shared" si="682"/>
        <v>28.333333333333332</v>
      </c>
      <c r="AT2129" s="213" t="s">
        <v>11932</v>
      </c>
    </row>
    <row r="2130" spans="2:46" ht="50" customHeight="1">
      <c r="B2130" s="34" t="s">
        <v>4194</v>
      </c>
      <c r="C2130" s="38" t="s">
        <v>5324</v>
      </c>
      <c r="D2130" s="36" t="s">
        <v>89</v>
      </c>
      <c r="E2130" s="240">
        <v>1421.7380000000001</v>
      </c>
      <c r="F2130" s="235">
        <v>1513.3119999999999</v>
      </c>
      <c r="G2130" s="234">
        <f t="shared" si="660"/>
        <v>-91.573999999999842</v>
      </c>
      <c r="H2130" s="105">
        <f t="shared" si="661"/>
        <v>-6.0512306781417085</v>
      </c>
      <c r="I2130" s="240">
        <v>678.26300000000003</v>
      </c>
      <c r="J2130" s="235">
        <v>756.93600000000004</v>
      </c>
      <c r="K2130" s="234">
        <f t="shared" si="662"/>
        <v>-78.673000000000002</v>
      </c>
      <c r="L2130" s="312">
        <f t="shared" si="663"/>
        <v>-10.393613198473847</v>
      </c>
      <c r="M2130" s="240">
        <v>173.44200000000001</v>
      </c>
      <c r="N2130" s="235">
        <v>189.679</v>
      </c>
      <c r="O2130" s="234">
        <f t="shared" si="664"/>
        <v>-16.236999999999995</v>
      </c>
      <c r="P2130" s="105">
        <f t="shared" si="665"/>
        <v>-8.5602517938200826</v>
      </c>
      <c r="Q2130" s="240">
        <v>570.03300000000002</v>
      </c>
      <c r="R2130" s="235">
        <v>566.697</v>
      </c>
      <c r="S2130" s="234">
        <f t="shared" si="666"/>
        <v>3.3360000000000127</v>
      </c>
      <c r="T2130" s="105">
        <f t="shared" si="667"/>
        <v>0.58867437096014497</v>
      </c>
      <c r="U2130" s="180" t="s">
        <v>10376</v>
      </c>
      <c r="V2130" s="165">
        <v>288.24700000000001</v>
      </c>
      <c r="W2130" s="165">
        <v>300.14499999999998</v>
      </c>
      <c r="X2130" s="165">
        <f t="shared" si="668"/>
        <v>-11.897999999999968</v>
      </c>
      <c r="Y2130" s="255">
        <f t="shared" si="669"/>
        <v>-3.9640840260540635</v>
      </c>
      <c r="Z2130" s="237" t="s">
        <v>5373</v>
      </c>
      <c r="AA2130" s="165">
        <v>160.44900000000001</v>
      </c>
      <c r="AB2130" s="165">
        <v>176.44900000000001</v>
      </c>
      <c r="AC2130" s="165">
        <f t="shared" si="683"/>
        <v>-16</v>
      </c>
      <c r="AD2130" s="165">
        <f t="shared" si="684"/>
        <v>-9.0677759579255195</v>
      </c>
      <c r="AE2130" s="237" t="s">
        <v>7677</v>
      </c>
      <c r="AF2130" s="165">
        <v>120.203</v>
      </c>
      <c r="AG2130" s="165">
        <v>90.102999999999994</v>
      </c>
      <c r="AH2130" s="165">
        <f t="shared" si="678"/>
        <v>30.100000000000009</v>
      </c>
      <c r="AI2130" s="165">
        <f t="shared" si="673"/>
        <v>33.406212889692924</v>
      </c>
      <c r="AJ2130" s="237" t="s">
        <v>5558</v>
      </c>
      <c r="AK2130" s="165">
        <v>1.1339999999999999</v>
      </c>
      <c r="AL2130" s="165" t="s">
        <v>6176</v>
      </c>
      <c r="AM2130" s="165" t="s">
        <v>6176</v>
      </c>
      <c r="AN2130" s="165" t="s">
        <v>6176</v>
      </c>
      <c r="AO2130" s="165" t="s">
        <v>6176</v>
      </c>
      <c r="AP2130" s="165" t="s">
        <v>6176</v>
      </c>
      <c r="AQ2130" s="165" t="s">
        <v>6176</v>
      </c>
      <c r="AR2130" s="165" t="s">
        <v>6176</v>
      </c>
      <c r="AS2130" s="165" t="s">
        <v>6176</v>
      </c>
      <c r="AT2130" s="215" t="s">
        <v>11933</v>
      </c>
    </row>
    <row r="2131" spans="2:46" ht="50" customHeight="1">
      <c r="B2131" s="34" t="s">
        <v>4195</v>
      </c>
      <c r="C2131" s="38" t="s">
        <v>5324</v>
      </c>
      <c r="D2131" s="36" t="s">
        <v>4196</v>
      </c>
      <c r="E2131" s="240">
        <v>2158.7469999999998</v>
      </c>
      <c r="F2131" s="235">
        <v>2542.1439999999998</v>
      </c>
      <c r="G2131" s="234">
        <f t="shared" si="660"/>
        <v>-383.39699999999993</v>
      </c>
      <c r="H2131" s="105">
        <f t="shared" si="661"/>
        <v>-15.081639749754535</v>
      </c>
      <c r="I2131" s="240">
        <v>955.71600000000001</v>
      </c>
      <c r="J2131" s="235">
        <v>1055.4369999999999</v>
      </c>
      <c r="K2131" s="234">
        <f t="shared" si="662"/>
        <v>-99.72099999999989</v>
      </c>
      <c r="L2131" s="312">
        <f t="shared" si="663"/>
        <v>-9.4483138264055455</v>
      </c>
      <c r="M2131" s="240" t="s">
        <v>6150</v>
      </c>
      <c r="N2131" s="235" t="s">
        <v>6150</v>
      </c>
      <c r="O2131" s="235" t="s">
        <v>6150</v>
      </c>
      <c r="P2131" s="235" t="s">
        <v>6150</v>
      </c>
      <c r="Q2131" s="240">
        <v>1203.0309999999999</v>
      </c>
      <c r="R2131" s="235">
        <v>1486.7070000000001</v>
      </c>
      <c r="S2131" s="234">
        <f t="shared" si="666"/>
        <v>-283.67600000000016</v>
      </c>
      <c r="T2131" s="105">
        <f t="shared" si="667"/>
        <v>-19.080827627770645</v>
      </c>
      <c r="U2131" s="180" t="s">
        <v>10377</v>
      </c>
      <c r="V2131" s="165">
        <v>326</v>
      </c>
      <c r="W2131" s="165">
        <v>582</v>
      </c>
      <c r="X2131" s="165">
        <f t="shared" si="668"/>
        <v>-256</v>
      </c>
      <c r="Y2131" s="255">
        <f t="shared" si="669"/>
        <v>-43.986254295532646</v>
      </c>
      <c r="Z2131" s="237" t="s">
        <v>7220</v>
      </c>
      <c r="AA2131" s="165">
        <v>300</v>
      </c>
      <c r="AB2131" s="165">
        <v>300</v>
      </c>
      <c r="AC2131" s="165">
        <f t="shared" si="683"/>
        <v>0</v>
      </c>
      <c r="AD2131" s="165">
        <f t="shared" si="684"/>
        <v>0</v>
      </c>
      <c r="AE2131" s="237" t="s">
        <v>5445</v>
      </c>
      <c r="AF2131" s="165">
        <v>252</v>
      </c>
      <c r="AG2131" s="165">
        <v>273</v>
      </c>
      <c r="AH2131" s="165">
        <f t="shared" si="678"/>
        <v>-21</v>
      </c>
      <c r="AI2131" s="165">
        <f t="shared" si="673"/>
        <v>-7.6923076923076925</v>
      </c>
      <c r="AJ2131" s="237" t="s">
        <v>10378</v>
      </c>
      <c r="AK2131" s="165">
        <v>107</v>
      </c>
      <c r="AL2131" s="165">
        <v>102</v>
      </c>
      <c r="AM2131" s="165">
        <f t="shared" si="679"/>
        <v>5</v>
      </c>
      <c r="AN2131" s="165">
        <f t="shared" si="680"/>
        <v>4.9019607843137258</v>
      </c>
      <c r="AO2131" s="237" t="s">
        <v>6754</v>
      </c>
      <c r="AP2131" s="165">
        <v>74</v>
      </c>
      <c r="AQ2131" s="165">
        <v>74</v>
      </c>
      <c r="AR2131" s="165">
        <f t="shared" si="681"/>
        <v>0</v>
      </c>
      <c r="AS2131" s="369">
        <f t="shared" si="682"/>
        <v>0</v>
      </c>
      <c r="AT2131" s="213" t="s">
        <v>11934</v>
      </c>
    </row>
    <row r="2132" spans="2:46" ht="50" customHeight="1">
      <c r="B2132" s="34" t="s">
        <v>4197</v>
      </c>
      <c r="C2132" s="38" t="s">
        <v>5324</v>
      </c>
      <c r="D2132" s="36" t="s">
        <v>4198</v>
      </c>
      <c r="E2132" s="240">
        <v>6053.8509999999997</v>
      </c>
      <c r="F2132" s="235">
        <v>5887.9849999999997</v>
      </c>
      <c r="G2132" s="234">
        <f t="shared" si="660"/>
        <v>165.86599999999999</v>
      </c>
      <c r="H2132" s="105">
        <f t="shared" si="661"/>
        <v>2.8170248395673561</v>
      </c>
      <c r="I2132" s="240">
        <v>1200.6780000000001</v>
      </c>
      <c r="J2132" s="235">
        <v>1089.6669999999999</v>
      </c>
      <c r="K2132" s="234">
        <f t="shared" si="662"/>
        <v>111.01100000000019</v>
      </c>
      <c r="L2132" s="312">
        <f t="shared" si="663"/>
        <v>10.187607773751083</v>
      </c>
      <c r="M2132" s="240">
        <v>994.37099999999998</v>
      </c>
      <c r="N2132" s="235">
        <v>980.88400000000001</v>
      </c>
      <c r="O2132" s="234">
        <f t="shared" si="664"/>
        <v>13.486999999999966</v>
      </c>
      <c r="P2132" s="105">
        <f t="shared" si="665"/>
        <v>1.3749841979275801</v>
      </c>
      <c r="Q2132" s="240">
        <v>3858.8020000000001</v>
      </c>
      <c r="R2132" s="235">
        <v>3817.4340000000002</v>
      </c>
      <c r="S2132" s="234">
        <f t="shared" si="666"/>
        <v>41.367999999999938</v>
      </c>
      <c r="T2132" s="105">
        <f t="shared" si="667"/>
        <v>1.0836598615719337</v>
      </c>
      <c r="U2132" s="180" t="s">
        <v>5682</v>
      </c>
      <c r="V2132" s="165">
        <v>2602.9690000000001</v>
      </c>
      <c r="W2132" s="165">
        <v>2566.9699999999998</v>
      </c>
      <c r="X2132" s="165">
        <f t="shared" si="668"/>
        <v>35.999000000000251</v>
      </c>
      <c r="Y2132" s="255">
        <f t="shared" si="669"/>
        <v>1.4023927042388595</v>
      </c>
      <c r="Z2132" s="237" t="s">
        <v>5373</v>
      </c>
      <c r="AA2132" s="165">
        <v>434.19200000000001</v>
      </c>
      <c r="AB2132" s="165">
        <v>456.15499999999997</v>
      </c>
      <c r="AC2132" s="165">
        <f t="shared" si="683"/>
        <v>-21.962999999999965</v>
      </c>
      <c r="AD2132" s="165">
        <f t="shared" si="684"/>
        <v>-4.8148107551161266</v>
      </c>
      <c r="AE2132" s="237" t="s">
        <v>10379</v>
      </c>
      <c r="AF2132" s="165">
        <v>407.702</v>
      </c>
      <c r="AG2132" s="165">
        <v>407.59199999999998</v>
      </c>
      <c r="AH2132" s="165">
        <f t="shared" si="678"/>
        <v>0.11000000000001364</v>
      </c>
      <c r="AI2132" s="165">
        <f t="shared" si="673"/>
        <v>2.6987772085814651E-2</v>
      </c>
      <c r="AJ2132" s="237" t="s">
        <v>10380</v>
      </c>
      <c r="AK2132" s="165">
        <v>103.43300000000001</v>
      </c>
      <c r="AL2132" s="165">
        <v>102.89</v>
      </c>
      <c r="AM2132" s="165">
        <f>AK2132-AL2132</f>
        <v>0.54300000000000637</v>
      </c>
      <c r="AN2132" s="165">
        <f t="shared" si="680"/>
        <v>0.52774808047429911</v>
      </c>
      <c r="AO2132" s="237" t="s">
        <v>6754</v>
      </c>
      <c r="AP2132" s="165">
        <v>100.166</v>
      </c>
      <c r="AQ2132" s="165">
        <v>100.139</v>
      </c>
      <c r="AR2132" s="165">
        <f t="shared" si="681"/>
        <v>2.7000000000001023E-2</v>
      </c>
      <c r="AS2132" s="369">
        <f t="shared" si="682"/>
        <v>2.696252209428996E-2</v>
      </c>
      <c r="AT2132" s="213" t="s">
        <v>11935</v>
      </c>
    </row>
    <row r="2133" spans="2:46" ht="50" customHeight="1">
      <c r="B2133" s="34" t="s">
        <v>4199</v>
      </c>
      <c r="C2133" s="38" t="s">
        <v>5324</v>
      </c>
      <c r="D2133" s="36" t="s">
        <v>4200</v>
      </c>
      <c r="E2133" s="240">
        <v>12835.620999999999</v>
      </c>
      <c r="F2133" s="235">
        <v>12520.68</v>
      </c>
      <c r="G2133" s="234">
        <f t="shared" si="660"/>
        <v>314.94099999999889</v>
      </c>
      <c r="H2133" s="105">
        <f t="shared" si="661"/>
        <v>2.5153665775341185</v>
      </c>
      <c r="I2133" s="240">
        <v>3975.0189999999998</v>
      </c>
      <c r="J2133" s="235">
        <v>3596.4580000000001</v>
      </c>
      <c r="K2133" s="234">
        <f t="shared" si="662"/>
        <v>378.56099999999969</v>
      </c>
      <c r="L2133" s="312">
        <f t="shared" si="663"/>
        <v>10.525939688437894</v>
      </c>
      <c r="M2133" s="240">
        <v>858.98099999999999</v>
      </c>
      <c r="N2133" s="235">
        <v>818.26599999999996</v>
      </c>
      <c r="O2133" s="234">
        <f t="shared" si="664"/>
        <v>40.715000000000032</v>
      </c>
      <c r="P2133" s="105">
        <f t="shared" si="665"/>
        <v>4.9757658267604956</v>
      </c>
      <c r="Q2133" s="240">
        <v>8001.6210000000001</v>
      </c>
      <c r="R2133" s="235">
        <v>8105.9560000000001</v>
      </c>
      <c r="S2133" s="234">
        <f t="shared" si="666"/>
        <v>-104.33500000000004</v>
      </c>
      <c r="T2133" s="105">
        <f t="shared" si="667"/>
        <v>-1.2871399746063268</v>
      </c>
      <c r="U2133" s="180" t="s">
        <v>5804</v>
      </c>
      <c r="V2133" s="165">
        <v>2494</v>
      </c>
      <c r="W2133" s="165">
        <v>2501</v>
      </c>
      <c r="X2133" s="165">
        <f t="shared" si="668"/>
        <v>-7</v>
      </c>
      <c r="Y2133" s="255">
        <f t="shared" si="669"/>
        <v>-0.27988804478208718</v>
      </c>
      <c r="Z2133" s="237" t="s">
        <v>10381</v>
      </c>
      <c r="AA2133" s="165">
        <v>1615</v>
      </c>
      <c r="AB2133" s="165">
        <v>2089</v>
      </c>
      <c r="AC2133" s="165">
        <f t="shared" si="683"/>
        <v>-474</v>
      </c>
      <c r="AD2133" s="165">
        <f t="shared" si="684"/>
        <v>-22.690282431785544</v>
      </c>
      <c r="AE2133" s="237" t="s">
        <v>6754</v>
      </c>
      <c r="AF2133" s="165">
        <v>1006</v>
      </c>
      <c r="AG2133" s="165">
        <v>1006</v>
      </c>
      <c r="AH2133" s="165">
        <f t="shared" si="678"/>
        <v>0</v>
      </c>
      <c r="AI2133" s="165">
        <f t="shared" si="673"/>
        <v>0</v>
      </c>
      <c r="AJ2133" s="237" t="s">
        <v>10382</v>
      </c>
      <c r="AK2133" s="165">
        <v>601</v>
      </c>
      <c r="AL2133" s="165">
        <v>616</v>
      </c>
      <c r="AM2133" s="165">
        <f t="shared" ref="AM2133:AM2179" si="685">AK2133-AL2133</f>
        <v>-15</v>
      </c>
      <c r="AN2133" s="165">
        <f t="shared" si="680"/>
        <v>-2.4350649350649354</v>
      </c>
      <c r="AO2133" s="237" t="s">
        <v>10383</v>
      </c>
      <c r="AP2133" s="165">
        <v>556</v>
      </c>
      <c r="AQ2133" s="165">
        <v>557</v>
      </c>
      <c r="AR2133" s="165">
        <f t="shared" si="681"/>
        <v>-1</v>
      </c>
      <c r="AS2133" s="369">
        <f t="shared" si="682"/>
        <v>-0.17953321364452424</v>
      </c>
      <c r="AT2133" s="213" t="s">
        <v>11936</v>
      </c>
    </row>
    <row r="2134" spans="2:46" ht="50" customHeight="1">
      <c r="B2134" s="34" t="s">
        <v>4201</v>
      </c>
      <c r="C2134" s="38" t="s">
        <v>5324</v>
      </c>
      <c r="D2134" s="36" t="s">
        <v>4202</v>
      </c>
      <c r="E2134" s="240">
        <v>1400.681</v>
      </c>
      <c r="F2134" s="235">
        <v>1425.36</v>
      </c>
      <c r="G2134" s="234">
        <f t="shared" si="660"/>
        <v>-24.67899999999986</v>
      </c>
      <c r="H2134" s="105">
        <f t="shared" si="661"/>
        <v>-1.7314222371891916</v>
      </c>
      <c r="I2134" s="240">
        <v>851.15300000000002</v>
      </c>
      <c r="J2134" s="235">
        <v>847.34</v>
      </c>
      <c r="K2134" s="234">
        <f t="shared" si="662"/>
        <v>3.8129999999999882</v>
      </c>
      <c r="L2134" s="312">
        <f t="shared" si="663"/>
        <v>0.44999645950857842</v>
      </c>
      <c r="M2134" s="240">
        <v>65.256</v>
      </c>
      <c r="N2134" s="235">
        <v>65.183999999999997</v>
      </c>
      <c r="O2134" s="234">
        <f t="shared" si="664"/>
        <v>7.2000000000002728E-2</v>
      </c>
      <c r="P2134" s="105">
        <f t="shared" si="665"/>
        <v>0.11045655375552701</v>
      </c>
      <c r="Q2134" s="240">
        <v>484.27199999999999</v>
      </c>
      <c r="R2134" s="235">
        <v>512.83600000000001</v>
      </c>
      <c r="S2134" s="234">
        <f t="shared" si="666"/>
        <v>-28.564000000000021</v>
      </c>
      <c r="T2134" s="105">
        <f t="shared" si="667"/>
        <v>-5.569811791683895</v>
      </c>
      <c r="U2134" s="180" t="s">
        <v>5534</v>
      </c>
      <c r="V2134" s="165">
        <v>241</v>
      </c>
      <c r="W2134" s="165">
        <v>281</v>
      </c>
      <c r="X2134" s="165">
        <f t="shared" si="668"/>
        <v>-40</v>
      </c>
      <c r="Y2134" s="255">
        <f t="shared" si="669"/>
        <v>-14.23487544483986</v>
      </c>
      <c r="Z2134" s="237" t="s">
        <v>5373</v>
      </c>
      <c r="AA2134" s="165">
        <v>144</v>
      </c>
      <c r="AB2134" s="165">
        <v>144</v>
      </c>
      <c r="AC2134" s="165">
        <f t="shared" si="683"/>
        <v>0</v>
      </c>
      <c r="AD2134" s="165">
        <f t="shared" si="684"/>
        <v>0</v>
      </c>
      <c r="AE2134" s="237" t="s">
        <v>5460</v>
      </c>
      <c r="AF2134" s="165">
        <v>30</v>
      </c>
      <c r="AG2134" s="165">
        <v>27</v>
      </c>
      <c r="AH2134" s="165">
        <f t="shared" si="678"/>
        <v>3</v>
      </c>
      <c r="AI2134" s="165">
        <f t="shared" si="673"/>
        <v>11.111111111111111</v>
      </c>
      <c r="AJ2134" s="237" t="s">
        <v>6754</v>
      </c>
      <c r="AK2134" s="165">
        <v>28</v>
      </c>
      <c r="AL2134" s="165">
        <v>28</v>
      </c>
      <c r="AM2134" s="165">
        <f t="shared" si="685"/>
        <v>0</v>
      </c>
      <c r="AN2134" s="165">
        <f t="shared" si="680"/>
        <v>0</v>
      </c>
      <c r="AO2134" s="237" t="s">
        <v>5526</v>
      </c>
      <c r="AP2134" s="165">
        <v>20</v>
      </c>
      <c r="AQ2134" s="165">
        <v>21</v>
      </c>
      <c r="AR2134" s="165">
        <f t="shared" si="681"/>
        <v>-1</v>
      </c>
      <c r="AS2134" s="369">
        <f t="shared" si="682"/>
        <v>-4.7619047619047619</v>
      </c>
      <c r="AT2134" s="213" t="s">
        <v>11937</v>
      </c>
    </row>
    <row r="2135" spans="2:46" ht="50" customHeight="1">
      <c r="B2135" s="34" t="s">
        <v>4203</v>
      </c>
      <c r="C2135" s="38" t="s">
        <v>5324</v>
      </c>
      <c r="D2135" s="36" t="s">
        <v>4204</v>
      </c>
      <c r="E2135" s="240">
        <v>4682.6480000000001</v>
      </c>
      <c r="F2135" s="235">
        <v>4478.7030000000004</v>
      </c>
      <c r="G2135" s="234">
        <f t="shared" si="660"/>
        <v>203.94499999999971</v>
      </c>
      <c r="H2135" s="105">
        <f t="shared" si="661"/>
        <v>4.553662075828643</v>
      </c>
      <c r="I2135" s="240">
        <v>1977.3810000000001</v>
      </c>
      <c r="J2135" s="235">
        <v>1975.7380000000001</v>
      </c>
      <c r="K2135" s="234">
        <f t="shared" si="662"/>
        <v>1.6430000000000291</v>
      </c>
      <c r="L2135" s="312">
        <f t="shared" si="663"/>
        <v>8.3158799395467872E-2</v>
      </c>
      <c r="M2135" s="240">
        <v>0.38500000000000001</v>
      </c>
      <c r="N2135" s="235">
        <v>0.38500000000000001</v>
      </c>
      <c r="O2135" s="234">
        <f t="shared" si="664"/>
        <v>0</v>
      </c>
      <c r="P2135" s="105">
        <f t="shared" si="665"/>
        <v>0</v>
      </c>
      <c r="Q2135" s="240">
        <v>2704.8820000000001</v>
      </c>
      <c r="R2135" s="235">
        <v>2502.58</v>
      </c>
      <c r="S2135" s="234">
        <f t="shared" si="666"/>
        <v>202.30200000000013</v>
      </c>
      <c r="T2135" s="105">
        <f t="shared" si="667"/>
        <v>8.0837375828145408</v>
      </c>
      <c r="U2135" s="180" t="s">
        <v>9948</v>
      </c>
      <c r="V2135" s="165">
        <v>750</v>
      </c>
      <c r="W2135" s="165">
        <v>320</v>
      </c>
      <c r="X2135" s="165">
        <f t="shared" si="668"/>
        <v>430</v>
      </c>
      <c r="Y2135" s="255">
        <f t="shared" si="669"/>
        <v>134.375</v>
      </c>
      <c r="Z2135" s="237" t="s">
        <v>5338</v>
      </c>
      <c r="AA2135" s="165">
        <v>576</v>
      </c>
      <c r="AB2135" s="165">
        <v>594</v>
      </c>
      <c r="AC2135" s="165">
        <f t="shared" si="683"/>
        <v>-18</v>
      </c>
      <c r="AD2135" s="165">
        <f t="shared" si="684"/>
        <v>-3.0303030303030303</v>
      </c>
      <c r="AE2135" s="237" t="s">
        <v>6272</v>
      </c>
      <c r="AF2135" s="165">
        <v>524</v>
      </c>
      <c r="AG2135" s="165">
        <v>474</v>
      </c>
      <c r="AH2135" s="165">
        <f t="shared" si="678"/>
        <v>50</v>
      </c>
      <c r="AI2135" s="165">
        <f t="shared" si="673"/>
        <v>10.548523206751055</v>
      </c>
      <c r="AJ2135" s="235" t="s">
        <v>5373</v>
      </c>
      <c r="AK2135" s="165">
        <v>324</v>
      </c>
      <c r="AL2135" s="165">
        <v>324</v>
      </c>
      <c r="AM2135" s="165">
        <f t="shared" si="685"/>
        <v>0</v>
      </c>
      <c r="AN2135" s="165">
        <f t="shared" si="680"/>
        <v>0</v>
      </c>
      <c r="AO2135" s="235" t="s">
        <v>10384</v>
      </c>
      <c r="AP2135" s="165">
        <v>300</v>
      </c>
      <c r="AQ2135" s="165">
        <v>300</v>
      </c>
      <c r="AR2135" s="165">
        <f t="shared" si="681"/>
        <v>0</v>
      </c>
      <c r="AS2135" s="255">
        <f t="shared" si="682"/>
        <v>0</v>
      </c>
      <c r="AT2135" s="172" t="s">
        <v>11938</v>
      </c>
    </row>
    <row r="2136" spans="2:46" ht="50" customHeight="1">
      <c r="B2136" s="34" t="s">
        <v>4205</v>
      </c>
      <c r="C2136" s="38" t="s">
        <v>5324</v>
      </c>
      <c r="D2136" s="36" t="s">
        <v>4206</v>
      </c>
      <c r="E2136" s="240">
        <v>11062.23</v>
      </c>
      <c r="F2136" s="235">
        <v>10946.974</v>
      </c>
      <c r="G2136" s="234">
        <f t="shared" ref="G2136:G2199" si="686">E2136-F2136</f>
        <v>115.2559999999994</v>
      </c>
      <c r="H2136" s="105">
        <f t="shared" ref="H2136:H2199" si="687">G2136/F2136*100</f>
        <v>1.0528571639980091</v>
      </c>
      <c r="I2136" s="240">
        <v>4489.915</v>
      </c>
      <c r="J2136" s="235">
        <v>4483.2460000000001</v>
      </c>
      <c r="K2136" s="234">
        <f t="shared" ref="K2136:K2199" si="688">I2136-J2136</f>
        <v>6.668999999999869</v>
      </c>
      <c r="L2136" s="312">
        <f t="shared" ref="L2136:L2199" si="689">K2136/J2136*100</f>
        <v>0.1487538270262187</v>
      </c>
      <c r="M2136" s="240">
        <v>365.15600000000001</v>
      </c>
      <c r="N2136" s="235">
        <v>364.61399999999998</v>
      </c>
      <c r="O2136" s="234">
        <f t="shared" ref="O2136:O2179" si="690">M2136-N2136</f>
        <v>0.54200000000003001</v>
      </c>
      <c r="P2136" s="105">
        <f t="shared" ref="P2136:P2179" si="691">O2136/N2136*100</f>
        <v>0.14865035352455749</v>
      </c>
      <c r="Q2136" s="240">
        <v>6207.1589999999997</v>
      </c>
      <c r="R2136" s="235">
        <v>6099.1139999999996</v>
      </c>
      <c r="S2136" s="234">
        <f t="shared" ref="S2136:S2199" si="692">Q2136-R2136</f>
        <v>108.04500000000007</v>
      </c>
      <c r="T2136" s="105">
        <f t="shared" ref="T2136:T2199" si="693">S2136/R2136*100</f>
        <v>1.7714868093955956</v>
      </c>
      <c r="U2136" s="180" t="s">
        <v>6317</v>
      </c>
      <c r="V2136" s="165">
        <v>2740</v>
      </c>
      <c r="W2136" s="165">
        <v>2753</v>
      </c>
      <c r="X2136" s="165">
        <f t="shared" ref="X2136:X2199" si="694">V2136-W2136</f>
        <v>-13</v>
      </c>
      <c r="Y2136" s="255">
        <f t="shared" ref="Y2136:Y2199" si="695">X2136/W2136*100</f>
        <v>-0.47221213221939706</v>
      </c>
      <c r="Z2136" s="237" t="s">
        <v>7321</v>
      </c>
      <c r="AA2136" s="165">
        <v>1189</v>
      </c>
      <c r="AB2136" s="165">
        <v>1187</v>
      </c>
      <c r="AC2136" s="165">
        <f t="shared" si="683"/>
        <v>2</v>
      </c>
      <c r="AD2136" s="165">
        <f t="shared" si="684"/>
        <v>0.16849199663016007</v>
      </c>
      <c r="AE2136" s="237" t="s">
        <v>5373</v>
      </c>
      <c r="AF2136" s="165">
        <v>755</v>
      </c>
      <c r="AG2136" s="165">
        <v>755</v>
      </c>
      <c r="AH2136" s="165">
        <f t="shared" si="678"/>
        <v>0</v>
      </c>
      <c r="AI2136" s="165">
        <f t="shared" ref="AI2136:AI2199" si="696">AH2136/AG2136*100</f>
        <v>0</v>
      </c>
      <c r="AJ2136" s="235" t="s">
        <v>5462</v>
      </c>
      <c r="AK2136" s="165">
        <v>643</v>
      </c>
      <c r="AL2136" s="165">
        <v>642</v>
      </c>
      <c r="AM2136" s="165">
        <f t="shared" si="685"/>
        <v>1</v>
      </c>
      <c r="AN2136" s="165">
        <f t="shared" si="680"/>
        <v>0.1557632398753894</v>
      </c>
      <c r="AO2136" s="235" t="s">
        <v>5580</v>
      </c>
      <c r="AP2136" s="165">
        <v>558</v>
      </c>
      <c r="AQ2136" s="165">
        <v>452</v>
      </c>
      <c r="AR2136" s="165">
        <f t="shared" si="681"/>
        <v>106</v>
      </c>
      <c r="AS2136" s="255">
        <f t="shared" si="682"/>
        <v>23.451327433628318</v>
      </c>
      <c r="AT2136" s="172" t="s">
        <v>11939</v>
      </c>
    </row>
    <row r="2137" spans="2:46" ht="50" customHeight="1">
      <c r="B2137" s="34" t="s">
        <v>4207</v>
      </c>
      <c r="C2137" s="38" t="s">
        <v>5324</v>
      </c>
      <c r="D2137" s="36" t="s">
        <v>4208</v>
      </c>
      <c r="E2137" s="240">
        <v>1385.7</v>
      </c>
      <c r="F2137" s="235">
        <v>1665</v>
      </c>
      <c r="G2137" s="234">
        <f t="shared" si="686"/>
        <v>-279.29999999999995</v>
      </c>
      <c r="H2137" s="105">
        <f t="shared" si="687"/>
        <v>-16.774774774774773</v>
      </c>
      <c r="I2137" s="240" t="s">
        <v>6150</v>
      </c>
      <c r="J2137" s="235" t="s">
        <v>6150</v>
      </c>
      <c r="K2137" s="235" t="s">
        <v>6150</v>
      </c>
      <c r="L2137" s="314" t="s">
        <v>6150</v>
      </c>
      <c r="M2137" s="240" t="s">
        <v>6150</v>
      </c>
      <c r="N2137" s="235" t="s">
        <v>6150</v>
      </c>
      <c r="O2137" s="235" t="s">
        <v>6150</v>
      </c>
      <c r="P2137" s="235" t="s">
        <v>6150</v>
      </c>
      <c r="Q2137" s="240">
        <v>1385.7</v>
      </c>
      <c r="R2137" s="235">
        <v>1665</v>
      </c>
      <c r="S2137" s="234">
        <f t="shared" si="692"/>
        <v>-279.29999999999995</v>
      </c>
      <c r="T2137" s="105">
        <f t="shared" si="693"/>
        <v>-16.774774774774773</v>
      </c>
      <c r="U2137" s="180" t="s">
        <v>10385</v>
      </c>
      <c r="V2137" s="165">
        <v>1385.7</v>
      </c>
      <c r="W2137" s="165">
        <v>1665</v>
      </c>
      <c r="X2137" s="165">
        <f t="shared" si="694"/>
        <v>-279.29999999999995</v>
      </c>
      <c r="Y2137" s="165">
        <f t="shared" si="695"/>
        <v>-16.774774774774773</v>
      </c>
      <c r="Z2137" s="235" t="s">
        <v>6150</v>
      </c>
      <c r="AA2137" s="235" t="s">
        <v>6150</v>
      </c>
      <c r="AB2137" s="235" t="s">
        <v>6150</v>
      </c>
      <c r="AC2137" s="235" t="s">
        <v>6150</v>
      </c>
      <c r="AD2137" s="235" t="s">
        <v>6150</v>
      </c>
      <c r="AE2137" s="235" t="s">
        <v>12158</v>
      </c>
      <c r="AF2137" s="235" t="s">
        <v>12158</v>
      </c>
      <c r="AG2137" s="235" t="s">
        <v>12158</v>
      </c>
      <c r="AH2137" s="235" t="s">
        <v>12158</v>
      </c>
      <c r="AI2137" s="235" t="s">
        <v>12158</v>
      </c>
      <c r="AJ2137" s="165" t="s">
        <v>6176</v>
      </c>
      <c r="AK2137" s="165" t="s">
        <v>6176</v>
      </c>
      <c r="AL2137" s="165" t="s">
        <v>6176</v>
      </c>
      <c r="AM2137" s="165" t="s">
        <v>6176</v>
      </c>
      <c r="AN2137" s="165" t="s">
        <v>6176</v>
      </c>
      <c r="AO2137" s="165" t="s">
        <v>6176</v>
      </c>
      <c r="AP2137" s="165" t="s">
        <v>6176</v>
      </c>
      <c r="AQ2137" s="165" t="s">
        <v>6176</v>
      </c>
      <c r="AR2137" s="165" t="s">
        <v>6176</v>
      </c>
      <c r="AS2137" s="165" t="s">
        <v>6176</v>
      </c>
      <c r="AT2137" s="64"/>
    </row>
    <row r="2138" spans="2:46" ht="50" customHeight="1">
      <c r="B2138" s="34" t="s">
        <v>4209</v>
      </c>
      <c r="C2138" s="38" t="s">
        <v>5324</v>
      </c>
      <c r="D2138" s="36" t="s">
        <v>4210</v>
      </c>
      <c r="E2138" s="240">
        <v>12449.253000000001</v>
      </c>
      <c r="F2138" s="235">
        <v>11121.959000000001</v>
      </c>
      <c r="G2138" s="234">
        <f t="shared" si="686"/>
        <v>1327.2939999999999</v>
      </c>
      <c r="H2138" s="105">
        <f t="shared" si="687"/>
        <v>11.933994721613338</v>
      </c>
      <c r="I2138" s="240">
        <v>136.40799999999999</v>
      </c>
      <c r="J2138" s="235">
        <v>131.11600000000001</v>
      </c>
      <c r="K2138" s="234">
        <f t="shared" si="688"/>
        <v>5.2919999999999732</v>
      </c>
      <c r="L2138" s="312">
        <f t="shared" si="689"/>
        <v>4.0361206870252087</v>
      </c>
      <c r="M2138" s="240" t="s">
        <v>6150</v>
      </c>
      <c r="N2138" s="235" t="s">
        <v>6150</v>
      </c>
      <c r="O2138" s="235" t="s">
        <v>6150</v>
      </c>
      <c r="P2138" s="235" t="s">
        <v>6150</v>
      </c>
      <c r="Q2138" s="240">
        <v>12312.844999999999</v>
      </c>
      <c r="R2138" s="235">
        <v>10990.843000000001</v>
      </c>
      <c r="S2138" s="234">
        <f t="shared" si="692"/>
        <v>1322.0019999999986</v>
      </c>
      <c r="T2138" s="105">
        <f t="shared" si="693"/>
        <v>12.028212940536029</v>
      </c>
      <c r="U2138" s="180" t="s">
        <v>10386</v>
      </c>
      <c r="V2138" s="165">
        <v>12041</v>
      </c>
      <c r="W2138" s="165">
        <v>10811</v>
      </c>
      <c r="X2138" s="165">
        <f t="shared" si="694"/>
        <v>1230</v>
      </c>
      <c r="Y2138" s="165">
        <f t="shared" si="695"/>
        <v>11.377300897234297</v>
      </c>
      <c r="Z2138" s="237" t="s">
        <v>10387</v>
      </c>
      <c r="AA2138" s="165">
        <v>177</v>
      </c>
      <c r="AB2138" s="165">
        <v>175</v>
      </c>
      <c r="AC2138" s="165">
        <f t="shared" si="683"/>
        <v>2</v>
      </c>
      <c r="AD2138" s="165">
        <f t="shared" si="684"/>
        <v>1.1428571428571428</v>
      </c>
      <c r="AE2138" s="237" t="s">
        <v>10388</v>
      </c>
      <c r="AF2138" s="165">
        <v>90</v>
      </c>
      <c r="AG2138" s="235" t="s">
        <v>12158</v>
      </c>
      <c r="AH2138" s="235" t="s">
        <v>12158</v>
      </c>
      <c r="AI2138" s="235" t="s">
        <v>12158</v>
      </c>
      <c r="AJ2138" s="237" t="s">
        <v>10389</v>
      </c>
      <c r="AK2138" s="165">
        <v>5</v>
      </c>
      <c r="AL2138" s="165">
        <v>5</v>
      </c>
      <c r="AM2138" s="165">
        <f t="shared" si="685"/>
        <v>0</v>
      </c>
      <c r="AN2138" s="165">
        <f t="shared" si="680"/>
        <v>0</v>
      </c>
      <c r="AO2138" s="165" t="s">
        <v>6176</v>
      </c>
      <c r="AP2138" s="165" t="s">
        <v>6176</v>
      </c>
      <c r="AQ2138" s="165" t="s">
        <v>6176</v>
      </c>
      <c r="AR2138" s="165" t="s">
        <v>6176</v>
      </c>
      <c r="AS2138" s="165" t="s">
        <v>6176</v>
      </c>
      <c r="AT2138" s="64"/>
    </row>
    <row r="2139" spans="2:46" ht="50" customHeight="1">
      <c r="B2139" s="37" t="s">
        <v>4211</v>
      </c>
      <c r="C2139" s="38" t="s">
        <v>5324</v>
      </c>
      <c r="D2139" s="39" t="s">
        <v>4212</v>
      </c>
      <c r="E2139" s="240">
        <v>561.6</v>
      </c>
      <c r="F2139" s="235">
        <v>481.6</v>
      </c>
      <c r="G2139" s="234">
        <f t="shared" si="686"/>
        <v>80</v>
      </c>
      <c r="H2139" s="105">
        <f t="shared" si="687"/>
        <v>16.611295681063122</v>
      </c>
      <c r="I2139" s="240" t="s">
        <v>6150</v>
      </c>
      <c r="J2139" s="235" t="s">
        <v>6150</v>
      </c>
      <c r="K2139" s="235" t="s">
        <v>6150</v>
      </c>
      <c r="L2139" s="314" t="s">
        <v>6150</v>
      </c>
      <c r="M2139" s="240" t="s">
        <v>6150</v>
      </c>
      <c r="N2139" s="235" t="s">
        <v>6150</v>
      </c>
      <c r="O2139" s="235" t="s">
        <v>6150</v>
      </c>
      <c r="P2139" s="235" t="s">
        <v>6150</v>
      </c>
      <c r="Q2139" s="240">
        <v>561.6</v>
      </c>
      <c r="R2139" s="235">
        <v>481.6</v>
      </c>
      <c r="S2139" s="234">
        <f t="shared" si="692"/>
        <v>80</v>
      </c>
      <c r="T2139" s="105">
        <f t="shared" si="693"/>
        <v>16.611295681063122</v>
      </c>
      <c r="U2139" s="180" t="s">
        <v>10390</v>
      </c>
      <c r="V2139" s="165">
        <v>561.6</v>
      </c>
      <c r="W2139" s="165">
        <v>481.6</v>
      </c>
      <c r="X2139" s="165">
        <f t="shared" si="694"/>
        <v>80</v>
      </c>
      <c r="Y2139" s="165">
        <f t="shared" si="695"/>
        <v>16.611295681063122</v>
      </c>
      <c r="Z2139" s="235" t="s">
        <v>6150</v>
      </c>
      <c r="AA2139" s="235" t="s">
        <v>6150</v>
      </c>
      <c r="AB2139" s="235" t="s">
        <v>6150</v>
      </c>
      <c r="AC2139" s="235" t="s">
        <v>6150</v>
      </c>
      <c r="AD2139" s="235" t="s">
        <v>6150</v>
      </c>
      <c r="AE2139" s="235" t="s">
        <v>12158</v>
      </c>
      <c r="AF2139" s="235" t="s">
        <v>12158</v>
      </c>
      <c r="AG2139" s="235" t="s">
        <v>12158</v>
      </c>
      <c r="AH2139" s="235" t="s">
        <v>12158</v>
      </c>
      <c r="AI2139" s="235" t="s">
        <v>12158</v>
      </c>
      <c r="AJ2139" s="165" t="s">
        <v>6176</v>
      </c>
      <c r="AK2139" s="165" t="s">
        <v>6176</v>
      </c>
      <c r="AL2139" s="165" t="s">
        <v>6176</v>
      </c>
      <c r="AM2139" s="165" t="s">
        <v>6176</v>
      </c>
      <c r="AN2139" s="165" t="s">
        <v>6176</v>
      </c>
      <c r="AO2139" s="165" t="s">
        <v>6176</v>
      </c>
      <c r="AP2139" s="165" t="s">
        <v>6176</v>
      </c>
      <c r="AQ2139" s="165" t="s">
        <v>6176</v>
      </c>
      <c r="AR2139" s="165" t="s">
        <v>6176</v>
      </c>
      <c r="AS2139" s="165" t="s">
        <v>6176</v>
      </c>
      <c r="AT2139" s="64"/>
    </row>
    <row r="2140" spans="2:46" ht="50" customHeight="1">
      <c r="B2140" s="37" t="s">
        <v>4213</v>
      </c>
      <c r="C2140" s="38" t="s">
        <v>5324</v>
      </c>
      <c r="D2140" s="39" t="s">
        <v>4214</v>
      </c>
      <c r="E2140" s="240">
        <v>48.679000000000002</v>
      </c>
      <c r="F2140" s="235">
        <v>50.981000000000002</v>
      </c>
      <c r="G2140" s="234">
        <f t="shared" si="686"/>
        <v>-2.3019999999999996</v>
      </c>
      <c r="H2140" s="105">
        <f t="shared" si="687"/>
        <v>-4.515407700908181</v>
      </c>
      <c r="I2140" s="240" t="s">
        <v>6150</v>
      </c>
      <c r="J2140" s="235" t="s">
        <v>6150</v>
      </c>
      <c r="K2140" s="235" t="s">
        <v>6150</v>
      </c>
      <c r="L2140" s="314" t="s">
        <v>6150</v>
      </c>
      <c r="M2140" s="240" t="s">
        <v>6150</v>
      </c>
      <c r="N2140" s="235" t="s">
        <v>6150</v>
      </c>
      <c r="O2140" s="235" t="s">
        <v>6150</v>
      </c>
      <c r="P2140" s="235" t="s">
        <v>6150</v>
      </c>
      <c r="Q2140" s="240">
        <v>48.679000000000002</v>
      </c>
      <c r="R2140" s="235">
        <v>50.981000000000002</v>
      </c>
      <c r="S2140" s="234">
        <f t="shared" si="692"/>
        <v>-2.3019999999999996</v>
      </c>
      <c r="T2140" s="105">
        <f t="shared" si="693"/>
        <v>-4.515407700908181</v>
      </c>
      <c r="U2140" s="180" t="s">
        <v>10391</v>
      </c>
      <c r="V2140" s="165">
        <v>49</v>
      </c>
      <c r="W2140" s="165">
        <v>51</v>
      </c>
      <c r="X2140" s="165">
        <f t="shared" si="694"/>
        <v>-2</v>
      </c>
      <c r="Y2140" s="165">
        <f t="shared" si="695"/>
        <v>-3.9215686274509802</v>
      </c>
      <c r="Z2140" s="235" t="s">
        <v>6150</v>
      </c>
      <c r="AA2140" s="235" t="s">
        <v>6150</v>
      </c>
      <c r="AB2140" s="235" t="s">
        <v>6150</v>
      </c>
      <c r="AC2140" s="235" t="s">
        <v>6150</v>
      </c>
      <c r="AD2140" s="235" t="s">
        <v>6150</v>
      </c>
      <c r="AE2140" s="235" t="s">
        <v>12158</v>
      </c>
      <c r="AF2140" s="235" t="s">
        <v>12158</v>
      </c>
      <c r="AG2140" s="235" t="s">
        <v>12158</v>
      </c>
      <c r="AH2140" s="235" t="s">
        <v>12158</v>
      </c>
      <c r="AI2140" s="235" t="s">
        <v>12158</v>
      </c>
      <c r="AJ2140" s="165" t="s">
        <v>6176</v>
      </c>
      <c r="AK2140" s="165" t="s">
        <v>6176</v>
      </c>
      <c r="AL2140" s="165" t="s">
        <v>6176</v>
      </c>
      <c r="AM2140" s="165" t="s">
        <v>6176</v>
      </c>
      <c r="AN2140" s="165" t="s">
        <v>6176</v>
      </c>
      <c r="AO2140" s="165" t="s">
        <v>6176</v>
      </c>
      <c r="AP2140" s="165" t="s">
        <v>6176</v>
      </c>
      <c r="AQ2140" s="165" t="s">
        <v>6176</v>
      </c>
      <c r="AR2140" s="165" t="s">
        <v>6176</v>
      </c>
      <c r="AS2140" s="165" t="s">
        <v>6176</v>
      </c>
      <c r="AT2140" s="64"/>
    </row>
    <row r="2141" spans="2:46" ht="50" customHeight="1">
      <c r="B2141" s="34" t="s">
        <v>4215</v>
      </c>
      <c r="C2141" s="38" t="s">
        <v>5324</v>
      </c>
      <c r="D2141" s="36" t="s">
        <v>4216</v>
      </c>
      <c r="E2141" s="240">
        <v>24.385000000000002</v>
      </c>
      <c r="F2141" s="235">
        <v>20.783000000000001</v>
      </c>
      <c r="G2141" s="234">
        <f t="shared" si="686"/>
        <v>3.6020000000000003</v>
      </c>
      <c r="H2141" s="105">
        <f t="shared" si="687"/>
        <v>17.331472838377522</v>
      </c>
      <c r="I2141" s="240" t="s">
        <v>6150</v>
      </c>
      <c r="J2141" s="235" t="s">
        <v>6150</v>
      </c>
      <c r="K2141" s="235" t="s">
        <v>6150</v>
      </c>
      <c r="L2141" s="314" t="s">
        <v>6150</v>
      </c>
      <c r="M2141" s="240" t="s">
        <v>6150</v>
      </c>
      <c r="N2141" s="235" t="s">
        <v>6150</v>
      </c>
      <c r="O2141" s="235" t="s">
        <v>6150</v>
      </c>
      <c r="P2141" s="235" t="s">
        <v>6150</v>
      </c>
      <c r="Q2141" s="240">
        <v>24.385000000000002</v>
      </c>
      <c r="R2141" s="235">
        <v>20.783000000000001</v>
      </c>
      <c r="S2141" s="234">
        <f t="shared" si="692"/>
        <v>3.6020000000000003</v>
      </c>
      <c r="T2141" s="105">
        <f t="shared" si="693"/>
        <v>17.331472838377522</v>
      </c>
      <c r="U2141" s="180" t="s">
        <v>10335</v>
      </c>
      <c r="V2141" s="165">
        <v>14</v>
      </c>
      <c r="W2141" s="165">
        <v>11</v>
      </c>
      <c r="X2141" s="165">
        <f t="shared" si="694"/>
        <v>3</v>
      </c>
      <c r="Y2141" s="165">
        <f t="shared" si="695"/>
        <v>27.27272727272727</v>
      </c>
      <c r="Z2141" s="293" t="s">
        <v>10392</v>
      </c>
      <c r="AA2141" s="165">
        <v>10</v>
      </c>
      <c r="AB2141" s="165">
        <v>10</v>
      </c>
      <c r="AC2141" s="165">
        <f t="shared" si="683"/>
        <v>0</v>
      </c>
      <c r="AD2141" s="165">
        <f t="shared" si="684"/>
        <v>0</v>
      </c>
      <c r="AE2141" s="235" t="s">
        <v>12158</v>
      </c>
      <c r="AF2141" s="235" t="s">
        <v>12158</v>
      </c>
      <c r="AG2141" s="235" t="s">
        <v>12158</v>
      </c>
      <c r="AH2141" s="235" t="s">
        <v>12158</v>
      </c>
      <c r="AI2141" s="235" t="s">
        <v>12158</v>
      </c>
      <c r="AJ2141" s="165" t="s">
        <v>6176</v>
      </c>
      <c r="AK2141" s="165" t="s">
        <v>6176</v>
      </c>
      <c r="AL2141" s="165" t="s">
        <v>6176</v>
      </c>
      <c r="AM2141" s="165" t="s">
        <v>6176</v>
      </c>
      <c r="AN2141" s="165" t="s">
        <v>6176</v>
      </c>
      <c r="AO2141" s="165" t="s">
        <v>6176</v>
      </c>
      <c r="AP2141" s="165" t="s">
        <v>6176</v>
      </c>
      <c r="AQ2141" s="165" t="s">
        <v>6176</v>
      </c>
      <c r="AR2141" s="165" t="s">
        <v>6176</v>
      </c>
      <c r="AS2141" s="165" t="s">
        <v>6176</v>
      </c>
      <c r="AT2141" s="64"/>
    </row>
    <row r="2142" spans="2:46" ht="50" customHeight="1">
      <c r="B2142" s="34" t="s">
        <v>4217</v>
      </c>
      <c r="C2142" s="38" t="s">
        <v>5324</v>
      </c>
      <c r="D2142" s="36" t="s">
        <v>4218</v>
      </c>
      <c r="E2142" s="240">
        <v>80.400000000000006</v>
      </c>
      <c r="F2142" s="235">
        <v>80.400000000000006</v>
      </c>
      <c r="G2142" s="234">
        <f t="shared" si="686"/>
        <v>0</v>
      </c>
      <c r="H2142" s="105">
        <f t="shared" si="687"/>
        <v>0</v>
      </c>
      <c r="I2142" s="240" t="s">
        <v>6150</v>
      </c>
      <c r="J2142" s="235" t="s">
        <v>6150</v>
      </c>
      <c r="K2142" s="235" t="s">
        <v>6150</v>
      </c>
      <c r="L2142" s="314" t="s">
        <v>6150</v>
      </c>
      <c r="M2142" s="240" t="s">
        <v>6150</v>
      </c>
      <c r="N2142" s="235" t="s">
        <v>6150</v>
      </c>
      <c r="O2142" s="235" t="s">
        <v>6150</v>
      </c>
      <c r="P2142" s="235" t="s">
        <v>6150</v>
      </c>
      <c r="Q2142" s="240">
        <v>80.400000000000006</v>
      </c>
      <c r="R2142" s="235">
        <v>80.400000000000006</v>
      </c>
      <c r="S2142" s="234">
        <f t="shared" si="692"/>
        <v>0</v>
      </c>
      <c r="T2142" s="105">
        <f t="shared" si="693"/>
        <v>0</v>
      </c>
      <c r="U2142" s="76" t="s">
        <v>10393</v>
      </c>
      <c r="V2142" s="245">
        <v>80</v>
      </c>
      <c r="W2142" s="245">
        <v>80</v>
      </c>
      <c r="X2142" s="245">
        <f t="shared" si="694"/>
        <v>0</v>
      </c>
      <c r="Y2142" s="245">
        <f t="shared" si="695"/>
        <v>0</v>
      </c>
      <c r="Z2142" s="235" t="s">
        <v>6150</v>
      </c>
      <c r="AA2142" s="235" t="s">
        <v>6150</v>
      </c>
      <c r="AB2142" s="235" t="s">
        <v>6150</v>
      </c>
      <c r="AC2142" s="235" t="s">
        <v>6150</v>
      </c>
      <c r="AD2142" s="235" t="s">
        <v>6150</v>
      </c>
      <c r="AE2142" s="235" t="s">
        <v>12158</v>
      </c>
      <c r="AF2142" s="235" t="s">
        <v>12158</v>
      </c>
      <c r="AG2142" s="235" t="s">
        <v>12158</v>
      </c>
      <c r="AH2142" s="235" t="s">
        <v>12158</v>
      </c>
      <c r="AI2142" s="235" t="s">
        <v>12158</v>
      </c>
      <c r="AJ2142" s="165" t="s">
        <v>6176</v>
      </c>
      <c r="AK2142" s="165" t="s">
        <v>6176</v>
      </c>
      <c r="AL2142" s="165" t="s">
        <v>6176</v>
      </c>
      <c r="AM2142" s="165" t="s">
        <v>6176</v>
      </c>
      <c r="AN2142" s="165" t="s">
        <v>6176</v>
      </c>
      <c r="AO2142" s="165" t="s">
        <v>6176</v>
      </c>
      <c r="AP2142" s="165" t="s">
        <v>6176</v>
      </c>
      <c r="AQ2142" s="165" t="s">
        <v>6176</v>
      </c>
      <c r="AR2142" s="165" t="s">
        <v>6176</v>
      </c>
      <c r="AS2142" s="165" t="s">
        <v>6176</v>
      </c>
      <c r="AT2142" s="64"/>
    </row>
    <row r="2143" spans="2:46" ht="50" customHeight="1">
      <c r="B2143" s="34" t="s">
        <v>4219</v>
      </c>
      <c r="C2143" s="38" t="s">
        <v>5324</v>
      </c>
      <c r="D2143" s="36" t="s">
        <v>4220</v>
      </c>
      <c r="E2143" s="240">
        <v>79.900000000000006</v>
      </c>
      <c r="F2143" s="235">
        <v>77.5</v>
      </c>
      <c r="G2143" s="234">
        <f t="shared" si="686"/>
        <v>2.4000000000000057</v>
      </c>
      <c r="H2143" s="105">
        <f t="shared" si="687"/>
        <v>3.0967741935483946</v>
      </c>
      <c r="I2143" s="240">
        <v>79.900000000000006</v>
      </c>
      <c r="J2143" s="235">
        <v>77.5</v>
      </c>
      <c r="K2143" s="234">
        <f t="shared" si="688"/>
        <v>2.4000000000000057</v>
      </c>
      <c r="L2143" s="312">
        <f t="shared" si="689"/>
        <v>3.0967741935483946</v>
      </c>
      <c r="M2143" s="240" t="s">
        <v>6150</v>
      </c>
      <c r="N2143" s="235" t="s">
        <v>6150</v>
      </c>
      <c r="O2143" s="235" t="s">
        <v>6150</v>
      </c>
      <c r="P2143" s="235" t="s">
        <v>6150</v>
      </c>
      <c r="Q2143" s="240" t="s">
        <v>6150</v>
      </c>
      <c r="R2143" s="235" t="s">
        <v>6150</v>
      </c>
      <c r="S2143" s="235" t="s">
        <v>6150</v>
      </c>
      <c r="T2143" s="290" t="s">
        <v>6150</v>
      </c>
      <c r="U2143" s="65" t="s">
        <v>6150</v>
      </c>
      <c r="V2143" s="235" t="s">
        <v>6150</v>
      </c>
      <c r="W2143" s="235" t="s">
        <v>6150</v>
      </c>
      <c r="X2143" s="235" t="s">
        <v>6150</v>
      </c>
      <c r="Y2143" s="235" t="s">
        <v>6150</v>
      </c>
      <c r="Z2143" s="235" t="s">
        <v>6150</v>
      </c>
      <c r="AA2143" s="235" t="s">
        <v>6150</v>
      </c>
      <c r="AB2143" s="235" t="s">
        <v>6150</v>
      </c>
      <c r="AC2143" s="235" t="s">
        <v>6150</v>
      </c>
      <c r="AD2143" s="235" t="s">
        <v>6150</v>
      </c>
      <c r="AE2143" s="235" t="s">
        <v>12158</v>
      </c>
      <c r="AF2143" s="235" t="s">
        <v>12158</v>
      </c>
      <c r="AG2143" s="235" t="s">
        <v>12158</v>
      </c>
      <c r="AH2143" s="235" t="s">
        <v>12158</v>
      </c>
      <c r="AI2143" s="235" t="s">
        <v>12158</v>
      </c>
      <c r="AJ2143" s="165" t="s">
        <v>6176</v>
      </c>
      <c r="AK2143" s="165" t="s">
        <v>6176</v>
      </c>
      <c r="AL2143" s="165" t="s">
        <v>6176</v>
      </c>
      <c r="AM2143" s="165" t="s">
        <v>6176</v>
      </c>
      <c r="AN2143" s="165" t="s">
        <v>6176</v>
      </c>
      <c r="AO2143" s="165" t="s">
        <v>6176</v>
      </c>
      <c r="AP2143" s="165" t="s">
        <v>6176</v>
      </c>
      <c r="AQ2143" s="165" t="s">
        <v>6176</v>
      </c>
      <c r="AR2143" s="165" t="s">
        <v>6176</v>
      </c>
      <c r="AS2143" s="165" t="s">
        <v>6176</v>
      </c>
      <c r="AT2143" s="64"/>
    </row>
    <row r="2144" spans="2:46" ht="50" customHeight="1">
      <c r="B2144" s="34" t="s">
        <v>4221</v>
      </c>
      <c r="C2144" s="38" t="s">
        <v>5324</v>
      </c>
      <c r="D2144" s="36" t="s">
        <v>4222</v>
      </c>
      <c r="E2144" s="240">
        <v>1022</v>
      </c>
      <c r="F2144" s="235">
        <v>997</v>
      </c>
      <c r="G2144" s="234">
        <f t="shared" si="686"/>
        <v>25</v>
      </c>
      <c r="H2144" s="105">
        <f t="shared" si="687"/>
        <v>2.5075225677031092</v>
      </c>
      <c r="I2144" s="240" t="s">
        <v>6150</v>
      </c>
      <c r="J2144" s="235" t="s">
        <v>6150</v>
      </c>
      <c r="K2144" s="235" t="s">
        <v>6150</v>
      </c>
      <c r="L2144" s="314" t="s">
        <v>6150</v>
      </c>
      <c r="M2144" s="240" t="s">
        <v>6150</v>
      </c>
      <c r="N2144" s="235" t="s">
        <v>6150</v>
      </c>
      <c r="O2144" s="235" t="s">
        <v>6150</v>
      </c>
      <c r="P2144" s="235" t="s">
        <v>6150</v>
      </c>
      <c r="Q2144" s="240">
        <v>1022</v>
      </c>
      <c r="R2144" s="235">
        <v>997</v>
      </c>
      <c r="S2144" s="234">
        <f t="shared" si="692"/>
        <v>25</v>
      </c>
      <c r="T2144" s="105">
        <f t="shared" si="693"/>
        <v>2.5075225677031092</v>
      </c>
      <c r="U2144" s="180" t="s">
        <v>10390</v>
      </c>
      <c r="V2144" s="165">
        <v>1022</v>
      </c>
      <c r="W2144" s="165">
        <v>997</v>
      </c>
      <c r="X2144" s="165">
        <f t="shared" si="694"/>
        <v>25</v>
      </c>
      <c r="Y2144" s="165">
        <f t="shared" si="695"/>
        <v>2.5075225677031092</v>
      </c>
      <c r="Z2144" s="235" t="s">
        <v>6150</v>
      </c>
      <c r="AA2144" s="235" t="s">
        <v>6150</v>
      </c>
      <c r="AB2144" s="235" t="s">
        <v>6150</v>
      </c>
      <c r="AC2144" s="235" t="s">
        <v>6150</v>
      </c>
      <c r="AD2144" s="235" t="s">
        <v>6150</v>
      </c>
      <c r="AE2144" s="235" t="s">
        <v>12158</v>
      </c>
      <c r="AF2144" s="235" t="s">
        <v>12158</v>
      </c>
      <c r="AG2144" s="235" t="s">
        <v>12158</v>
      </c>
      <c r="AH2144" s="235" t="s">
        <v>12158</v>
      </c>
      <c r="AI2144" s="235" t="s">
        <v>12158</v>
      </c>
      <c r="AJ2144" s="165" t="s">
        <v>6176</v>
      </c>
      <c r="AK2144" s="165" t="s">
        <v>6176</v>
      </c>
      <c r="AL2144" s="165" t="s">
        <v>6176</v>
      </c>
      <c r="AM2144" s="165" t="s">
        <v>6176</v>
      </c>
      <c r="AN2144" s="165" t="s">
        <v>6176</v>
      </c>
      <c r="AO2144" s="165" t="s">
        <v>6176</v>
      </c>
      <c r="AP2144" s="165" t="s">
        <v>6176</v>
      </c>
      <c r="AQ2144" s="165" t="s">
        <v>6176</v>
      </c>
      <c r="AR2144" s="165" t="s">
        <v>6176</v>
      </c>
      <c r="AS2144" s="165" t="s">
        <v>6176</v>
      </c>
      <c r="AT2144" s="64"/>
    </row>
    <row r="2145" spans="2:46" ht="50" customHeight="1">
      <c r="B2145" s="34" t="s">
        <v>4223</v>
      </c>
      <c r="C2145" s="38" t="s">
        <v>5324</v>
      </c>
      <c r="D2145" s="36" t="s">
        <v>4224</v>
      </c>
      <c r="E2145" s="240">
        <v>381.68</v>
      </c>
      <c r="F2145" s="235">
        <v>381.68</v>
      </c>
      <c r="G2145" s="234">
        <f t="shared" si="686"/>
        <v>0</v>
      </c>
      <c r="H2145" s="105">
        <f t="shared" si="687"/>
        <v>0</v>
      </c>
      <c r="I2145" s="240" t="s">
        <v>6150</v>
      </c>
      <c r="J2145" s="235" t="s">
        <v>6150</v>
      </c>
      <c r="K2145" s="235" t="s">
        <v>6150</v>
      </c>
      <c r="L2145" s="314" t="s">
        <v>6150</v>
      </c>
      <c r="M2145" s="240" t="s">
        <v>6150</v>
      </c>
      <c r="N2145" s="235" t="s">
        <v>6150</v>
      </c>
      <c r="O2145" s="235" t="s">
        <v>6150</v>
      </c>
      <c r="P2145" s="235" t="s">
        <v>6150</v>
      </c>
      <c r="Q2145" s="240">
        <v>381.68</v>
      </c>
      <c r="R2145" s="235">
        <v>381.68</v>
      </c>
      <c r="S2145" s="234">
        <f t="shared" si="692"/>
        <v>0</v>
      </c>
      <c r="T2145" s="105">
        <f t="shared" si="693"/>
        <v>0</v>
      </c>
      <c r="U2145" s="180" t="s">
        <v>10394</v>
      </c>
      <c r="V2145" s="165">
        <v>381.68</v>
      </c>
      <c r="W2145" s="165">
        <v>381.68</v>
      </c>
      <c r="X2145" s="165">
        <f t="shared" si="694"/>
        <v>0</v>
      </c>
      <c r="Y2145" s="255">
        <f t="shared" si="695"/>
        <v>0</v>
      </c>
      <c r="Z2145" s="235" t="s">
        <v>6150</v>
      </c>
      <c r="AA2145" s="235" t="s">
        <v>6150</v>
      </c>
      <c r="AB2145" s="235" t="s">
        <v>6150</v>
      </c>
      <c r="AC2145" s="235" t="s">
        <v>6150</v>
      </c>
      <c r="AD2145" s="235" t="s">
        <v>6150</v>
      </c>
      <c r="AE2145" s="235" t="s">
        <v>12158</v>
      </c>
      <c r="AF2145" s="235" t="s">
        <v>12158</v>
      </c>
      <c r="AG2145" s="235" t="s">
        <v>12158</v>
      </c>
      <c r="AH2145" s="235" t="s">
        <v>12158</v>
      </c>
      <c r="AI2145" s="235" t="s">
        <v>12158</v>
      </c>
      <c r="AJ2145" s="165" t="s">
        <v>6176</v>
      </c>
      <c r="AK2145" s="165" t="s">
        <v>6176</v>
      </c>
      <c r="AL2145" s="165" t="s">
        <v>6176</v>
      </c>
      <c r="AM2145" s="165" t="s">
        <v>6176</v>
      </c>
      <c r="AN2145" s="165" t="s">
        <v>6176</v>
      </c>
      <c r="AO2145" s="165" t="s">
        <v>6176</v>
      </c>
      <c r="AP2145" s="165" t="s">
        <v>6176</v>
      </c>
      <c r="AQ2145" s="165" t="s">
        <v>6176</v>
      </c>
      <c r="AR2145" s="165" t="s">
        <v>6176</v>
      </c>
      <c r="AS2145" s="165" t="s">
        <v>6176</v>
      </c>
      <c r="AT2145" s="64"/>
    </row>
    <row r="2146" spans="2:46" ht="50" customHeight="1">
      <c r="B2146" s="34" t="s">
        <v>4225</v>
      </c>
      <c r="C2146" s="38" t="s">
        <v>5325</v>
      </c>
      <c r="D2146" s="36" t="s">
        <v>4226</v>
      </c>
      <c r="E2146" s="240">
        <v>10150.837</v>
      </c>
      <c r="F2146" s="235">
        <v>11231.404</v>
      </c>
      <c r="G2146" s="234">
        <f t="shared" si="686"/>
        <v>-1080.5670000000009</v>
      </c>
      <c r="H2146" s="105">
        <f t="shared" si="687"/>
        <v>-9.620943205319664</v>
      </c>
      <c r="I2146" s="240">
        <v>2836.114</v>
      </c>
      <c r="J2146" s="235">
        <v>2893.7710000000002</v>
      </c>
      <c r="K2146" s="234">
        <f t="shared" si="688"/>
        <v>-57.657000000000153</v>
      </c>
      <c r="L2146" s="312">
        <f t="shared" si="689"/>
        <v>-1.9924520634148366</v>
      </c>
      <c r="M2146" s="240">
        <v>1615.434</v>
      </c>
      <c r="N2146" s="235">
        <v>1953.7929999999999</v>
      </c>
      <c r="O2146" s="234">
        <f t="shared" si="690"/>
        <v>-338.35899999999992</v>
      </c>
      <c r="P2146" s="105">
        <f t="shared" si="691"/>
        <v>-17.318057747161543</v>
      </c>
      <c r="Q2146" s="240">
        <v>5699.2889999999998</v>
      </c>
      <c r="R2146" s="235">
        <v>6383.84</v>
      </c>
      <c r="S2146" s="234">
        <f t="shared" si="692"/>
        <v>-684.55100000000039</v>
      </c>
      <c r="T2146" s="105">
        <f t="shared" si="693"/>
        <v>-10.723185418180913</v>
      </c>
      <c r="U2146" s="180" t="s">
        <v>5338</v>
      </c>
      <c r="V2146" s="165">
        <v>2562.4070000000002</v>
      </c>
      <c r="W2146" s="165">
        <v>2678.2620000000002</v>
      </c>
      <c r="X2146" s="165">
        <f t="shared" si="694"/>
        <v>-115.85500000000002</v>
      </c>
      <c r="Y2146" s="255">
        <f t="shared" si="695"/>
        <v>-4.3257530443250136</v>
      </c>
      <c r="Z2146" s="235" t="s">
        <v>10395</v>
      </c>
      <c r="AA2146" s="165">
        <v>659.26099999999997</v>
      </c>
      <c r="AB2146" s="165">
        <v>689.84699999999998</v>
      </c>
      <c r="AC2146" s="165">
        <f t="shared" si="683"/>
        <v>-30.586000000000013</v>
      </c>
      <c r="AD2146" s="165">
        <f t="shared" si="684"/>
        <v>-4.433736756121287</v>
      </c>
      <c r="AE2146" s="235" t="s">
        <v>9992</v>
      </c>
      <c r="AF2146" s="165">
        <v>627.76199999999994</v>
      </c>
      <c r="AG2146" s="165">
        <v>624.03800000000001</v>
      </c>
      <c r="AH2146" s="165">
        <f t="shared" si="678"/>
        <v>3.7239999999999327</v>
      </c>
      <c r="AI2146" s="165">
        <f t="shared" si="696"/>
        <v>0.59675853073048957</v>
      </c>
      <c r="AJ2146" s="187" t="s">
        <v>5428</v>
      </c>
      <c r="AK2146" s="165">
        <v>500.89699999999999</v>
      </c>
      <c r="AL2146" s="165">
        <v>500.846</v>
      </c>
      <c r="AM2146" s="165">
        <f t="shared" si="685"/>
        <v>5.0999999999987722E-2</v>
      </c>
      <c r="AN2146" s="165">
        <f t="shared" si="680"/>
        <v>1.0182770751885355E-2</v>
      </c>
      <c r="AO2146" s="187" t="s">
        <v>10396</v>
      </c>
      <c r="AP2146" s="165">
        <v>452.45100000000002</v>
      </c>
      <c r="AQ2146" s="165">
        <v>452.40499999999997</v>
      </c>
      <c r="AR2146" s="165">
        <f t="shared" si="681"/>
        <v>4.6000000000049113E-2</v>
      </c>
      <c r="AS2146" s="255">
        <f t="shared" si="682"/>
        <v>1.0167880549518487E-2</v>
      </c>
      <c r="AT2146" s="172" t="s">
        <v>11809</v>
      </c>
    </row>
    <row r="2147" spans="2:46" ht="50" customHeight="1">
      <c r="B2147" s="34" t="s">
        <v>4227</v>
      </c>
      <c r="C2147" s="38" t="s">
        <v>5325</v>
      </c>
      <c r="D2147" s="36" t="s">
        <v>4228</v>
      </c>
      <c r="E2147" s="240">
        <v>3916.4639999999999</v>
      </c>
      <c r="F2147" s="235">
        <v>3855.1550000000002</v>
      </c>
      <c r="G2147" s="234">
        <f t="shared" si="686"/>
        <v>61.308999999999742</v>
      </c>
      <c r="H2147" s="105">
        <f t="shared" si="687"/>
        <v>1.5903121923761754</v>
      </c>
      <c r="I2147" s="240">
        <v>1705.537</v>
      </c>
      <c r="J2147" s="235">
        <v>2003.5840000000001</v>
      </c>
      <c r="K2147" s="234">
        <f t="shared" si="688"/>
        <v>-298.04700000000003</v>
      </c>
      <c r="L2147" s="312">
        <f t="shared" si="689"/>
        <v>-14.87569275857663</v>
      </c>
      <c r="M2147" s="240">
        <v>355.57600000000002</v>
      </c>
      <c r="N2147" s="235">
        <v>261.262</v>
      </c>
      <c r="O2147" s="234">
        <f t="shared" si="690"/>
        <v>94.314000000000021</v>
      </c>
      <c r="P2147" s="105">
        <f t="shared" si="691"/>
        <v>36.099394477574243</v>
      </c>
      <c r="Q2147" s="240">
        <v>1855.3510000000001</v>
      </c>
      <c r="R2147" s="235">
        <v>1590.309</v>
      </c>
      <c r="S2147" s="234">
        <f t="shared" si="692"/>
        <v>265.04200000000014</v>
      </c>
      <c r="T2147" s="105">
        <f t="shared" si="693"/>
        <v>16.666069298482252</v>
      </c>
      <c r="U2147" s="180" t="s">
        <v>10397</v>
      </c>
      <c r="V2147" s="165">
        <v>909</v>
      </c>
      <c r="W2147" s="165">
        <v>715</v>
      </c>
      <c r="X2147" s="165">
        <f t="shared" si="694"/>
        <v>194</v>
      </c>
      <c r="Y2147" s="255">
        <f t="shared" si="695"/>
        <v>27.132867132867133</v>
      </c>
      <c r="Z2147" s="237" t="s">
        <v>10398</v>
      </c>
      <c r="AA2147" s="165">
        <v>319</v>
      </c>
      <c r="AB2147" s="165">
        <v>338</v>
      </c>
      <c r="AC2147" s="165">
        <f t="shared" si="683"/>
        <v>-19</v>
      </c>
      <c r="AD2147" s="165">
        <f t="shared" si="684"/>
        <v>-5.6213017751479288</v>
      </c>
      <c r="AE2147" s="237" t="s">
        <v>10399</v>
      </c>
      <c r="AF2147" s="165">
        <v>200</v>
      </c>
      <c r="AG2147" s="165">
        <v>100</v>
      </c>
      <c r="AH2147" s="165">
        <f t="shared" si="678"/>
        <v>100</v>
      </c>
      <c r="AI2147" s="165">
        <f t="shared" si="696"/>
        <v>100</v>
      </c>
      <c r="AJ2147" s="237" t="s">
        <v>10400</v>
      </c>
      <c r="AK2147" s="165">
        <v>91</v>
      </c>
      <c r="AL2147" s="165">
        <v>101</v>
      </c>
      <c r="AM2147" s="165">
        <f t="shared" si="685"/>
        <v>-10</v>
      </c>
      <c r="AN2147" s="165">
        <f t="shared" si="680"/>
        <v>-9.9009900990099009</v>
      </c>
      <c r="AO2147" s="237" t="s">
        <v>10401</v>
      </c>
      <c r="AP2147" s="165">
        <v>85</v>
      </c>
      <c r="AQ2147" s="165">
        <v>85</v>
      </c>
      <c r="AR2147" s="165">
        <f t="shared" si="681"/>
        <v>0</v>
      </c>
      <c r="AS2147" s="255">
        <f t="shared" si="682"/>
        <v>0</v>
      </c>
      <c r="AT2147" s="172" t="s">
        <v>11809</v>
      </c>
    </row>
    <row r="2148" spans="2:46" ht="50" customHeight="1">
      <c r="B2148" s="37" t="s">
        <v>4229</v>
      </c>
      <c r="C2148" s="38" t="s">
        <v>5325</v>
      </c>
      <c r="D2148" s="39" t="s">
        <v>4230</v>
      </c>
      <c r="E2148" s="240">
        <v>7402.41</v>
      </c>
      <c r="F2148" s="235">
        <v>7290.51</v>
      </c>
      <c r="G2148" s="234">
        <f t="shared" si="686"/>
        <v>111.89999999999964</v>
      </c>
      <c r="H2148" s="105">
        <f t="shared" si="687"/>
        <v>1.5348720459885472</v>
      </c>
      <c r="I2148" s="240">
        <v>1198.08</v>
      </c>
      <c r="J2148" s="235">
        <v>1196.527</v>
      </c>
      <c r="K2148" s="234">
        <f t="shared" si="688"/>
        <v>1.5529999999998836</v>
      </c>
      <c r="L2148" s="312">
        <f t="shared" si="689"/>
        <v>0.12979230723584873</v>
      </c>
      <c r="M2148" s="240">
        <v>1818.44</v>
      </c>
      <c r="N2148" s="235">
        <v>1698.2919999999999</v>
      </c>
      <c r="O2148" s="234">
        <f t="shared" si="690"/>
        <v>120.14800000000014</v>
      </c>
      <c r="P2148" s="312">
        <f t="shared" si="691"/>
        <v>7.074637341517251</v>
      </c>
      <c r="Q2148" s="240">
        <v>4385.8900000000003</v>
      </c>
      <c r="R2148" s="235">
        <v>4395.6909999999998</v>
      </c>
      <c r="S2148" s="234">
        <f t="shared" si="692"/>
        <v>-9.8009999999994761</v>
      </c>
      <c r="T2148" s="105">
        <f t="shared" si="693"/>
        <v>-0.22296835696593498</v>
      </c>
      <c r="U2148" s="180" t="s">
        <v>10313</v>
      </c>
      <c r="V2148" s="165">
        <v>2621</v>
      </c>
      <c r="W2148" s="165">
        <v>2611</v>
      </c>
      <c r="X2148" s="165">
        <f t="shared" si="694"/>
        <v>10</v>
      </c>
      <c r="Y2148" s="165">
        <f t="shared" si="695"/>
        <v>0.38299502106472616</v>
      </c>
      <c r="Z2148" s="293" t="s">
        <v>10402</v>
      </c>
      <c r="AA2148" s="165">
        <v>541</v>
      </c>
      <c r="AB2148" s="165">
        <v>642</v>
      </c>
      <c r="AC2148" s="165">
        <f t="shared" si="683"/>
        <v>-101</v>
      </c>
      <c r="AD2148" s="165">
        <f t="shared" si="684"/>
        <v>-15.732087227414329</v>
      </c>
      <c r="AE2148" s="237" t="s">
        <v>6385</v>
      </c>
      <c r="AF2148" s="165">
        <v>464</v>
      </c>
      <c r="AG2148" s="165">
        <v>363</v>
      </c>
      <c r="AH2148" s="165">
        <f t="shared" si="678"/>
        <v>101</v>
      </c>
      <c r="AI2148" s="165">
        <f t="shared" si="696"/>
        <v>27.823691460055095</v>
      </c>
      <c r="AJ2148" s="235" t="s">
        <v>10403</v>
      </c>
      <c r="AK2148" s="165">
        <v>239</v>
      </c>
      <c r="AL2148" s="165">
        <v>238</v>
      </c>
      <c r="AM2148" s="165">
        <f t="shared" si="685"/>
        <v>1</v>
      </c>
      <c r="AN2148" s="165">
        <f t="shared" si="680"/>
        <v>0.42016806722689076</v>
      </c>
      <c r="AO2148" s="235" t="s">
        <v>9485</v>
      </c>
      <c r="AP2148" s="165">
        <v>190</v>
      </c>
      <c r="AQ2148" s="165">
        <v>205</v>
      </c>
      <c r="AR2148" s="165">
        <f t="shared" si="681"/>
        <v>-15</v>
      </c>
      <c r="AS2148" s="255">
        <f t="shared" si="682"/>
        <v>-7.3170731707317067</v>
      </c>
      <c r="AT2148" s="172" t="s">
        <v>11809</v>
      </c>
    </row>
    <row r="2149" spans="2:46" ht="50" customHeight="1">
      <c r="B2149" s="34" t="s">
        <v>4231</v>
      </c>
      <c r="C2149" s="38" t="s">
        <v>5325</v>
      </c>
      <c r="D2149" s="36" t="s">
        <v>4232</v>
      </c>
      <c r="E2149" s="240">
        <v>4808.152</v>
      </c>
      <c r="F2149" s="235">
        <v>4590.0690000000004</v>
      </c>
      <c r="G2149" s="234">
        <f t="shared" si="686"/>
        <v>218.08299999999963</v>
      </c>
      <c r="H2149" s="105">
        <f t="shared" si="687"/>
        <v>4.7511921934071051</v>
      </c>
      <c r="I2149" s="240">
        <v>2465.4340000000002</v>
      </c>
      <c r="J2149" s="235">
        <v>2388.614</v>
      </c>
      <c r="K2149" s="234">
        <f t="shared" si="688"/>
        <v>76.820000000000164</v>
      </c>
      <c r="L2149" s="312">
        <f t="shared" si="689"/>
        <v>3.2160910050765907</v>
      </c>
      <c r="M2149" s="240">
        <v>796.23400000000004</v>
      </c>
      <c r="N2149" s="235">
        <v>793.51199999999994</v>
      </c>
      <c r="O2149" s="234">
        <f t="shared" si="690"/>
        <v>2.7220000000000937</v>
      </c>
      <c r="P2149" s="105">
        <f t="shared" si="691"/>
        <v>0.34303198943432411</v>
      </c>
      <c r="Q2149" s="240">
        <v>1546.4839999999999</v>
      </c>
      <c r="R2149" s="235">
        <v>1407.943</v>
      </c>
      <c r="S2149" s="234">
        <f t="shared" si="692"/>
        <v>138.54099999999994</v>
      </c>
      <c r="T2149" s="105">
        <f t="shared" si="693"/>
        <v>9.8399580096637393</v>
      </c>
      <c r="U2149" s="180" t="s">
        <v>7140</v>
      </c>
      <c r="V2149" s="165">
        <v>636</v>
      </c>
      <c r="W2149" s="165">
        <v>636</v>
      </c>
      <c r="X2149" s="165">
        <f t="shared" si="694"/>
        <v>0</v>
      </c>
      <c r="Y2149" s="255">
        <f t="shared" si="695"/>
        <v>0</v>
      </c>
      <c r="Z2149" s="235" t="s">
        <v>5460</v>
      </c>
      <c r="AA2149" s="165">
        <v>284</v>
      </c>
      <c r="AB2149" s="165">
        <v>95</v>
      </c>
      <c r="AC2149" s="165">
        <f t="shared" si="683"/>
        <v>189</v>
      </c>
      <c r="AD2149" s="165">
        <f t="shared" si="684"/>
        <v>198.94736842105263</v>
      </c>
      <c r="AE2149" s="235" t="s">
        <v>10404</v>
      </c>
      <c r="AF2149" s="165">
        <v>230</v>
      </c>
      <c r="AG2149" s="165">
        <v>288</v>
      </c>
      <c r="AH2149" s="165">
        <f t="shared" si="678"/>
        <v>-58</v>
      </c>
      <c r="AI2149" s="165">
        <f t="shared" si="696"/>
        <v>-20.138888888888889</v>
      </c>
      <c r="AJ2149" s="235" t="s">
        <v>6109</v>
      </c>
      <c r="AK2149" s="165">
        <v>213</v>
      </c>
      <c r="AL2149" s="165">
        <v>213</v>
      </c>
      <c r="AM2149" s="165">
        <f t="shared" si="685"/>
        <v>0</v>
      </c>
      <c r="AN2149" s="165">
        <f t="shared" si="680"/>
        <v>0</v>
      </c>
      <c r="AO2149" s="235" t="s">
        <v>10405</v>
      </c>
      <c r="AP2149" s="165">
        <v>105</v>
      </c>
      <c r="AQ2149" s="165">
        <v>105</v>
      </c>
      <c r="AR2149" s="165">
        <f t="shared" si="681"/>
        <v>0</v>
      </c>
      <c r="AS2149" s="255">
        <f t="shared" si="682"/>
        <v>0</v>
      </c>
      <c r="AT2149" s="172" t="s">
        <v>11809</v>
      </c>
    </row>
    <row r="2150" spans="2:46" ht="50" customHeight="1">
      <c r="B2150" s="34" t="s">
        <v>4233</v>
      </c>
      <c r="C2150" s="38" t="s">
        <v>5325</v>
      </c>
      <c r="D2150" s="36" t="s">
        <v>4234</v>
      </c>
      <c r="E2150" s="240">
        <v>4710.9849999999997</v>
      </c>
      <c r="F2150" s="235">
        <v>5294.0829999999996</v>
      </c>
      <c r="G2150" s="234">
        <f t="shared" si="686"/>
        <v>-583.09799999999996</v>
      </c>
      <c r="H2150" s="105">
        <f t="shared" si="687"/>
        <v>-11.014145414796102</v>
      </c>
      <c r="I2150" s="240">
        <v>1446.357</v>
      </c>
      <c r="J2150" s="235">
        <v>1605.163</v>
      </c>
      <c r="K2150" s="234">
        <f t="shared" si="688"/>
        <v>-158.80600000000004</v>
      </c>
      <c r="L2150" s="312">
        <f t="shared" si="689"/>
        <v>-9.8934500732947388</v>
      </c>
      <c r="M2150" s="240">
        <v>787.01499999999999</v>
      </c>
      <c r="N2150" s="235">
        <v>785.21199999999999</v>
      </c>
      <c r="O2150" s="234">
        <f t="shared" si="690"/>
        <v>1.8029999999999973</v>
      </c>
      <c r="P2150" s="105">
        <f t="shared" si="691"/>
        <v>0.22961951676744591</v>
      </c>
      <c r="Q2150" s="240">
        <v>2477.6129999999998</v>
      </c>
      <c r="R2150" s="235">
        <v>2903.7080000000001</v>
      </c>
      <c r="S2150" s="234">
        <f t="shared" si="692"/>
        <v>-426.09500000000025</v>
      </c>
      <c r="T2150" s="105">
        <f t="shared" si="693"/>
        <v>-14.674168339240731</v>
      </c>
      <c r="U2150" s="180" t="s">
        <v>8133</v>
      </c>
      <c r="V2150" s="165">
        <v>909</v>
      </c>
      <c r="W2150" s="165">
        <v>1053</v>
      </c>
      <c r="X2150" s="165">
        <f t="shared" si="694"/>
        <v>-144</v>
      </c>
      <c r="Y2150" s="165">
        <f t="shared" si="695"/>
        <v>-13.675213675213676</v>
      </c>
      <c r="Z2150" s="235" t="s">
        <v>6382</v>
      </c>
      <c r="AA2150" s="165">
        <v>358</v>
      </c>
      <c r="AB2150" s="165">
        <v>358</v>
      </c>
      <c r="AC2150" s="165">
        <f t="shared" si="683"/>
        <v>0</v>
      </c>
      <c r="AD2150" s="165">
        <f t="shared" si="684"/>
        <v>0</v>
      </c>
      <c r="AE2150" s="195" t="s">
        <v>10406</v>
      </c>
      <c r="AF2150" s="165">
        <v>277</v>
      </c>
      <c r="AG2150" s="165">
        <v>279</v>
      </c>
      <c r="AH2150" s="165">
        <f t="shared" si="678"/>
        <v>-2</v>
      </c>
      <c r="AI2150" s="165">
        <f t="shared" si="696"/>
        <v>-0.71684587813620071</v>
      </c>
      <c r="AJ2150" s="235" t="s">
        <v>10407</v>
      </c>
      <c r="AK2150" s="165">
        <v>237</v>
      </c>
      <c r="AL2150" s="165">
        <v>523</v>
      </c>
      <c r="AM2150" s="165">
        <f t="shared" si="685"/>
        <v>-286</v>
      </c>
      <c r="AN2150" s="165">
        <f t="shared" si="680"/>
        <v>-54.684512428298284</v>
      </c>
      <c r="AO2150" s="235" t="s">
        <v>10408</v>
      </c>
      <c r="AP2150" s="165">
        <v>168</v>
      </c>
      <c r="AQ2150" s="165">
        <v>104</v>
      </c>
      <c r="AR2150" s="165">
        <f t="shared" si="681"/>
        <v>64</v>
      </c>
      <c r="AS2150" s="255">
        <f t="shared" si="682"/>
        <v>61.53846153846154</v>
      </c>
      <c r="AT2150" s="172" t="s">
        <v>11809</v>
      </c>
    </row>
    <row r="2151" spans="2:46" ht="50" customHeight="1">
      <c r="B2151" s="34" t="s">
        <v>4235</v>
      </c>
      <c r="C2151" s="35" t="s">
        <v>5325</v>
      </c>
      <c r="D2151" s="36" t="s">
        <v>4236</v>
      </c>
      <c r="E2151" s="240">
        <v>3035.4110000000001</v>
      </c>
      <c r="F2151" s="235">
        <v>2443.5079999999998</v>
      </c>
      <c r="G2151" s="234">
        <f t="shared" si="686"/>
        <v>591.90300000000025</v>
      </c>
      <c r="H2151" s="105">
        <f t="shared" si="687"/>
        <v>24.223493436485587</v>
      </c>
      <c r="I2151" s="240">
        <v>330.44900000000001</v>
      </c>
      <c r="J2151" s="235">
        <v>329.95400000000001</v>
      </c>
      <c r="K2151" s="234">
        <f t="shared" si="688"/>
        <v>0.49500000000000455</v>
      </c>
      <c r="L2151" s="312">
        <f t="shared" si="689"/>
        <v>0.15002091200591736</v>
      </c>
      <c r="M2151" s="240">
        <v>916</v>
      </c>
      <c r="N2151" s="235">
        <v>575.92499999999995</v>
      </c>
      <c r="O2151" s="234">
        <f t="shared" si="690"/>
        <v>340.07500000000005</v>
      </c>
      <c r="P2151" s="105">
        <f t="shared" si="691"/>
        <v>59.048487216217403</v>
      </c>
      <c r="Q2151" s="240">
        <v>1788.962</v>
      </c>
      <c r="R2151" s="235">
        <v>1537.6289999999999</v>
      </c>
      <c r="S2151" s="234">
        <f t="shared" si="692"/>
        <v>251.33300000000008</v>
      </c>
      <c r="T2151" s="105">
        <f t="shared" si="693"/>
        <v>16.345490362109462</v>
      </c>
      <c r="U2151" s="185" t="s">
        <v>10409</v>
      </c>
      <c r="V2151" s="165">
        <v>1176</v>
      </c>
      <c r="W2151" s="165">
        <v>1032</v>
      </c>
      <c r="X2151" s="165">
        <f t="shared" si="694"/>
        <v>144</v>
      </c>
      <c r="Y2151" s="165">
        <f t="shared" si="695"/>
        <v>13.953488372093023</v>
      </c>
      <c r="Z2151" s="71" t="s">
        <v>9992</v>
      </c>
      <c r="AA2151" s="165">
        <v>346</v>
      </c>
      <c r="AB2151" s="165">
        <v>277</v>
      </c>
      <c r="AC2151" s="165">
        <f t="shared" si="683"/>
        <v>69</v>
      </c>
      <c r="AD2151" s="165">
        <f t="shared" si="684"/>
        <v>24.909747292418771</v>
      </c>
      <c r="AE2151" s="195" t="s">
        <v>10410</v>
      </c>
      <c r="AF2151" s="165">
        <v>143</v>
      </c>
      <c r="AG2151" s="165">
        <v>143</v>
      </c>
      <c r="AH2151" s="165">
        <f t="shared" si="678"/>
        <v>0</v>
      </c>
      <c r="AI2151" s="165">
        <f t="shared" si="696"/>
        <v>0</v>
      </c>
      <c r="AJ2151" s="195" t="s">
        <v>6323</v>
      </c>
      <c r="AK2151" s="165">
        <v>55</v>
      </c>
      <c r="AL2151" s="165">
        <v>55</v>
      </c>
      <c r="AM2151" s="165">
        <f t="shared" si="685"/>
        <v>0</v>
      </c>
      <c r="AN2151" s="165">
        <f t="shared" si="680"/>
        <v>0</v>
      </c>
      <c r="AO2151" s="195" t="s">
        <v>10411</v>
      </c>
      <c r="AP2151" s="165">
        <v>28</v>
      </c>
      <c r="AQ2151" s="165" t="s">
        <v>6176</v>
      </c>
      <c r="AR2151" s="165" t="s">
        <v>6176</v>
      </c>
      <c r="AS2151" s="165" t="s">
        <v>6176</v>
      </c>
      <c r="AT2151" s="172" t="s">
        <v>11809</v>
      </c>
    </row>
    <row r="2152" spans="2:46" ht="50" customHeight="1">
      <c r="B2152" s="34" t="s">
        <v>4237</v>
      </c>
      <c r="C2152" s="35" t="s">
        <v>5325</v>
      </c>
      <c r="D2152" s="36" t="s">
        <v>4238</v>
      </c>
      <c r="E2152" s="97">
        <v>3513.8240000000001</v>
      </c>
      <c r="F2152" s="241">
        <v>3739.5549999999998</v>
      </c>
      <c r="G2152" s="237">
        <f t="shared" si="686"/>
        <v>-225.73099999999977</v>
      </c>
      <c r="H2152" s="236">
        <f t="shared" si="687"/>
        <v>-6.0363064589235824</v>
      </c>
      <c r="I2152" s="97">
        <v>1923.5619999999999</v>
      </c>
      <c r="J2152" s="241">
        <v>2321.8110000000001</v>
      </c>
      <c r="K2152" s="237">
        <f t="shared" si="688"/>
        <v>-398.24900000000025</v>
      </c>
      <c r="L2152" s="313">
        <f t="shared" si="689"/>
        <v>-17.152515859387361</v>
      </c>
      <c r="M2152" s="97">
        <v>201.749</v>
      </c>
      <c r="N2152" s="241">
        <v>201.34299999999999</v>
      </c>
      <c r="O2152" s="237">
        <f t="shared" si="690"/>
        <v>0.40600000000000591</v>
      </c>
      <c r="P2152" s="236">
        <f t="shared" si="691"/>
        <v>0.20164594746279033</v>
      </c>
      <c r="Q2152" s="97">
        <v>1388.5129999999999</v>
      </c>
      <c r="R2152" s="241">
        <v>1216.4010000000001</v>
      </c>
      <c r="S2152" s="237">
        <f t="shared" si="692"/>
        <v>172.11199999999985</v>
      </c>
      <c r="T2152" s="236">
        <f t="shared" si="693"/>
        <v>14.149281363629251</v>
      </c>
      <c r="U2152" s="180" t="s">
        <v>10412</v>
      </c>
      <c r="V2152" s="243">
        <v>491</v>
      </c>
      <c r="W2152" s="243">
        <v>311</v>
      </c>
      <c r="X2152" s="243">
        <f t="shared" si="694"/>
        <v>180</v>
      </c>
      <c r="Y2152" s="256">
        <f t="shared" si="695"/>
        <v>57.877813504823152</v>
      </c>
      <c r="Z2152" s="241" t="s">
        <v>9992</v>
      </c>
      <c r="AA2152" s="243">
        <v>333</v>
      </c>
      <c r="AB2152" s="243">
        <v>344</v>
      </c>
      <c r="AC2152" s="243">
        <f t="shared" si="683"/>
        <v>-11</v>
      </c>
      <c r="AD2152" s="243">
        <f t="shared" si="684"/>
        <v>-3.1976744186046515</v>
      </c>
      <c r="AE2152" s="241" t="s">
        <v>5338</v>
      </c>
      <c r="AF2152" s="243">
        <v>288</v>
      </c>
      <c r="AG2152" s="243">
        <v>291</v>
      </c>
      <c r="AH2152" s="243">
        <f t="shared" si="678"/>
        <v>-3</v>
      </c>
      <c r="AI2152" s="243">
        <f t="shared" si="696"/>
        <v>-1.0309278350515463</v>
      </c>
      <c r="AJ2152" s="241" t="s">
        <v>10413</v>
      </c>
      <c r="AK2152" s="243">
        <v>93</v>
      </c>
      <c r="AL2152" s="243">
        <v>102</v>
      </c>
      <c r="AM2152" s="243">
        <f t="shared" si="685"/>
        <v>-9</v>
      </c>
      <c r="AN2152" s="243">
        <f t="shared" si="680"/>
        <v>-8.8235294117647065</v>
      </c>
      <c r="AO2152" s="241" t="s">
        <v>10414</v>
      </c>
      <c r="AP2152" s="243">
        <v>77</v>
      </c>
      <c r="AQ2152" s="243">
        <v>77</v>
      </c>
      <c r="AR2152" s="243">
        <f t="shared" si="681"/>
        <v>0</v>
      </c>
      <c r="AS2152" s="256">
        <f t="shared" si="682"/>
        <v>0</v>
      </c>
      <c r="AT2152" s="172" t="s">
        <v>11809</v>
      </c>
    </row>
    <row r="2153" spans="2:46" ht="50" customHeight="1">
      <c r="B2153" s="34" t="s">
        <v>4239</v>
      </c>
      <c r="C2153" s="35" t="s">
        <v>5325</v>
      </c>
      <c r="D2153" s="36" t="s">
        <v>4240</v>
      </c>
      <c r="E2153" s="240">
        <v>1695.6489999999999</v>
      </c>
      <c r="F2153" s="235">
        <v>1646.127</v>
      </c>
      <c r="G2153" s="234">
        <f t="shared" si="686"/>
        <v>49.521999999999935</v>
      </c>
      <c r="H2153" s="105">
        <f t="shared" si="687"/>
        <v>3.0083948565329366</v>
      </c>
      <c r="I2153" s="240">
        <v>877.10500000000002</v>
      </c>
      <c r="J2153" s="235">
        <v>921.00300000000004</v>
      </c>
      <c r="K2153" s="234">
        <f t="shared" si="688"/>
        <v>-43.898000000000025</v>
      </c>
      <c r="L2153" s="312">
        <f t="shared" si="689"/>
        <v>-4.7663254082777167</v>
      </c>
      <c r="M2153" s="240">
        <v>160.76599999999999</v>
      </c>
      <c r="N2153" s="235">
        <v>100.227</v>
      </c>
      <c r="O2153" s="234">
        <f t="shared" si="690"/>
        <v>60.538999999999987</v>
      </c>
      <c r="P2153" s="312">
        <f t="shared" si="691"/>
        <v>60.401887714887195</v>
      </c>
      <c r="Q2153" s="240">
        <v>657.77800000000002</v>
      </c>
      <c r="R2153" s="235">
        <v>624.89700000000005</v>
      </c>
      <c r="S2153" s="234">
        <f t="shared" si="692"/>
        <v>32.880999999999972</v>
      </c>
      <c r="T2153" s="105">
        <f t="shared" si="693"/>
        <v>5.2618271491141693</v>
      </c>
      <c r="U2153" s="180" t="s">
        <v>10415</v>
      </c>
      <c r="V2153" s="165">
        <v>252</v>
      </c>
      <c r="W2153" s="165">
        <v>122</v>
      </c>
      <c r="X2153" s="165">
        <f t="shared" si="694"/>
        <v>130</v>
      </c>
      <c r="Y2153" s="255">
        <f t="shared" si="695"/>
        <v>106.55737704918033</v>
      </c>
      <c r="Z2153" s="241" t="s">
        <v>6382</v>
      </c>
      <c r="AA2153" s="165">
        <v>196</v>
      </c>
      <c r="AB2153" s="165">
        <v>276</v>
      </c>
      <c r="AC2153" s="165">
        <f t="shared" si="683"/>
        <v>-80</v>
      </c>
      <c r="AD2153" s="165">
        <f t="shared" si="684"/>
        <v>-28.985507246376812</v>
      </c>
      <c r="AE2153" s="241" t="s">
        <v>8133</v>
      </c>
      <c r="AF2153" s="165">
        <v>121</v>
      </c>
      <c r="AG2153" s="165">
        <v>138</v>
      </c>
      <c r="AH2153" s="165">
        <f t="shared" si="678"/>
        <v>-17</v>
      </c>
      <c r="AI2153" s="165">
        <f t="shared" si="696"/>
        <v>-12.318840579710146</v>
      </c>
      <c r="AJ2153" s="241" t="s">
        <v>6364</v>
      </c>
      <c r="AK2153" s="165">
        <v>50</v>
      </c>
      <c r="AL2153" s="165">
        <v>50</v>
      </c>
      <c r="AM2153" s="165">
        <f t="shared" si="685"/>
        <v>0</v>
      </c>
      <c r="AN2153" s="165">
        <f t="shared" si="680"/>
        <v>0</v>
      </c>
      <c r="AO2153" s="241" t="s">
        <v>10407</v>
      </c>
      <c r="AP2153" s="165">
        <v>18</v>
      </c>
      <c r="AQ2153" s="165">
        <v>25</v>
      </c>
      <c r="AR2153" s="165">
        <f t="shared" si="681"/>
        <v>-7</v>
      </c>
      <c r="AS2153" s="255">
        <f t="shared" si="682"/>
        <v>-28.000000000000004</v>
      </c>
      <c r="AT2153" s="172" t="s">
        <v>11809</v>
      </c>
    </row>
    <row r="2154" spans="2:46" ht="50" customHeight="1">
      <c r="B2154" s="34" t="s">
        <v>4241</v>
      </c>
      <c r="C2154" s="35" t="s">
        <v>5325</v>
      </c>
      <c r="D2154" s="36" t="s">
        <v>4242</v>
      </c>
      <c r="E2154" s="240">
        <v>5390.5990000000002</v>
      </c>
      <c r="F2154" s="235">
        <v>5389.491</v>
      </c>
      <c r="G2154" s="234">
        <f t="shared" si="686"/>
        <v>1.1080000000001746</v>
      </c>
      <c r="H2154" s="105">
        <f t="shared" si="687"/>
        <v>2.0558527697702337E-2</v>
      </c>
      <c r="I2154" s="240">
        <v>590.06299999999999</v>
      </c>
      <c r="J2154" s="235">
        <v>588.88499999999999</v>
      </c>
      <c r="K2154" s="234">
        <f t="shared" si="688"/>
        <v>1.1779999999999973</v>
      </c>
      <c r="L2154" s="312">
        <f t="shared" si="689"/>
        <v>0.20003905686169582</v>
      </c>
      <c r="M2154" s="240">
        <v>2638.788</v>
      </c>
      <c r="N2154" s="235">
        <v>2631.991</v>
      </c>
      <c r="O2154" s="234">
        <f t="shared" si="690"/>
        <v>6.7970000000000255</v>
      </c>
      <c r="P2154" s="105">
        <f t="shared" si="691"/>
        <v>0.25824556390960401</v>
      </c>
      <c r="Q2154" s="240">
        <v>2161.748</v>
      </c>
      <c r="R2154" s="235">
        <v>2168.6149999999998</v>
      </c>
      <c r="S2154" s="234">
        <f t="shared" si="692"/>
        <v>-6.8669999999997344</v>
      </c>
      <c r="T2154" s="105">
        <f t="shared" si="693"/>
        <v>-0.31665371677313564</v>
      </c>
      <c r="U2154" s="180" t="s">
        <v>5338</v>
      </c>
      <c r="V2154" s="165">
        <v>1021</v>
      </c>
      <c r="W2154" s="165">
        <v>1053</v>
      </c>
      <c r="X2154" s="165">
        <f t="shared" si="694"/>
        <v>-32</v>
      </c>
      <c r="Y2154" s="165">
        <f t="shared" si="695"/>
        <v>-3.0389363722697058</v>
      </c>
      <c r="Z2154" s="235" t="s">
        <v>5460</v>
      </c>
      <c r="AA2154" s="165">
        <v>646</v>
      </c>
      <c r="AB2154" s="165">
        <v>457</v>
      </c>
      <c r="AC2154" s="165">
        <f t="shared" si="683"/>
        <v>189</v>
      </c>
      <c r="AD2154" s="165">
        <f t="shared" si="684"/>
        <v>41.356673960612689</v>
      </c>
      <c r="AE2154" s="235" t="s">
        <v>10416</v>
      </c>
      <c r="AF2154" s="165">
        <v>172</v>
      </c>
      <c r="AG2154" s="165">
        <v>182</v>
      </c>
      <c r="AH2154" s="165">
        <f t="shared" si="678"/>
        <v>-10</v>
      </c>
      <c r="AI2154" s="165">
        <f t="shared" si="696"/>
        <v>-5.4945054945054945</v>
      </c>
      <c r="AJ2154" s="235" t="s">
        <v>10417</v>
      </c>
      <c r="AK2154" s="165">
        <v>108</v>
      </c>
      <c r="AL2154" s="165">
        <v>119</v>
      </c>
      <c r="AM2154" s="165">
        <f t="shared" si="685"/>
        <v>-11</v>
      </c>
      <c r="AN2154" s="165">
        <f t="shared" si="680"/>
        <v>-9.2436974789915975</v>
      </c>
      <c r="AO2154" s="235" t="s">
        <v>10418</v>
      </c>
      <c r="AP2154" s="165">
        <v>94</v>
      </c>
      <c r="AQ2154" s="165">
        <v>130</v>
      </c>
      <c r="AR2154" s="165">
        <f t="shared" si="681"/>
        <v>-36</v>
      </c>
      <c r="AS2154" s="255">
        <f t="shared" si="682"/>
        <v>-27.692307692307693</v>
      </c>
      <c r="AT2154" s="172" t="s">
        <v>11809</v>
      </c>
    </row>
    <row r="2155" spans="2:46" ht="50" customHeight="1">
      <c r="B2155" s="34" t="s">
        <v>4243</v>
      </c>
      <c r="C2155" s="35" t="s">
        <v>5325</v>
      </c>
      <c r="D2155" s="36" t="s">
        <v>4244</v>
      </c>
      <c r="E2155" s="240">
        <v>12302.891</v>
      </c>
      <c r="F2155" s="235">
        <v>12495.925999999999</v>
      </c>
      <c r="G2155" s="234">
        <f t="shared" si="686"/>
        <v>-193.03499999999985</v>
      </c>
      <c r="H2155" s="105">
        <f t="shared" si="687"/>
        <v>-1.5447834758304417</v>
      </c>
      <c r="I2155" s="240">
        <v>3734.7429999999999</v>
      </c>
      <c r="J2155" s="235">
        <v>3594.0160000000001</v>
      </c>
      <c r="K2155" s="234">
        <f t="shared" si="688"/>
        <v>140.72699999999986</v>
      </c>
      <c r="L2155" s="312">
        <f t="shared" si="689"/>
        <v>3.9155919172313052</v>
      </c>
      <c r="M2155" s="240">
        <v>1919.586</v>
      </c>
      <c r="N2155" s="235">
        <v>2093.4679999999998</v>
      </c>
      <c r="O2155" s="234">
        <f t="shared" si="690"/>
        <v>-173.88199999999983</v>
      </c>
      <c r="P2155" s="105">
        <f t="shared" si="691"/>
        <v>-8.3059306375831792</v>
      </c>
      <c r="Q2155" s="240">
        <v>6648.5619999999999</v>
      </c>
      <c r="R2155" s="235">
        <v>6808.442</v>
      </c>
      <c r="S2155" s="234">
        <f t="shared" si="692"/>
        <v>-159.88000000000011</v>
      </c>
      <c r="T2155" s="105">
        <f t="shared" si="693"/>
        <v>-2.3482611734079564</v>
      </c>
      <c r="U2155" s="180" t="s">
        <v>5508</v>
      </c>
      <c r="V2155" s="165">
        <v>2772</v>
      </c>
      <c r="W2155" s="165">
        <v>2829</v>
      </c>
      <c r="X2155" s="165">
        <f t="shared" si="694"/>
        <v>-57</v>
      </c>
      <c r="Y2155" s="255">
        <f t="shared" si="695"/>
        <v>-2.0148462354188759</v>
      </c>
      <c r="Z2155" s="235" t="s">
        <v>5462</v>
      </c>
      <c r="AA2155" s="165">
        <v>1217</v>
      </c>
      <c r="AB2155" s="165">
        <v>1234</v>
      </c>
      <c r="AC2155" s="165">
        <f t="shared" si="683"/>
        <v>-17</v>
      </c>
      <c r="AD2155" s="165">
        <f t="shared" si="684"/>
        <v>-1.3776337115072934</v>
      </c>
      <c r="AE2155" s="235" t="s">
        <v>10419</v>
      </c>
      <c r="AF2155" s="165">
        <v>903</v>
      </c>
      <c r="AG2155" s="165">
        <v>1172</v>
      </c>
      <c r="AH2155" s="165">
        <f t="shared" si="678"/>
        <v>-269</v>
      </c>
      <c r="AI2155" s="165">
        <f t="shared" si="696"/>
        <v>-22.952218430034129</v>
      </c>
      <c r="AJ2155" s="235" t="s">
        <v>5460</v>
      </c>
      <c r="AK2155" s="165">
        <v>679</v>
      </c>
      <c r="AL2155" s="165">
        <v>413</v>
      </c>
      <c r="AM2155" s="165">
        <f t="shared" si="685"/>
        <v>266</v>
      </c>
      <c r="AN2155" s="165">
        <f t="shared" si="680"/>
        <v>64.406779661016941</v>
      </c>
      <c r="AO2155" s="241" t="s">
        <v>10420</v>
      </c>
      <c r="AP2155" s="165">
        <v>485</v>
      </c>
      <c r="AQ2155" s="165">
        <v>493</v>
      </c>
      <c r="AR2155" s="165">
        <f t="shared" si="681"/>
        <v>-8</v>
      </c>
      <c r="AS2155" s="255">
        <f t="shared" si="682"/>
        <v>-1.6227180527383367</v>
      </c>
      <c r="AT2155" s="172" t="s">
        <v>11809</v>
      </c>
    </row>
    <row r="2156" spans="2:46" ht="50" customHeight="1">
      <c r="B2156" s="34" t="s">
        <v>4245</v>
      </c>
      <c r="C2156" s="35" t="s">
        <v>5325</v>
      </c>
      <c r="D2156" s="36" t="s">
        <v>4246</v>
      </c>
      <c r="E2156" s="89">
        <v>11658.319</v>
      </c>
      <c r="F2156" s="90">
        <v>11858.682000000001</v>
      </c>
      <c r="G2156" s="91">
        <f t="shared" si="686"/>
        <v>-200.36300000000119</v>
      </c>
      <c r="H2156" s="306">
        <f t="shared" si="687"/>
        <v>-1.6895891128542042</v>
      </c>
      <c r="I2156" s="89">
        <v>4540.4189999999999</v>
      </c>
      <c r="J2156" s="90">
        <v>4847.4160000000002</v>
      </c>
      <c r="K2156" s="91">
        <f t="shared" si="688"/>
        <v>-306.9970000000003</v>
      </c>
      <c r="L2156" s="321">
        <f t="shared" si="689"/>
        <v>-6.333209280985999</v>
      </c>
      <c r="M2156" s="89">
        <v>1063.366</v>
      </c>
      <c r="N2156" s="90">
        <v>1063.366</v>
      </c>
      <c r="O2156" s="91">
        <f t="shared" si="690"/>
        <v>0</v>
      </c>
      <c r="P2156" s="306">
        <f t="shared" si="691"/>
        <v>0</v>
      </c>
      <c r="Q2156" s="89">
        <v>6054.5339999999997</v>
      </c>
      <c r="R2156" s="90">
        <v>5947.9</v>
      </c>
      <c r="S2156" s="91">
        <f t="shared" si="692"/>
        <v>106.63400000000001</v>
      </c>
      <c r="T2156" s="306">
        <f t="shared" si="693"/>
        <v>1.7928008204576411</v>
      </c>
      <c r="U2156" s="353" t="s">
        <v>9992</v>
      </c>
      <c r="V2156" s="254">
        <v>1956</v>
      </c>
      <c r="W2156" s="254">
        <v>1955</v>
      </c>
      <c r="X2156" s="254">
        <f t="shared" si="694"/>
        <v>1</v>
      </c>
      <c r="Y2156" s="254">
        <f t="shared" si="695"/>
        <v>5.1150895140664954E-2</v>
      </c>
      <c r="Z2156" s="90" t="s">
        <v>5508</v>
      </c>
      <c r="AA2156" s="254">
        <v>1714</v>
      </c>
      <c r="AB2156" s="254">
        <v>1714</v>
      </c>
      <c r="AC2156" s="254">
        <f t="shared" si="683"/>
        <v>0</v>
      </c>
      <c r="AD2156" s="254">
        <f t="shared" si="684"/>
        <v>0</v>
      </c>
      <c r="AE2156" s="90" t="s">
        <v>5534</v>
      </c>
      <c r="AF2156" s="254">
        <v>846</v>
      </c>
      <c r="AG2156" s="254">
        <v>846</v>
      </c>
      <c r="AH2156" s="254">
        <f t="shared" si="678"/>
        <v>0</v>
      </c>
      <c r="AI2156" s="254">
        <f t="shared" si="696"/>
        <v>0</v>
      </c>
      <c r="AJ2156" s="90" t="s">
        <v>5373</v>
      </c>
      <c r="AK2156" s="254">
        <v>573</v>
      </c>
      <c r="AL2156" s="254">
        <v>573</v>
      </c>
      <c r="AM2156" s="254">
        <f t="shared" si="685"/>
        <v>0</v>
      </c>
      <c r="AN2156" s="254">
        <f t="shared" si="680"/>
        <v>0</v>
      </c>
      <c r="AO2156" s="90" t="s">
        <v>5580</v>
      </c>
      <c r="AP2156" s="254">
        <v>316</v>
      </c>
      <c r="AQ2156" s="254">
        <v>316</v>
      </c>
      <c r="AR2156" s="254">
        <f t="shared" si="681"/>
        <v>0</v>
      </c>
      <c r="AS2156" s="374">
        <f t="shared" si="682"/>
        <v>0</v>
      </c>
      <c r="AT2156" s="172" t="s">
        <v>11809</v>
      </c>
    </row>
    <row r="2157" spans="2:46" ht="50" customHeight="1">
      <c r="B2157" s="37" t="s">
        <v>4247</v>
      </c>
      <c r="C2157" s="35" t="s">
        <v>5325</v>
      </c>
      <c r="D2157" s="39" t="s">
        <v>4248</v>
      </c>
      <c r="E2157" s="240">
        <v>603.14</v>
      </c>
      <c r="F2157" s="235">
        <v>670.96900000000005</v>
      </c>
      <c r="G2157" s="234">
        <f t="shared" si="686"/>
        <v>-67.829000000000065</v>
      </c>
      <c r="H2157" s="105">
        <f t="shared" si="687"/>
        <v>-10.109110853109467</v>
      </c>
      <c r="I2157" s="240">
        <v>114.5</v>
      </c>
      <c r="J2157" s="235">
        <v>104.4</v>
      </c>
      <c r="K2157" s="234">
        <f t="shared" si="688"/>
        <v>10.099999999999994</v>
      </c>
      <c r="L2157" s="312">
        <f t="shared" si="689"/>
        <v>9.6743295019157038</v>
      </c>
      <c r="M2157" s="240">
        <v>90.68</v>
      </c>
      <c r="N2157" s="235">
        <v>90.44</v>
      </c>
      <c r="O2157" s="234">
        <f t="shared" si="690"/>
        <v>0.24000000000000909</v>
      </c>
      <c r="P2157" s="105">
        <f t="shared" si="691"/>
        <v>0.26536930561699373</v>
      </c>
      <c r="Q2157" s="240">
        <v>397.96</v>
      </c>
      <c r="R2157" s="235">
        <v>476.12900000000002</v>
      </c>
      <c r="S2157" s="234">
        <f t="shared" si="692"/>
        <v>-78.16900000000004</v>
      </c>
      <c r="T2157" s="105">
        <f t="shared" si="693"/>
        <v>-16.417609513388186</v>
      </c>
      <c r="U2157" s="180" t="s">
        <v>9590</v>
      </c>
      <c r="V2157" s="165">
        <v>96</v>
      </c>
      <c r="W2157" s="165">
        <v>142</v>
      </c>
      <c r="X2157" s="165">
        <f t="shared" si="694"/>
        <v>-46</v>
      </c>
      <c r="Y2157" s="165">
        <f t="shared" si="695"/>
        <v>-32.394366197183103</v>
      </c>
      <c r="Z2157" s="235" t="s">
        <v>5615</v>
      </c>
      <c r="AA2157" s="165">
        <v>95</v>
      </c>
      <c r="AB2157" s="165">
        <v>75</v>
      </c>
      <c r="AC2157" s="165">
        <f t="shared" si="683"/>
        <v>20</v>
      </c>
      <c r="AD2157" s="165">
        <f t="shared" si="684"/>
        <v>26.666666666666668</v>
      </c>
      <c r="AE2157" s="235" t="s">
        <v>10421</v>
      </c>
      <c r="AF2157" s="165">
        <v>52</v>
      </c>
      <c r="AG2157" s="165">
        <v>70</v>
      </c>
      <c r="AH2157" s="165">
        <f t="shared" si="678"/>
        <v>-18</v>
      </c>
      <c r="AI2157" s="165">
        <f t="shared" si="696"/>
        <v>-25.714285714285712</v>
      </c>
      <c r="AJ2157" s="235" t="s">
        <v>5386</v>
      </c>
      <c r="AK2157" s="165">
        <v>49</v>
      </c>
      <c r="AL2157" s="165">
        <v>89</v>
      </c>
      <c r="AM2157" s="165">
        <f t="shared" si="685"/>
        <v>-40</v>
      </c>
      <c r="AN2157" s="165">
        <f t="shared" si="680"/>
        <v>-44.943820224719097</v>
      </c>
      <c r="AO2157" s="235" t="s">
        <v>10422</v>
      </c>
      <c r="AP2157" s="165">
        <v>28</v>
      </c>
      <c r="AQ2157" s="165">
        <v>28</v>
      </c>
      <c r="AR2157" s="165">
        <f t="shared" si="681"/>
        <v>0</v>
      </c>
      <c r="AS2157" s="255">
        <f t="shared" si="682"/>
        <v>0</v>
      </c>
      <c r="AT2157" s="172" t="s">
        <v>11809</v>
      </c>
    </row>
    <row r="2158" spans="2:46" ht="50" customHeight="1">
      <c r="B2158" s="37" t="s">
        <v>4249</v>
      </c>
      <c r="C2158" s="35" t="s">
        <v>5325</v>
      </c>
      <c r="D2158" s="39" t="s">
        <v>4250</v>
      </c>
      <c r="E2158" s="240">
        <v>4159.357</v>
      </c>
      <c r="F2158" s="235">
        <v>4754.5410000000002</v>
      </c>
      <c r="G2158" s="234">
        <f t="shared" si="686"/>
        <v>-595.1840000000002</v>
      </c>
      <c r="H2158" s="105">
        <f t="shared" si="687"/>
        <v>-12.518222053401162</v>
      </c>
      <c r="I2158" s="240">
        <v>955.10799999999995</v>
      </c>
      <c r="J2158" s="235">
        <v>866.79300000000001</v>
      </c>
      <c r="K2158" s="234">
        <f t="shared" si="688"/>
        <v>88.314999999999941</v>
      </c>
      <c r="L2158" s="312">
        <f t="shared" si="689"/>
        <v>10.188707107694679</v>
      </c>
      <c r="M2158" s="240">
        <v>570.53899999999999</v>
      </c>
      <c r="N2158" s="235">
        <v>491.59800000000001</v>
      </c>
      <c r="O2158" s="234">
        <f t="shared" si="690"/>
        <v>78.940999999999974</v>
      </c>
      <c r="P2158" s="105">
        <f t="shared" si="691"/>
        <v>16.058039292267253</v>
      </c>
      <c r="Q2158" s="240">
        <v>2633.71</v>
      </c>
      <c r="R2158" s="235">
        <v>3396.15</v>
      </c>
      <c r="S2158" s="234">
        <f t="shared" si="692"/>
        <v>-762.44</v>
      </c>
      <c r="T2158" s="105">
        <f t="shared" si="693"/>
        <v>-22.450127350087602</v>
      </c>
      <c r="U2158" s="180" t="s">
        <v>5774</v>
      </c>
      <c r="V2158" s="165">
        <v>944</v>
      </c>
      <c r="W2158" s="165">
        <v>943</v>
      </c>
      <c r="X2158" s="165">
        <f t="shared" si="694"/>
        <v>1</v>
      </c>
      <c r="Y2158" s="255">
        <f t="shared" si="695"/>
        <v>0.10604453870625664</v>
      </c>
      <c r="Z2158" s="237" t="s">
        <v>5460</v>
      </c>
      <c r="AA2158" s="165">
        <v>740</v>
      </c>
      <c r="AB2158" s="165">
        <v>1499</v>
      </c>
      <c r="AC2158" s="165">
        <f t="shared" si="683"/>
        <v>-759</v>
      </c>
      <c r="AD2158" s="165">
        <f t="shared" si="684"/>
        <v>-50.633755837224811</v>
      </c>
      <c r="AE2158" s="241" t="s">
        <v>10423</v>
      </c>
      <c r="AF2158" s="165">
        <v>315</v>
      </c>
      <c r="AG2158" s="165">
        <v>314</v>
      </c>
      <c r="AH2158" s="165">
        <f t="shared" si="678"/>
        <v>1</v>
      </c>
      <c r="AI2158" s="165">
        <f t="shared" si="696"/>
        <v>0.31847133757961787</v>
      </c>
      <c r="AJ2158" s="235" t="s">
        <v>10424</v>
      </c>
      <c r="AK2158" s="165">
        <v>169</v>
      </c>
      <c r="AL2158" s="165">
        <v>184</v>
      </c>
      <c r="AM2158" s="165">
        <f t="shared" si="685"/>
        <v>-15</v>
      </c>
      <c r="AN2158" s="165">
        <f t="shared" si="680"/>
        <v>-8.1521739130434785</v>
      </c>
      <c r="AO2158" s="241" t="s">
        <v>10425</v>
      </c>
      <c r="AP2158" s="165">
        <v>122</v>
      </c>
      <c r="AQ2158" s="165">
        <v>122</v>
      </c>
      <c r="AR2158" s="165">
        <f t="shared" si="681"/>
        <v>0</v>
      </c>
      <c r="AS2158" s="255">
        <f t="shared" si="682"/>
        <v>0</v>
      </c>
      <c r="AT2158" s="172" t="s">
        <v>11809</v>
      </c>
    </row>
    <row r="2159" spans="2:46" ht="50" customHeight="1">
      <c r="B2159" s="34" t="s">
        <v>4251</v>
      </c>
      <c r="C2159" s="35" t="s">
        <v>5325</v>
      </c>
      <c r="D2159" s="36" t="s">
        <v>4252</v>
      </c>
      <c r="E2159" s="240">
        <v>2528.9690000000001</v>
      </c>
      <c r="F2159" s="235">
        <v>2361.9760000000001</v>
      </c>
      <c r="G2159" s="234">
        <f t="shared" si="686"/>
        <v>166.99299999999994</v>
      </c>
      <c r="H2159" s="105">
        <f t="shared" si="687"/>
        <v>7.070054903182756</v>
      </c>
      <c r="I2159" s="240">
        <v>342.76</v>
      </c>
      <c r="J2159" s="235">
        <v>342.65600000000001</v>
      </c>
      <c r="K2159" s="234">
        <f t="shared" si="688"/>
        <v>0.10399999999998499</v>
      </c>
      <c r="L2159" s="312">
        <f t="shared" si="689"/>
        <v>3.0351139335072195E-2</v>
      </c>
      <c r="M2159" s="240">
        <v>430.78899999999999</v>
      </c>
      <c r="N2159" s="235">
        <v>396.74900000000002</v>
      </c>
      <c r="O2159" s="234">
        <f t="shared" si="690"/>
        <v>34.039999999999964</v>
      </c>
      <c r="P2159" s="105">
        <f t="shared" si="691"/>
        <v>8.5797317699603433</v>
      </c>
      <c r="Q2159" s="240">
        <v>1755.42</v>
      </c>
      <c r="R2159" s="235">
        <v>1622.5709999999999</v>
      </c>
      <c r="S2159" s="234">
        <f t="shared" si="692"/>
        <v>132.84900000000016</v>
      </c>
      <c r="T2159" s="105">
        <f t="shared" si="693"/>
        <v>8.1875615920659346</v>
      </c>
      <c r="U2159" s="180" t="s">
        <v>5524</v>
      </c>
      <c r="V2159" s="165">
        <v>676</v>
      </c>
      <c r="W2159" s="165">
        <v>703</v>
      </c>
      <c r="X2159" s="165">
        <f t="shared" si="694"/>
        <v>-27</v>
      </c>
      <c r="Y2159" s="255">
        <f t="shared" si="695"/>
        <v>-3.8406827880512093</v>
      </c>
      <c r="Z2159" s="237" t="s">
        <v>5460</v>
      </c>
      <c r="AA2159" s="165">
        <v>314</v>
      </c>
      <c r="AB2159" s="165">
        <v>315</v>
      </c>
      <c r="AC2159" s="165">
        <f t="shared" si="683"/>
        <v>-1</v>
      </c>
      <c r="AD2159" s="165">
        <f t="shared" si="684"/>
        <v>-0.31746031746031744</v>
      </c>
      <c r="AE2159" s="235" t="s">
        <v>6074</v>
      </c>
      <c r="AF2159" s="165">
        <v>401</v>
      </c>
      <c r="AG2159" s="165">
        <v>230</v>
      </c>
      <c r="AH2159" s="165">
        <f t="shared" si="678"/>
        <v>171</v>
      </c>
      <c r="AI2159" s="165">
        <f t="shared" si="696"/>
        <v>74.34782608695653</v>
      </c>
      <c r="AJ2159" s="235" t="s">
        <v>5373</v>
      </c>
      <c r="AK2159" s="165">
        <v>118</v>
      </c>
      <c r="AL2159" s="165">
        <v>122</v>
      </c>
      <c r="AM2159" s="165">
        <f t="shared" si="685"/>
        <v>-4</v>
      </c>
      <c r="AN2159" s="165">
        <f>AM2159/AL2159*100</f>
        <v>-3.278688524590164</v>
      </c>
      <c r="AO2159" s="187" t="s">
        <v>10426</v>
      </c>
      <c r="AP2159" s="165">
        <v>121</v>
      </c>
      <c r="AQ2159" s="165">
        <v>126</v>
      </c>
      <c r="AR2159" s="165">
        <f t="shared" si="681"/>
        <v>-5</v>
      </c>
      <c r="AS2159" s="255">
        <f t="shared" si="682"/>
        <v>-3.9682539682539679</v>
      </c>
      <c r="AT2159" s="172" t="s">
        <v>11809</v>
      </c>
    </row>
    <row r="2160" spans="2:46" ht="50" customHeight="1">
      <c r="B2160" s="34" t="s">
        <v>4253</v>
      </c>
      <c r="C2160" s="35" t="s">
        <v>5325</v>
      </c>
      <c r="D2160" s="36" t="s">
        <v>4254</v>
      </c>
      <c r="E2160" s="240">
        <v>2257.6109999999999</v>
      </c>
      <c r="F2160" s="235">
        <v>2952.4639999999999</v>
      </c>
      <c r="G2160" s="234">
        <f t="shared" si="686"/>
        <v>-694.85300000000007</v>
      </c>
      <c r="H2160" s="105">
        <f t="shared" si="687"/>
        <v>-23.534681540570862</v>
      </c>
      <c r="I2160" s="240">
        <v>348.72199999999998</v>
      </c>
      <c r="J2160" s="235">
        <v>439.815</v>
      </c>
      <c r="K2160" s="234">
        <f t="shared" si="688"/>
        <v>-91.093000000000018</v>
      </c>
      <c r="L2160" s="312">
        <f t="shared" si="689"/>
        <v>-20.71166285824722</v>
      </c>
      <c r="M2160" s="240">
        <v>388.29899999999998</v>
      </c>
      <c r="N2160" s="235">
        <v>455.767</v>
      </c>
      <c r="O2160" s="234">
        <f t="shared" si="690"/>
        <v>-67.468000000000018</v>
      </c>
      <c r="P2160" s="105">
        <f t="shared" si="691"/>
        <v>-14.803177939605108</v>
      </c>
      <c r="Q2160" s="240">
        <v>1520.59</v>
      </c>
      <c r="R2160" s="235">
        <v>2056.8820000000001</v>
      </c>
      <c r="S2160" s="234">
        <f t="shared" si="692"/>
        <v>-536.29200000000014</v>
      </c>
      <c r="T2160" s="105">
        <f t="shared" si="693"/>
        <v>-26.073056208377544</v>
      </c>
      <c r="U2160" s="354" t="s">
        <v>9992</v>
      </c>
      <c r="V2160" s="165">
        <v>501.80399999999997</v>
      </c>
      <c r="W2160" s="165">
        <v>1063.7719999999999</v>
      </c>
      <c r="X2160" s="165">
        <f t="shared" si="694"/>
        <v>-561.96799999999996</v>
      </c>
      <c r="Y2160" s="255">
        <f t="shared" si="695"/>
        <v>-52.827861609442628</v>
      </c>
      <c r="Z2160" s="235" t="s">
        <v>5580</v>
      </c>
      <c r="AA2160" s="165">
        <v>429.73399999999998</v>
      </c>
      <c r="AB2160" s="165">
        <v>405.62900000000002</v>
      </c>
      <c r="AC2160" s="165">
        <f t="shared" si="683"/>
        <v>24.104999999999961</v>
      </c>
      <c r="AD2160" s="165">
        <f t="shared" si="684"/>
        <v>5.9426224456338081</v>
      </c>
      <c r="AE2160" s="235" t="s">
        <v>10427</v>
      </c>
      <c r="AF2160" s="165">
        <v>251.614</v>
      </c>
      <c r="AG2160" s="165">
        <v>230.858</v>
      </c>
      <c r="AH2160" s="165">
        <f t="shared" si="678"/>
        <v>20.756</v>
      </c>
      <c r="AI2160" s="165">
        <f t="shared" si="696"/>
        <v>8.9908082024447928</v>
      </c>
      <c r="AJ2160" s="235" t="s">
        <v>5526</v>
      </c>
      <c r="AK2160" s="165">
        <v>163</v>
      </c>
      <c r="AL2160" s="165">
        <v>163</v>
      </c>
      <c r="AM2160" s="165">
        <f t="shared" si="685"/>
        <v>0</v>
      </c>
      <c r="AN2160" s="165">
        <f t="shared" ref="AN2160:AN2161" si="697">AM2160/AL2160*100</f>
        <v>0</v>
      </c>
      <c r="AO2160" s="235" t="s">
        <v>6036</v>
      </c>
      <c r="AP2160" s="165">
        <v>51.439</v>
      </c>
      <c r="AQ2160" s="165">
        <v>51.366999999999997</v>
      </c>
      <c r="AR2160" s="165">
        <f t="shared" si="681"/>
        <v>7.2000000000002728E-2</v>
      </c>
      <c r="AS2160" s="255">
        <f t="shared" si="682"/>
        <v>0.14016781201939521</v>
      </c>
      <c r="AT2160" s="172" t="s">
        <v>11809</v>
      </c>
    </row>
    <row r="2161" spans="2:46" ht="50" customHeight="1">
      <c r="B2161" s="34" t="s">
        <v>4255</v>
      </c>
      <c r="C2161" s="35" t="s">
        <v>5325</v>
      </c>
      <c r="D2161" s="36" t="s">
        <v>4256</v>
      </c>
      <c r="E2161" s="240">
        <v>2786.9050000000002</v>
      </c>
      <c r="F2161" s="235">
        <v>2681.732</v>
      </c>
      <c r="G2161" s="234">
        <f t="shared" si="686"/>
        <v>105.17300000000023</v>
      </c>
      <c r="H2161" s="105">
        <f t="shared" si="687"/>
        <v>3.9218311151151655</v>
      </c>
      <c r="I2161" s="240">
        <v>567.84299999999996</v>
      </c>
      <c r="J2161" s="235">
        <v>635.83000000000004</v>
      </c>
      <c r="K2161" s="234">
        <f t="shared" si="688"/>
        <v>-67.98700000000008</v>
      </c>
      <c r="L2161" s="312">
        <f t="shared" si="689"/>
        <v>-10.692637969268528</v>
      </c>
      <c r="M2161" s="240">
        <v>607.41</v>
      </c>
      <c r="N2161" s="235">
        <v>599.95600000000002</v>
      </c>
      <c r="O2161" s="234">
        <f t="shared" si="690"/>
        <v>7.4539999999999509</v>
      </c>
      <c r="P2161" s="105">
        <f t="shared" si="691"/>
        <v>1.2424244444592523</v>
      </c>
      <c r="Q2161" s="240">
        <v>1611.652</v>
      </c>
      <c r="R2161" s="235">
        <v>1445.9459999999999</v>
      </c>
      <c r="S2161" s="234">
        <f t="shared" si="692"/>
        <v>165.70600000000013</v>
      </c>
      <c r="T2161" s="105">
        <f t="shared" si="693"/>
        <v>11.4600406930826</v>
      </c>
      <c r="U2161" s="180" t="s">
        <v>10428</v>
      </c>
      <c r="V2161" s="165">
        <v>837</v>
      </c>
      <c r="W2161" s="165">
        <v>826</v>
      </c>
      <c r="X2161" s="165">
        <f t="shared" si="694"/>
        <v>11</v>
      </c>
      <c r="Y2161" s="165">
        <f t="shared" si="695"/>
        <v>1.331719128329298</v>
      </c>
      <c r="Z2161" s="241" t="s">
        <v>10429</v>
      </c>
      <c r="AA2161" s="165">
        <v>247</v>
      </c>
      <c r="AB2161" s="165">
        <v>127</v>
      </c>
      <c r="AC2161" s="165">
        <f t="shared" si="683"/>
        <v>120</v>
      </c>
      <c r="AD2161" s="165">
        <f t="shared" si="684"/>
        <v>94.488188976377955</v>
      </c>
      <c r="AE2161" s="241" t="s">
        <v>10430</v>
      </c>
      <c r="AF2161" s="165">
        <v>145</v>
      </c>
      <c r="AG2161" s="165">
        <v>145</v>
      </c>
      <c r="AH2161" s="165">
        <f t="shared" si="678"/>
        <v>0</v>
      </c>
      <c r="AI2161" s="165">
        <f t="shared" si="696"/>
        <v>0</v>
      </c>
      <c r="AJ2161" s="241" t="s">
        <v>10431</v>
      </c>
      <c r="AK2161" s="165">
        <v>123</v>
      </c>
      <c r="AL2161" s="165">
        <v>94</v>
      </c>
      <c r="AM2161" s="165">
        <f t="shared" si="685"/>
        <v>29</v>
      </c>
      <c r="AN2161" s="165">
        <f t="shared" si="697"/>
        <v>30.851063829787233</v>
      </c>
      <c r="AO2161" s="235" t="s">
        <v>10068</v>
      </c>
      <c r="AP2161" s="165">
        <v>85</v>
      </c>
      <c r="AQ2161" s="165">
        <v>85</v>
      </c>
      <c r="AR2161" s="165">
        <f t="shared" si="681"/>
        <v>0</v>
      </c>
      <c r="AS2161" s="255">
        <f t="shared" si="682"/>
        <v>0</v>
      </c>
      <c r="AT2161" s="172" t="s">
        <v>11809</v>
      </c>
    </row>
    <row r="2162" spans="2:46" ht="50" customHeight="1">
      <c r="B2162" s="34" t="s">
        <v>4257</v>
      </c>
      <c r="C2162" s="35" t="s">
        <v>5325</v>
      </c>
      <c r="D2162" s="36" t="s">
        <v>4258</v>
      </c>
      <c r="E2162" s="240">
        <v>1640.7270000000001</v>
      </c>
      <c r="F2162" s="235">
        <v>1693.039</v>
      </c>
      <c r="G2162" s="234">
        <f t="shared" si="686"/>
        <v>-52.311999999999898</v>
      </c>
      <c r="H2162" s="105">
        <f t="shared" si="687"/>
        <v>-3.0898284091506398</v>
      </c>
      <c r="I2162" s="240">
        <v>214.03800000000001</v>
      </c>
      <c r="J2162" s="235">
        <v>219.268</v>
      </c>
      <c r="K2162" s="234">
        <f t="shared" si="688"/>
        <v>-5.2299999999999898</v>
      </c>
      <c r="L2162" s="312">
        <f t="shared" si="689"/>
        <v>-2.3852089680208648</v>
      </c>
      <c r="M2162" s="240">
        <v>304.81</v>
      </c>
      <c r="N2162" s="235">
        <v>354.78500000000003</v>
      </c>
      <c r="O2162" s="234">
        <f t="shared" si="690"/>
        <v>-49.975000000000023</v>
      </c>
      <c r="P2162" s="105">
        <f t="shared" si="691"/>
        <v>-14.085995743901242</v>
      </c>
      <c r="Q2162" s="240">
        <v>1121.8789999999999</v>
      </c>
      <c r="R2162" s="235">
        <v>1118.9860000000001</v>
      </c>
      <c r="S2162" s="234">
        <f t="shared" si="692"/>
        <v>2.8929999999998017</v>
      </c>
      <c r="T2162" s="105">
        <f t="shared" si="693"/>
        <v>0.25853764032792204</v>
      </c>
      <c r="U2162" s="180" t="s">
        <v>5615</v>
      </c>
      <c r="V2162" s="165">
        <v>347</v>
      </c>
      <c r="W2162" s="165">
        <v>371</v>
      </c>
      <c r="X2162" s="165">
        <f t="shared" si="694"/>
        <v>-24</v>
      </c>
      <c r="Y2162" s="165">
        <f t="shared" si="695"/>
        <v>-6.4690026954177897</v>
      </c>
      <c r="Z2162" s="235" t="s">
        <v>9590</v>
      </c>
      <c r="AA2162" s="165">
        <v>344</v>
      </c>
      <c r="AB2162" s="165">
        <v>366</v>
      </c>
      <c r="AC2162" s="165">
        <f t="shared" si="683"/>
        <v>-22</v>
      </c>
      <c r="AD2162" s="165">
        <f t="shared" si="684"/>
        <v>-6.0109289617486334</v>
      </c>
      <c r="AE2162" s="235" t="s">
        <v>5531</v>
      </c>
      <c r="AF2162" s="165">
        <v>141</v>
      </c>
      <c r="AG2162" s="165">
        <v>151</v>
      </c>
      <c r="AH2162" s="165">
        <f t="shared" si="678"/>
        <v>-10</v>
      </c>
      <c r="AI2162" s="165">
        <f t="shared" si="696"/>
        <v>-6.6225165562913908</v>
      </c>
      <c r="AJ2162" s="235" t="s">
        <v>6385</v>
      </c>
      <c r="AK2162" s="165">
        <v>125</v>
      </c>
      <c r="AL2162" s="165">
        <v>79</v>
      </c>
      <c r="AM2162" s="165">
        <f t="shared" si="685"/>
        <v>46</v>
      </c>
      <c r="AN2162" s="165">
        <f t="shared" si="680"/>
        <v>58.22784810126582</v>
      </c>
      <c r="AO2162" s="235" t="s">
        <v>10432</v>
      </c>
      <c r="AP2162" s="165">
        <v>69</v>
      </c>
      <c r="AQ2162" s="165">
        <v>65</v>
      </c>
      <c r="AR2162" s="165">
        <f t="shared" si="681"/>
        <v>4</v>
      </c>
      <c r="AS2162" s="255">
        <f t="shared" si="682"/>
        <v>6.1538461538461542</v>
      </c>
      <c r="AT2162" s="172" t="s">
        <v>11809</v>
      </c>
    </row>
    <row r="2163" spans="2:46" ht="50" customHeight="1">
      <c r="B2163" s="34" t="s">
        <v>4259</v>
      </c>
      <c r="C2163" s="35" t="s">
        <v>5325</v>
      </c>
      <c r="D2163" s="36" t="s">
        <v>4260</v>
      </c>
      <c r="E2163" s="240">
        <v>3595.5920000000001</v>
      </c>
      <c r="F2163" s="235">
        <v>3441.3530000000001</v>
      </c>
      <c r="G2163" s="234">
        <f t="shared" si="686"/>
        <v>154.23900000000003</v>
      </c>
      <c r="H2163" s="105">
        <f t="shared" si="687"/>
        <v>4.4819290552291511</v>
      </c>
      <c r="I2163" s="240">
        <v>288.70400000000001</v>
      </c>
      <c r="J2163" s="235">
        <v>288.30099999999999</v>
      </c>
      <c r="K2163" s="234">
        <f t="shared" si="688"/>
        <v>0.40300000000002001</v>
      </c>
      <c r="L2163" s="312">
        <f t="shared" si="689"/>
        <v>0.13978446137891304</v>
      </c>
      <c r="M2163" s="240">
        <v>339.22300000000001</v>
      </c>
      <c r="N2163" s="235">
        <v>339.18</v>
      </c>
      <c r="O2163" s="234">
        <f t="shared" si="690"/>
        <v>4.3000000000006366E-2</v>
      </c>
      <c r="P2163" s="105">
        <f t="shared" si="691"/>
        <v>1.2677634294476787E-2</v>
      </c>
      <c r="Q2163" s="240">
        <v>2967.665</v>
      </c>
      <c r="R2163" s="235">
        <v>2813.8719999999998</v>
      </c>
      <c r="S2163" s="234">
        <f t="shared" si="692"/>
        <v>153.79300000000012</v>
      </c>
      <c r="T2163" s="105">
        <f t="shared" si="693"/>
        <v>5.465529348882967</v>
      </c>
      <c r="U2163" s="180" t="s">
        <v>5570</v>
      </c>
      <c r="V2163" s="165">
        <v>884</v>
      </c>
      <c r="W2163" s="165">
        <v>737</v>
      </c>
      <c r="X2163" s="165">
        <f t="shared" si="694"/>
        <v>147</v>
      </c>
      <c r="Y2163" s="255">
        <f t="shared" si="695"/>
        <v>19.945725915875169</v>
      </c>
      <c r="Z2163" s="235" t="s">
        <v>9992</v>
      </c>
      <c r="AA2163" s="165">
        <v>676</v>
      </c>
      <c r="AB2163" s="165">
        <v>669</v>
      </c>
      <c r="AC2163" s="165">
        <f t="shared" si="683"/>
        <v>7</v>
      </c>
      <c r="AD2163" s="165">
        <f t="shared" si="684"/>
        <v>1.0463378176382661</v>
      </c>
      <c r="AE2163" s="235" t="s">
        <v>10433</v>
      </c>
      <c r="AF2163" s="165">
        <v>384</v>
      </c>
      <c r="AG2163" s="165">
        <v>384</v>
      </c>
      <c r="AH2163" s="165">
        <f t="shared" si="678"/>
        <v>0</v>
      </c>
      <c r="AI2163" s="165">
        <f t="shared" si="696"/>
        <v>0</v>
      </c>
      <c r="AJ2163" s="235" t="s">
        <v>5580</v>
      </c>
      <c r="AK2163" s="165">
        <v>369</v>
      </c>
      <c r="AL2163" s="165">
        <v>369</v>
      </c>
      <c r="AM2163" s="165">
        <f t="shared" si="685"/>
        <v>0</v>
      </c>
      <c r="AN2163" s="165">
        <f t="shared" si="680"/>
        <v>0</v>
      </c>
      <c r="AO2163" s="235" t="s">
        <v>10434</v>
      </c>
      <c r="AP2163" s="165">
        <v>362</v>
      </c>
      <c r="AQ2163" s="165">
        <v>361</v>
      </c>
      <c r="AR2163" s="165">
        <f t="shared" si="681"/>
        <v>1</v>
      </c>
      <c r="AS2163" s="255">
        <f t="shared" si="682"/>
        <v>0.2770083102493075</v>
      </c>
      <c r="AT2163" s="172" t="s">
        <v>11809</v>
      </c>
    </row>
    <row r="2164" spans="2:46" ht="50" customHeight="1">
      <c r="B2164" s="34" t="s">
        <v>4261</v>
      </c>
      <c r="C2164" s="35" t="s">
        <v>5325</v>
      </c>
      <c r="D2164" s="36" t="s">
        <v>4262</v>
      </c>
      <c r="E2164" s="240">
        <v>2932.2469999999998</v>
      </c>
      <c r="F2164" s="235">
        <v>2664.951</v>
      </c>
      <c r="G2164" s="234">
        <f t="shared" si="686"/>
        <v>267.29599999999982</v>
      </c>
      <c r="H2164" s="105">
        <f t="shared" si="687"/>
        <v>10.030053085403814</v>
      </c>
      <c r="I2164" s="240">
        <v>692.2</v>
      </c>
      <c r="J2164" s="235">
        <v>692.1</v>
      </c>
      <c r="K2164" s="234">
        <f t="shared" si="688"/>
        <v>0.10000000000002274</v>
      </c>
      <c r="L2164" s="312">
        <f t="shared" si="689"/>
        <v>1.4448779078171178E-2</v>
      </c>
      <c r="M2164" s="240">
        <v>313.37</v>
      </c>
      <c r="N2164" s="235">
        <v>220.43100000000001</v>
      </c>
      <c r="O2164" s="234">
        <f t="shared" si="690"/>
        <v>92.938999999999993</v>
      </c>
      <c r="P2164" s="105">
        <f t="shared" si="691"/>
        <v>42.162400025404764</v>
      </c>
      <c r="Q2164" s="240">
        <v>1926.6769999999999</v>
      </c>
      <c r="R2164" s="235">
        <v>1752.42</v>
      </c>
      <c r="S2164" s="234">
        <f t="shared" si="692"/>
        <v>174.25699999999983</v>
      </c>
      <c r="T2164" s="105">
        <f t="shared" si="693"/>
        <v>9.9437920133301283</v>
      </c>
      <c r="U2164" s="180" t="s">
        <v>10435</v>
      </c>
      <c r="V2164" s="165">
        <v>484</v>
      </c>
      <c r="W2164" s="165">
        <v>519</v>
      </c>
      <c r="X2164" s="165">
        <f t="shared" si="694"/>
        <v>-35</v>
      </c>
      <c r="Y2164" s="255">
        <f t="shared" si="695"/>
        <v>-6.7437379576107901</v>
      </c>
      <c r="Z2164" s="235" t="s">
        <v>6379</v>
      </c>
      <c r="AA2164" s="165">
        <v>289</v>
      </c>
      <c r="AB2164" s="165">
        <v>295</v>
      </c>
      <c r="AC2164" s="165">
        <f t="shared" si="683"/>
        <v>-6</v>
      </c>
      <c r="AD2164" s="165">
        <f t="shared" si="684"/>
        <v>-2.0338983050847457</v>
      </c>
      <c r="AE2164" s="235" t="s">
        <v>6281</v>
      </c>
      <c r="AF2164" s="165">
        <v>220</v>
      </c>
      <c r="AG2164" s="165">
        <v>2</v>
      </c>
      <c r="AH2164" s="165">
        <f t="shared" si="678"/>
        <v>218</v>
      </c>
      <c r="AI2164" s="165">
        <f t="shared" si="696"/>
        <v>10900</v>
      </c>
      <c r="AJ2164" s="235" t="s">
        <v>10436</v>
      </c>
      <c r="AK2164" s="165">
        <v>86</v>
      </c>
      <c r="AL2164" s="165">
        <v>86</v>
      </c>
      <c r="AM2164" s="165">
        <f t="shared" si="685"/>
        <v>0</v>
      </c>
      <c r="AN2164" s="165">
        <f t="shared" si="680"/>
        <v>0</v>
      </c>
      <c r="AO2164" s="241" t="s">
        <v>10437</v>
      </c>
      <c r="AP2164" s="165">
        <v>57</v>
      </c>
      <c r="AQ2164" s="165">
        <v>56</v>
      </c>
      <c r="AR2164" s="165">
        <f t="shared" si="681"/>
        <v>1</v>
      </c>
      <c r="AS2164" s="255">
        <f t="shared" si="682"/>
        <v>1.7857142857142856</v>
      </c>
      <c r="AT2164" s="172" t="s">
        <v>11809</v>
      </c>
    </row>
    <row r="2165" spans="2:46" ht="50" customHeight="1">
      <c r="B2165" s="34" t="s">
        <v>4263</v>
      </c>
      <c r="C2165" s="35" t="s">
        <v>5325</v>
      </c>
      <c r="D2165" s="36" t="s">
        <v>4264</v>
      </c>
      <c r="E2165" s="240">
        <v>4475.5060000000003</v>
      </c>
      <c r="F2165" s="235">
        <v>4254.33</v>
      </c>
      <c r="G2165" s="234">
        <f t="shared" si="686"/>
        <v>221.17600000000039</v>
      </c>
      <c r="H2165" s="105">
        <f t="shared" si="687"/>
        <v>5.1988444713973854</v>
      </c>
      <c r="I2165" s="240">
        <v>538.25699999999995</v>
      </c>
      <c r="J2165" s="235">
        <v>536.322</v>
      </c>
      <c r="K2165" s="234">
        <f t="shared" si="688"/>
        <v>1.9349999999999454</v>
      </c>
      <c r="L2165" s="312">
        <f t="shared" si="689"/>
        <v>0.36079071900834675</v>
      </c>
      <c r="M2165" s="240">
        <v>1554.7180000000001</v>
      </c>
      <c r="N2165" s="235">
        <v>1399.4880000000001</v>
      </c>
      <c r="O2165" s="234">
        <f t="shared" si="690"/>
        <v>155.23000000000002</v>
      </c>
      <c r="P2165" s="105">
        <f t="shared" si="691"/>
        <v>11.091913614121736</v>
      </c>
      <c r="Q2165" s="240">
        <v>2382.5309999999999</v>
      </c>
      <c r="R2165" s="235">
        <v>2318.52</v>
      </c>
      <c r="S2165" s="234">
        <f t="shared" si="692"/>
        <v>64.010999999999967</v>
      </c>
      <c r="T2165" s="105">
        <f t="shared" si="693"/>
        <v>2.7608560633507571</v>
      </c>
      <c r="U2165" s="180" t="s">
        <v>5395</v>
      </c>
      <c r="V2165" s="165">
        <v>1969</v>
      </c>
      <c r="W2165" s="165">
        <v>1962</v>
      </c>
      <c r="X2165" s="165">
        <f t="shared" si="694"/>
        <v>7</v>
      </c>
      <c r="Y2165" s="165">
        <f t="shared" si="695"/>
        <v>0.3567787971457696</v>
      </c>
      <c r="Z2165" s="235" t="s">
        <v>5362</v>
      </c>
      <c r="AA2165" s="165">
        <v>190</v>
      </c>
      <c r="AB2165" s="165">
        <v>190</v>
      </c>
      <c r="AC2165" s="165">
        <f t="shared" si="683"/>
        <v>0</v>
      </c>
      <c r="AD2165" s="165">
        <f t="shared" si="684"/>
        <v>0</v>
      </c>
      <c r="AE2165" s="235" t="s">
        <v>7532</v>
      </c>
      <c r="AF2165" s="165">
        <v>68</v>
      </c>
      <c r="AG2165" s="165">
        <v>68</v>
      </c>
      <c r="AH2165" s="165">
        <f t="shared" si="678"/>
        <v>0</v>
      </c>
      <c r="AI2165" s="165">
        <f t="shared" si="696"/>
        <v>0</v>
      </c>
      <c r="AJ2165" s="235" t="s">
        <v>10438</v>
      </c>
      <c r="AK2165" s="165">
        <v>61</v>
      </c>
      <c r="AL2165" s="165">
        <v>58</v>
      </c>
      <c r="AM2165" s="165">
        <f t="shared" si="685"/>
        <v>3</v>
      </c>
      <c r="AN2165" s="165">
        <f t="shared" si="680"/>
        <v>5.1724137931034484</v>
      </c>
      <c r="AO2165" s="235" t="s">
        <v>6646</v>
      </c>
      <c r="AP2165" s="165">
        <v>49</v>
      </c>
      <c r="AQ2165" s="165" t="s">
        <v>6176</v>
      </c>
      <c r="AR2165" s="165" t="s">
        <v>6176</v>
      </c>
      <c r="AS2165" s="165" t="s">
        <v>6176</v>
      </c>
      <c r="AT2165" s="172" t="s">
        <v>11809</v>
      </c>
    </row>
    <row r="2166" spans="2:46" ht="50" customHeight="1">
      <c r="B2166" s="34" t="s">
        <v>4265</v>
      </c>
      <c r="C2166" s="35" t="s">
        <v>5325</v>
      </c>
      <c r="D2166" s="36" t="s">
        <v>4266</v>
      </c>
      <c r="E2166" s="240">
        <v>2577.5859999999998</v>
      </c>
      <c r="F2166" s="235">
        <v>2541.2959999999998</v>
      </c>
      <c r="G2166" s="234">
        <f t="shared" si="686"/>
        <v>36.289999999999964</v>
      </c>
      <c r="H2166" s="105">
        <f t="shared" si="687"/>
        <v>1.4280115342722755</v>
      </c>
      <c r="I2166" s="240">
        <v>904.08100000000002</v>
      </c>
      <c r="J2166" s="235">
        <v>1167.0150000000001</v>
      </c>
      <c r="K2166" s="234">
        <f t="shared" si="688"/>
        <v>-262.93400000000008</v>
      </c>
      <c r="L2166" s="312">
        <f t="shared" si="689"/>
        <v>-22.530473044476725</v>
      </c>
      <c r="M2166" s="240">
        <v>847.73699999999997</v>
      </c>
      <c r="N2166" s="235">
        <v>667.73699999999997</v>
      </c>
      <c r="O2166" s="234">
        <f t="shared" si="690"/>
        <v>180</v>
      </c>
      <c r="P2166" s="105">
        <f t="shared" si="691"/>
        <v>26.956720984459455</v>
      </c>
      <c r="Q2166" s="240">
        <v>825.76800000000003</v>
      </c>
      <c r="R2166" s="235">
        <v>706.54399999999998</v>
      </c>
      <c r="S2166" s="234">
        <f t="shared" si="692"/>
        <v>119.22400000000005</v>
      </c>
      <c r="T2166" s="105">
        <f t="shared" si="693"/>
        <v>16.874249869788724</v>
      </c>
      <c r="U2166" s="180" t="s">
        <v>5801</v>
      </c>
      <c r="V2166" s="165">
        <v>182</v>
      </c>
      <c r="W2166" s="165">
        <v>173</v>
      </c>
      <c r="X2166" s="165">
        <f t="shared" si="694"/>
        <v>9</v>
      </c>
      <c r="Y2166" s="165">
        <f t="shared" si="695"/>
        <v>5.202312138728324</v>
      </c>
      <c r="Z2166" s="235" t="s">
        <v>5440</v>
      </c>
      <c r="AA2166" s="165">
        <v>165</v>
      </c>
      <c r="AB2166" s="165">
        <v>156</v>
      </c>
      <c r="AC2166" s="165">
        <f t="shared" si="683"/>
        <v>9</v>
      </c>
      <c r="AD2166" s="165">
        <f t="shared" si="684"/>
        <v>5.7692307692307692</v>
      </c>
      <c r="AE2166" s="235" t="s">
        <v>5373</v>
      </c>
      <c r="AF2166" s="165">
        <v>157</v>
      </c>
      <c r="AG2166" s="165">
        <v>140</v>
      </c>
      <c r="AH2166" s="165">
        <f t="shared" si="678"/>
        <v>17</v>
      </c>
      <c r="AI2166" s="165">
        <f t="shared" si="696"/>
        <v>12.142857142857142</v>
      </c>
      <c r="AJ2166" s="241" t="s">
        <v>10439</v>
      </c>
      <c r="AK2166" s="165">
        <v>123</v>
      </c>
      <c r="AL2166" s="165">
        <v>67</v>
      </c>
      <c r="AM2166" s="165">
        <f t="shared" si="685"/>
        <v>56</v>
      </c>
      <c r="AN2166" s="165">
        <f t="shared" si="680"/>
        <v>83.582089552238799</v>
      </c>
      <c r="AO2166" s="235" t="s">
        <v>5391</v>
      </c>
      <c r="AP2166" s="165">
        <v>96</v>
      </c>
      <c r="AQ2166" s="165">
        <v>50</v>
      </c>
      <c r="AR2166" s="165">
        <f t="shared" si="681"/>
        <v>46</v>
      </c>
      <c r="AS2166" s="255">
        <f t="shared" si="682"/>
        <v>92</v>
      </c>
      <c r="AT2166" s="172" t="s">
        <v>11809</v>
      </c>
    </row>
    <row r="2167" spans="2:46" ht="50" customHeight="1">
      <c r="B2167" s="34" t="s">
        <v>4267</v>
      </c>
      <c r="C2167" s="35" t="s">
        <v>5325</v>
      </c>
      <c r="D2167" s="36" t="s">
        <v>4268</v>
      </c>
      <c r="E2167" s="240">
        <v>745.40200000000004</v>
      </c>
      <c r="F2167" s="235">
        <v>907.94</v>
      </c>
      <c r="G2167" s="234">
        <f t="shared" si="686"/>
        <v>-162.53800000000001</v>
      </c>
      <c r="H2167" s="105">
        <f t="shared" si="687"/>
        <v>-17.901843734167457</v>
      </c>
      <c r="I2167" s="240">
        <v>228.035</v>
      </c>
      <c r="J2167" s="235">
        <v>243.79400000000001</v>
      </c>
      <c r="K2167" s="234">
        <f t="shared" si="688"/>
        <v>-15.759000000000015</v>
      </c>
      <c r="L2167" s="312">
        <f t="shared" si="689"/>
        <v>-6.4640639228200918</v>
      </c>
      <c r="M2167" s="240">
        <v>66.143000000000001</v>
      </c>
      <c r="N2167" s="235">
        <v>90.025999999999996</v>
      </c>
      <c r="O2167" s="234">
        <f t="shared" si="690"/>
        <v>-23.882999999999996</v>
      </c>
      <c r="P2167" s="105">
        <f t="shared" si="691"/>
        <v>-26.529002732543926</v>
      </c>
      <c r="Q2167" s="240">
        <v>451.22399999999999</v>
      </c>
      <c r="R2167" s="235">
        <v>574.12</v>
      </c>
      <c r="S2167" s="234">
        <f t="shared" si="692"/>
        <v>-122.89600000000002</v>
      </c>
      <c r="T2167" s="105">
        <f t="shared" si="693"/>
        <v>-21.405977844353099</v>
      </c>
      <c r="U2167" s="180" t="s">
        <v>10440</v>
      </c>
      <c r="V2167" s="165">
        <v>171</v>
      </c>
      <c r="W2167" s="165">
        <v>258</v>
      </c>
      <c r="X2167" s="165">
        <f t="shared" si="694"/>
        <v>-87</v>
      </c>
      <c r="Y2167" s="165">
        <f t="shared" si="695"/>
        <v>-33.720930232558139</v>
      </c>
      <c r="Z2167" s="187" t="s">
        <v>10441</v>
      </c>
      <c r="AA2167" s="165">
        <v>110</v>
      </c>
      <c r="AB2167" s="165">
        <v>120</v>
      </c>
      <c r="AC2167" s="165">
        <f t="shared" si="683"/>
        <v>-10</v>
      </c>
      <c r="AD2167" s="165">
        <f t="shared" si="684"/>
        <v>-8.3333333333333321</v>
      </c>
      <c r="AE2167" s="235" t="s">
        <v>5373</v>
      </c>
      <c r="AF2167" s="165">
        <v>83</v>
      </c>
      <c r="AG2167" s="165">
        <v>86</v>
      </c>
      <c r="AH2167" s="165">
        <f t="shared" si="678"/>
        <v>-3</v>
      </c>
      <c r="AI2167" s="165">
        <f t="shared" si="696"/>
        <v>-3.4883720930232558</v>
      </c>
      <c r="AJ2167" s="235" t="s">
        <v>10442</v>
      </c>
      <c r="AK2167" s="165">
        <v>55</v>
      </c>
      <c r="AL2167" s="165">
        <v>74</v>
      </c>
      <c r="AM2167" s="165">
        <f t="shared" si="685"/>
        <v>-19</v>
      </c>
      <c r="AN2167" s="165">
        <f t="shared" si="680"/>
        <v>-25.675675675675674</v>
      </c>
      <c r="AO2167" s="195" t="s">
        <v>5567</v>
      </c>
      <c r="AP2167" s="165">
        <v>6</v>
      </c>
      <c r="AQ2167" s="165">
        <v>6</v>
      </c>
      <c r="AR2167" s="165">
        <f t="shared" si="681"/>
        <v>0</v>
      </c>
      <c r="AS2167" s="255">
        <f t="shared" si="682"/>
        <v>0</v>
      </c>
      <c r="AT2167" s="172" t="s">
        <v>11809</v>
      </c>
    </row>
    <row r="2168" spans="2:46" ht="50" customHeight="1">
      <c r="B2168" s="34" t="s">
        <v>4269</v>
      </c>
      <c r="C2168" s="35" t="s">
        <v>5325</v>
      </c>
      <c r="D2168" s="36" t="s">
        <v>4270</v>
      </c>
      <c r="E2168" s="240">
        <v>9363.7559999999994</v>
      </c>
      <c r="F2168" s="235">
        <v>10189.436</v>
      </c>
      <c r="G2168" s="234">
        <f t="shared" si="686"/>
        <v>-825.68000000000029</v>
      </c>
      <c r="H2168" s="105">
        <f t="shared" si="687"/>
        <v>-8.1032944316054429</v>
      </c>
      <c r="I2168" s="240">
        <v>1381.7470000000001</v>
      </c>
      <c r="J2168" s="235">
        <v>1739.885</v>
      </c>
      <c r="K2168" s="234">
        <f t="shared" si="688"/>
        <v>-358.13799999999992</v>
      </c>
      <c r="L2168" s="312">
        <f t="shared" si="689"/>
        <v>-20.584004115214508</v>
      </c>
      <c r="M2168" s="240">
        <v>2564.6640000000002</v>
      </c>
      <c r="N2168" s="235">
        <v>2837.8539999999998</v>
      </c>
      <c r="O2168" s="234">
        <f t="shared" si="690"/>
        <v>-273.1899999999996</v>
      </c>
      <c r="P2168" s="105">
        <f t="shared" si="691"/>
        <v>-9.6266404120860205</v>
      </c>
      <c r="Q2168" s="240">
        <v>5417.3450000000003</v>
      </c>
      <c r="R2168" s="235">
        <v>5611.6970000000001</v>
      </c>
      <c r="S2168" s="234">
        <f t="shared" si="692"/>
        <v>-194.35199999999986</v>
      </c>
      <c r="T2168" s="105">
        <f t="shared" si="693"/>
        <v>-3.4633373826134921</v>
      </c>
      <c r="U2168" s="180" t="s">
        <v>5338</v>
      </c>
      <c r="V2168" s="165">
        <v>1627</v>
      </c>
      <c r="W2168" s="165">
        <v>1627</v>
      </c>
      <c r="X2168" s="165">
        <f t="shared" si="694"/>
        <v>0</v>
      </c>
      <c r="Y2168" s="165">
        <f t="shared" si="695"/>
        <v>0</v>
      </c>
      <c r="Z2168" s="235" t="s">
        <v>9992</v>
      </c>
      <c r="AA2168" s="165">
        <v>1149</v>
      </c>
      <c r="AB2168" s="165">
        <v>1356</v>
      </c>
      <c r="AC2168" s="165">
        <f t="shared" si="683"/>
        <v>-207</v>
      </c>
      <c r="AD2168" s="165">
        <f t="shared" si="684"/>
        <v>-15.265486725663715</v>
      </c>
      <c r="AE2168" s="235" t="s">
        <v>10434</v>
      </c>
      <c r="AF2168" s="165">
        <v>675</v>
      </c>
      <c r="AG2168" s="165">
        <v>671</v>
      </c>
      <c r="AH2168" s="165">
        <f t="shared" si="678"/>
        <v>4</v>
      </c>
      <c r="AI2168" s="165">
        <f t="shared" si="696"/>
        <v>0.5961251862891207</v>
      </c>
      <c r="AJ2168" s="235" t="s">
        <v>5373</v>
      </c>
      <c r="AK2168" s="165">
        <v>529</v>
      </c>
      <c r="AL2168" s="165">
        <v>529</v>
      </c>
      <c r="AM2168" s="165">
        <f t="shared" si="685"/>
        <v>0</v>
      </c>
      <c r="AN2168" s="165">
        <f t="shared" si="680"/>
        <v>0</v>
      </c>
      <c r="AO2168" s="71" t="s">
        <v>10443</v>
      </c>
      <c r="AP2168" s="165">
        <v>444</v>
      </c>
      <c r="AQ2168" s="165">
        <v>443</v>
      </c>
      <c r="AR2168" s="165">
        <f t="shared" si="681"/>
        <v>1</v>
      </c>
      <c r="AS2168" s="255">
        <f t="shared" si="682"/>
        <v>0.22573363431151239</v>
      </c>
      <c r="AT2168" s="172" t="s">
        <v>11809</v>
      </c>
    </row>
    <row r="2169" spans="2:46" ht="50" customHeight="1">
      <c r="B2169" s="34" t="s">
        <v>4271</v>
      </c>
      <c r="C2169" s="35" t="s">
        <v>5325</v>
      </c>
      <c r="D2169" s="36" t="s">
        <v>4272</v>
      </c>
      <c r="E2169" s="240">
        <v>5804.634</v>
      </c>
      <c r="F2169" s="235">
        <v>6046.53</v>
      </c>
      <c r="G2169" s="234">
        <f t="shared" si="686"/>
        <v>-241.89599999999973</v>
      </c>
      <c r="H2169" s="105">
        <f t="shared" si="687"/>
        <v>-4.0005755367127884</v>
      </c>
      <c r="I2169" s="240">
        <v>974.06899999999996</v>
      </c>
      <c r="J2169" s="235">
        <v>980.33500000000004</v>
      </c>
      <c r="K2169" s="234">
        <f t="shared" si="688"/>
        <v>-6.2660000000000764</v>
      </c>
      <c r="L2169" s="312">
        <f t="shared" si="689"/>
        <v>-0.6391692635680738</v>
      </c>
      <c r="M2169" s="240">
        <v>1785.722</v>
      </c>
      <c r="N2169" s="235">
        <v>1874.5329999999999</v>
      </c>
      <c r="O2169" s="234">
        <f t="shared" si="690"/>
        <v>-88.810999999999922</v>
      </c>
      <c r="P2169" s="105">
        <f t="shared" si="691"/>
        <v>-4.7377666864226944</v>
      </c>
      <c r="Q2169" s="240">
        <v>3044.8429999999998</v>
      </c>
      <c r="R2169" s="235">
        <v>3191.6619999999998</v>
      </c>
      <c r="S2169" s="234">
        <f t="shared" si="692"/>
        <v>-146.81899999999996</v>
      </c>
      <c r="T2169" s="105">
        <f t="shared" si="693"/>
        <v>-4.6000798330148989</v>
      </c>
      <c r="U2169" s="180" t="s">
        <v>5508</v>
      </c>
      <c r="V2169" s="165">
        <v>1385</v>
      </c>
      <c r="W2169" s="165">
        <v>1396</v>
      </c>
      <c r="X2169" s="165">
        <f t="shared" si="694"/>
        <v>-11</v>
      </c>
      <c r="Y2169" s="255">
        <f t="shared" si="695"/>
        <v>-0.78796561604584525</v>
      </c>
      <c r="Z2169" s="237" t="s">
        <v>9992</v>
      </c>
      <c r="AA2169" s="165">
        <v>606</v>
      </c>
      <c r="AB2169" s="165">
        <v>632</v>
      </c>
      <c r="AC2169" s="165">
        <f t="shared" si="683"/>
        <v>-26</v>
      </c>
      <c r="AD2169" s="165">
        <f t="shared" si="684"/>
        <v>-4.1139240506329111</v>
      </c>
      <c r="AE2169" s="235" t="s">
        <v>6491</v>
      </c>
      <c r="AF2169" s="165">
        <v>349</v>
      </c>
      <c r="AG2169" s="165">
        <v>348</v>
      </c>
      <c r="AH2169" s="165">
        <f t="shared" si="678"/>
        <v>1</v>
      </c>
      <c r="AI2169" s="165">
        <f t="shared" si="696"/>
        <v>0.28735632183908044</v>
      </c>
      <c r="AJ2169" s="235" t="s">
        <v>5524</v>
      </c>
      <c r="AK2169" s="165">
        <v>148</v>
      </c>
      <c r="AL2169" s="165">
        <v>162</v>
      </c>
      <c r="AM2169" s="165">
        <f t="shared" si="685"/>
        <v>-14</v>
      </c>
      <c r="AN2169" s="165">
        <f t="shared" si="680"/>
        <v>-8.6419753086419746</v>
      </c>
      <c r="AO2169" s="235" t="s">
        <v>6762</v>
      </c>
      <c r="AP2169" s="165">
        <v>130</v>
      </c>
      <c r="AQ2169" s="165">
        <v>150</v>
      </c>
      <c r="AR2169" s="165">
        <f t="shared" si="681"/>
        <v>-20</v>
      </c>
      <c r="AS2169" s="255">
        <f t="shared" si="682"/>
        <v>-13.333333333333334</v>
      </c>
      <c r="AT2169" s="172" t="s">
        <v>11809</v>
      </c>
    </row>
    <row r="2170" spans="2:46" ht="50" customHeight="1">
      <c r="B2170" s="34" t="s">
        <v>4273</v>
      </c>
      <c r="C2170" s="35" t="s">
        <v>5325</v>
      </c>
      <c r="D2170" s="36" t="s">
        <v>4274</v>
      </c>
      <c r="E2170" s="240">
        <v>6665.6</v>
      </c>
      <c r="F2170" s="235">
        <v>7168.6319999999996</v>
      </c>
      <c r="G2170" s="234">
        <f t="shared" si="686"/>
        <v>-503.03199999999924</v>
      </c>
      <c r="H2170" s="105">
        <f t="shared" si="687"/>
        <v>-7.0171268381470728</v>
      </c>
      <c r="I2170" s="240">
        <v>2333.9969999999998</v>
      </c>
      <c r="J2170" s="235">
        <v>2652.4720000000002</v>
      </c>
      <c r="K2170" s="234">
        <f t="shared" si="688"/>
        <v>-318.47500000000036</v>
      </c>
      <c r="L2170" s="312">
        <f t="shared" si="689"/>
        <v>-12.006724293413855</v>
      </c>
      <c r="M2170" s="240">
        <v>1428.3030000000001</v>
      </c>
      <c r="N2170" s="235">
        <v>1276.1869999999999</v>
      </c>
      <c r="O2170" s="234">
        <f t="shared" si="690"/>
        <v>152.11600000000021</v>
      </c>
      <c r="P2170" s="105">
        <f t="shared" si="691"/>
        <v>11.919569780917705</v>
      </c>
      <c r="Q2170" s="240">
        <v>2903.3</v>
      </c>
      <c r="R2170" s="235">
        <v>3239.973</v>
      </c>
      <c r="S2170" s="234">
        <f t="shared" si="692"/>
        <v>-336.67299999999977</v>
      </c>
      <c r="T2170" s="105">
        <f t="shared" si="693"/>
        <v>-10.391228568880043</v>
      </c>
      <c r="U2170" s="180" t="s">
        <v>10444</v>
      </c>
      <c r="V2170" s="165">
        <v>972</v>
      </c>
      <c r="W2170" s="165">
        <v>1023</v>
      </c>
      <c r="X2170" s="165">
        <f t="shared" si="694"/>
        <v>-51</v>
      </c>
      <c r="Y2170" s="255">
        <f t="shared" si="695"/>
        <v>-4.9853372434017595</v>
      </c>
      <c r="Z2170" s="235" t="s">
        <v>10322</v>
      </c>
      <c r="AA2170" s="165">
        <v>677</v>
      </c>
      <c r="AB2170" s="165">
        <v>780</v>
      </c>
      <c r="AC2170" s="165">
        <f t="shared" si="683"/>
        <v>-103</v>
      </c>
      <c r="AD2170" s="165">
        <f t="shared" si="684"/>
        <v>-13.205128205128206</v>
      </c>
      <c r="AE2170" s="235" t="s">
        <v>10445</v>
      </c>
      <c r="AF2170" s="165">
        <v>413</v>
      </c>
      <c r="AG2170" s="165">
        <v>468</v>
      </c>
      <c r="AH2170" s="165">
        <f t="shared" si="678"/>
        <v>-55</v>
      </c>
      <c r="AI2170" s="165">
        <f t="shared" si="696"/>
        <v>-11.752136752136751</v>
      </c>
      <c r="AJ2170" s="235" t="s">
        <v>5564</v>
      </c>
      <c r="AK2170" s="165">
        <v>328</v>
      </c>
      <c r="AL2170" s="165">
        <v>443</v>
      </c>
      <c r="AM2170" s="165">
        <f t="shared" si="685"/>
        <v>-115</v>
      </c>
      <c r="AN2170" s="165">
        <f t="shared" si="680"/>
        <v>-25.959367945823931</v>
      </c>
      <c r="AO2170" s="235" t="s">
        <v>5373</v>
      </c>
      <c r="AP2170" s="165">
        <v>265</v>
      </c>
      <c r="AQ2170" s="165">
        <v>279</v>
      </c>
      <c r="AR2170" s="165">
        <f t="shared" si="681"/>
        <v>-14</v>
      </c>
      <c r="AS2170" s="255">
        <f t="shared" si="682"/>
        <v>-5.0179211469534053</v>
      </c>
      <c r="AT2170" s="172" t="s">
        <v>11809</v>
      </c>
    </row>
    <row r="2171" spans="2:46" ht="50" customHeight="1">
      <c r="B2171" s="34" t="s">
        <v>4275</v>
      </c>
      <c r="C2171" s="35" t="s">
        <v>5325</v>
      </c>
      <c r="D2171" s="36" t="s">
        <v>4276</v>
      </c>
      <c r="E2171" s="69">
        <v>4320.9430000000002</v>
      </c>
      <c r="F2171" s="115">
        <v>4394.4830000000002</v>
      </c>
      <c r="G2171" s="116">
        <f t="shared" si="686"/>
        <v>-73.539999999999964</v>
      </c>
      <c r="H2171" s="305">
        <f t="shared" si="687"/>
        <v>-1.6734619294237789</v>
      </c>
      <c r="I2171" s="69">
        <v>2251.61</v>
      </c>
      <c r="J2171" s="115">
        <v>2321.529</v>
      </c>
      <c r="K2171" s="116">
        <f t="shared" si="688"/>
        <v>-69.918999999999869</v>
      </c>
      <c r="L2171" s="318">
        <f t="shared" si="689"/>
        <v>-3.0117650910240568</v>
      </c>
      <c r="M2171" s="69">
        <v>728.69399999999996</v>
      </c>
      <c r="N2171" s="115">
        <v>726.61699999999996</v>
      </c>
      <c r="O2171" s="116">
        <f t="shared" si="690"/>
        <v>2.0769999999999982</v>
      </c>
      <c r="P2171" s="305">
        <f t="shared" si="691"/>
        <v>0.28584522520117173</v>
      </c>
      <c r="Q2171" s="69">
        <v>1340.6389999999999</v>
      </c>
      <c r="R2171" s="115">
        <v>1346.337</v>
      </c>
      <c r="S2171" s="116">
        <f t="shared" si="692"/>
        <v>-5.6980000000000928</v>
      </c>
      <c r="T2171" s="305">
        <f t="shared" si="693"/>
        <v>-0.42322241756707962</v>
      </c>
      <c r="U2171" s="76" t="s">
        <v>10446</v>
      </c>
      <c r="V2171" s="245">
        <v>494</v>
      </c>
      <c r="W2171" s="245">
        <v>494</v>
      </c>
      <c r="X2171" s="245">
        <f t="shared" si="694"/>
        <v>0</v>
      </c>
      <c r="Y2171" s="245">
        <f t="shared" si="695"/>
        <v>0</v>
      </c>
      <c r="Z2171" s="117" t="s">
        <v>10447</v>
      </c>
      <c r="AA2171" s="245">
        <v>213</v>
      </c>
      <c r="AB2171" s="245">
        <v>182</v>
      </c>
      <c r="AC2171" s="245">
        <f t="shared" si="683"/>
        <v>31</v>
      </c>
      <c r="AD2171" s="245">
        <f t="shared" si="684"/>
        <v>17.032967032967033</v>
      </c>
      <c r="AE2171" s="76" t="s">
        <v>10448</v>
      </c>
      <c r="AF2171" s="245">
        <v>166</v>
      </c>
      <c r="AG2171" s="245">
        <v>201</v>
      </c>
      <c r="AH2171" s="245">
        <f t="shared" si="678"/>
        <v>-35</v>
      </c>
      <c r="AI2171" s="245">
        <f t="shared" si="696"/>
        <v>-17.412935323383085</v>
      </c>
      <c r="AJ2171" s="115" t="s">
        <v>10449</v>
      </c>
      <c r="AK2171" s="245">
        <v>138</v>
      </c>
      <c r="AL2171" s="245">
        <v>138</v>
      </c>
      <c r="AM2171" s="245">
        <f t="shared" si="685"/>
        <v>0</v>
      </c>
      <c r="AN2171" s="245">
        <f t="shared" si="680"/>
        <v>0</v>
      </c>
      <c r="AO2171" s="117" t="s">
        <v>10450</v>
      </c>
      <c r="AP2171" s="245">
        <v>89</v>
      </c>
      <c r="AQ2171" s="245">
        <v>82</v>
      </c>
      <c r="AR2171" s="245">
        <f t="shared" si="681"/>
        <v>7</v>
      </c>
      <c r="AS2171" s="259">
        <f t="shared" si="682"/>
        <v>8.536585365853659</v>
      </c>
      <c r="AT2171" s="172" t="s">
        <v>11809</v>
      </c>
    </row>
    <row r="2172" spans="2:46" ht="50" customHeight="1">
      <c r="B2172" s="34" t="s">
        <v>4277</v>
      </c>
      <c r="C2172" s="35" t="s">
        <v>5325</v>
      </c>
      <c r="D2172" s="36" t="s">
        <v>4278</v>
      </c>
      <c r="E2172" s="240">
        <v>1839.8489999999999</v>
      </c>
      <c r="F2172" s="235">
        <v>1876.87</v>
      </c>
      <c r="G2172" s="234">
        <f t="shared" si="686"/>
        <v>-37.020999999999958</v>
      </c>
      <c r="H2172" s="105">
        <f t="shared" si="687"/>
        <v>-1.9724861071890949</v>
      </c>
      <c r="I2172" s="240">
        <v>587.84500000000003</v>
      </c>
      <c r="J2172" s="235">
        <v>651.24800000000005</v>
      </c>
      <c r="K2172" s="234">
        <f t="shared" si="688"/>
        <v>-63.40300000000002</v>
      </c>
      <c r="L2172" s="312">
        <f t="shared" si="689"/>
        <v>-9.7356153109107453</v>
      </c>
      <c r="M2172" s="240">
        <v>681.24099999999999</v>
      </c>
      <c r="N2172" s="235">
        <v>630.99400000000003</v>
      </c>
      <c r="O2172" s="234">
        <f t="shared" si="690"/>
        <v>50.246999999999957</v>
      </c>
      <c r="P2172" s="105">
        <f t="shared" si="691"/>
        <v>7.9631502042808586</v>
      </c>
      <c r="Q2172" s="240">
        <v>570.76300000000003</v>
      </c>
      <c r="R2172" s="235">
        <v>594.62800000000004</v>
      </c>
      <c r="S2172" s="234">
        <f t="shared" si="692"/>
        <v>-23.865000000000009</v>
      </c>
      <c r="T2172" s="105">
        <f t="shared" si="693"/>
        <v>-4.0134336089117912</v>
      </c>
      <c r="U2172" s="180" t="s">
        <v>8133</v>
      </c>
      <c r="V2172" s="165">
        <v>236</v>
      </c>
      <c r="W2172" s="165">
        <v>219</v>
      </c>
      <c r="X2172" s="165">
        <f t="shared" si="694"/>
        <v>17</v>
      </c>
      <c r="Y2172" s="165">
        <f t="shared" si="695"/>
        <v>7.7625570776255701</v>
      </c>
      <c r="Z2172" s="235" t="s">
        <v>9958</v>
      </c>
      <c r="AA2172" s="165">
        <v>152</v>
      </c>
      <c r="AB2172" s="165">
        <v>158</v>
      </c>
      <c r="AC2172" s="165">
        <f t="shared" si="683"/>
        <v>-6</v>
      </c>
      <c r="AD2172" s="165">
        <f t="shared" si="684"/>
        <v>-3.79746835443038</v>
      </c>
      <c r="AE2172" s="235" t="s">
        <v>10451</v>
      </c>
      <c r="AF2172" s="165">
        <v>50</v>
      </c>
      <c r="AG2172" s="165">
        <v>50</v>
      </c>
      <c r="AH2172" s="165">
        <f t="shared" si="678"/>
        <v>0</v>
      </c>
      <c r="AI2172" s="165">
        <f t="shared" si="696"/>
        <v>0</v>
      </c>
      <c r="AJ2172" s="235" t="s">
        <v>6385</v>
      </c>
      <c r="AK2172" s="165">
        <v>47</v>
      </c>
      <c r="AL2172" s="165">
        <v>87</v>
      </c>
      <c r="AM2172" s="165">
        <f t="shared" si="685"/>
        <v>-40</v>
      </c>
      <c r="AN2172" s="165">
        <f t="shared" si="680"/>
        <v>-45.977011494252871</v>
      </c>
      <c r="AO2172" s="235" t="s">
        <v>7868</v>
      </c>
      <c r="AP2172" s="165">
        <v>41</v>
      </c>
      <c r="AQ2172" s="165">
        <v>45</v>
      </c>
      <c r="AR2172" s="165">
        <f t="shared" si="681"/>
        <v>-4</v>
      </c>
      <c r="AS2172" s="255">
        <f t="shared" si="682"/>
        <v>-8.8888888888888893</v>
      </c>
      <c r="AT2172" s="172" t="s">
        <v>11809</v>
      </c>
    </row>
    <row r="2173" spans="2:46" ht="50" customHeight="1">
      <c r="B2173" s="34" t="s">
        <v>4279</v>
      </c>
      <c r="C2173" s="35" t="s">
        <v>5325</v>
      </c>
      <c r="D2173" s="36" t="s">
        <v>4280</v>
      </c>
      <c r="E2173" s="240">
        <v>9471.0169999999998</v>
      </c>
      <c r="F2173" s="235">
        <v>10032.266</v>
      </c>
      <c r="G2173" s="234">
        <f t="shared" si="686"/>
        <v>-561.2489999999998</v>
      </c>
      <c r="H2173" s="105">
        <f t="shared" si="687"/>
        <v>-5.5944389831768797</v>
      </c>
      <c r="I2173" s="240">
        <v>637.41899999999998</v>
      </c>
      <c r="J2173" s="235">
        <v>708.899</v>
      </c>
      <c r="K2173" s="234">
        <f t="shared" si="688"/>
        <v>-71.480000000000018</v>
      </c>
      <c r="L2173" s="312">
        <f t="shared" si="689"/>
        <v>-10.083241759404375</v>
      </c>
      <c r="M2173" s="240">
        <v>1282.4290000000001</v>
      </c>
      <c r="N2173" s="235">
        <v>1487.1010000000001</v>
      </c>
      <c r="O2173" s="234">
        <f t="shared" si="690"/>
        <v>-204.67200000000003</v>
      </c>
      <c r="P2173" s="105">
        <f t="shared" si="691"/>
        <v>-13.763153948521317</v>
      </c>
      <c r="Q2173" s="240">
        <v>7551.1689999999999</v>
      </c>
      <c r="R2173" s="235">
        <v>7836.2659999999996</v>
      </c>
      <c r="S2173" s="234">
        <f t="shared" si="692"/>
        <v>-285.09699999999975</v>
      </c>
      <c r="T2173" s="105">
        <f t="shared" si="693"/>
        <v>-3.6381740997561822</v>
      </c>
      <c r="U2173" s="185" t="s">
        <v>10452</v>
      </c>
      <c r="V2173" s="165">
        <v>2580</v>
      </c>
      <c r="W2173" s="165">
        <v>2608</v>
      </c>
      <c r="X2173" s="165">
        <f t="shared" si="694"/>
        <v>-28</v>
      </c>
      <c r="Y2173" s="165">
        <f t="shared" si="695"/>
        <v>-1.0736196319018405</v>
      </c>
      <c r="Z2173" s="195" t="s">
        <v>10453</v>
      </c>
      <c r="AA2173" s="165">
        <v>2231</v>
      </c>
      <c r="AB2173" s="165">
        <v>2326</v>
      </c>
      <c r="AC2173" s="165">
        <f t="shared" si="683"/>
        <v>-95</v>
      </c>
      <c r="AD2173" s="165">
        <f t="shared" si="684"/>
        <v>-4.08426483233018</v>
      </c>
      <c r="AE2173" s="195" t="s">
        <v>10454</v>
      </c>
      <c r="AF2173" s="165">
        <v>1501</v>
      </c>
      <c r="AG2173" s="165">
        <v>1581</v>
      </c>
      <c r="AH2173" s="165">
        <f t="shared" si="678"/>
        <v>-80</v>
      </c>
      <c r="AI2173" s="165">
        <f t="shared" si="696"/>
        <v>-5.0600885515496516</v>
      </c>
      <c r="AJ2173" s="195" t="s">
        <v>10455</v>
      </c>
      <c r="AK2173" s="165">
        <v>1217</v>
      </c>
      <c r="AL2173" s="165">
        <v>1301</v>
      </c>
      <c r="AM2173" s="165">
        <f t="shared" si="685"/>
        <v>-84</v>
      </c>
      <c r="AN2173" s="165">
        <f t="shared" si="680"/>
        <v>-6.4565718677940049</v>
      </c>
      <c r="AO2173" s="235" t="s">
        <v>10456</v>
      </c>
      <c r="AP2173" s="165">
        <v>16</v>
      </c>
      <c r="AQ2173" s="165">
        <v>16</v>
      </c>
      <c r="AR2173" s="165">
        <f t="shared" si="681"/>
        <v>0</v>
      </c>
      <c r="AS2173" s="255">
        <f t="shared" si="682"/>
        <v>0</v>
      </c>
      <c r="AT2173" s="172" t="s">
        <v>11809</v>
      </c>
    </row>
    <row r="2174" spans="2:46" ht="50" customHeight="1">
      <c r="B2174" s="37" t="s">
        <v>4281</v>
      </c>
      <c r="C2174" s="35" t="s">
        <v>5325</v>
      </c>
      <c r="D2174" s="39" t="s">
        <v>4282</v>
      </c>
      <c r="E2174" s="240">
        <v>1714.3820000000001</v>
      </c>
      <c r="F2174" s="235">
        <v>2003.0450000000001</v>
      </c>
      <c r="G2174" s="234">
        <v>-288.66300000000001</v>
      </c>
      <c r="H2174" s="105">
        <v>-14.411208934397379</v>
      </c>
      <c r="I2174" s="240">
        <v>300.47399999999999</v>
      </c>
      <c r="J2174" s="235">
        <v>284.29500000000002</v>
      </c>
      <c r="K2174" s="234">
        <v>16.178999999999974</v>
      </c>
      <c r="L2174" s="312">
        <v>5.6909196433282228</v>
      </c>
      <c r="M2174" s="240">
        <v>318.32799999999997</v>
      </c>
      <c r="N2174" s="235">
        <v>239.9</v>
      </c>
      <c r="O2174" s="234">
        <v>78.427999999999969</v>
      </c>
      <c r="P2174" s="105">
        <v>32.691954981242169</v>
      </c>
      <c r="Q2174" s="240">
        <v>1095.58</v>
      </c>
      <c r="R2174" s="235">
        <v>1478.85</v>
      </c>
      <c r="S2174" s="234">
        <v>-383.27</v>
      </c>
      <c r="T2174" s="105">
        <v>-25.916759644318223</v>
      </c>
      <c r="U2174" s="180" t="s">
        <v>5615</v>
      </c>
      <c r="V2174" s="165">
        <v>530</v>
      </c>
      <c r="W2174" s="165">
        <v>564</v>
      </c>
      <c r="X2174" s="165">
        <v>-34</v>
      </c>
      <c r="Y2174" s="255">
        <v>-6.0283687943262407</v>
      </c>
      <c r="Z2174" s="235" t="s">
        <v>6957</v>
      </c>
      <c r="AA2174" s="165">
        <v>368</v>
      </c>
      <c r="AB2174" s="165">
        <v>742</v>
      </c>
      <c r="AC2174" s="165">
        <v>-374</v>
      </c>
      <c r="AD2174" s="165">
        <v>-50.404312668463611</v>
      </c>
      <c r="AE2174" s="241" t="s">
        <v>10457</v>
      </c>
      <c r="AF2174" s="165">
        <v>81</v>
      </c>
      <c r="AG2174" s="165">
        <v>61</v>
      </c>
      <c r="AH2174" s="165">
        <v>20</v>
      </c>
      <c r="AI2174" s="165">
        <v>32.786885245901637</v>
      </c>
      <c r="AJ2174" s="235" t="s">
        <v>6382</v>
      </c>
      <c r="AK2174" s="165">
        <v>80</v>
      </c>
      <c r="AL2174" s="165">
        <v>79</v>
      </c>
      <c r="AM2174" s="165">
        <v>1</v>
      </c>
      <c r="AN2174" s="165">
        <v>1.2658227848101267</v>
      </c>
      <c r="AO2174" s="235" t="s">
        <v>6689</v>
      </c>
      <c r="AP2174" s="165">
        <v>34</v>
      </c>
      <c r="AQ2174" s="165">
        <v>31</v>
      </c>
      <c r="AR2174" s="165">
        <v>3</v>
      </c>
      <c r="AS2174" s="255">
        <v>9.67741935483871</v>
      </c>
      <c r="AT2174" s="172" t="s">
        <v>11809</v>
      </c>
    </row>
    <row r="2175" spans="2:46" ht="50" customHeight="1">
      <c r="B2175" s="37" t="s">
        <v>4283</v>
      </c>
      <c r="C2175" s="35" t="s">
        <v>5325</v>
      </c>
      <c r="D2175" s="39" t="s">
        <v>4284</v>
      </c>
      <c r="E2175" s="240">
        <v>8951.16</v>
      </c>
      <c r="F2175" s="235">
        <v>8997.24</v>
      </c>
      <c r="G2175" s="234">
        <f t="shared" si="686"/>
        <v>-46.079999999999927</v>
      </c>
      <c r="H2175" s="105">
        <f t="shared" si="687"/>
        <v>-0.51215706149885887</v>
      </c>
      <c r="I2175" s="240">
        <v>3710.2060000000001</v>
      </c>
      <c r="J2175" s="235">
        <v>3582.8829999999998</v>
      </c>
      <c r="K2175" s="234">
        <f t="shared" si="688"/>
        <v>127.32300000000032</v>
      </c>
      <c r="L2175" s="312">
        <f t="shared" si="689"/>
        <v>3.553646602470701</v>
      </c>
      <c r="M2175" s="240">
        <v>1573.9390000000001</v>
      </c>
      <c r="N2175" s="235">
        <v>1820.277</v>
      </c>
      <c r="O2175" s="234">
        <f t="shared" si="690"/>
        <v>-246.33799999999997</v>
      </c>
      <c r="P2175" s="105">
        <f t="shared" si="691"/>
        <v>-13.532995252920296</v>
      </c>
      <c r="Q2175" s="240">
        <v>3667.0149999999999</v>
      </c>
      <c r="R2175" s="235">
        <v>3594.08</v>
      </c>
      <c r="S2175" s="234">
        <f t="shared" si="692"/>
        <v>72.934999999999945</v>
      </c>
      <c r="T2175" s="105">
        <f t="shared" si="693"/>
        <v>2.0293093086408747</v>
      </c>
      <c r="U2175" s="180" t="s">
        <v>9992</v>
      </c>
      <c r="V2175" s="165">
        <v>1705</v>
      </c>
      <c r="W2175" s="165">
        <v>1738</v>
      </c>
      <c r="X2175" s="165">
        <f t="shared" si="694"/>
        <v>-33</v>
      </c>
      <c r="Y2175" s="165">
        <f t="shared" si="695"/>
        <v>-1.89873417721519</v>
      </c>
      <c r="Z2175" s="235" t="s">
        <v>10458</v>
      </c>
      <c r="AA2175" s="165">
        <v>990</v>
      </c>
      <c r="AB2175" s="165">
        <v>990</v>
      </c>
      <c r="AC2175" s="165">
        <f t="shared" si="683"/>
        <v>0</v>
      </c>
      <c r="AD2175" s="165">
        <f t="shared" si="684"/>
        <v>0</v>
      </c>
      <c r="AE2175" s="235" t="s">
        <v>10459</v>
      </c>
      <c r="AF2175" s="165">
        <v>341</v>
      </c>
      <c r="AG2175" s="165">
        <v>330</v>
      </c>
      <c r="AH2175" s="165">
        <f t="shared" si="678"/>
        <v>11</v>
      </c>
      <c r="AI2175" s="165">
        <f t="shared" si="696"/>
        <v>3.3333333333333335</v>
      </c>
      <c r="AJ2175" s="235" t="s">
        <v>5564</v>
      </c>
      <c r="AK2175" s="165">
        <v>287</v>
      </c>
      <c r="AL2175" s="165">
        <v>307</v>
      </c>
      <c r="AM2175" s="165">
        <f t="shared" si="685"/>
        <v>-20</v>
      </c>
      <c r="AN2175" s="165">
        <f t="shared" si="680"/>
        <v>-6.5146579804560263</v>
      </c>
      <c r="AO2175" s="235" t="s">
        <v>5372</v>
      </c>
      <c r="AP2175" s="165">
        <v>100</v>
      </c>
      <c r="AQ2175" s="165" t="s">
        <v>6176</v>
      </c>
      <c r="AR2175" s="165" t="s">
        <v>6176</v>
      </c>
      <c r="AS2175" s="165" t="s">
        <v>6176</v>
      </c>
      <c r="AT2175" s="172" t="s">
        <v>11809</v>
      </c>
    </row>
    <row r="2176" spans="2:46" ht="50" customHeight="1">
      <c r="B2176" s="34" t="s">
        <v>4285</v>
      </c>
      <c r="C2176" s="35" t="s">
        <v>5325</v>
      </c>
      <c r="D2176" s="36" t="s">
        <v>4286</v>
      </c>
      <c r="E2176" s="240">
        <v>11040.236000000001</v>
      </c>
      <c r="F2176" s="235">
        <v>10634.89</v>
      </c>
      <c r="G2176" s="234">
        <f t="shared" si="686"/>
        <v>405.34600000000137</v>
      </c>
      <c r="H2176" s="105">
        <f t="shared" si="687"/>
        <v>3.8114733673785191</v>
      </c>
      <c r="I2176" s="240">
        <v>3968.1979999999999</v>
      </c>
      <c r="J2176" s="235">
        <v>3733.654</v>
      </c>
      <c r="K2176" s="234">
        <f t="shared" si="688"/>
        <v>234.54399999999987</v>
      </c>
      <c r="L2176" s="312">
        <f t="shared" si="689"/>
        <v>6.2818890020339291</v>
      </c>
      <c r="M2176" s="240">
        <v>1093.116</v>
      </c>
      <c r="N2176" s="235">
        <v>1272.125</v>
      </c>
      <c r="O2176" s="234">
        <f t="shared" si="690"/>
        <v>-179.00900000000001</v>
      </c>
      <c r="P2176" s="105">
        <f t="shared" si="691"/>
        <v>-14.071651763781077</v>
      </c>
      <c r="Q2176" s="240">
        <v>5978.9219999999996</v>
      </c>
      <c r="R2176" s="235">
        <v>5629.1109999999999</v>
      </c>
      <c r="S2176" s="234">
        <f t="shared" si="692"/>
        <v>349.81099999999969</v>
      </c>
      <c r="T2176" s="105">
        <f t="shared" si="693"/>
        <v>6.214320520593744</v>
      </c>
      <c r="U2176" s="180" t="s">
        <v>10460</v>
      </c>
      <c r="V2176" s="165">
        <v>1848</v>
      </c>
      <c r="W2176" s="165">
        <v>1704</v>
      </c>
      <c r="X2176" s="165">
        <f t="shared" si="694"/>
        <v>144</v>
      </c>
      <c r="Y2176" s="255">
        <f t="shared" si="695"/>
        <v>8.4507042253521121</v>
      </c>
      <c r="Z2176" s="241" t="s">
        <v>10461</v>
      </c>
      <c r="AA2176" s="165">
        <v>1511</v>
      </c>
      <c r="AB2176" s="165">
        <v>1403</v>
      </c>
      <c r="AC2176" s="165">
        <f t="shared" si="683"/>
        <v>108</v>
      </c>
      <c r="AD2176" s="165">
        <f t="shared" si="684"/>
        <v>7.6977904490377762</v>
      </c>
      <c r="AE2176" s="237" t="s">
        <v>9992</v>
      </c>
      <c r="AF2176" s="165">
        <v>1498</v>
      </c>
      <c r="AG2176" s="165">
        <v>1473</v>
      </c>
      <c r="AH2176" s="165">
        <f t="shared" si="678"/>
        <v>25</v>
      </c>
      <c r="AI2176" s="165">
        <f t="shared" si="696"/>
        <v>1.6972165648336728</v>
      </c>
      <c r="AJ2176" s="235" t="s">
        <v>5373</v>
      </c>
      <c r="AK2176" s="165">
        <v>280</v>
      </c>
      <c r="AL2176" s="165">
        <v>302</v>
      </c>
      <c r="AM2176" s="165">
        <f t="shared" si="685"/>
        <v>-22</v>
      </c>
      <c r="AN2176" s="165">
        <f t="shared" si="680"/>
        <v>-7.2847682119205297</v>
      </c>
      <c r="AO2176" s="241" t="s">
        <v>10462</v>
      </c>
      <c r="AP2176" s="165">
        <v>268</v>
      </c>
      <c r="AQ2176" s="165">
        <v>221</v>
      </c>
      <c r="AR2176" s="165">
        <f t="shared" si="681"/>
        <v>47</v>
      </c>
      <c r="AS2176" s="255">
        <f t="shared" si="682"/>
        <v>21.266968325791854</v>
      </c>
      <c r="AT2176" s="172" t="s">
        <v>11809</v>
      </c>
    </row>
    <row r="2177" spans="2:46" ht="50" customHeight="1">
      <c r="B2177" s="34" t="s">
        <v>4287</v>
      </c>
      <c r="C2177" s="35" t="s">
        <v>5325</v>
      </c>
      <c r="D2177" s="36" t="s">
        <v>4288</v>
      </c>
      <c r="E2177" s="240">
        <v>1838.7860000000001</v>
      </c>
      <c r="F2177" s="235">
        <v>1932.577</v>
      </c>
      <c r="G2177" s="234">
        <f t="shared" si="686"/>
        <v>-93.79099999999994</v>
      </c>
      <c r="H2177" s="105">
        <f t="shared" si="687"/>
        <v>-4.8531572092599644</v>
      </c>
      <c r="I2177" s="240">
        <v>940.95899999999995</v>
      </c>
      <c r="J2177" s="235">
        <v>1191.636</v>
      </c>
      <c r="K2177" s="234">
        <f t="shared" si="688"/>
        <v>-250.67700000000002</v>
      </c>
      <c r="L2177" s="312">
        <f t="shared" si="689"/>
        <v>-21.036373523458508</v>
      </c>
      <c r="M2177" s="240">
        <v>278.19799999999998</v>
      </c>
      <c r="N2177" s="235">
        <v>269.31</v>
      </c>
      <c r="O2177" s="234">
        <f t="shared" si="690"/>
        <v>8.8879999999999768</v>
      </c>
      <c r="P2177" s="312">
        <f t="shared" si="691"/>
        <v>3.3002859158590385</v>
      </c>
      <c r="Q2177" s="240">
        <v>619.62900000000002</v>
      </c>
      <c r="R2177" s="235">
        <v>471.63099999999997</v>
      </c>
      <c r="S2177" s="234">
        <f t="shared" si="692"/>
        <v>147.99800000000005</v>
      </c>
      <c r="T2177" s="105">
        <f t="shared" si="693"/>
        <v>31.380040752198234</v>
      </c>
      <c r="U2177" s="180" t="s">
        <v>5460</v>
      </c>
      <c r="V2177" s="165">
        <v>351</v>
      </c>
      <c r="W2177" s="165">
        <v>198</v>
      </c>
      <c r="X2177" s="165">
        <f t="shared" si="694"/>
        <v>153</v>
      </c>
      <c r="Y2177" s="255">
        <f t="shared" si="695"/>
        <v>77.272727272727266</v>
      </c>
      <c r="Z2177" s="237" t="s">
        <v>10463</v>
      </c>
      <c r="AA2177" s="165">
        <v>63</v>
      </c>
      <c r="AB2177" s="165">
        <v>53</v>
      </c>
      <c r="AC2177" s="165">
        <f t="shared" si="683"/>
        <v>10</v>
      </c>
      <c r="AD2177" s="165">
        <f t="shared" si="684"/>
        <v>18.867924528301888</v>
      </c>
      <c r="AE2177" s="235" t="s">
        <v>10445</v>
      </c>
      <c r="AF2177" s="165">
        <v>53</v>
      </c>
      <c r="AG2177" s="165">
        <v>57</v>
      </c>
      <c r="AH2177" s="165">
        <f t="shared" si="678"/>
        <v>-4</v>
      </c>
      <c r="AI2177" s="165">
        <f t="shared" si="696"/>
        <v>-7.0175438596491224</v>
      </c>
      <c r="AJ2177" s="235" t="s">
        <v>5524</v>
      </c>
      <c r="AK2177" s="165">
        <v>36</v>
      </c>
      <c r="AL2177" s="165">
        <v>31</v>
      </c>
      <c r="AM2177" s="165">
        <f t="shared" si="685"/>
        <v>5</v>
      </c>
      <c r="AN2177" s="165">
        <f t="shared" si="680"/>
        <v>16.129032258064516</v>
      </c>
      <c r="AO2177" s="235" t="s">
        <v>5397</v>
      </c>
      <c r="AP2177" s="165">
        <v>28</v>
      </c>
      <c r="AQ2177" s="165">
        <v>33</v>
      </c>
      <c r="AR2177" s="165">
        <f t="shared" si="681"/>
        <v>-5</v>
      </c>
      <c r="AS2177" s="255">
        <f t="shared" si="682"/>
        <v>-15.151515151515152</v>
      </c>
      <c r="AT2177" s="172" t="s">
        <v>11809</v>
      </c>
    </row>
    <row r="2178" spans="2:46" ht="50" customHeight="1">
      <c r="B2178" s="34" t="s">
        <v>4289</v>
      </c>
      <c r="C2178" s="35" t="s">
        <v>5325</v>
      </c>
      <c r="D2178" s="36" t="s">
        <v>4290</v>
      </c>
      <c r="E2178" s="240">
        <v>2227.3789999999999</v>
      </c>
      <c r="F2178" s="235">
        <v>2297.7379999999998</v>
      </c>
      <c r="G2178" s="234">
        <f t="shared" si="686"/>
        <v>-70.358999999999924</v>
      </c>
      <c r="H2178" s="105">
        <f t="shared" si="687"/>
        <v>-3.0620984637935189</v>
      </c>
      <c r="I2178" s="240">
        <v>1140.673</v>
      </c>
      <c r="J2178" s="235">
        <v>1218.1690000000001</v>
      </c>
      <c r="K2178" s="234">
        <f t="shared" si="688"/>
        <v>-77.496000000000095</v>
      </c>
      <c r="L2178" s="312">
        <f t="shared" si="689"/>
        <v>-6.3616788803524047</v>
      </c>
      <c r="M2178" s="240">
        <v>262.45400000000001</v>
      </c>
      <c r="N2178" s="235">
        <v>261.94600000000003</v>
      </c>
      <c r="O2178" s="234">
        <f t="shared" si="690"/>
        <v>0.50799999999998136</v>
      </c>
      <c r="P2178" s="105">
        <f t="shared" si="691"/>
        <v>0.19393310071540748</v>
      </c>
      <c r="Q2178" s="240">
        <v>824.25199999999995</v>
      </c>
      <c r="R2178" s="235">
        <v>817.62300000000005</v>
      </c>
      <c r="S2178" s="234">
        <f t="shared" si="692"/>
        <v>6.6289999999999054</v>
      </c>
      <c r="T2178" s="105">
        <f t="shared" si="693"/>
        <v>0.8107648635128788</v>
      </c>
      <c r="U2178" s="180" t="s">
        <v>10464</v>
      </c>
      <c r="V2178" s="165">
        <v>441</v>
      </c>
      <c r="W2178" s="165">
        <v>419</v>
      </c>
      <c r="X2178" s="165">
        <f t="shared" si="694"/>
        <v>22</v>
      </c>
      <c r="Y2178" s="255">
        <f t="shared" si="695"/>
        <v>5.2505966587112169</v>
      </c>
      <c r="Z2178" s="235" t="s">
        <v>6382</v>
      </c>
      <c r="AA2178" s="165">
        <v>134</v>
      </c>
      <c r="AB2178" s="165">
        <v>133</v>
      </c>
      <c r="AC2178" s="165">
        <f t="shared" si="683"/>
        <v>1</v>
      </c>
      <c r="AD2178" s="165">
        <f t="shared" si="684"/>
        <v>0.75187969924812026</v>
      </c>
      <c r="AE2178" s="235" t="s">
        <v>10465</v>
      </c>
      <c r="AF2178" s="165">
        <v>116</v>
      </c>
      <c r="AG2178" s="165">
        <v>116</v>
      </c>
      <c r="AH2178" s="165">
        <f t="shared" si="678"/>
        <v>0</v>
      </c>
      <c r="AI2178" s="165">
        <f t="shared" si="696"/>
        <v>0</v>
      </c>
      <c r="AJ2178" s="241" t="s">
        <v>10466</v>
      </c>
      <c r="AK2178" s="165">
        <v>59</v>
      </c>
      <c r="AL2178" s="165">
        <v>51</v>
      </c>
      <c r="AM2178" s="165">
        <f t="shared" si="685"/>
        <v>8</v>
      </c>
      <c r="AN2178" s="165">
        <f t="shared" si="680"/>
        <v>15.686274509803921</v>
      </c>
      <c r="AO2178" s="235" t="s">
        <v>8133</v>
      </c>
      <c r="AP2178" s="165">
        <v>50</v>
      </c>
      <c r="AQ2178" s="165">
        <v>79</v>
      </c>
      <c r="AR2178" s="165">
        <f t="shared" si="681"/>
        <v>-29</v>
      </c>
      <c r="AS2178" s="255">
        <f t="shared" si="682"/>
        <v>-36.708860759493675</v>
      </c>
      <c r="AT2178" s="172" t="s">
        <v>11809</v>
      </c>
    </row>
    <row r="2179" spans="2:46" ht="50" customHeight="1">
      <c r="B2179" s="34" t="s">
        <v>4291</v>
      </c>
      <c r="C2179" s="35" t="s">
        <v>5325</v>
      </c>
      <c r="D2179" s="36" t="s">
        <v>4292</v>
      </c>
      <c r="E2179" s="240">
        <v>5034.7190000000001</v>
      </c>
      <c r="F2179" s="235">
        <v>5357.29</v>
      </c>
      <c r="G2179" s="234">
        <f t="shared" si="686"/>
        <v>-322.57099999999991</v>
      </c>
      <c r="H2179" s="105">
        <f t="shared" si="687"/>
        <v>-6.0211599521399792</v>
      </c>
      <c r="I2179" s="240">
        <v>865.87900000000002</v>
      </c>
      <c r="J2179" s="235">
        <v>849.245</v>
      </c>
      <c r="K2179" s="234">
        <f t="shared" si="688"/>
        <v>16.634000000000015</v>
      </c>
      <c r="L2179" s="312">
        <f t="shared" si="689"/>
        <v>1.9586809460167578</v>
      </c>
      <c r="M2179" s="240">
        <v>552.33399999999995</v>
      </c>
      <c r="N2179" s="235">
        <v>750.94100000000003</v>
      </c>
      <c r="O2179" s="234">
        <f t="shared" si="690"/>
        <v>-198.60700000000008</v>
      </c>
      <c r="P2179" s="312">
        <f t="shared" si="691"/>
        <v>-26.447750222720568</v>
      </c>
      <c r="Q2179" s="240">
        <v>3616.5059999999999</v>
      </c>
      <c r="R2179" s="235">
        <v>3757.1039999999998</v>
      </c>
      <c r="S2179" s="234">
        <f t="shared" si="692"/>
        <v>-140.59799999999996</v>
      </c>
      <c r="T2179" s="105">
        <f t="shared" si="693"/>
        <v>-3.7421907937602992</v>
      </c>
      <c r="U2179" s="180" t="s">
        <v>10467</v>
      </c>
      <c r="V2179" s="165">
        <v>1154</v>
      </c>
      <c r="W2179" s="165">
        <v>1151</v>
      </c>
      <c r="X2179" s="165">
        <f t="shared" si="694"/>
        <v>3</v>
      </c>
      <c r="Y2179" s="255">
        <f t="shared" si="695"/>
        <v>0.26064291920069504</v>
      </c>
      <c r="Z2179" s="237" t="s">
        <v>10445</v>
      </c>
      <c r="AA2179" s="165">
        <v>719</v>
      </c>
      <c r="AB2179" s="165">
        <v>849</v>
      </c>
      <c r="AC2179" s="165">
        <f t="shared" si="683"/>
        <v>-130</v>
      </c>
      <c r="AD2179" s="165">
        <f t="shared" si="684"/>
        <v>-15.312131919905772</v>
      </c>
      <c r="AE2179" s="235" t="s">
        <v>10418</v>
      </c>
      <c r="AF2179" s="165">
        <v>611</v>
      </c>
      <c r="AG2179" s="165">
        <v>727</v>
      </c>
      <c r="AH2179" s="165">
        <f t="shared" si="678"/>
        <v>-116</v>
      </c>
      <c r="AI2179" s="165">
        <f t="shared" si="696"/>
        <v>-15.955983493810177</v>
      </c>
      <c r="AJ2179" s="235" t="s">
        <v>5557</v>
      </c>
      <c r="AK2179" s="165">
        <v>357</v>
      </c>
      <c r="AL2179" s="165">
        <v>209</v>
      </c>
      <c r="AM2179" s="165">
        <f t="shared" si="685"/>
        <v>148</v>
      </c>
      <c r="AN2179" s="165">
        <f t="shared" si="680"/>
        <v>70.813397129186612</v>
      </c>
      <c r="AO2179" s="235" t="s">
        <v>10468</v>
      </c>
      <c r="AP2179" s="165">
        <v>333</v>
      </c>
      <c r="AQ2179" s="165">
        <v>333</v>
      </c>
      <c r="AR2179" s="165">
        <f t="shared" si="681"/>
        <v>0</v>
      </c>
      <c r="AS2179" s="255">
        <f t="shared" si="682"/>
        <v>0</v>
      </c>
      <c r="AT2179" s="172" t="s">
        <v>11809</v>
      </c>
    </row>
    <row r="2180" spans="2:46" ht="50" customHeight="1">
      <c r="B2180" s="34" t="s">
        <v>4293</v>
      </c>
      <c r="C2180" s="35" t="s">
        <v>5325</v>
      </c>
      <c r="D2180" s="36" t="s">
        <v>4294</v>
      </c>
      <c r="E2180" s="240">
        <v>3.3719999999999999</v>
      </c>
      <c r="F2180" s="235">
        <v>2.431</v>
      </c>
      <c r="G2180" s="234">
        <f t="shared" si="686"/>
        <v>0.94099999999999984</v>
      </c>
      <c r="H2180" s="105">
        <f t="shared" si="687"/>
        <v>38.708350473056349</v>
      </c>
      <c r="I2180" s="240">
        <v>3.3719999999999999</v>
      </c>
      <c r="J2180" s="235">
        <v>2.431</v>
      </c>
      <c r="K2180" s="234">
        <f t="shared" si="688"/>
        <v>0.94099999999999984</v>
      </c>
      <c r="L2180" s="312">
        <f t="shared" si="689"/>
        <v>38.708350473056349</v>
      </c>
      <c r="M2180" s="240" t="s">
        <v>12163</v>
      </c>
      <c r="N2180" s="235" t="s">
        <v>12163</v>
      </c>
      <c r="O2180" s="234" t="s">
        <v>12163</v>
      </c>
      <c r="P2180" s="234" t="s">
        <v>12163</v>
      </c>
      <c r="Q2180" s="240">
        <v>0</v>
      </c>
      <c r="R2180" s="235">
        <v>0</v>
      </c>
      <c r="S2180" s="234">
        <f t="shared" si="692"/>
        <v>0</v>
      </c>
      <c r="T2180" s="138" t="s">
        <v>12165</v>
      </c>
      <c r="U2180" s="65" t="s">
        <v>6150</v>
      </c>
      <c r="V2180" s="235" t="s">
        <v>6150</v>
      </c>
      <c r="W2180" s="235" t="s">
        <v>6150</v>
      </c>
      <c r="X2180" s="235" t="s">
        <v>6150</v>
      </c>
      <c r="Y2180" s="235" t="s">
        <v>6150</v>
      </c>
      <c r="Z2180" s="235" t="s">
        <v>6150</v>
      </c>
      <c r="AA2180" s="235" t="s">
        <v>6150</v>
      </c>
      <c r="AB2180" s="235" t="s">
        <v>6150</v>
      </c>
      <c r="AC2180" s="235" t="s">
        <v>6150</v>
      </c>
      <c r="AD2180" s="235" t="s">
        <v>6150</v>
      </c>
      <c r="AE2180" s="235" t="s">
        <v>12158</v>
      </c>
      <c r="AF2180" s="235" t="s">
        <v>12158</v>
      </c>
      <c r="AG2180" s="235" t="s">
        <v>12158</v>
      </c>
      <c r="AH2180" s="235" t="s">
        <v>12158</v>
      </c>
      <c r="AI2180" s="235" t="s">
        <v>12158</v>
      </c>
      <c r="AJ2180" s="165" t="s">
        <v>6176</v>
      </c>
      <c r="AK2180" s="165" t="s">
        <v>6176</v>
      </c>
      <c r="AL2180" s="165" t="s">
        <v>6176</v>
      </c>
      <c r="AM2180" s="165" t="s">
        <v>6176</v>
      </c>
      <c r="AN2180" s="165" t="s">
        <v>6176</v>
      </c>
      <c r="AO2180" s="165" t="s">
        <v>6176</v>
      </c>
      <c r="AP2180" s="165" t="s">
        <v>6176</v>
      </c>
      <c r="AQ2180" s="165" t="s">
        <v>6176</v>
      </c>
      <c r="AR2180" s="165" t="s">
        <v>6176</v>
      </c>
      <c r="AS2180" s="165" t="s">
        <v>6176</v>
      </c>
      <c r="AT2180" s="14"/>
    </row>
    <row r="2181" spans="2:46" ht="50" customHeight="1">
      <c r="B2181" s="34" t="s">
        <v>4295</v>
      </c>
      <c r="C2181" s="35" t="s">
        <v>5325</v>
      </c>
      <c r="D2181" s="36" t="s">
        <v>4296</v>
      </c>
      <c r="E2181" s="240">
        <v>66.356999999999999</v>
      </c>
      <c r="F2181" s="235">
        <v>71.034000000000006</v>
      </c>
      <c r="G2181" s="234">
        <f t="shared" si="686"/>
        <v>-4.6770000000000067</v>
      </c>
      <c r="H2181" s="105">
        <f t="shared" si="687"/>
        <v>-6.584170960385177</v>
      </c>
      <c r="I2181" s="240">
        <v>10.138</v>
      </c>
      <c r="J2181" s="235">
        <v>14.821</v>
      </c>
      <c r="K2181" s="234">
        <f t="shared" si="688"/>
        <v>-4.6829999999999998</v>
      </c>
      <c r="L2181" s="312">
        <f t="shared" si="689"/>
        <v>-31.597058228189727</v>
      </c>
      <c r="M2181" s="240" t="s">
        <v>12163</v>
      </c>
      <c r="N2181" s="235" t="s">
        <v>12163</v>
      </c>
      <c r="O2181" s="234" t="s">
        <v>12163</v>
      </c>
      <c r="P2181" s="234" t="s">
        <v>12163</v>
      </c>
      <c r="Q2181" s="240">
        <v>56.219000000000001</v>
      </c>
      <c r="R2181" s="235">
        <v>56.213000000000001</v>
      </c>
      <c r="S2181" s="234">
        <f t="shared" si="692"/>
        <v>6.0000000000002274E-3</v>
      </c>
      <c r="T2181" s="105">
        <f t="shared" si="693"/>
        <v>1.0673687581164904E-2</v>
      </c>
      <c r="U2181" s="180" t="s">
        <v>10469</v>
      </c>
      <c r="V2181" s="165">
        <v>56</v>
      </c>
      <c r="W2181" s="165">
        <v>56</v>
      </c>
      <c r="X2181" s="165">
        <f t="shared" si="694"/>
        <v>0</v>
      </c>
      <c r="Y2181" s="255">
        <f t="shared" si="695"/>
        <v>0</v>
      </c>
      <c r="Z2181" s="235" t="s">
        <v>6150</v>
      </c>
      <c r="AA2181" s="235" t="s">
        <v>6150</v>
      </c>
      <c r="AB2181" s="235" t="s">
        <v>6150</v>
      </c>
      <c r="AC2181" s="235" t="s">
        <v>6150</v>
      </c>
      <c r="AD2181" s="235" t="s">
        <v>6150</v>
      </c>
      <c r="AE2181" s="235" t="s">
        <v>12158</v>
      </c>
      <c r="AF2181" s="235" t="s">
        <v>12158</v>
      </c>
      <c r="AG2181" s="235" t="s">
        <v>12158</v>
      </c>
      <c r="AH2181" s="235" t="s">
        <v>12158</v>
      </c>
      <c r="AI2181" s="235" t="s">
        <v>12158</v>
      </c>
      <c r="AJ2181" s="165" t="s">
        <v>6176</v>
      </c>
      <c r="AK2181" s="165" t="s">
        <v>6176</v>
      </c>
      <c r="AL2181" s="165" t="s">
        <v>6176</v>
      </c>
      <c r="AM2181" s="165" t="s">
        <v>6176</v>
      </c>
      <c r="AN2181" s="165" t="s">
        <v>6176</v>
      </c>
      <c r="AO2181" s="165" t="s">
        <v>6176</v>
      </c>
      <c r="AP2181" s="165" t="s">
        <v>6176</v>
      </c>
      <c r="AQ2181" s="165" t="s">
        <v>6176</v>
      </c>
      <c r="AR2181" s="165" t="s">
        <v>6176</v>
      </c>
      <c r="AS2181" s="165" t="s">
        <v>6176</v>
      </c>
      <c r="AT2181" s="14"/>
    </row>
    <row r="2182" spans="2:46" ht="50" customHeight="1">
      <c r="B2182" s="34" t="s">
        <v>4297</v>
      </c>
      <c r="C2182" s="35" t="s">
        <v>5325</v>
      </c>
      <c r="D2182" s="36" t="s">
        <v>4298</v>
      </c>
      <c r="E2182" s="240">
        <v>189.453</v>
      </c>
      <c r="F2182" s="235">
        <v>126.154</v>
      </c>
      <c r="G2182" s="234">
        <f t="shared" si="686"/>
        <v>63.299000000000007</v>
      </c>
      <c r="H2182" s="105">
        <f t="shared" si="687"/>
        <v>50.175975395151958</v>
      </c>
      <c r="I2182" s="240" t="s">
        <v>6150</v>
      </c>
      <c r="J2182" s="235" t="s">
        <v>6150</v>
      </c>
      <c r="K2182" s="234" t="s">
        <v>6150</v>
      </c>
      <c r="L2182" s="312" t="s">
        <v>6150</v>
      </c>
      <c r="M2182" s="240" t="s">
        <v>12163</v>
      </c>
      <c r="N2182" s="235" t="s">
        <v>12163</v>
      </c>
      <c r="O2182" s="234" t="s">
        <v>12163</v>
      </c>
      <c r="P2182" s="234" t="s">
        <v>12163</v>
      </c>
      <c r="Q2182" s="240">
        <v>189.453</v>
      </c>
      <c r="R2182" s="235">
        <v>126.154</v>
      </c>
      <c r="S2182" s="234">
        <f t="shared" si="692"/>
        <v>63.299000000000007</v>
      </c>
      <c r="T2182" s="105">
        <f t="shared" si="693"/>
        <v>50.175975395151958</v>
      </c>
      <c r="U2182" s="180" t="s">
        <v>10470</v>
      </c>
      <c r="V2182" s="165">
        <v>175</v>
      </c>
      <c r="W2182" s="165">
        <v>114</v>
      </c>
      <c r="X2182" s="165">
        <f t="shared" si="694"/>
        <v>61</v>
      </c>
      <c r="Y2182" s="165">
        <f t="shared" si="695"/>
        <v>53.508771929824562</v>
      </c>
      <c r="Z2182" s="235" t="s">
        <v>10471</v>
      </c>
      <c r="AA2182" s="165">
        <v>14</v>
      </c>
      <c r="AB2182" s="165">
        <v>12</v>
      </c>
      <c r="AC2182" s="165">
        <f t="shared" si="683"/>
        <v>2</v>
      </c>
      <c r="AD2182" s="165">
        <f t="shared" si="684"/>
        <v>16.666666666666664</v>
      </c>
      <c r="AE2182" s="235" t="s">
        <v>12158</v>
      </c>
      <c r="AF2182" s="235" t="s">
        <v>12158</v>
      </c>
      <c r="AG2182" s="235" t="s">
        <v>12158</v>
      </c>
      <c r="AH2182" s="235" t="s">
        <v>12158</v>
      </c>
      <c r="AI2182" s="235" t="s">
        <v>12158</v>
      </c>
      <c r="AJ2182" s="165" t="s">
        <v>6176</v>
      </c>
      <c r="AK2182" s="165" t="s">
        <v>6176</v>
      </c>
      <c r="AL2182" s="165" t="s">
        <v>6176</v>
      </c>
      <c r="AM2182" s="165" t="s">
        <v>6176</v>
      </c>
      <c r="AN2182" s="165" t="s">
        <v>6176</v>
      </c>
      <c r="AO2182" s="165" t="s">
        <v>6176</v>
      </c>
      <c r="AP2182" s="165" t="s">
        <v>6176</v>
      </c>
      <c r="AQ2182" s="165" t="s">
        <v>6176</v>
      </c>
      <c r="AR2182" s="165" t="s">
        <v>6176</v>
      </c>
      <c r="AS2182" s="165" t="s">
        <v>6176</v>
      </c>
      <c r="AT2182" s="14"/>
    </row>
    <row r="2183" spans="2:46" ht="50" customHeight="1">
      <c r="B2183" s="37" t="s">
        <v>4299</v>
      </c>
      <c r="C2183" s="35" t="s">
        <v>5325</v>
      </c>
      <c r="D2183" s="39" t="s">
        <v>4300</v>
      </c>
      <c r="E2183" s="240">
        <v>801.25900000000001</v>
      </c>
      <c r="F2183" s="235">
        <v>801.16499999999996</v>
      </c>
      <c r="G2183" s="234">
        <f t="shared" si="686"/>
        <v>9.4000000000050932E-2</v>
      </c>
      <c r="H2183" s="105">
        <f t="shared" si="687"/>
        <v>1.1732913944075307E-2</v>
      </c>
      <c r="I2183" s="240">
        <v>78.259</v>
      </c>
      <c r="J2183" s="235">
        <v>78.165000000000006</v>
      </c>
      <c r="K2183" s="234">
        <f t="shared" si="688"/>
        <v>9.3999999999994088E-2</v>
      </c>
      <c r="L2183" s="312">
        <f t="shared" si="689"/>
        <v>0.1202584276850177</v>
      </c>
      <c r="M2183" s="240" t="s">
        <v>12163</v>
      </c>
      <c r="N2183" s="235" t="s">
        <v>12163</v>
      </c>
      <c r="O2183" s="234" t="s">
        <v>12163</v>
      </c>
      <c r="P2183" s="234" t="s">
        <v>12163</v>
      </c>
      <c r="Q2183" s="240">
        <v>723</v>
      </c>
      <c r="R2183" s="235">
        <v>723</v>
      </c>
      <c r="S2183" s="234">
        <f t="shared" si="692"/>
        <v>0</v>
      </c>
      <c r="T2183" s="105">
        <f t="shared" si="693"/>
        <v>0</v>
      </c>
      <c r="U2183" s="180" t="s">
        <v>10472</v>
      </c>
      <c r="V2183" s="165">
        <v>723</v>
      </c>
      <c r="W2183" s="165">
        <v>723</v>
      </c>
      <c r="X2183" s="165">
        <f t="shared" si="694"/>
        <v>0</v>
      </c>
      <c r="Y2183" s="165">
        <f t="shared" si="695"/>
        <v>0</v>
      </c>
      <c r="Z2183" s="235" t="s">
        <v>6150</v>
      </c>
      <c r="AA2183" s="235" t="s">
        <v>6150</v>
      </c>
      <c r="AB2183" s="235" t="s">
        <v>6150</v>
      </c>
      <c r="AC2183" s="235" t="s">
        <v>6150</v>
      </c>
      <c r="AD2183" s="235" t="s">
        <v>6150</v>
      </c>
      <c r="AE2183" s="235" t="s">
        <v>12158</v>
      </c>
      <c r="AF2183" s="235" t="s">
        <v>12158</v>
      </c>
      <c r="AG2183" s="235" t="s">
        <v>12158</v>
      </c>
      <c r="AH2183" s="235" t="s">
        <v>12158</v>
      </c>
      <c r="AI2183" s="235" t="s">
        <v>12158</v>
      </c>
      <c r="AJ2183" s="165" t="s">
        <v>6176</v>
      </c>
      <c r="AK2183" s="165" t="s">
        <v>6176</v>
      </c>
      <c r="AL2183" s="165" t="s">
        <v>6176</v>
      </c>
      <c r="AM2183" s="165" t="s">
        <v>6176</v>
      </c>
      <c r="AN2183" s="165" t="s">
        <v>6176</v>
      </c>
      <c r="AO2183" s="165" t="s">
        <v>6176</v>
      </c>
      <c r="AP2183" s="165" t="s">
        <v>6176</v>
      </c>
      <c r="AQ2183" s="165" t="s">
        <v>6176</v>
      </c>
      <c r="AR2183" s="165" t="s">
        <v>6176</v>
      </c>
      <c r="AS2183" s="165" t="s">
        <v>6176</v>
      </c>
      <c r="AT2183" s="13"/>
    </row>
    <row r="2184" spans="2:46" ht="50" customHeight="1">
      <c r="B2184" s="34" t="s">
        <v>4301</v>
      </c>
      <c r="C2184" s="35" t="s">
        <v>5325</v>
      </c>
      <c r="D2184" s="36" t="s">
        <v>4302</v>
      </c>
      <c r="E2184" s="240">
        <v>444.72800000000001</v>
      </c>
      <c r="F2184" s="235">
        <v>436.476</v>
      </c>
      <c r="G2184" s="234">
        <f t="shared" si="686"/>
        <v>8.2520000000000095</v>
      </c>
      <c r="H2184" s="105">
        <f t="shared" si="687"/>
        <v>1.8905965047333668</v>
      </c>
      <c r="I2184" s="240">
        <v>35.707000000000001</v>
      </c>
      <c r="J2184" s="235">
        <v>32.875</v>
      </c>
      <c r="K2184" s="234">
        <f t="shared" si="688"/>
        <v>2.8320000000000007</v>
      </c>
      <c r="L2184" s="312">
        <f t="shared" si="689"/>
        <v>8.6144486692015221</v>
      </c>
      <c r="M2184" s="240" t="s">
        <v>12163</v>
      </c>
      <c r="N2184" s="235" t="s">
        <v>12163</v>
      </c>
      <c r="O2184" s="234" t="s">
        <v>12163</v>
      </c>
      <c r="P2184" s="234" t="s">
        <v>12163</v>
      </c>
      <c r="Q2184" s="240">
        <v>409.02100000000002</v>
      </c>
      <c r="R2184" s="235">
        <v>403.601</v>
      </c>
      <c r="S2184" s="234">
        <f t="shared" si="692"/>
        <v>5.4200000000000159</v>
      </c>
      <c r="T2184" s="105">
        <f t="shared" si="693"/>
        <v>1.3429104486857109</v>
      </c>
      <c r="U2184" s="180" t="s">
        <v>10473</v>
      </c>
      <c r="V2184" s="165">
        <v>409</v>
      </c>
      <c r="W2184" s="165">
        <v>404</v>
      </c>
      <c r="X2184" s="165">
        <f t="shared" si="694"/>
        <v>5</v>
      </c>
      <c r="Y2184" s="165">
        <f t="shared" si="695"/>
        <v>1.2376237623762376</v>
      </c>
      <c r="Z2184" s="235" t="s">
        <v>6150</v>
      </c>
      <c r="AA2184" s="235" t="s">
        <v>6150</v>
      </c>
      <c r="AB2184" s="235" t="s">
        <v>6150</v>
      </c>
      <c r="AC2184" s="235" t="s">
        <v>6150</v>
      </c>
      <c r="AD2184" s="235" t="s">
        <v>6150</v>
      </c>
      <c r="AE2184" s="235" t="s">
        <v>12158</v>
      </c>
      <c r="AF2184" s="235" t="s">
        <v>12158</v>
      </c>
      <c r="AG2184" s="235" t="s">
        <v>12158</v>
      </c>
      <c r="AH2184" s="235" t="s">
        <v>12158</v>
      </c>
      <c r="AI2184" s="235" t="s">
        <v>12158</v>
      </c>
      <c r="AJ2184" s="165" t="s">
        <v>6176</v>
      </c>
      <c r="AK2184" s="165" t="s">
        <v>6176</v>
      </c>
      <c r="AL2184" s="165" t="s">
        <v>6176</v>
      </c>
      <c r="AM2184" s="165" t="s">
        <v>6176</v>
      </c>
      <c r="AN2184" s="165" t="s">
        <v>6176</v>
      </c>
      <c r="AO2184" s="165" t="s">
        <v>6176</v>
      </c>
      <c r="AP2184" s="165" t="s">
        <v>6176</v>
      </c>
      <c r="AQ2184" s="165" t="s">
        <v>6176</v>
      </c>
      <c r="AR2184" s="165" t="s">
        <v>6176</v>
      </c>
      <c r="AS2184" s="165" t="s">
        <v>6176</v>
      </c>
      <c r="AT2184" s="14"/>
    </row>
    <row r="2185" spans="2:46" ht="50" customHeight="1">
      <c r="B2185" s="34" t="s">
        <v>4303</v>
      </c>
      <c r="C2185" s="35" t="s">
        <v>5325</v>
      </c>
      <c r="D2185" s="36" t="s">
        <v>4304</v>
      </c>
      <c r="E2185" s="240">
        <v>72.700999999999993</v>
      </c>
      <c r="F2185" s="235">
        <v>72.016999999999996</v>
      </c>
      <c r="G2185" s="234">
        <f t="shared" si="686"/>
        <v>0.6839999999999975</v>
      </c>
      <c r="H2185" s="105">
        <f t="shared" si="687"/>
        <v>0.94977574739297332</v>
      </c>
      <c r="I2185" s="240">
        <v>72.700999999999993</v>
      </c>
      <c r="J2185" s="235">
        <v>72.016999999999996</v>
      </c>
      <c r="K2185" s="234">
        <f t="shared" si="688"/>
        <v>0.6839999999999975</v>
      </c>
      <c r="L2185" s="312">
        <f t="shared" si="689"/>
        <v>0.94977574739297332</v>
      </c>
      <c r="M2185" s="240" t="s">
        <v>12163</v>
      </c>
      <c r="N2185" s="235" t="s">
        <v>12163</v>
      </c>
      <c r="O2185" s="234" t="s">
        <v>12163</v>
      </c>
      <c r="P2185" s="234" t="s">
        <v>12163</v>
      </c>
      <c r="Q2185" s="240" t="s">
        <v>12163</v>
      </c>
      <c r="R2185" s="235" t="s">
        <v>12163</v>
      </c>
      <c r="S2185" s="234" t="s">
        <v>12163</v>
      </c>
      <c r="T2185" s="234" t="s">
        <v>12163</v>
      </c>
      <c r="U2185" s="235" t="s">
        <v>6150</v>
      </c>
      <c r="V2185" s="235" t="s">
        <v>6150</v>
      </c>
      <c r="W2185" s="235" t="s">
        <v>6150</v>
      </c>
      <c r="X2185" s="235" t="s">
        <v>6150</v>
      </c>
      <c r="Y2185" s="235" t="s">
        <v>6150</v>
      </c>
      <c r="Z2185" s="235" t="s">
        <v>6150</v>
      </c>
      <c r="AA2185" s="235" t="s">
        <v>6150</v>
      </c>
      <c r="AB2185" s="235" t="s">
        <v>6150</v>
      </c>
      <c r="AC2185" s="235" t="s">
        <v>6150</v>
      </c>
      <c r="AD2185" s="235" t="s">
        <v>6150</v>
      </c>
      <c r="AE2185" s="235" t="s">
        <v>12158</v>
      </c>
      <c r="AF2185" s="235" t="s">
        <v>12158</v>
      </c>
      <c r="AG2185" s="235" t="s">
        <v>12158</v>
      </c>
      <c r="AH2185" s="235" t="s">
        <v>12158</v>
      </c>
      <c r="AI2185" s="235" t="s">
        <v>12158</v>
      </c>
      <c r="AJ2185" s="165" t="s">
        <v>6176</v>
      </c>
      <c r="AK2185" s="165" t="s">
        <v>6176</v>
      </c>
      <c r="AL2185" s="165" t="s">
        <v>6176</v>
      </c>
      <c r="AM2185" s="165" t="s">
        <v>6176</v>
      </c>
      <c r="AN2185" s="165" t="s">
        <v>6176</v>
      </c>
      <c r="AO2185" s="165" t="s">
        <v>6176</v>
      </c>
      <c r="AP2185" s="165" t="s">
        <v>6176</v>
      </c>
      <c r="AQ2185" s="165" t="s">
        <v>6176</v>
      </c>
      <c r="AR2185" s="165" t="s">
        <v>6176</v>
      </c>
      <c r="AS2185" s="165" t="s">
        <v>6176</v>
      </c>
      <c r="AT2185" s="14"/>
    </row>
    <row r="2186" spans="2:46" ht="50" customHeight="1">
      <c r="B2186" s="34" t="s">
        <v>4305</v>
      </c>
      <c r="C2186" s="35" t="s">
        <v>5325</v>
      </c>
      <c r="D2186" s="36" t="s">
        <v>4306</v>
      </c>
      <c r="E2186" s="240">
        <v>20.009</v>
      </c>
      <c r="F2186" s="235">
        <v>16.507999999999999</v>
      </c>
      <c r="G2186" s="234">
        <f t="shared" si="686"/>
        <v>3.5010000000000012</v>
      </c>
      <c r="H2186" s="105">
        <f t="shared" si="687"/>
        <v>21.2078992003877</v>
      </c>
      <c r="I2186" s="240">
        <v>20.009</v>
      </c>
      <c r="J2186" s="235">
        <v>16.507999999999999</v>
      </c>
      <c r="K2186" s="234">
        <f t="shared" si="688"/>
        <v>3.5010000000000012</v>
      </c>
      <c r="L2186" s="312">
        <f t="shared" si="689"/>
        <v>21.2078992003877</v>
      </c>
      <c r="M2186" s="240" t="s">
        <v>12163</v>
      </c>
      <c r="N2186" s="235" t="s">
        <v>12163</v>
      </c>
      <c r="O2186" s="234" t="s">
        <v>12163</v>
      </c>
      <c r="P2186" s="234" t="s">
        <v>12163</v>
      </c>
      <c r="Q2186" s="240" t="s">
        <v>12163</v>
      </c>
      <c r="R2186" s="235" t="s">
        <v>12163</v>
      </c>
      <c r="S2186" s="234" t="s">
        <v>12163</v>
      </c>
      <c r="T2186" s="234" t="s">
        <v>12163</v>
      </c>
      <c r="U2186" s="235" t="s">
        <v>6150</v>
      </c>
      <c r="V2186" s="235" t="s">
        <v>6150</v>
      </c>
      <c r="W2186" s="235" t="s">
        <v>6150</v>
      </c>
      <c r="X2186" s="235" t="s">
        <v>6150</v>
      </c>
      <c r="Y2186" s="235" t="s">
        <v>6150</v>
      </c>
      <c r="Z2186" s="235" t="s">
        <v>6150</v>
      </c>
      <c r="AA2186" s="235" t="s">
        <v>6150</v>
      </c>
      <c r="AB2186" s="235" t="s">
        <v>6150</v>
      </c>
      <c r="AC2186" s="235" t="s">
        <v>6150</v>
      </c>
      <c r="AD2186" s="235" t="s">
        <v>6150</v>
      </c>
      <c r="AE2186" s="235" t="s">
        <v>12158</v>
      </c>
      <c r="AF2186" s="235" t="s">
        <v>12158</v>
      </c>
      <c r="AG2186" s="235" t="s">
        <v>12158</v>
      </c>
      <c r="AH2186" s="235" t="s">
        <v>12158</v>
      </c>
      <c r="AI2186" s="235" t="s">
        <v>12158</v>
      </c>
      <c r="AJ2186" s="165" t="s">
        <v>6176</v>
      </c>
      <c r="AK2186" s="165" t="s">
        <v>6176</v>
      </c>
      <c r="AL2186" s="165" t="s">
        <v>6176</v>
      </c>
      <c r="AM2186" s="165" t="s">
        <v>6176</v>
      </c>
      <c r="AN2186" s="165" t="s">
        <v>6176</v>
      </c>
      <c r="AO2186" s="165" t="s">
        <v>6176</v>
      </c>
      <c r="AP2186" s="165" t="s">
        <v>6176</v>
      </c>
      <c r="AQ2186" s="165" t="s">
        <v>6176</v>
      </c>
      <c r="AR2186" s="165" t="s">
        <v>6176</v>
      </c>
      <c r="AS2186" s="165" t="s">
        <v>6176</v>
      </c>
      <c r="AT2186" s="14"/>
    </row>
    <row r="2187" spans="2:46" ht="50" customHeight="1">
      <c r="B2187" s="34" t="s">
        <v>4307</v>
      </c>
      <c r="C2187" s="35" t="s">
        <v>5325</v>
      </c>
      <c r="D2187" s="36" t="s">
        <v>4308</v>
      </c>
      <c r="E2187" s="240">
        <v>2046.8019999999999</v>
      </c>
      <c r="F2187" s="235">
        <v>1831.9580000000001</v>
      </c>
      <c r="G2187" s="234">
        <f t="shared" si="686"/>
        <v>214.84399999999982</v>
      </c>
      <c r="H2187" s="105">
        <f t="shared" si="687"/>
        <v>11.727561439727321</v>
      </c>
      <c r="I2187" s="240" t="s">
        <v>12163</v>
      </c>
      <c r="J2187" s="235" t="s">
        <v>12163</v>
      </c>
      <c r="K2187" s="234" t="s">
        <v>12163</v>
      </c>
      <c r="L2187" s="312" t="s">
        <v>12163</v>
      </c>
      <c r="M2187" s="240" t="s">
        <v>12163</v>
      </c>
      <c r="N2187" s="235" t="s">
        <v>12163</v>
      </c>
      <c r="O2187" s="234" t="s">
        <v>12163</v>
      </c>
      <c r="P2187" s="234" t="s">
        <v>12163</v>
      </c>
      <c r="Q2187" s="240">
        <v>2046.8019999999999</v>
      </c>
      <c r="R2187" s="235">
        <v>1831.9580000000001</v>
      </c>
      <c r="S2187" s="234">
        <f t="shared" si="692"/>
        <v>214.84399999999982</v>
      </c>
      <c r="T2187" s="105">
        <f t="shared" si="693"/>
        <v>11.727561439727321</v>
      </c>
      <c r="U2187" s="180" t="s">
        <v>10474</v>
      </c>
      <c r="V2187" s="165">
        <v>1985</v>
      </c>
      <c r="W2187" s="165">
        <v>1782</v>
      </c>
      <c r="X2187" s="165">
        <f t="shared" si="694"/>
        <v>203</v>
      </c>
      <c r="Y2187" s="165">
        <f t="shared" si="695"/>
        <v>11.391694725028058</v>
      </c>
      <c r="Z2187" s="235" t="s">
        <v>6109</v>
      </c>
      <c r="AA2187" s="165">
        <v>60</v>
      </c>
      <c r="AB2187" s="165">
        <v>49</v>
      </c>
      <c r="AC2187" s="165">
        <f t="shared" si="683"/>
        <v>11</v>
      </c>
      <c r="AD2187" s="165">
        <f t="shared" si="684"/>
        <v>22.448979591836736</v>
      </c>
      <c r="AE2187" s="235" t="s">
        <v>12158</v>
      </c>
      <c r="AF2187" s="235" t="s">
        <v>12158</v>
      </c>
      <c r="AG2187" s="235" t="s">
        <v>12158</v>
      </c>
      <c r="AH2187" s="235" t="s">
        <v>12158</v>
      </c>
      <c r="AI2187" s="235" t="s">
        <v>12158</v>
      </c>
      <c r="AJ2187" s="165" t="s">
        <v>6176</v>
      </c>
      <c r="AK2187" s="165" t="s">
        <v>6176</v>
      </c>
      <c r="AL2187" s="165" t="s">
        <v>6176</v>
      </c>
      <c r="AM2187" s="165" t="s">
        <v>6176</v>
      </c>
      <c r="AN2187" s="165" t="s">
        <v>6176</v>
      </c>
      <c r="AO2187" s="165" t="s">
        <v>6176</v>
      </c>
      <c r="AP2187" s="165" t="s">
        <v>6176</v>
      </c>
      <c r="AQ2187" s="165" t="s">
        <v>6176</v>
      </c>
      <c r="AR2187" s="165" t="s">
        <v>6176</v>
      </c>
      <c r="AS2187" s="165" t="s">
        <v>6176</v>
      </c>
      <c r="AT2187" s="14"/>
    </row>
    <row r="2188" spans="2:46" ht="50" customHeight="1">
      <c r="B2188" s="34" t="s">
        <v>4309</v>
      </c>
      <c r="C2188" s="35" t="s">
        <v>5325</v>
      </c>
      <c r="D2188" s="36" t="s">
        <v>4310</v>
      </c>
      <c r="E2188" s="240">
        <v>450</v>
      </c>
      <c r="F2188" s="235">
        <v>450</v>
      </c>
      <c r="G2188" s="234">
        <f t="shared" si="686"/>
        <v>0</v>
      </c>
      <c r="H2188" s="105">
        <f t="shared" si="687"/>
        <v>0</v>
      </c>
      <c r="I2188" s="240" t="s">
        <v>12163</v>
      </c>
      <c r="J2188" s="235" t="s">
        <v>12163</v>
      </c>
      <c r="K2188" s="234" t="s">
        <v>12163</v>
      </c>
      <c r="L2188" s="312" t="s">
        <v>12163</v>
      </c>
      <c r="M2188" s="240" t="s">
        <v>12163</v>
      </c>
      <c r="N2188" s="235" t="s">
        <v>12163</v>
      </c>
      <c r="O2188" s="234" t="s">
        <v>12163</v>
      </c>
      <c r="P2188" s="234" t="s">
        <v>12163</v>
      </c>
      <c r="Q2188" s="240">
        <v>450</v>
      </c>
      <c r="R2188" s="235">
        <v>450</v>
      </c>
      <c r="S2188" s="234">
        <f t="shared" si="692"/>
        <v>0</v>
      </c>
      <c r="T2188" s="105">
        <f t="shared" si="693"/>
        <v>0</v>
      </c>
      <c r="U2188" s="180" t="s">
        <v>10475</v>
      </c>
      <c r="V2188" s="165">
        <v>450</v>
      </c>
      <c r="W2188" s="165">
        <v>450</v>
      </c>
      <c r="X2188" s="165">
        <f t="shared" si="694"/>
        <v>0</v>
      </c>
      <c r="Y2188" s="255">
        <f t="shared" si="695"/>
        <v>0</v>
      </c>
      <c r="Z2188" s="235" t="s">
        <v>6150</v>
      </c>
      <c r="AA2188" s="235" t="s">
        <v>6150</v>
      </c>
      <c r="AB2188" s="235" t="s">
        <v>6150</v>
      </c>
      <c r="AC2188" s="235" t="s">
        <v>6150</v>
      </c>
      <c r="AD2188" s="235" t="s">
        <v>6150</v>
      </c>
      <c r="AE2188" s="235" t="s">
        <v>12158</v>
      </c>
      <c r="AF2188" s="235" t="s">
        <v>12158</v>
      </c>
      <c r="AG2188" s="235" t="s">
        <v>12158</v>
      </c>
      <c r="AH2188" s="235" t="s">
        <v>12158</v>
      </c>
      <c r="AI2188" s="235" t="s">
        <v>12158</v>
      </c>
      <c r="AJ2188" s="165" t="s">
        <v>6176</v>
      </c>
      <c r="AK2188" s="165" t="s">
        <v>6176</v>
      </c>
      <c r="AL2188" s="165" t="s">
        <v>6176</v>
      </c>
      <c r="AM2188" s="165" t="s">
        <v>6176</v>
      </c>
      <c r="AN2188" s="165" t="s">
        <v>6176</v>
      </c>
      <c r="AO2188" s="165" t="s">
        <v>6176</v>
      </c>
      <c r="AP2188" s="165" t="s">
        <v>6176</v>
      </c>
      <c r="AQ2188" s="165" t="s">
        <v>6176</v>
      </c>
      <c r="AR2188" s="165" t="s">
        <v>6176</v>
      </c>
      <c r="AS2188" s="165" t="s">
        <v>6176</v>
      </c>
      <c r="AT2188" s="14"/>
    </row>
    <row r="2189" spans="2:46" ht="50" customHeight="1">
      <c r="B2189" s="34" t="s">
        <v>4311</v>
      </c>
      <c r="C2189" s="35" t="s">
        <v>5325</v>
      </c>
      <c r="D2189" s="36" t="s">
        <v>4312</v>
      </c>
      <c r="E2189" s="240">
        <v>189.51300000000001</v>
      </c>
      <c r="F2189" s="235">
        <v>220.63900000000001</v>
      </c>
      <c r="G2189" s="234">
        <f t="shared" si="686"/>
        <v>-31.126000000000005</v>
      </c>
      <c r="H2189" s="105">
        <f t="shared" si="687"/>
        <v>-14.107206794809624</v>
      </c>
      <c r="I2189" s="240">
        <v>189.51300000000001</v>
      </c>
      <c r="J2189" s="235">
        <v>220.63900000000001</v>
      </c>
      <c r="K2189" s="234">
        <f t="shared" si="688"/>
        <v>-31.126000000000005</v>
      </c>
      <c r="L2189" s="312">
        <f t="shared" si="689"/>
        <v>-14.107206794809624</v>
      </c>
      <c r="M2189" s="240" t="s">
        <v>12163</v>
      </c>
      <c r="N2189" s="235" t="s">
        <v>12163</v>
      </c>
      <c r="O2189" s="234" t="s">
        <v>12163</v>
      </c>
      <c r="P2189" s="234" t="s">
        <v>12163</v>
      </c>
      <c r="Q2189" s="240" t="s">
        <v>12163</v>
      </c>
      <c r="R2189" s="235" t="s">
        <v>12163</v>
      </c>
      <c r="S2189" s="234" t="s">
        <v>12163</v>
      </c>
      <c r="T2189" s="234" t="s">
        <v>12163</v>
      </c>
      <c r="U2189" s="235" t="s">
        <v>6150</v>
      </c>
      <c r="V2189" s="235" t="s">
        <v>6150</v>
      </c>
      <c r="W2189" s="235" t="s">
        <v>6150</v>
      </c>
      <c r="X2189" s="235" t="s">
        <v>6150</v>
      </c>
      <c r="Y2189" s="235" t="s">
        <v>6150</v>
      </c>
      <c r="Z2189" s="235" t="s">
        <v>6150</v>
      </c>
      <c r="AA2189" s="235" t="s">
        <v>6150</v>
      </c>
      <c r="AB2189" s="235" t="s">
        <v>6150</v>
      </c>
      <c r="AC2189" s="235" t="s">
        <v>6150</v>
      </c>
      <c r="AD2189" s="235" t="s">
        <v>6150</v>
      </c>
      <c r="AE2189" s="235" t="s">
        <v>12158</v>
      </c>
      <c r="AF2189" s="235" t="s">
        <v>12158</v>
      </c>
      <c r="AG2189" s="235" t="s">
        <v>12158</v>
      </c>
      <c r="AH2189" s="235" t="s">
        <v>12158</v>
      </c>
      <c r="AI2189" s="235" t="s">
        <v>12158</v>
      </c>
      <c r="AJ2189" s="165" t="s">
        <v>6176</v>
      </c>
      <c r="AK2189" s="165" t="s">
        <v>6176</v>
      </c>
      <c r="AL2189" s="165" t="s">
        <v>6176</v>
      </c>
      <c r="AM2189" s="165" t="s">
        <v>6176</v>
      </c>
      <c r="AN2189" s="165" t="s">
        <v>6176</v>
      </c>
      <c r="AO2189" s="165" t="s">
        <v>6176</v>
      </c>
      <c r="AP2189" s="165" t="s">
        <v>6176</v>
      </c>
      <c r="AQ2189" s="165" t="s">
        <v>6176</v>
      </c>
      <c r="AR2189" s="165" t="s">
        <v>6176</v>
      </c>
      <c r="AS2189" s="165" t="s">
        <v>6176</v>
      </c>
      <c r="AT2189" s="14"/>
    </row>
    <row r="2190" spans="2:46" ht="50" customHeight="1">
      <c r="B2190" s="34" t="s">
        <v>4313</v>
      </c>
      <c r="C2190" s="35" t="s">
        <v>5325</v>
      </c>
      <c r="D2190" s="36" t="s">
        <v>4314</v>
      </c>
      <c r="E2190" s="240">
        <v>0</v>
      </c>
      <c r="F2190" s="235">
        <v>14.148999999999999</v>
      </c>
      <c r="G2190" s="234">
        <f t="shared" si="686"/>
        <v>-14.148999999999999</v>
      </c>
      <c r="H2190" s="105">
        <f t="shared" si="687"/>
        <v>-100</v>
      </c>
      <c r="I2190" s="240">
        <v>0</v>
      </c>
      <c r="J2190" s="235">
        <v>14.148999999999999</v>
      </c>
      <c r="K2190" s="234">
        <f t="shared" si="688"/>
        <v>-14.148999999999999</v>
      </c>
      <c r="L2190" s="312">
        <f t="shared" si="689"/>
        <v>-100</v>
      </c>
      <c r="M2190" s="240" t="s">
        <v>12163</v>
      </c>
      <c r="N2190" s="235" t="s">
        <v>12163</v>
      </c>
      <c r="O2190" s="234" t="s">
        <v>12163</v>
      </c>
      <c r="P2190" s="234" t="s">
        <v>12163</v>
      </c>
      <c r="Q2190" s="240" t="s">
        <v>12163</v>
      </c>
      <c r="R2190" s="235" t="s">
        <v>12163</v>
      </c>
      <c r="S2190" s="234" t="s">
        <v>12163</v>
      </c>
      <c r="T2190" s="234" t="s">
        <v>12163</v>
      </c>
      <c r="U2190" s="235" t="s">
        <v>6150</v>
      </c>
      <c r="V2190" s="235" t="s">
        <v>6150</v>
      </c>
      <c r="W2190" s="235" t="s">
        <v>6150</v>
      </c>
      <c r="X2190" s="235" t="s">
        <v>6150</v>
      </c>
      <c r="Y2190" s="235" t="s">
        <v>6150</v>
      </c>
      <c r="Z2190" s="235" t="s">
        <v>6150</v>
      </c>
      <c r="AA2190" s="235" t="s">
        <v>6150</v>
      </c>
      <c r="AB2190" s="235" t="s">
        <v>6150</v>
      </c>
      <c r="AC2190" s="235" t="s">
        <v>6150</v>
      </c>
      <c r="AD2190" s="235" t="s">
        <v>6150</v>
      </c>
      <c r="AE2190" s="235" t="s">
        <v>12158</v>
      </c>
      <c r="AF2190" s="235" t="s">
        <v>12158</v>
      </c>
      <c r="AG2190" s="235" t="s">
        <v>12158</v>
      </c>
      <c r="AH2190" s="235" t="s">
        <v>12158</v>
      </c>
      <c r="AI2190" s="235" t="s">
        <v>12158</v>
      </c>
      <c r="AJ2190" s="165" t="s">
        <v>6176</v>
      </c>
      <c r="AK2190" s="165" t="s">
        <v>6176</v>
      </c>
      <c r="AL2190" s="165" t="s">
        <v>6176</v>
      </c>
      <c r="AM2190" s="165" t="s">
        <v>6176</v>
      </c>
      <c r="AN2190" s="165" t="s">
        <v>6176</v>
      </c>
      <c r="AO2190" s="165" t="s">
        <v>6176</v>
      </c>
      <c r="AP2190" s="165" t="s">
        <v>6176</v>
      </c>
      <c r="AQ2190" s="165" t="s">
        <v>6176</v>
      </c>
      <c r="AR2190" s="165" t="s">
        <v>6176</v>
      </c>
      <c r="AS2190" s="165" t="s">
        <v>6176</v>
      </c>
      <c r="AT2190" s="14"/>
    </row>
    <row r="2191" spans="2:46" ht="50" customHeight="1">
      <c r="B2191" s="34" t="s">
        <v>4315</v>
      </c>
      <c r="C2191" s="35" t="s">
        <v>5325</v>
      </c>
      <c r="D2191" s="36" t="s">
        <v>4316</v>
      </c>
      <c r="E2191" s="240">
        <v>17.957000000000001</v>
      </c>
      <c r="F2191" s="235">
        <v>15.506</v>
      </c>
      <c r="G2191" s="234">
        <f t="shared" si="686"/>
        <v>2.4510000000000005</v>
      </c>
      <c r="H2191" s="105">
        <f t="shared" si="687"/>
        <v>15.806784470527541</v>
      </c>
      <c r="I2191" s="240" t="s">
        <v>12163</v>
      </c>
      <c r="J2191" s="235" t="s">
        <v>12163</v>
      </c>
      <c r="K2191" s="234" t="s">
        <v>12163</v>
      </c>
      <c r="L2191" s="312" t="s">
        <v>12163</v>
      </c>
      <c r="M2191" s="240" t="s">
        <v>12163</v>
      </c>
      <c r="N2191" s="235" t="s">
        <v>12163</v>
      </c>
      <c r="O2191" s="234" t="s">
        <v>12163</v>
      </c>
      <c r="P2191" s="234" t="s">
        <v>12163</v>
      </c>
      <c r="Q2191" s="240">
        <v>17.957000000000001</v>
      </c>
      <c r="R2191" s="235">
        <v>15.506</v>
      </c>
      <c r="S2191" s="234">
        <f t="shared" si="692"/>
        <v>2.4510000000000005</v>
      </c>
      <c r="T2191" s="105">
        <f t="shared" si="693"/>
        <v>15.806784470527541</v>
      </c>
      <c r="U2191" s="180" t="s">
        <v>10476</v>
      </c>
      <c r="V2191" s="165">
        <v>17.957000000000001</v>
      </c>
      <c r="W2191" s="165">
        <v>15.506</v>
      </c>
      <c r="X2191" s="165">
        <f t="shared" si="694"/>
        <v>2.4510000000000005</v>
      </c>
      <c r="Y2191" s="255">
        <f t="shared" si="695"/>
        <v>15.806784470527541</v>
      </c>
      <c r="Z2191" s="235" t="s">
        <v>6150</v>
      </c>
      <c r="AA2191" s="235" t="s">
        <v>6150</v>
      </c>
      <c r="AB2191" s="235" t="s">
        <v>6150</v>
      </c>
      <c r="AC2191" s="235" t="s">
        <v>6150</v>
      </c>
      <c r="AD2191" s="235" t="s">
        <v>6150</v>
      </c>
      <c r="AE2191" s="235" t="s">
        <v>12158</v>
      </c>
      <c r="AF2191" s="235" t="s">
        <v>12158</v>
      </c>
      <c r="AG2191" s="235" t="s">
        <v>12158</v>
      </c>
      <c r="AH2191" s="235" t="s">
        <v>12158</v>
      </c>
      <c r="AI2191" s="235" t="s">
        <v>12158</v>
      </c>
      <c r="AJ2191" s="165" t="s">
        <v>6176</v>
      </c>
      <c r="AK2191" s="165" t="s">
        <v>6176</v>
      </c>
      <c r="AL2191" s="165" t="s">
        <v>6176</v>
      </c>
      <c r="AM2191" s="165" t="s">
        <v>6176</v>
      </c>
      <c r="AN2191" s="165" t="s">
        <v>6176</v>
      </c>
      <c r="AO2191" s="165" t="s">
        <v>6176</v>
      </c>
      <c r="AP2191" s="165" t="s">
        <v>6176</v>
      </c>
      <c r="AQ2191" s="165" t="s">
        <v>6176</v>
      </c>
      <c r="AR2191" s="165" t="s">
        <v>6176</v>
      </c>
      <c r="AS2191" s="165" t="s">
        <v>6176</v>
      </c>
      <c r="AT2191" s="14"/>
    </row>
    <row r="2192" spans="2:46" ht="50" customHeight="1">
      <c r="B2192" s="37" t="s">
        <v>4317</v>
      </c>
      <c r="C2192" s="35" t="s">
        <v>5325</v>
      </c>
      <c r="D2192" s="39" t="s">
        <v>4318</v>
      </c>
      <c r="E2192" s="240">
        <v>96.15</v>
      </c>
      <c r="F2192" s="235">
        <v>175.399</v>
      </c>
      <c r="G2192" s="234">
        <f t="shared" si="686"/>
        <v>-79.248999999999995</v>
      </c>
      <c r="H2192" s="105">
        <f t="shared" si="687"/>
        <v>-45.182127606200716</v>
      </c>
      <c r="I2192" s="240" t="s">
        <v>12163</v>
      </c>
      <c r="J2192" s="235" t="s">
        <v>12163</v>
      </c>
      <c r="K2192" s="234" t="s">
        <v>12163</v>
      </c>
      <c r="L2192" s="312" t="s">
        <v>12163</v>
      </c>
      <c r="M2192" s="240" t="s">
        <v>12163</v>
      </c>
      <c r="N2192" s="235" t="s">
        <v>12163</v>
      </c>
      <c r="O2192" s="234" t="s">
        <v>12163</v>
      </c>
      <c r="P2192" s="234" t="s">
        <v>12163</v>
      </c>
      <c r="Q2192" s="240">
        <v>96.15</v>
      </c>
      <c r="R2192" s="235">
        <v>175.399</v>
      </c>
      <c r="S2192" s="234">
        <f t="shared" si="692"/>
        <v>-79.248999999999995</v>
      </c>
      <c r="T2192" s="105">
        <f t="shared" si="693"/>
        <v>-45.182127606200716</v>
      </c>
      <c r="U2192" s="180" t="s">
        <v>10477</v>
      </c>
      <c r="V2192" s="165">
        <v>96.15</v>
      </c>
      <c r="W2192" s="165">
        <v>172</v>
      </c>
      <c r="X2192" s="165">
        <f t="shared" si="694"/>
        <v>-75.849999999999994</v>
      </c>
      <c r="Y2192" s="255">
        <f t="shared" si="695"/>
        <v>-44.098837209302324</v>
      </c>
      <c r="Z2192" s="237" t="s">
        <v>10478</v>
      </c>
      <c r="AA2192" s="165">
        <v>0</v>
      </c>
      <c r="AB2192" s="165">
        <v>3</v>
      </c>
      <c r="AC2192" s="165">
        <f t="shared" ref="AC2192:AC2201" si="698">AA2192-AB2192</f>
        <v>-3</v>
      </c>
      <c r="AD2192" s="165">
        <f t="shared" ref="AD2192:AD2253" si="699">AC2192/AB2192*100</f>
        <v>-100</v>
      </c>
      <c r="AE2192" s="235" t="s">
        <v>12158</v>
      </c>
      <c r="AF2192" s="235" t="s">
        <v>12158</v>
      </c>
      <c r="AG2192" s="235" t="s">
        <v>12158</v>
      </c>
      <c r="AH2192" s="235" t="s">
        <v>12158</v>
      </c>
      <c r="AI2192" s="235" t="s">
        <v>12158</v>
      </c>
      <c r="AJ2192" s="165" t="s">
        <v>6176</v>
      </c>
      <c r="AK2192" s="165" t="s">
        <v>6176</v>
      </c>
      <c r="AL2192" s="165" t="s">
        <v>6176</v>
      </c>
      <c r="AM2192" s="165" t="s">
        <v>6176</v>
      </c>
      <c r="AN2192" s="165" t="s">
        <v>6176</v>
      </c>
      <c r="AO2192" s="165" t="s">
        <v>6176</v>
      </c>
      <c r="AP2192" s="165" t="s">
        <v>6176</v>
      </c>
      <c r="AQ2192" s="165" t="s">
        <v>6176</v>
      </c>
      <c r="AR2192" s="165" t="s">
        <v>6176</v>
      </c>
      <c r="AS2192" s="165" t="s">
        <v>6176</v>
      </c>
      <c r="AT2192" s="14"/>
    </row>
    <row r="2193" spans="2:46" ht="50" customHeight="1">
      <c r="B2193" s="37" t="s">
        <v>4319</v>
      </c>
      <c r="C2193" s="35" t="s">
        <v>5325</v>
      </c>
      <c r="D2193" s="39" t="s">
        <v>4320</v>
      </c>
      <c r="E2193" s="240">
        <v>1094.5830000000001</v>
      </c>
      <c r="F2193" s="235">
        <v>1093.597</v>
      </c>
      <c r="G2193" s="234">
        <f t="shared" si="686"/>
        <v>0.98600000000010368</v>
      </c>
      <c r="H2193" s="105">
        <f t="shared" si="687"/>
        <v>9.0161183690162253E-2</v>
      </c>
      <c r="I2193" s="240">
        <v>94.582999999999998</v>
      </c>
      <c r="J2193" s="235">
        <v>93.596999999999994</v>
      </c>
      <c r="K2193" s="234">
        <f t="shared" si="688"/>
        <v>0.98600000000000421</v>
      </c>
      <c r="L2193" s="312">
        <f t="shared" si="689"/>
        <v>1.0534525679241902</v>
      </c>
      <c r="M2193" s="240" t="s">
        <v>12163</v>
      </c>
      <c r="N2193" s="235" t="s">
        <v>12163</v>
      </c>
      <c r="O2193" s="234" t="s">
        <v>12163</v>
      </c>
      <c r="P2193" s="234" t="s">
        <v>12163</v>
      </c>
      <c r="Q2193" s="240">
        <v>1000</v>
      </c>
      <c r="R2193" s="235">
        <v>1000</v>
      </c>
      <c r="S2193" s="234">
        <f t="shared" si="692"/>
        <v>0</v>
      </c>
      <c r="T2193" s="105">
        <f t="shared" si="693"/>
        <v>0</v>
      </c>
      <c r="U2193" s="180" t="s">
        <v>6549</v>
      </c>
      <c r="V2193" s="165">
        <v>1000</v>
      </c>
      <c r="W2193" s="165">
        <v>1000</v>
      </c>
      <c r="X2193" s="165">
        <f t="shared" si="694"/>
        <v>0</v>
      </c>
      <c r="Y2193" s="255">
        <f t="shared" si="695"/>
        <v>0</v>
      </c>
      <c r="Z2193" s="235" t="s">
        <v>6150</v>
      </c>
      <c r="AA2193" s="235" t="s">
        <v>6150</v>
      </c>
      <c r="AB2193" s="235" t="s">
        <v>6150</v>
      </c>
      <c r="AC2193" s="235" t="s">
        <v>6150</v>
      </c>
      <c r="AD2193" s="235" t="s">
        <v>6150</v>
      </c>
      <c r="AE2193" s="235" t="s">
        <v>12158</v>
      </c>
      <c r="AF2193" s="235" t="s">
        <v>12158</v>
      </c>
      <c r="AG2193" s="235" t="s">
        <v>12158</v>
      </c>
      <c r="AH2193" s="235" t="s">
        <v>12158</v>
      </c>
      <c r="AI2193" s="235" t="s">
        <v>12158</v>
      </c>
      <c r="AJ2193" s="165" t="s">
        <v>6176</v>
      </c>
      <c r="AK2193" s="165" t="s">
        <v>6176</v>
      </c>
      <c r="AL2193" s="165" t="s">
        <v>6176</v>
      </c>
      <c r="AM2193" s="165" t="s">
        <v>6176</v>
      </c>
      <c r="AN2193" s="165" t="s">
        <v>6176</v>
      </c>
      <c r="AO2193" s="165" t="s">
        <v>6176</v>
      </c>
      <c r="AP2193" s="165" t="s">
        <v>6176</v>
      </c>
      <c r="AQ2193" s="165" t="s">
        <v>6176</v>
      </c>
      <c r="AR2193" s="165" t="s">
        <v>6176</v>
      </c>
      <c r="AS2193" s="165" t="s">
        <v>6176</v>
      </c>
      <c r="AT2193" s="14"/>
    </row>
    <row r="2194" spans="2:46" ht="50" customHeight="1">
      <c r="B2194" s="34" t="s">
        <v>4321</v>
      </c>
      <c r="C2194" s="35" t="s">
        <v>5325</v>
      </c>
      <c r="D2194" s="36" t="s">
        <v>4322</v>
      </c>
      <c r="E2194" s="240">
        <v>1242.1179999999999</v>
      </c>
      <c r="F2194" s="235">
        <v>1209.7329999999999</v>
      </c>
      <c r="G2194" s="234">
        <f t="shared" si="686"/>
        <v>32.384999999999991</v>
      </c>
      <c r="H2194" s="105">
        <f t="shared" si="687"/>
        <v>2.6770369990733487</v>
      </c>
      <c r="I2194" s="240" t="s">
        <v>6150</v>
      </c>
      <c r="J2194" s="235" t="s">
        <v>6150</v>
      </c>
      <c r="K2194" s="235" t="s">
        <v>6150</v>
      </c>
      <c r="L2194" s="314" t="s">
        <v>6150</v>
      </c>
      <c r="M2194" s="240" t="s">
        <v>12163</v>
      </c>
      <c r="N2194" s="235" t="s">
        <v>12163</v>
      </c>
      <c r="O2194" s="234" t="s">
        <v>12163</v>
      </c>
      <c r="P2194" s="234" t="s">
        <v>12163</v>
      </c>
      <c r="Q2194" s="240">
        <v>1242.1179999999999</v>
      </c>
      <c r="R2194" s="235">
        <v>1209.7329999999999</v>
      </c>
      <c r="S2194" s="234">
        <f t="shared" si="692"/>
        <v>32.384999999999991</v>
      </c>
      <c r="T2194" s="105">
        <f t="shared" si="693"/>
        <v>2.6770369990733487</v>
      </c>
      <c r="U2194" s="180" t="s">
        <v>10479</v>
      </c>
      <c r="V2194" s="165">
        <v>1202</v>
      </c>
      <c r="W2194" s="165">
        <v>1145</v>
      </c>
      <c r="X2194" s="165">
        <f t="shared" si="694"/>
        <v>57</v>
      </c>
      <c r="Y2194" s="255">
        <f t="shared" si="695"/>
        <v>4.9781659388646284</v>
      </c>
      <c r="Z2194" s="237" t="s">
        <v>10480</v>
      </c>
      <c r="AA2194" s="165">
        <v>40</v>
      </c>
      <c r="AB2194" s="165">
        <v>65</v>
      </c>
      <c r="AC2194" s="165">
        <f t="shared" si="698"/>
        <v>-25</v>
      </c>
      <c r="AD2194" s="165">
        <f t="shared" si="699"/>
        <v>-38.461538461538467</v>
      </c>
      <c r="AE2194" s="235" t="s">
        <v>12158</v>
      </c>
      <c r="AF2194" s="235" t="s">
        <v>12158</v>
      </c>
      <c r="AG2194" s="235" t="s">
        <v>12158</v>
      </c>
      <c r="AH2194" s="235" t="s">
        <v>12158</v>
      </c>
      <c r="AI2194" s="235" t="s">
        <v>12158</v>
      </c>
      <c r="AJ2194" s="165" t="s">
        <v>6176</v>
      </c>
      <c r="AK2194" s="165" t="s">
        <v>6176</v>
      </c>
      <c r="AL2194" s="165" t="s">
        <v>6176</v>
      </c>
      <c r="AM2194" s="165" t="s">
        <v>6176</v>
      </c>
      <c r="AN2194" s="165" t="s">
        <v>6176</v>
      </c>
      <c r="AO2194" s="165" t="s">
        <v>6176</v>
      </c>
      <c r="AP2194" s="165" t="s">
        <v>6176</v>
      </c>
      <c r="AQ2194" s="165" t="s">
        <v>6176</v>
      </c>
      <c r="AR2194" s="165" t="s">
        <v>6176</v>
      </c>
      <c r="AS2194" s="165" t="s">
        <v>6176</v>
      </c>
      <c r="AT2194" s="14"/>
    </row>
    <row r="2195" spans="2:46" ht="50" customHeight="1">
      <c r="B2195" s="34" t="s">
        <v>4323</v>
      </c>
      <c r="C2195" s="35" t="s">
        <v>5325</v>
      </c>
      <c r="D2195" s="36" t="s">
        <v>4324</v>
      </c>
      <c r="E2195" s="240">
        <v>416.22899999999998</v>
      </c>
      <c r="F2195" s="235">
        <v>416.22899999999998</v>
      </c>
      <c r="G2195" s="234">
        <f t="shared" si="686"/>
        <v>0</v>
      </c>
      <c r="H2195" s="105">
        <f t="shared" si="687"/>
        <v>0</v>
      </c>
      <c r="I2195" s="240" t="s">
        <v>6150</v>
      </c>
      <c r="J2195" s="235" t="s">
        <v>6150</v>
      </c>
      <c r="K2195" s="235" t="s">
        <v>6150</v>
      </c>
      <c r="L2195" s="314" t="s">
        <v>6150</v>
      </c>
      <c r="M2195" s="240" t="s">
        <v>12163</v>
      </c>
      <c r="N2195" s="235" t="s">
        <v>12163</v>
      </c>
      <c r="O2195" s="234" t="s">
        <v>12163</v>
      </c>
      <c r="P2195" s="234" t="s">
        <v>12163</v>
      </c>
      <c r="Q2195" s="240">
        <v>416.22899999999998</v>
      </c>
      <c r="R2195" s="235">
        <v>416.22899999999998</v>
      </c>
      <c r="S2195" s="234">
        <f t="shared" si="692"/>
        <v>0</v>
      </c>
      <c r="T2195" s="105">
        <f t="shared" si="693"/>
        <v>0</v>
      </c>
      <c r="U2195" s="180" t="s">
        <v>6549</v>
      </c>
      <c r="V2195" s="165">
        <v>416</v>
      </c>
      <c r="W2195" s="165">
        <v>416</v>
      </c>
      <c r="X2195" s="165">
        <f t="shared" si="694"/>
        <v>0</v>
      </c>
      <c r="Y2195" s="255">
        <f t="shared" si="695"/>
        <v>0</v>
      </c>
      <c r="Z2195" s="235" t="s">
        <v>6150</v>
      </c>
      <c r="AA2195" s="235" t="s">
        <v>6150</v>
      </c>
      <c r="AB2195" s="235" t="s">
        <v>6150</v>
      </c>
      <c r="AC2195" s="235" t="s">
        <v>6150</v>
      </c>
      <c r="AD2195" s="235" t="s">
        <v>6150</v>
      </c>
      <c r="AE2195" s="235" t="s">
        <v>12158</v>
      </c>
      <c r="AF2195" s="235" t="s">
        <v>12158</v>
      </c>
      <c r="AG2195" s="235" t="s">
        <v>12158</v>
      </c>
      <c r="AH2195" s="235" t="s">
        <v>12158</v>
      </c>
      <c r="AI2195" s="235" t="s">
        <v>12158</v>
      </c>
      <c r="AJ2195" s="165" t="s">
        <v>6176</v>
      </c>
      <c r="AK2195" s="165" t="s">
        <v>6176</v>
      </c>
      <c r="AL2195" s="165" t="s">
        <v>6176</v>
      </c>
      <c r="AM2195" s="165" t="s">
        <v>6176</v>
      </c>
      <c r="AN2195" s="165" t="s">
        <v>6176</v>
      </c>
      <c r="AO2195" s="165" t="s">
        <v>6176</v>
      </c>
      <c r="AP2195" s="165" t="s">
        <v>6176</v>
      </c>
      <c r="AQ2195" s="165" t="s">
        <v>6176</v>
      </c>
      <c r="AR2195" s="165" t="s">
        <v>6176</v>
      </c>
      <c r="AS2195" s="165" t="s">
        <v>6176</v>
      </c>
      <c r="AT2195" s="14"/>
    </row>
    <row r="2196" spans="2:46" ht="50" customHeight="1">
      <c r="B2196" s="34" t="s">
        <v>4325</v>
      </c>
      <c r="C2196" s="35" t="s">
        <v>5325</v>
      </c>
      <c r="D2196" s="36" t="s">
        <v>4326</v>
      </c>
      <c r="E2196" s="240">
        <v>210.327</v>
      </c>
      <c r="F2196" s="235">
        <v>206.54300000000001</v>
      </c>
      <c r="G2196" s="234">
        <f t="shared" si="686"/>
        <v>3.7839999999999918</v>
      </c>
      <c r="H2196" s="105">
        <f t="shared" si="687"/>
        <v>1.8320640254087486</v>
      </c>
      <c r="I2196" s="240" t="s">
        <v>6150</v>
      </c>
      <c r="J2196" s="235" t="s">
        <v>6150</v>
      </c>
      <c r="K2196" s="235" t="s">
        <v>6150</v>
      </c>
      <c r="L2196" s="314" t="s">
        <v>6150</v>
      </c>
      <c r="M2196" s="240" t="s">
        <v>12163</v>
      </c>
      <c r="N2196" s="235" t="s">
        <v>12163</v>
      </c>
      <c r="O2196" s="234" t="s">
        <v>12163</v>
      </c>
      <c r="P2196" s="234" t="s">
        <v>12163</v>
      </c>
      <c r="Q2196" s="240">
        <v>210.327</v>
      </c>
      <c r="R2196" s="235">
        <v>206.54300000000001</v>
      </c>
      <c r="S2196" s="234">
        <f t="shared" si="692"/>
        <v>3.7839999999999918</v>
      </c>
      <c r="T2196" s="105">
        <f t="shared" si="693"/>
        <v>1.8320640254087486</v>
      </c>
      <c r="U2196" s="180" t="s">
        <v>10481</v>
      </c>
      <c r="V2196" s="165">
        <v>116.256</v>
      </c>
      <c r="W2196" s="165">
        <v>116.256</v>
      </c>
      <c r="X2196" s="165">
        <f t="shared" si="694"/>
        <v>0</v>
      </c>
      <c r="Y2196" s="255">
        <f t="shared" si="695"/>
        <v>0</v>
      </c>
      <c r="Z2196" s="237" t="s">
        <v>10482</v>
      </c>
      <c r="AA2196" s="165">
        <v>90.903000000000006</v>
      </c>
      <c r="AB2196" s="165">
        <v>87.119</v>
      </c>
      <c r="AC2196" s="165">
        <f t="shared" si="698"/>
        <v>3.784000000000006</v>
      </c>
      <c r="AD2196" s="165">
        <f t="shared" si="699"/>
        <v>4.3434841997727318</v>
      </c>
      <c r="AE2196" s="237" t="s">
        <v>10483</v>
      </c>
      <c r="AF2196" s="165">
        <v>3.1680000000000001</v>
      </c>
      <c r="AG2196" s="165">
        <v>3.1680000000000001</v>
      </c>
      <c r="AH2196" s="165">
        <f t="shared" ref="AH2196:AH2251" si="700">AF2196-AG2196</f>
        <v>0</v>
      </c>
      <c r="AI2196" s="165">
        <f t="shared" si="696"/>
        <v>0</v>
      </c>
      <c r="AJ2196" s="165" t="s">
        <v>6176</v>
      </c>
      <c r="AK2196" s="165" t="s">
        <v>6176</v>
      </c>
      <c r="AL2196" s="165" t="s">
        <v>6176</v>
      </c>
      <c r="AM2196" s="165" t="s">
        <v>6176</v>
      </c>
      <c r="AN2196" s="165" t="s">
        <v>6176</v>
      </c>
      <c r="AO2196" s="165" t="s">
        <v>6176</v>
      </c>
      <c r="AP2196" s="165" t="s">
        <v>6176</v>
      </c>
      <c r="AQ2196" s="165" t="s">
        <v>6176</v>
      </c>
      <c r="AR2196" s="165" t="s">
        <v>6176</v>
      </c>
      <c r="AS2196" s="165" t="s">
        <v>6176</v>
      </c>
      <c r="AT2196" s="14"/>
    </row>
    <row r="2197" spans="2:46" ht="50" customHeight="1">
      <c r="B2197" s="34" t="s">
        <v>4327</v>
      </c>
      <c r="C2197" s="35" t="s">
        <v>5325</v>
      </c>
      <c r="D2197" s="36" t="s">
        <v>4328</v>
      </c>
      <c r="E2197" s="240">
        <v>108.923</v>
      </c>
      <c r="F2197" s="235">
        <v>99.445999999999998</v>
      </c>
      <c r="G2197" s="234">
        <f t="shared" si="686"/>
        <v>9.4770000000000039</v>
      </c>
      <c r="H2197" s="105">
        <f t="shared" si="687"/>
        <v>9.5297950646582095</v>
      </c>
      <c r="I2197" s="240">
        <v>6.4779999999999998</v>
      </c>
      <c r="J2197" s="235">
        <v>17.689</v>
      </c>
      <c r="K2197" s="234">
        <f t="shared" si="688"/>
        <v>-11.211</v>
      </c>
      <c r="L2197" s="312">
        <f t="shared" si="689"/>
        <v>-63.378370738877265</v>
      </c>
      <c r="M2197" s="240" t="s">
        <v>12163</v>
      </c>
      <c r="N2197" s="235" t="s">
        <v>12163</v>
      </c>
      <c r="O2197" s="234" t="s">
        <v>12163</v>
      </c>
      <c r="P2197" s="234" t="s">
        <v>12163</v>
      </c>
      <c r="Q2197" s="240">
        <v>102.44499999999999</v>
      </c>
      <c r="R2197" s="235">
        <v>81.757000000000005</v>
      </c>
      <c r="S2197" s="234">
        <f t="shared" si="692"/>
        <v>20.687999999999988</v>
      </c>
      <c r="T2197" s="105">
        <f t="shared" si="693"/>
        <v>25.304255293124733</v>
      </c>
      <c r="U2197" s="180" t="s">
        <v>9992</v>
      </c>
      <c r="V2197" s="165">
        <v>97</v>
      </c>
      <c r="W2197" s="165">
        <v>76</v>
      </c>
      <c r="X2197" s="165">
        <f t="shared" si="694"/>
        <v>21</v>
      </c>
      <c r="Y2197" s="255">
        <f t="shared" si="695"/>
        <v>27.631578947368425</v>
      </c>
      <c r="Z2197" s="237" t="s">
        <v>5467</v>
      </c>
      <c r="AA2197" s="165">
        <v>6</v>
      </c>
      <c r="AB2197" s="165">
        <v>5</v>
      </c>
      <c r="AC2197" s="165">
        <f t="shared" si="698"/>
        <v>1</v>
      </c>
      <c r="AD2197" s="165">
        <f t="shared" si="699"/>
        <v>20</v>
      </c>
      <c r="AE2197" s="235" t="s">
        <v>12158</v>
      </c>
      <c r="AF2197" s="235" t="s">
        <v>12158</v>
      </c>
      <c r="AG2197" s="235" t="s">
        <v>12158</v>
      </c>
      <c r="AH2197" s="235" t="s">
        <v>12158</v>
      </c>
      <c r="AI2197" s="235" t="s">
        <v>12158</v>
      </c>
      <c r="AJ2197" s="165" t="s">
        <v>6176</v>
      </c>
      <c r="AK2197" s="165" t="s">
        <v>6176</v>
      </c>
      <c r="AL2197" s="165" t="s">
        <v>6176</v>
      </c>
      <c r="AM2197" s="165" t="s">
        <v>6176</v>
      </c>
      <c r="AN2197" s="165" t="s">
        <v>6176</v>
      </c>
      <c r="AO2197" s="165" t="s">
        <v>6176</v>
      </c>
      <c r="AP2197" s="165" t="s">
        <v>6176</v>
      </c>
      <c r="AQ2197" s="165" t="s">
        <v>6176</v>
      </c>
      <c r="AR2197" s="165" t="s">
        <v>6176</v>
      </c>
      <c r="AS2197" s="165" t="s">
        <v>6176</v>
      </c>
      <c r="AT2197" s="14"/>
    </row>
    <row r="2198" spans="2:46" ht="50" customHeight="1">
      <c r="B2198" s="34" t="s">
        <v>4329</v>
      </c>
      <c r="C2198" s="35" t="s">
        <v>5325</v>
      </c>
      <c r="D2198" s="36" t="s">
        <v>4330</v>
      </c>
      <c r="E2198" s="233">
        <v>408</v>
      </c>
      <c r="F2198" s="232">
        <v>403</v>
      </c>
      <c r="G2198" s="234">
        <f t="shared" si="686"/>
        <v>5</v>
      </c>
      <c r="H2198" s="105">
        <f t="shared" si="687"/>
        <v>1.240694789081886</v>
      </c>
      <c r="I2198" s="240" t="s">
        <v>6150</v>
      </c>
      <c r="J2198" s="235" t="s">
        <v>6150</v>
      </c>
      <c r="K2198" s="235" t="s">
        <v>6150</v>
      </c>
      <c r="L2198" s="314" t="s">
        <v>6150</v>
      </c>
      <c r="M2198" s="240" t="s">
        <v>12163</v>
      </c>
      <c r="N2198" s="235" t="s">
        <v>12163</v>
      </c>
      <c r="O2198" s="234" t="s">
        <v>12163</v>
      </c>
      <c r="P2198" s="234" t="s">
        <v>12163</v>
      </c>
      <c r="Q2198" s="233">
        <v>408</v>
      </c>
      <c r="R2198" s="232">
        <v>403</v>
      </c>
      <c r="S2198" s="234">
        <f t="shared" si="692"/>
        <v>5</v>
      </c>
      <c r="T2198" s="105">
        <f t="shared" si="693"/>
        <v>1.240694789081886</v>
      </c>
      <c r="U2198" s="180" t="s">
        <v>10484</v>
      </c>
      <c r="V2198" s="165">
        <v>408</v>
      </c>
      <c r="W2198" s="165">
        <v>403</v>
      </c>
      <c r="X2198" s="165">
        <f t="shared" si="694"/>
        <v>5</v>
      </c>
      <c r="Y2198" s="255">
        <f t="shared" si="695"/>
        <v>1.240694789081886</v>
      </c>
      <c r="Z2198" s="235" t="s">
        <v>6150</v>
      </c>
      <c r="AA2198" s="235" t="s">
        <v>6150</v>
      </c>
      <c r="AB2198" s="235" t="s">
        <v>6150</v>
      </c>
      <c r="AC2198" s="235" t="s">
        <v>6150</v>
      </c>
      <c r="AD2198" s="235" t="s">
        <v>6150</v>
      </c>
      <c r="AE2198" s="235" t="s">
        <v>12158</v>
      </c>
      <c r="AF2198" s="235" t="s">
        <v>12158</v>
      </c>
      <c r="AG2198" s="235" t="s">
        <v>12158</v>
      </c>
      <c r="AH2198" s="235" t="s">
        <v>12158</v>
      </c>
      <c r="AI2198" s="235" t="s">
        <v>12158</v>
      </c>
      <c r="AJ2198" s="165" t="s">
        <v>6176</v>
      </c>
      <c r="AK2198" s="165" t="s">
        <v>6176</v>
      </c>
      <c r="AL2198" s="165" t="s">
        <v>6176</v>
      </c>
      <c r="AM2198" s="165" t="s">
        <v>6176</v>
      </c>
      <c r="AN2198" s="165" t="s">
        <v>6176</v>
      </c>
      <c r="AO2198" s="165" t="s">
        <v>6176</v>
      </c>
      <c r="AP2198" s="165" t="s">
        <v>6176</v>
      </c>
      <c r="AQ2198" s="165" t="s">
        <v>6176</v>
      </c>
      <c r="AR2198" s="165" t="s">
        <v>6176</v>
      </c>
      <c r="AS2198" s="165" t="s">
        <v>6176</v>
      </c>
      <c r="AT2198" s="14"/>
    </row>
    <row r="2199" spans="2:46" ht="50" customHeight="1">
      <c r="B2199" s="34" t="s">
        <v>4331</v>
      </c>
      <c r="C2199" s="35" t="s">
        <v>5325</v>
      </c>
      <c r="D2199" s="36" t="s">
        <v>4332</v>
      </c>
      <c r="E2199" s="240">
        <v>6759.69</v>
      </c>
      <c r="F2199" s="235">
        <v>6265.5730000000003</v>
      </c>
      <c r="G2199" s="234">
        <f t="shared" si="686"/>
        <v>494.11699999999928</v>
      </c>
      <c r="H2199" s="105">
        <f t="shared" si="687"/>
        <v>7.8862220582219571</v>
      </c>
      <c r="I2199" s="240">
        <v>88.521000000000001</v>
      </c>
      <c r="J2199" s="235">
        <v>94.173000000000002</v>
      </c>
      <c r="K2199" s="234">
        <f t="shared" si="688"/>
        <v>-5.652000000000001</v>
      </c>
      <c r="L2199" s="312">
        <f t="shared" si="689"/>
        <v>-6.00172023828486</v>
      </c>
      <c r="M2199" s="240" t="s">
        <v>12163</v>
      </c>
      <c r="N2199" s="235" t="s">
        <v>12163</v>
      </c>
      <c r="O2199" s="234" t="s">
        <v>12163</v>
      </c>
      <c r="P2199" s="234" t="s">
        <v>12163</v>
      </c>
      <c r="Q2199" s="240">
        <v>6671.1689999999999</v>
      </c>
      <c r="R2199" s="235">
        <v>6171.4</v>
      </c>
      <c r="S2199" s="234">
        <f t="shared" si="692"/>
        <v>499.76900000000023</v>
      </c>
      <c r="T2199" s="105">
        <f t="shared" si="693"/>
        <v>8.0981462877142985</v>
      </c>
      <c r="U2199" s="180" t="s">
        <v>6109</v>
      </c>
      <c r="V2199" s="165">
        <v>6482</v>
      </c>
      <c r="W2199" s="165">
        <v>6002</v>
      </c>
      <c r="X2199" s="165">
        <f t="shared" si="694"/>
        <v>480</v>
      </c>
      <c r="Y2199" s="255">
        <f t="shared" si="695"/>
        <v>7.9973342219260255</v>
      </c>
      <c r="Z2199" s="237" t="s">
        <v>6074</v>
      </c>
      <c r="AA2199" s="165">
        <v>125</v>
      </c>
      <c r="AB2199" s="165">
        <v>105</v>
      </c>
      <c r="AC2199" s="165">
        <f t="shared" si="698"/>
        <v>20</v>
      </c>
      <c r="AD2199" s="165">
        <f t="shared" si="699"/>
        <v>19.047619047619047</v>
      </c>
      <c r="AE2199" s="237" t="s">
        <v>10342</v>
      </c>
      <c r="AF2199" s="165">
        <v>53</v>
      </c>
      <c r="AG2199" s="165">
        <v>53</v>
      </c>
      <c r="AH2199" s="165">
        <f t="shared" si="700"/>
        <v>0</v>
      </c>
      <c r="AI2199" s="165">
        <f t="shared" si="696"/>
        <v>0</v>
      </c>
      <c r="AJ2199" s="237" t="s">
        <v>10485</v>
      </c>
      <c r="AK2199" s="165">
        <v>11</v>
      </c>
      <c r="AL2199" s="165">
        <v>11</v>
      </c>
      <c r="AM2199" s="165">
        <f t="shared" ref="AM2199:AM2260" si="701">AK2199-AL2199</f>
        <v>0</v>
      </c>
      <c r="AN2199" s="165">
        <f t="shared" ref="AN2199:AN2251" si="702">AM2199/AL2199*100</f>
        <v>0</v>
      </c>
      <c r="AO2199" s="165" t="s">
        <v>6176</v>
      </c>
      <c r="AP2199" s="165" t="s">
        <v>6176</v>
      </c>
      <c r="AQ2199" s="165" t="s">
        <v>6176</v>
      </c>
      <c r="AR2199" s="165" t="s">
        <v>6176</v>
      </c>
      <c r="AS2199" s="165" t="s">
        <v>6176</v>
      </c>
      <c r="AT2199" s="14"/>
    </row>
    <row r="2200" spans="2:46" ht="50" customHeight="1">
      <c r="B2200" s="34" t="s">
        <v>4333</v>
      </c>
      <c r="C2200" s="35" t="s">
        <v>5325</v>
      </c>
      <c r="D2200" s="36" t="s">
        <v>4334</v>
      </c>
      <c r="E2200" s="240">
        <v>0.45</v>
      </c>
      <c r="F2200" s="235">
        <v>1.5429999999999999</v>
      </c>
      <c r="G2200" s="234">
        <f t="shared" ref="G2200:G2263" si="703">E2200-F2200</f>
        <v>-1.093</v>
      </c>
      <c r="H2200" s="105">
        <f t="shared" ref="H2200:H2263" si="704">G2200/F2200*100</f>
        <v>-70.836033700583272</v>
      </c>
      <c r="I2200" s="240" t="s">
        <v>6150</v>
      </c>
      <c r="J2200" s="235" t="s">
        <v>6150</v>
      </c>
      <c r="K2200" s="235" t="s">
        <v>6150</v>
      </c>
      <c r="L2200" s="314" t="s">
        <v>6150</v>
      </c>
      <c r="M2200" s="240" t="s">
        <v>12163</v>
      </c>
      <c r="N2200" s="235" t="s">
        <v>12163</v>
      </c>
      <c r="O2200" s="234" t="s">
        <v>12163</v>
      </c>
      <c r="P2200" s="234" t="s">
        <v>12163</v>
      </c>
      <c r="Q2200" s="240">
        <v>0.45</v>
      </c>
      <c r="R2200" s="235">
        <v>1.5429999999999999</v>
      </c>
      <c r="S2200" s="234">
        <f t="shared" ref="S2200:S2262" si="705">Q2200-R2200</f>
        <v>-1.093</v>
      </c>
      <c r="T2200" s="105">
        <f t="shared" ref="T2200:T2262" si="706">S2200/R2200*100</f>
        <v>-70.836033700583272</v>
      </c>
      <c r="U2200" s="180" t="s">
        <v>10486</v>
      </c>
      <c r="V2200" s="165">
        <v>0.45</v>
      </c>
      <c r="W2200" s="165">
        <v>1.5429999999999999</v>
      </c>
      <c r="X2200" s="165">
        <f t="shared" ref="X2200:X2262" si="707">V2200-W2200</f>
        <v>-1.093</v>
      </c>
      <c r="Y2200" s="255">
        <f t="shared" ref="Y2200:Y2262" si="708">X2200/W2200*100</f>
        <v>-70.836033700583272</v>
      </c>
      <c r="Z2200" s="235" t="s">
        <v>6150</v>
      </c>
      <c r="AA2200" s="235" t="s">
        <v>6150</v>
      </c>
      <c r="AB2200" s="235" t="s">
        <v>6150</v>
      </c>
      <c r="AC2200" s="235" t="s">
        <v>6150</v>
      </c>
      <c r="AD2200" s="235" t="s">
        <v>6150</v>
      </c>
      <c r="AE2200" s="235" t="s">
        <v>12158</v>
      </c>
      <c r="AF2200" s="235" t="s">
        <v>12158</v>
      </c>
      <c r="AG2200" s="235" t="s">
        <v>12158</v>
      </c>
      <c r="AH2200" s="235" t="s">
        <v>12158</v>
      </c>
      <c r="AI2200" s="235" t="s">
        <v>12158</v>
      </c>
      <c r="AJ2200" s="165" t="s">
        <v>6176</v>
      </c>
      <c r="AK2200" s="165" t="s">
        <v>6176</v>
      </c>
      <c r="AL2200" s="165" t="s">
        <v>6176</v>
      </c>
      <c r="AM2200" s="165" t="s">
        <v>6176</v>
      </c>
      <c r="AN2200" s="165" t="s">
        <v>6176</v>
      </c>
      <c r="AO2200" s="165" t="s">
        <v>6176</v>
      </c>
      <c r="AP2200" s="165" t="s">
        <v>6176</v>
      </c>
      <c r="AQ2200" s="165" t="s">
        <v>6176</v>
      </c>
      <c r="AR2200" s="165" t="s">
        <v>6176</v>
      </c>
      <c r="AS2200" s="165" t="s">
        <v>6176</v>
      </c>
      <c r="AT2200" s="14"/>
    </row>
    <row r="2201" spans="2:46" ht="50" customHeight="1">
      <c r="B2201" s="34" t="s">
        <v>5249</v>
      </c>
      <c r="C2201" s="35" t="s">
        <v>5326</v>
      </c>
      <c r="D2201" s="36" t="s">
        <v>5259</v>
      </c>
      <c r="E2201" s="240">
        <v>36703.743999999999</v>
      </c>
      <c r="F2201" s="235">
        <v>38789.186999999998</v>
      </c>
      <c r="G2201" s="234">
        <f t="shared" si="703"/>
        <v>-2085.4429999999993</v>
      </c>
      <c r="H2201" s="105">
        <f t="shared" si="704"/>
        <v>-5.3763514043230636</v>
      </c>
      <c r="I2201" s="240">
        <v>8122.8760000000002</v>
      </c>
      <c r="J2201" s="235">
        <v>8635.8760000000002</v>
      </c>
      <c r="K2201" s="234">
        <f t="shared" ref="K2201:K2263" si="709">I2201-J2201</f>
        <v>-513</v>
      </c>
      <c r="L2201" s="312">
        <f t="shared" ref="L2201:L2263" si="710">K2201/J2201*100</f>
        <v>-5.9403354100962078</v>
      </c>
      <c r="M2201" s="240">
        <v>12106.902</v>
      </c>
      <c r="N2201" s="235">
        <v>12388.456</v>
      </c>
      <c r="O2201" s="234">
        <f t="shared" ref="O2201:O2260" si="711">M2201-N2201</f>
        <v>-281.55400000000009</v>
      </c>
      <c r="P2201" s="105">
        <f t="shared" ref="P2201:P2260" si="712">O2201/N2201*100</f>
        <v>-2.2727125963074015</v>
      </c>
      <c r="Q2201" s="240">
        <v>16473.966</v>
      </c>
      <c r="R2201" s="235">
        <v>17764.855</v>
      </c>
      <c r="S2201" s="234">
        <f t="shared" si="705"/>
        <v>-1290.8889999999992</v>
      </c>
      <c r="T2201" s="105">
        <f t="shared" si="706"/>
        <v>-7.2665327130449375</v>
      </c>
      <c r="U2201" s="180" t="s">
        <v>10487</v>
      </c>
      <c r="V2201" s="165">
        <v>7782</v>
      </c>
      <c r="W2201" s="165">
        <v>9299</v>
      </c>
      <c r="X2201" s="165">
        <f t="shared" si="707"/>
        <v>-1517</v>
      </c>
      <c r="Y2201" s="255">
        <f t="shared" si="708"/>
        <v>-16.313582105602752</v>
      </c>
      <c r="Z2201" s="237" t="s">
        <v>9958</v>
      </c>
      <c r="AA2201" s="165">
        <v>2299</v>
      </c>
      <c r="AB2201" s="165">
        <v>2299</v>
      </c>
      <c r="AC2201" s="165">
        <f t="shared" si="698"/>
        <v>0</v>
      </c>
      <c r="AD2201" s="165">
        <f t="shared" si="699"/>
        <v>0</v>
      </c>
      <c r="AE2201" s="235" t="s">
        <v>12158</v>
      </c>
      <c r="AF2201" s="235" t="s">
        <v>12158</v>
      </c>
      <c r="AG2201" s="235" t="s">
        <v>12158</v>
      </c>
      <c r="AH2201" s="235" t="s">
        <v>12158</v>
      </c>
      <c r="AI2201" s="235" t="s">
        <v>12158</v>
      </c>
      <c r="AJ2201" s="237" t="s">
        <v>10488</v>
      </c>
      <c r="AK2201" s="165">
        <v>907</v>
      </c>
      <c r="AL2201" s="165">
        <v>981</v>
      </c>
      <c r="AM2201" s="165">
        <f t="shared" si="701"/>
        <v>-74</v>
      </c>
      <c r="AN2201" s="165">
        <f t="shared" si="702"/>
        <v>-7.5433231396534142</v>
      </c>
      <c r="AO2201" s="237" t="s">
        <v>10489</v>
      </c>
      <c r="AP2201" s="165">
        <v>911</v>
      </c>
      <c r="AQ2201" s="165">
        <v>911</v>
      </c>
      <c r="AR2201" s="165">
        <f t="shared" ref="AR2201:AR2251" si="713">AP2201-AQ2201</f>
        <v>0</v>
      </c>
      <c r="AS2201" s="255">
        <f t="shared" ref="AS2201:AS2251" si="714">AR2201/AQ2201*100</f>
        <v>0</v>
      </c>
      <c r="AT2201" s="172" t="s">
        <v>11898</v>
      </c>
    </row>
    <row r="2202" spans="2:46" ht="50" customHeight="1">
      <c r="B2202" s="34" t="s">
        <v>5250</v>
      </c>
      <c r="C2202" s="35" t="s">
        <v>5326</v>
      </c>
      <c r="D2202" s="36" t="s">
        <v>5251</v>
      </c>
      <c r="E2202" s="240">
        <v>70229.142999999996</v>
      </c>
      <c r="F2202" s="235">
        <v>68528.130999999994</v>
      </c>
      <c r="G2202" s="234">
        <v>1701.0120000000024</v>
      </c>
      <c r="H2202" s="105">
        <v>2.4822098241669579</v>
      </c>
      <c r="I2202" s="240">
        <v>34066.074999999997</v>
      </c>
      <c r="J2202" s="235">
        <v>31787.579000000002</v>
      </c>
      <c r="K2202" s="234">
        <v>2278.4959999999955</v>
      </c>
      <c r="L2202" s="312">
        <v>7.1678815174946022</v>
      </c>
      <c r="M2202" s="240">
        <v>5454.8990000000003</v>
      </c>
      <c r="N2202" s="235">
        <v>5408.3860000000004</v>
      </c>
      <c r="O2202" s="234">
        <v>46.51299999999992</v>
      </c>
      <c r="P2202" s="105">
        <v>0.86001627842391271</v>
      </c>
      <c r="Q2202" s="240">
        <v>30708.169000000002</v>
      </c>
      <c r="R2202" s="235">
        <v>31332.166000000001</v>
      </c>
      <c r="S2202" s="234">
        <v>-623.99699999999939</v>
      </c>
      <c r="T2202" s="105">
        <v>-1.9915539832132876</v>
      </c>
      <c r="U2202" s="180" t="s">
        <v>10490</v>
      </c>
      <c r="V2202" s="165">
        <v>9480</v>
      </c>
      <c r="W2202" s="165">
        <v>9794</v>
      </c>
      <c r="X2202" s="165">
        <v>-314</v>
      </c>
      <c r="Y2202" s="255">
        <v>-3.2060445170512555</v>
      </c>
      <c r="Z2202" s="237" t="s">
        <v>10491</v>
      </c>
      <c r="AA2202" s="165">
        <v>4589</v>
      </c>
      <c r="AB2202" s="165">
        <v>3161</v>
      </c>
      <c r="AC2202" s="165">
        <v>1427</v>
      </c>
      <c r="AD2202" s="165">
        <v>45.143941790572605</v>
      </c>
      <c r="AE2202" s="237" t="s">
        <v>10492</v>
      </c>
      <c r="AF2202" s="165">
        <v>4141</v>
      </c>
      <c r="AG2202" s="165">
        <v>5582</v>
      </c>
      <c r="AH2202" s="165">
        <v>-1441</v>
      </c>
      <c r="AI2202" s="165">
        <v>-25.815120028663564</v>
      </c>
      <c r="AJ2202" s="237" t="s">
        <v>10493</v>
      </c>
      <c r="AK2202" s="165">
        <v>2219</v>
      </c>
      <c r="AL2202" s="165">
        <v>2225</v>
      </c>
      <c r="AM2202" s="165">
        <v>-6</v>
      </c>
      <c r="AN2202" s="165">
        <v>-0.2696629213483146</v>
      </c>
      <c r="AO2202" s="237" t="s">
        <v>6762</v>
      </c>
      <c r="AP2202" s="165">
        <v>2177</v>
      </c>
      <c r="AQ2202" s="165">
        <v>3074</v>
      </c>
      <c r="AR2202" s="165">
        <v>-897</v>
      </c>
      <c r="AS2202" s="255">
        <v>-29.180221210149643</v>
      </c>
      <c r="AT2202" s="172" t="s">
        <v>11749</v>
      </c>
    </row>
    <row r="2203" spans="2:46" ht="50" customHeight="1">
      <c r="B2203" s="34" t="s">
        <v>4335</v>
      </c>
      <c r="C2203" s="35" t="s">
        <v>5326</v>
      </c>
      <c r="D2203" s="36" t="s">
        <v>4336</v>
      </c>
      <c r="E2203" s="240">
        <v>7501.6450000000004</v>
      </c>
      <c r="F2203" s="235">
        <v>7414.4350000000004</v>
      </c>
      <c r="G2203" s="234">
        <f t="shared" si="703"/>
        <v>87.210000000000036</v>
      </c>
      <c r="H2203" s="105">
        <f t="shared" si="704"/>
        <v>1.1762190915423769</v>
      </c>
      <c r="I2203" s="240">
        <v>2490.0529999999999</v>
      </c>
      <c r="J2203" s="235">
        <v>2547.489</v>
      </c>
      <c r="K2203" s="234">
        <f t="shared" si="709"/>
        <v>-57.436000000000149</v>
      </c>
      <c r="L2203" s="312">
        <f t="shared" si="710"/>
        <v>-2.2546122868440315</v>
      </c>
      <c r="M2203" s="240" t="s">
        <v>6150</v>
      </c>
      <c r="N2203" s="235" t="s">
        <v>6150</v>
      </c>
      <c r="O2203" s="235" t="s">
        <v>6150</v>
      </c>
      <c r="P2203" s="235" t="s">
        <v>6150</v>
      </c>
      <c r="Q2203" s="240">
        <v>5011.5919999999996</v>
      </c>
      <c r="R2203" s="235">
        <v>4866.9459999999999</v>
      </c>
      <c r="S2203" s="234">
        <f t="shared" si="705"/>
        <v>144.64599999999973</v>
      </c>
      <c r="T2203" s="105">
        <f t="shared" si="706"/>
        <v>2.9720074971039279</v>
      </c>
      <c r="U2203" s="180" t="s">
        <v>10494</v>
      </c>
      <c r="V2203" s="165">
        <v>2091</v>
      </c>
      <c r="W2203" s="165">
        <v>1990</v>
      </c>
      <c r="X2203" s="165">
        <f t="shared" si="707"/>
        <v>101</v>
      </c>
      <c r="Y2203" s="255">
        <f t="shared" si="708"/>
        <v>5.075376884422111</v>
      </c>
      <c r="Z2203" s="237" t="s">
        <v>10495</v>
      </c>
      <c r="AA2203" s="165">
        <v>1243</v>
      </c>
      <c r="AB2203" s="165">
        <v>1249</v>
      </c>
      <c r="AC2203" s="165">
        <f t="shared" ref="AC2203:AC2265" si="715">AA2203-AB2203</f>
        <v>-6</v>
      </c>
      <c r="AD2203" s="165">
        <f t="shared" si="699"/>
        <v>-0.48038430744595673</v>
      </c>
      <c r="AE2203" s="237" t="s">
        <v>10496</v>
      </c>
      <c r="AF2203" s="165">
        <v>751</v>
      </c>
      <c r="AG2203" s="165">
        <v>751</v>
      </c>
      <c r="AH2203" s="165">
        <f t="shared" si="700"/>
        <v>0</v>
      </c>
      <c r="AI2203" s="165">
        <f t="shared" ref="AI2203:AI2260" si="716">AH2203/AG2203*100</f>
        <v>0</v>
      </c>
      <c r="AJ2203" s="237" t="s">
        <v>5860</v>
      </c>
      <c r="AK2203" s="165">
        <v>288</v>
      </c>
      <c r="AL2203" s="165">
        <v>312</v>
      </c>
      <c r="AM2203" s="165">
        <f t="shared" si="701"/>
        <v>-24</v>
      </c>
      <c r="AN2203" s="165">
        <f t="shared" si="702"/>
        <v>-7.6923076923076925</v>
      </c>
      <c r="AO2203" s="237" t="s">
        <v>10497</v>
      </c>
      <c r="AP2203" s="165">
        <v>200</v>
      </c>
      <c r="AQ2203" s="165">
        <v>100</v>
      </c>
      <c r="AR2203" s="165">
        <f t="shared" si="713"/>
        <v>100</v>
      </c>
      <c r="AS2203" s="255">
        <f t="shared" si="714"/>
        <v>100</v>
      </c>
      <c r="AT2203" s="15" t="s">
        <v>10498</v>
      </c>
    </row>
    <row r="2204" spans="2:46" ht="50" customHeight="1">
      <c r="B2204" s="34" t="s">
        <v>4337</v>
      </c>
      <c r="C2204" s="35" t="s">
        <v>5326</v>
      </c>
      <c r="D2204" s="36" t="s">
        <v>4338</v>
      </c>
      <c r="E2204" s="240">
        <v>13903.677</v>
      </c>
      <c r="F2204" s="235">
        <v>17440.901000000002</v>
      </c>
      <c r="G2204" s="234">
        <f t="shared" si="703"/>
        <v>-3537.224000000002</v>
      </c>
      <c r="H2204" s="105">
        <f t="shared" si="704"/>
        <v>-20.281199921953583</v>
      </c>
      <c r="I2204" s="240">
        <v>5634.2089999999998</v>
      </c>
      <c r="J2204" s="235">
        <v>7617.0410000000002</v>
      </c>
      <c r="K2204" s="234">
        <f t="shared" si="709"/>
        <v>-1982.8320000000003</v>
      </c>
      <c r="L2204" s="312">
        <f t="shared" si="710"/>
        <v>-26.031525890434359</v>
      </c>
      <c r="M2204" s="240">
        <v>1656.222</v>
      </c>
      <c r="N2204" s="235">
        <v>1851.16</v>
      </c>
      <c r="O2204" s="234">
        <f t="shared" si="711"/>
        <v>-194.9380000000001</v>
      </c>
      <c r="P2204" s="105">
        <f t="shared" si="712"/>
        <v>-10.530586227014417</v>
      </c>
      <c r="Q2204" s="240">
        <v>6613.2460000000001</v>
      </c>
      <c r="R2204" s="235">
        <v>7972.7</v>
      </c>
      <c r="S2204" s="234">
        <f t="shared" si="705"/>
        <v>-1359.4539999999997</v>
      </c>
      <c r="T2204" s="105">
        <f t="shared" si="706"/>
        <v>-17.051362775471294</v>
      </c>
      <c r="U2204" s="180" t="s">
        <v>10499</v>
      </c>
      <c r="V2204" s="165">
        <v>2263</v>
      </c>
      <c r="W2204" s="165">
        <v>2263</v>
      </c>
      <c r="X2204" s="165">
        <f t="shared" si="707"/>
        <v>0</v>
      </c>
      <c r="Y2204" s="255">
        <f t="shared" si="708"/>
        <v>0</v>
      </c>
      <c r="Z2204" s="237" t="s">
        <v>5654</v>
      </c>
      <c r="AA2204" s="165">
        <v>862</v>
      </c>
      <c r="AB2204" s="165">
        <v>1112</v>
      </c>
      <c r="AC2204" s="165">
        <f t="shared" si="715"/>
        <v>-250</v>
      </c>
      <c r="AD2204" s="165">
        <f t="shared" si="699"/>
        <v>-22.482014388489208</v>
      </c>
      <c r="AE2204" s="237" t="s">
        <v>10500</v>
      </c>
      <c r="AF2204" s="165">
        <v>684</v>
      </c>
      <c r="AG2204" s="165">
        <v>716</v>
      </c>
      <c r="AH2204" s="165">
        <f t="shared" si="700"/>
        <v>-32</v>
      </c>
      <c r="AI2204" s="165">
        <f t="shared" si="716"/>
        <v>-4.4692737430167595</v>
      </c>
      <c r="AJ2204" s="237" t="s">
        <v>10501</v>
      </c>
      <c r="AK2204" s="165">
        <v>550</v>
      </c>
      <c r="AL2204" s="165">
        <v>500</v>
      </c>
      <c r="AM2204" s="165">
        <f t="shared" si="701"/>
        <v>50</v>
      </c>
      <c r="AN2204" s="165">
        <f t="shared" si="702"/>
        <v>10</v>
      </c>
      <c r="AO2204" s="237" t="s">
        <v>10502</v>
      </c>
      <c r="AP2204" s="165">
        <v>408</v>
      </c>
      <c r="AQ2204" s="165">
        <v>408</v>
      </c>
      <c r="AR2204" s="165">
        <f t="shared" si="713"/>
        <v>0</v>
      </c>
      <c r="AS2204" s="255">
        <f t="shared" si="714"/>
        <v>0</v>
      </c>
      <c r="AT2204" s="15" t="s">
        <v>10503</v>
      </c>
    </row>
    <row r="2205" spans="2:46" ht="50" customHeight="1">
      <c r="B2205" s="34" t="s">
        <v>4339</v>
      </c>
      <c r="C2205" s="35" t="s">
        <v>5326</v>
      </c>
      <c r="D2205" s="36" t="s">
        <v>4340</v>
      </c>
      <c r="E2205" s="240">
        <v>4879.0789999999997</v>
      </c>
      <c r="F2205" s="235">
        <v>4845.5190000000002</v>
      </c>
      <c r="G2205" s="234">
        <f t="shared" si="703"/>
        <v>33.559999999999491</v>
      </c>
      <c r="H2205" s="105">
        <f t="shared" si="704"/>
        <v>0.6925986669332943</v>
      </c>
      <c r="I2205" s="240">
        <v>3094.2020000000002</v>
      </c>
      <c r="J2205" s="235">
        <v>3089.75</v>
      </c>
      <c r="K2205" s="234">
        <f t="shared" si="709"/>
        <v>4.4520000000002256</v>
      </c>
      <c r="L2205" s="312">
        <f t="shared" si="710"/>
        <v>0.14408932761551019</v>
      </c>
      <c r="M2205" s="240">
        <v>0.89600000000000002</v>
      </c>
      <c r="N2205" s="235">
        <v>0.89500000000000002</v>
      </c>
      <c r="O2205" s="234">
        <f t="shared" si="711"/>
        <v>1.0000000000000009E-3</v>
      </c>
      <c r="P2205" s="105">
        <f t="shared" si="712"/>
        <v>0.1117318435754191</v>
      </c>
      <c r="Q2205" s="240">
        <v>1783.981</v>
      </c>
      <c r="R2205" s="235">
        <v>1754.874</v>
      </c>
      <c r="S2205" s="234">
        <f t="shared" si="705"/>
        <v>29.106999999999971</v>
      </c>
      <c r="T2205" s="105">
        <f t="shared" si="706"/>
        <v>1.6586376001923766</v>
      </c>
      <c r="U2205" s="180" t="s">
        <v>10504</v>
      </c>
      <c r="V2205" s="165">
        <v>679</v>
      </c>
      <c r="W2205" s="165">
        <v>664</v>
      </c>
      <c r="X2205" s="165">
        <f t="shared" si="707"/>
        <v>15</v>
      </c>
      <c r="Y2205" s="255">
        <f t="shared" si="708"/>
        <v>2.2590361445783134</v>
      </c>
      <c r="Z2205" s="237" t="s">
        <v>10505</v>
      </c>
      <c r="AA2205" s="165">
        <v>584</v>
      </c>
      <c r="AB2205" s="165">
        <v>589</v>
      </c>
      <c r="AC2205" s="165">
        <f t="shared" si="715"/>
        <v>-5</v>
      </c>
      <c r="AD2205" s="165">
        <f t="shared" si="699"/>
        <v>-0.84889643463497455</v>
      </c>
      <c r="AE2205" s="237" t="s">
        <v>10506</v>
      </c>
      <c r="AF2205" s="165">
        <v>147</v>
      </c>
      <c r="AG2205" s="165">
        <v>166</v>
      </c>
      <c r="AH2205" s="165">
        <f t="shared" si="700"/>
        <v>-19</v>
      </c>
      <c r="AI2205" s="165">
        <f t="shared" si="716"/>
        <v>-11.445783132530121</v>
      </c>
      <c r="AJ2205" s="237" t="s">
        <v>10507</v>
      </c>
      <c r="AK2205" s="165">
        <v>96</v>
      </c>
      <c r="AL2205" s="165">
        <v>96</v>
      </c>
      <c r="AM2205" s="165">
        <f t="shared" si="701"/>
        <v>0</v>
      </c>
      <c r="AN2205" s="165">
        <f t="shared" si="702"/>
        <v>0</v>
      </c>
      <c r="AO2205" s="237" t="s">
        <v>10508</v>
      </c>
      <c r="AP2205" s="165">
        <v>90</v>
      </c>
      <c r="AQ2205" s="165">
        <v>60</v>
      </c>
      <c r="AR2205" s="165">
        <f t="shared" si="713"/>
        <v>30</v>
      </c>
      <c r="AS2205" s="255">
        <f t="shared" si="714"/>
        <v>50</v>
      </c>
      <c r="AT2205" s="15" t="s">
        <v>10509</v>
      </c>
    </row>
    <row r="2206" spans="2:46" ht="50" customHeight="1">
      <c r="B2206" s="34" t="s">
        <v>4341</v>
      </c>
      <c r="C2206" s="35" t="s">
        <v>5326</v>
      </c>
      <c r="D2206" s="36" t="s">
        <v>4342</v>
      </c>
      <c r="E2206" s="240">
        <v>24270.92</v>
      </c>
      <c r="F2206" s="235">
        <v>23392.102999999999</v>
      </c>
      <c r="G2206" s="234">
        <f t="shared" si="703"/>
        <v>878.8169999999991</v>
      </c>
      <c r="H2206" s="105">
        <f t="shared" si="704"/>
        <v>3.7568960772787254</v>
      </c>
      <c r="I2206" s="240">
        <v>8627.4699999999993</v>
      </c>
      <c r="J2206" s="235">
        <v>8221.4869999999992</v>
      </c>
      <c r="K2206" s="234">
        <f t="shared" si="709"/>
        <v>405.98300000000017</v>
      </c>
      <c r="L2206" s="312">
        <f t="shared" si="710"/>
        <v>4.9380726381979345</v>
      </c>
      <c r="M2206" s="240">
        <v>7476.3559999999998</v>
      </c>
      <c r="N2206" s="235">
        <v>7804.4089999999997</v>
      </c>
      <c r="O2206" s="234">
        <f t="shared" si="711"/>
        <v>-328.05299999999988</v>
      </c>
      <c r="P2206" s="105">
        <f t="shared" si="712"/>
        <v>-4.2034316756079786</v>
      </c>
      <c r="Q2206" s="240">
        <v>8167.0940000000001</v>
      </c>
      <c r="R2206" s="235">
        <v>7366.2070000000003</v>
      </c>
      <c r="S2206" s="234">
        <f t="shared" si="705"/>
        <v>800.88699999999972</v>
      </c>
      <c r="T2206" s="105">
        <f t="shared" si="706"/>
        <v>10.872447651824062</v>
      </c>
      <c r="U2206" s="180" t="s">
        <v>10510</v>
      </c>
      <c r="V2206" s="165">
        <v>4000</v>
      </c>
      <c r="W2206" s="165">
        <v>4000</v>
      </c>
      <c r="X2206" s="165">
        <f t="shared" si="707"/>
        <v>0</v>
      </c>
      <c r="Y2206" s="255">
        <f t="shared" si="708"/>
        <v>0</v>
      </c>
      <c r="Z2206" s="237" t="s">
        <v>10511</v>
      </c>
      <c r="AA2206" s="165">
        <v>2677</v>
      </c>
      <c r="AB2206" s="165">
        <v>2713</v>
      </c>
      <c r="AC2206" s="165">
        <f t="shared" si="715"/>
        <v>-36</v>
      </c>
      <c r="AD2206" s="165">
        <f t="shared" si="699"/>
        <v>-1.3269443420567637</v>
      </c>
      <c r="AE2206" s="237" t="s">
        <v>10512</v>
      </c>
      <c r="AF2206" s="165">
        <v>859</v>
      </c>
      <c r="AG2206" s="165" t="s">
        <v>5412</v>
      </c>
      <c r="AH2206" s="165" t="s">
        <v>5412</v>
      </c>
      <c r="AI2206" s="165" t="s">
        <v>5412</v>
      </c>
      <c r="AJ2206" s="237" t="s">
        <v>10513</v>
      </c>
      <c r="AK2206" s="165">
        <v>270</v>
      </c>
      <c r="AL2206" s="165">
        <v>269</v>
      </c>
      <c r="AM2206" s="165">
        <f t="shared" si="701"/>
        <v>1</v>
      </c>
      <c r="AN2206" s="165">
        <f t="shared" si="702"/>
        <v>0.37174721189591076</v>
      </c>
      <c r="AO2206" s="237" t="s">
        <v>10514</v>
      </c>
      <c r="AP2206" s="165">
        <v>107</v>
      </c>
      <c r="AQ2206" s="165">
        <v>104</v>
      </c>
      <c r="AR2206" s="165">
        <f t="shared" si="713"/>
        <v>3</v>
      </c>
      <c r="AS2206" s="255">
        <f t="shared" si="714"/>
        <v>2.8846153846153846</v>
      </c>
      <c r="AT2206" s="15" t="s">
        <v>10515</v>
      </c>
    </row>
    <row r="2207" spans="2:46" ht="50" customHeight="1">
      <c r="B2207" s="34" t="s">
        <v>4343</v>
      </c>
      <c r="C2207" s="35" t="s">
        <v>5326</v>
      </c>
      <c r="D2207" s="36" t="s">
        <v>4344</v>
      </c>
      <c r="E2207" s="240">
        <v>16580.581999999999</v>
      </c>
      <c r="F2207" s="235">
        <v>16746.718000000001</v>
      </c>
      <c r="G2207" s="234">
        <f t="shared" si="703"/>
        <v>-166.13600000000224</v>
      </c>
      <c r="H2207" s="105">
        <f t="shared" si="704"/>
        <v>-0.99205109920643708</v>
      </c>
      <c r="I2207" s="240">
        <v>2433.9810000000002</v>
      </c>
      <c r="J2207" s="235">
        <v>3333.9079999999999</v>
      </c>
      <c r="K2207" s="234">
        <f t="shared" si="709"/>
        <v>-899.92699999999968</v>
      </c>
      <c r="L2207" s="312">
        <f t="shared" si="710"/>
        <v>-26.993156379840105</v>
      </c>
      <c r="M2207" s="240">
        <v>784.09900000000005</v>
      </c>
      <c r="N2207" s="235">
        <v>784.09799999999996</v>
      </c>
      <c r="O2207" s="234">
        <f t="shared" si="711"/>
        <v>1.00000000009004E-3</v>
      </c>
      <c r="P2207" s="105">
        <f t="shared" si="712"/>
        <v>1.2753507853483111E-4</v>
      </c>
      <c r="Q2207" s="240">
        <v>13362.502</v>
      </c>
      <c r="R2207" s="235">
        <v>12628.712</v>
      </c>
      <c r="S2207" s="234">
        <f t="shared" si="705"/>
        <v>733.79000000000087</v>
      </c>
      <c r="T2207" s="105">
        <f t="shared" si="706"/>
        <v>5.8104896207942733</v>
      </c>
      <c r="U2207" s="180" t="s">
        <v>10516</v>
      </c>
      <c r="V2207" s="165">
        <v>7699</v>
      </c>
      <c r="W2207" s="165">
        <v>7730</v>
      </c>
      <c r="X2207" s="165">
        <f t="shared" si="707"/>
        <v>-31</v>
      </c>
      <c r="Y2207" s="255">
        <f t="shared" si="708"/>
        <v>-0.40103492884864167</v>
      </c>
      <c r="Z2207" s="237" t="s">
        <v>10517</v>
      </c>
      <c r="AA2207" s="165">
        <v>1705</v>
      </c>
      <c r="AB2207" s="165">
        <v>1705</v>
      </c>
      <c r="AC2207" s="165">
        <f t="shared" si="715"/>
        <v>0</v>
      </c>
      <c r="AD2207" s="165">
        <f t="shared" si="699"/>
        <v>0</v>
      </c>
      <c r="AE2207" s="237" t="s">
        <v>10518</v>
      </c>
      <c r="AF2207" s="165">
        <v>1035</v>
      </c>
      <c r="AG2207" s="165">
        <v>1088</v>
      </c>
      <c r="AH2207" s="165">
        <f t="shared" si="700"/>
        <v>-53</v>
      </c>
      <c r="AI2207" s="165">
        <f t="shared" si="716"/>
        <v>-4.8713235294117645</v>
      </c>
      <c r="AJ2207" s="237" t="s">
        <v>10519</v>
      </c>
      <c r="AK2207" s="165">
        <v>885</v>
      </c>
      <c r="AL2207" s="92" t="s">
        <v>5412</v>
      </c>
      <c r="AM2207" s="92" t="s">
        <v>5412</v>
      </c>
      <c r="AN2207" s="92" t="s">
        <v>5412</v>
      </c>
      <c r="AO2207" s="237" t="s">
        <v>10520</v>
      </c>
      <c r="AP2207" s="165">
        <v>457</v>
      </c>
      <c r="AQ2207" s="165">
        <v>457</v>
      </c>
      <c r="AR2207" s="165">
        <f t="shared" si="713"/>
        <v>0</v>
      </c>
      <c r="AS2207" s="255">
        <f t="shared" si="714"/>
        <v>0</v>
      </c>
      <c r="AT2207" s="15" t="s">
        <v>10521</v>
      </c>
    </row>
    <row r="2208" spans="2:46" ht="50" customHeight="1">
      <c r="B2208" s="34" t="s">
        <v>4345</v>
      </c>
      <c r="C2208" s="35" t="s">
        <v>5326</v>
      </c>
      <c r="D2208" s="36" t="s">
        <v>4346</v>
      </c>
      <c r="E2208" s="240">
        <v>12837.501</v>
      </c>
      <c r="F2208" s="235">
        <v>12888.817999999999</v>
      </c>
      <c r="G2208" s="234">
        <f t="shared" si="703"/>
        <v>-51.316999999999098</v>
      </c>
      <c r="H2208" s="105">
        <f t="shared" si="704"/>
        <v>-0.39815132776333018</v>
      </c>
      <c r="I2208" s="240">
        <v>5511.0110000000004</v>
      </c>
      <c r="J2208" s="235">
        <v>5995.9219999999996</v>
      </c>
      <c r="K2208" s="234">
        <f t="shared" si="709"/>
        <v>-484.91099999999915</v>
      </c>
      <c r="L2208" s="312">
        <f t="shared" si="710"/>
        <v>-8.087346699973736</v>
      </c>
      <c r="M2208" s="240">
        <v>3072.953</v>
      </c>
      <c r="N2208" s="235">
        <v>3128.6770000000001</v>
      </c>
      <c r="O2208" s="234">
        <f t="shared" si="711"/>
        <v>-55.72400000000016</v>
      </c>
      <c r="P2208" s="105">
        <f t="shared" si="712"/>
        <v>-1.7810723190664988</v>
      </c>
      <c r="Q2208" s="240">
        <v>4253.5370000000003</v>
      </c>
      <c r="R2208" s="235">
        <v>3764.2190000000001</v>
      </c>
      <c r="S2208" s="234">
        <f t="shared" si="705"/>
        <v>489.31800000000021</v>
      </c>
      <c r="T2208" s="105">
        <f t="shared" si="706"/>
        <v>12.999190535938537</v>
      </c>
      <c r="U2208" s="180" t="s">
        <v>6117</v>
      </c>
      <c r="V2208" s="165">
        <v>2459</v>
      </c>
      <c r="W2208" s="165">
        <v>2476</v>
      </c>
      <c r="X2208" s="165">
        <f t="shared" si="707"/>
        <v>-17</v>
      </c>
      <c r="Y2208" s="165">
        <f t="shared" si="708"/>
        <v>-0.68659127625201932</v>
      </c>
      <c r="Z2208" s="241" t="s">
        <v>10522</v>
      </c>
      <c r="AA2208" s="165">
        <v>725</v>
      </c>
      <c r="AB2208" s="165">
        <v>734</v>
      </c>
      <c r="AC2208" s="165">
        <f t="shared" si="715"/>
        <v>-9</v>
      </c>
      <c r="AD2208" s="165">
        <f t="shared" si="699"/>
        <v>-1.2261580381471391</v>
      </c>
      <c r="AE2208" s="241" t="s">
        <v>10523</v>
      </c>
      <c r="AF2208" s="165">
        <v>540</v>
      </c>
      <c r="AG2208" s="165">
        <v>539</v>
      </c>
      <c r="AH2208" s="165">
        <f t="shared" si="700"/>
        <v>1</v>
      </c>
      <c r="AI2208" s="165">
        <f t="shared" si="716"/>
        <v>0.1855287569573284</v>
      </c>
      <c r="AJ2208" s="241" t="s">
        <v>10524</v>
      </c>
      <c r="AK2208" s="165">
        <v>527</v>
      </c>
      <c r="AL2208" s="165">
        <v>15</v>
      </c>
      <c r="AM2208" s="165">
        <f t="shared" si="701"/>
        <v>512</v>
      </c>
      <c r="AN2208" s="165">
        <f t="shared" si="702"/>
        <v>3413.3333333333335</v>
      </c>
      <c r="AO2208" s="241" t="s">
        <v>5673</v>
      </c>
      <c r="AP2208" s="165">
        <v>3</v>
      </c>
      <c r="AQ2208" s="165" t="s">
        <v>5412</v>
      </c>
      <c r="AR2208" s="165" t="s">
        <v>5412</v>
      </c>
      <c r="AS2208" s="165" t="s">
        <v>5412</v>
      </c>
      <c r="AT2208" s="15" t="s">
        <v>10525</v>
      </c>
    </row>
    <row r="2209" spans="2:46" ht="50" customHeight="1">
      <c r="B2209" s="37" t="s">
        <v>4347</v>
      </c>
      <c r="C2209" s="35" t="s">
        <v>5326</v>
      </c>
      <c r="D2209" s="39" t="s">
        <v>4348</v>
      </c>
      <c r="E2209" s="240">
        <v>18033.198</v>
      </c>
      <c r="F2209" s="235">
        <v>19208.546999999999</v>
      </c>
      <c r="G2209" s="234">
        <f t="shared" si="703"/>
        <v>-1175.3489999999983</v>
      </c>
      <c r="H2209" s="105">
        <f t="shared" si="704"/>
        <v>-6.118885514870013</v>
      </c>
      <c r="I2209" s="240">
        <v>8407.9969999999994</v>
      </c>
      <c r="J2209" s="235">
        <v>9374.7530000000006</v>
      </c>
      <c r="K2209" s="234">
        <f t="shared" si="709"/>
        <v>-966.75600000000122</v>
      </c>
      <c r="L2209" s="312">
        <f t="shared" si="710"/>
        <v>-10.312335695671141</v>
      </c>
      <c r="M2209" s="240">
        <v>1746.9949999999999</v>
      </c>
      <c r="N2209" s="235">
        <v>1731.4259999999999</v>
      </c>
      <c r="O2209" s="234">
        <f t="shared" si="711"/>
        <v>15.56899999999996</v>
      </c>
      <c r="P2209" s="105">
        <f t="shared" si="712"/>
        <v>0.89920100541403225</v>
      </c>
      <c r="Q2209" s="240">
        <v>7878.2060000000001</v>
      </c>
      <c r="R2209" s="235">
        <v>8102.3680000000004</v>
      </c>
      <c r="S2209" s="234">
        <f t="shared" si="705"/>
        <v>-224.16200000000026</v>
      </c>
      <c r="T2209" s="105">
        <f t="shared" si="706"/>
        <v>-2.766623288401616</v>
      </c>
      <c r="U2209" s="180" t="s">
        <v>5401</v>
      </c>
      <c r="V2209" s="165">
        <v>5300</v>
      </c>
      <c r="W2209" s="165">
        <v>5811</v>
      </c>
      <c r="X2209" s="165">
        <f t="shared" si="707"/>
        <v>-511</v>
      </c>
      <c r="Y2209" s="255">
        <f t="shared" si="708"/>
        <v>-8.7936671829289281</v>
      </c>
      <c r="Z2209" s="241" t="s">
        <v>5700</v>
      </c>
      <c r="AA2209" s="165">
        <v>717</v>
      </c>
      <c r="AB2209" s="165">
        <v>790</v>
      </c>
      <c r="AC2209" s="165">
        <f t="shared" si="715"/>
        <v>-73</v>
      </c>
      <c r="AD2209" s="165">
        <f t="shared" si="699"/>
        <v>-9.2405063291139253</v>
      </c>
      <c r="AE2209" s="241" t="s">
        <v>5487</v>
      </c>
      <c r="AF2209" s="165">
        <v>670</v>
      </c>
      <c r="AG2209" s="165">
        <v>665</v>
      </c>
      <c r="AH2209" s="165">
        <f t="shared" si="700"/>
        <v>5</v>
      </c>
      <c r="AI2209" s="165">
        <f t="shared" si="716"/>
        <v>0.75187969924812026</v>
      </c>
      <c r="AJ2209" s="241" t="s">
        <v>10526</v>
      </c>
      <c r="AK2209" s="165">
        <v>617</v>
      </c>
      <c r="AL2209" s="165">
        <v>168</v>
      </c>
      <c r="AM2209" s="165">
        <f t="shared" si="701"/>
        <v>449</v>
      </c>
      <c r="AN2209" s="165">
        <f t="shared" si="702"/>
        <v>267.26190476190476</v>
      </c>
      <c r="AO2209" s="241" t="s">
        <v>10527</v>
      </c>
      <c r="AP2209" s="165">
        <v>250</v>
      </c>
      <c r="AQ2209" s="165">
        <v>300</v>
      </c>
      <c r="AR2209" s="165">
        <f t="shared" si="713"/>
        <v>-50</v>
      </c>
      <c r="AS2209" s="255">
        <f t="shared" si="714"/>
        <v>-16.666666666666664</v>
      </c>
      <c r="AT2209" s="15" t="s">
        <v>10528</v>
      </c>
    </row>
    <row r="2210" spans="2:46" ht="50" customHeight="1">
      <c r="B2210" s="37" t="s">
        <v>4349</v>
      </c>
      <c r="C2210" s="35" t="s">
        <v>5326</v>
      </c>
      <c r="D2210" s="39" t="s">
        <v>4350</v>
      </c>
      <c r="E2210" s="240">
        <v>6137.4250000000002</v>
      </c>
      <c r="F2210" s="235">
        <v>5971.3059999999996</v>
      </c>
      <c r="G2210" s="234">
        <f t="shared" si="703"/>
        <v>166.1190000000006</v>
      </c>
      <c r="H2210" s="105">
        <f t="shared" si="704"/>
        <v>2.7819542324577005</v>
      </c>
      <c r="I2210" s="240">
        <v>2285.4409999999998</v>
      </c>
      <c r="J2210" s="235">
        <v>2478.62</v>
      </c>
      <c r="K2210" s="234">
        <f t="shared" si="709"/>
        <v>-193.17900000000009</v>
      </c>
      <c r="L2210" s="312">
        <f t="shared" si="710"/>
        <v>-7.7938126860914583</v>
      </c>
      <c r="M2210" s="240">
        <v>479.30399999999997</v>
      </c>
      <c r="N2210" s="235">
        <v>476.322</v>
      </c>
      <c r="O2210" s="234">
        <f t="shared" si="711"/>
        <v>2.9819999999999709</v>
      </c>
      <c r="P2210" s="105">
        <f t="shared" si="712"/>
        <v>0.62604708579489743</v>
      </c>
      <c r="Q2210" s="240">
        <v>3372.68</v>
      </c>
      <c r="R2210" s="235">
        <v>3016.364</v>
      </c>
      <c r="S2210" s="234">
        <f t="shared" si="705"/>
        <v>356.3159999999998</v>
      </c>
      <c r="T2210" s="105">
        <f t="shared" si="706"/>
        <v>11.812765302861319</v>
      </c>
      <c r="U2210" s="180" t="s">
        <v>5422</v>
      </c>
      <c r="V2210" s="165">
        <v>1602</v>
      </c>
      <c r="W2210" s="165" t="s">
        <v>5412</v>
      </c>
      <c r="X2210" s="165" t="s">
        <v>5412</v>
      </c>
      <c r="Y2210" s="165" t="s">
        <v>5412</v>
      </c>
      <c r="Z2210" s="241" t="s">
        <v>5698</v>
      </c>
      <c r="AA2210" s="165">
        <v>1029</v>
      </c>
      <c r="AB2210" s="165">
        <v>2326</v>
      </c>
      <c r="AC2210" s="165">
        <f t="shared" si="715"/>
        <v>-1297</v>
      </c>
      <c r="AD2210" s="165">
        <f t="shared" si="699"/>
        <v>-55.760963026655197</v>
      </c>
      <c r="AE2210" s="241" t="s">
        <v>10529</v>
      </c>
      <c r="AF2210" s="165">
        <v>267</v>
      </c>
      <c r="AG2210" s="165">
        <v>266</v>
      </c>
      <c r="AH2210" s="165">
        <f t="shared" si="700"/>
        <v>1</v>
      </c>
      <c r="AI2210" s="165">
        <f t="shared" si="716"/>
        <v>0.37593984962406013</v>
      </c>
      <c r="AJ2210" s="241" t="s">
        <v>10530</v>
      </c>
      <c r="AK2210" s="165">
        <v>246</v>
      </c>
      <c r="AL2210" s="165">
        <v>197</v>
      </c>
      <c r="AM2210" s="165">
        <f t="shared" si="701"/>
        <v>49</v>
      </c>
      <c r="AN2210" s="165">
        <f t="shared" si="702"/>
        <v>24.873096446700508</v>
      </c>
      <c r="AO2210" s="241" t="s">
        <v>5513</v>
      </c>
      <c r="AP2210" s="165">
        <v>227</v>
      </c>
      <c r="AQ2210" s="165">
        <v>227</v>
      </c>
      <c r="AR2210" s="165">
        <f t="shared" si="713"/>
        <v>0</v>
      </c>
      <c r="AS2210" s="255">
        <f t="shared" si="714"/>
        <v>0</v>
      </c>
      <c r="AT2210" s="15" t="s">
        <v>10531</v>
      </c>
    </row>
    <row r="2211" spans="2:46" ht="50" customHeight="1">
      <c r="B2211" s="34" t="s">
        <v>4351</v>
      </c>
      <c r="C2211" s="35" t="s">
        <v>5326</v>
      </c>
      <c r="D2211" s="36" t="s">
        <v>4352</v>
      </c>
      <c r="E2211" s="240">
        <v>3308.027</v>
      </c>
      <c r="F2211" s="235">
        <v>3400.6840000000002</v>
      </c>
      <c r="G2211" s="234">
        <f t="shared" si="703"/>
        <v>-92.657000000000153</v>
      </c>
      <c r="H2211" s="105">
        <f t="shared" si="704"/>
        <v>-2.7246577453241803</v>
      </c>
      <c r="I2211" s="240">
        <v>2136.6779999999999</v>
      </c>
      <c r="J2211" s="235">
        <v>2173.1149999999998</v>
      </c>
      <c r="K2211" s="234">
        <f t="shared" si="709"/>
        <v>-36.436999999999898</v>
      </c>
      <c r="L2211" s="312">
        <f t="shared" si="710"/>
        <v>-1.6767175230026898</v>
      </c>
      <c r="M2211" s="240">
        <v>38.399000000000001</v>
      </c>
      <c r="N2211" s="235">
        <v>38.353000000000002</v>
      </c>
      <c r="O2211" s="234">
        <f t="shared" si="711"/>
        <v>4.5999999999999375E-2</v>
      </c>
      <c r="P2211" s="105">
        <f t="shared" si="712"/>
        <v>0.11993846635204385</v>
      </c>
      <c r="Q2211" s="240">
        <v>1132.95</v>
      </c>
      <c r="R2211" s="235">
        <v>1189.2159999999999</v>
      </c>
      <c r="S2211" s="234">
        <f t="shared" si="705"/>
        <v>-56.265999999999849</v>
      </c>
      <c r="T2211" s="105">
        <f t="shared" si="706"/>
        <v>-4.7313524204181459</v>
      </c>
      <c r="U2211" s="180" t="s">
        <v>5471</v>
      </c>
      <c r="V2211" s="165">
        <v>1001</v>
      </c>
      <c r="W2211" s="165">
        <v>1058</v>
      </c>
      <c r="X2211" s="165">
        <f t="shared" si="707"/>
        <v>-57</v>
      </c>
      <c r="Y2211" s="165">
        <f t="shared" si="708"/>
        <v>-5.3875236294896034</v>
      </c>
      <c r="Z2211" s="241" t="s">
        <v>10532</v>
      </c>
      <c r="AA2211" s="165">
        <v>53</v>
      </c>
      <c r="AB2211" s="165">
        <v>53</v>
      </c>
      <c r="AC2211" s="165">
        <f t="shared" si="715"/>
        <v>0</v>
      </c>
      <c r="AD2211" s="165">
        <f t="shared" si="699"/>
        <v>0</v>
      </c>
      <c r="AE2211" s="241" t="s">
        <v>10533</v>
      </c>
      <c r="AF2211" s="165">
        <v>35</v>
      </c>
      <c r="AG2211" s="165">
        <v>35</v>
      </c>
      <c r="AH2211" s="165">
        <f t="shared" si="700"/>
        <v>0</v>
      </c>
      <c r="AI2211" s="165">
        <f t="shared" si="716"/>
        <v>0</v>
      </c>
      <c r="AJ2211" s="241" t="s">
        <v>5386</v>
      </c>
      <c r="AK2211" s="165">
        <v>16</v>
      </c>
      <c r="AL2211" s="165">
        <v>16</v>
      </c>
      <c r="AM2211" s="165">
        <f t="shared" si="701"/>
        <v>0</v>
      </c>
      <c r="AN2211" s="165">
        <f t="shared" si="702"/>
        <v>0</v>
      </c>
      <c r="AO2211" s="241" t="s">
        <v>5401</v>
      </c>
      <c r="AP2211" s="165">
        <v>14</v>
      </c>
      <c r="AQ2211" s="165">
        <v>14</v>
      </c>
      <c r="AR2211" s="165">
        <f t="shared" si="713"/>
        <v>0</v>
      </c>
      <c r="AS2211" s="255">
        <f t="shared" si="714"/>
        <v>0</v>
      </c>
      <c r="AT2211" s="172" t="s">
        <v>11897</v>
      </c>
    </row>
    <row r="2212" spans="2:46" ht="50" customHeight="1">
      <c r="B2212" s="34" t="s">
        <v>4353</v>
      </c>
      <c r="C2212" s="35" t="s">
        <v>5326</v>
      </c>
      <c r="D2212" s="36" t="s">
        <v>4354</v>
      </c>
      <c r="E2212" s="240">
        <v>13826.188</v>
      </c>
      <c r="F2212" s="235">
        <v>14260.772999999999</v>
      </c>
      <c r="G2212" s="234">
        <f t="shared" si="703"/>
        <v>-434.58499999999913</v>
      </c>
      <c r="H2212" s="105">
        <f t="shared" si="704"/>
        <v>-3.0474154521637722</v>
      </c>
      <c r="I2212" s="240">
        <v>3733.5120000000002</v>
      </c>
      <c r="J2212" s="235">
        <v>5866.4030000000002</v>
      </c>
      <c r="K2212" s="234">
        <f t="shared" si="709"/>
        <v>-2132.8910000000001</v>
      </c>
      <c r="L2212" s="312">
        <f t="shared" si="710"/>
        <v>-36.357730623006979</v>
      </c>
      <c r="M2212" s="240">
        <v>371.221</v>
      </c>
      <c r="N2212" s="235">
        <v>370.82900000000001</v>
      </c>
      <c r="O2212" s="234">
        <f t="shared" si="711"/>
        <v>0.39199999999999591</v>
      </c>
      <c r="P2212" s="105">
        <f t="shared" si="712"/>
        <v>0.10570910042094764</v>
      </c>
      <c r="Q2212" s="240">
        <v>9721.4549999999999</v>
      </c>
      <c r="R2212" s="235">
        <v>8023.5410000000002</v>
      </c>
      <c r="S2212" s="234">
        <f t="shared" si="705"/>
        <v>1697.9139999999998</v>
      </c>
      <c r="T2212" s="105">
        <f t="shared" si="706"/>
        <v>21.161654187346954</v>
      </c>
      <c r="U2212" s="180" t="s">
        <v>6143</v>
      </c>
      <c r="V2212" s="165">
        <v>2989</v>
      </c>
      <c r="W2212" s="165">
        <v>2897</v>
      </c>
      <c r="X2212" s="165">
        <f t="shared" si="707"/>
        <v>92</v>
      </c>
      <c r="Y2212" s="165">
        <f t="shared" si="708"/>
        <v>3.1756989989644464</v>
      </c>
      <c r="Z2212" s="241" t="s">
        <v>5694</v>
      </c>
      <c r="AA2212" s="165">
        <v>2830</v>
      </c>
      <c r="AB2212" s="165">
        <v>1666</v>
      </c>
      <c r="AC2212" s="165">
        <f t="shared" si="715"/>
        <v>1164</v>
      </c>
      <c r="AD2212" s="165">
        <f t="shared" si="699"/>
        <v>69.867947178871546</v>
      </c>
      <c r="AE2212" s="241" t="s">
        <v>10534</v>
      </c>
      <c r="AF2212" s="165">
        <v>2527</v>
      </c>
      <c r="AG2212" s="165">
        <v>2126</v>
      </c>
      <c r="AH2212" s="165">
        <f t="shared" si="700"/>
        <v>401</v>
      </c>
      <c r="AI2212" s="165">
        <f t="shared" si="716"/>
        <v>18.861712135465662</v>
      </c>
      <c r="AJ2212" s="241" t="s">
        <v>5513</v>
      </c>
      <c r="AK2212" s="165">
        <v>606</v>
      </c>
      <c r="AL2212" s="165">
        <v>615</v>
      </c>
      <c r="AM2212" s="165">
        <f t="shared" si="701"/>
        <v>-9</v>
      </c>
      <c r="AN2212" s="165">
        <f t="shared" si="702"/>
        <v>-1.4634146341463417</v>
      </c>
      <c r="AO2212" s="241" t="s">
        <v>5478</v>
      </c>
      <c r="AP2212" s="165">
        <v>365</v>
      </c>
      <c r="AQ2212" s="165">
        <v>366</v>
      </c>
      <c r="AR2212" s="165">
        <f t="shared" si="713"/>
        <v>-1</v>
      </c>
      <c r="AS2212" s="255">
        <f t="shared" si="714"/>
        <v>-0.27322404371584702</v>
      </c>
      <c r="AT2212" s="15" t="s">
        <v>10535</v>
      </c>
    </row>
    <row r="2213" spans="2:46" ht="50" customHeight="1">
      <c r="B2213" s="34" t="s">
        <v>4355</v>
      </c>
      <c r="C2213" s="35" t="s">
        <v>5326</v>
      </c>
      <c r="D2213" s="36" t="s">
        <v>4356</v>
      </c>
      <c r="E2213" s="240">
        <v>2771.3719999999998</v>
      </c>
      <c r="F2213" s="235">
        <v>2794.5189999999998</v>
      </c>
      <c r="G2213" s="234">
        <f t="shared" si="703"/>
        <v>-23.146999999999935</v>
      </c>
      <c r="H2213" s="105">
        <f t="shared" si="704"/>
        <v>-0.82829996861713728</v>
      </c>
      <c r="I2213" s="240">
        <v>1511.0250000000001</v>
      </c>
      <c r="J2213" s="235">
        <v>1510.0160000000001</v>
      </c>
      <c r="K2213" s="234">
        <f t="shared" si="709"/>
        <v>1.0090000000000146</v>
      </c>
      <c r="L2213" s="312">
        <f t="shared" si="710"/>
        <v>6.6820484021362328E-2</v>
      </c>
      <c r="M2213" s="240">
        <v>455.66899999999998</v>
      </c>
      <c r="N2213" s="235">
        <v>455.07799999999997</v>
      </c>
      <c r="O2213" s="234">
        <f t="shared" si="711"/>
        <v>0.59100000000000819</v>
      </c>
      <c r="P2213" s="105">
        <f t="shared" si="712"/>
        <v>0.12986784683065503</v>
      </c>
      <c r="Q2213" s="240">
        <v>804.678</v>
      </c>
      <c r="R2213" s="235">
        <v>829.42499999999995</v>
      </c>
      <c r="S2213" s="234">
        <f t="shared" si="705"/>
        <v>-24.746999999999957</v>
      </c>
      <c r="T2213" s="105">
        <f t="shared" si="706"/>
        <v>-2.9836332398951031</v>
      </c>
      <c r="U2213" s="180" t="s">
        <v>10536</v>
      </c>
      <c r="V2213" s="165">
        <v>189</v>
      </c>
      <c r="W2213" s="165">
        <v>189</v>
      </c>
      <c r="X2213" s="165">
        <f t="shared" si="707"/>
        <v>0</v>
      </c>
      <c r="Y2213" s="255">
        <f t="shared" si="708"/>
        <v>0</v>
      </c>
      <c r="Z2213" s="237" t="s">
        <v>10537</v>
      </c>
      <c r="AA2213" s="165">
        <v>162</v>
      </c>
      <c r="AB2213" s="165">
        <v>162</v>
      </c>
      <c r="AC2213" s="165">
        <f t="shared" si="715"/>
        <v>0</v>
      </c>
      <c r="AD2213" s="165">
        <f t="shared" si="699"/>
        <v>0</v>
      </c>
      <c r="AE2213" s="237" t="s">
        <v>10538</v>
      </c>
      <c r="AF2213" s="165">
        <v>139</v>
      </c>
      <c r="AG2213" s="165">
        <v>119</v>
      </c>
      <c r="AH2213" s="165">
        <f t="shared" si="700"/>
        <v>20</v>
      </c>
      <c r="AI2213" s="165">
        <f t="shared" si="716"/>
        <v>16.806722689075631</v>
      </c>
      <c r="AJ2213" s="237" t="s">
        <v>6178</v>
      </c>
      <c r="AK2213" s="165">
        <v>103</v>
      </c>
      <c r="AL2213" s="165">
        <v>103</v>
      </c>
      <c r="AM2213" s="165">
        <f t="shared" si="701"/>
        <v>0</v>
      </c>
      <c r="AN2213" s="165">
        <f t="shared" si="702"/>
        <v>0</v>
      </c>
      <c r="AO2213" s="241" t="s">
        <v>5481</v>
      </c>
      <c r="AP2213" s="165">
        <v>100</v>
      </c>
      <c r="AQ2213" s="165" t="s">
        <v>5412</v>
      </c>
      <c r="AR2213" s="165" t="s">
        <v>5412</v>
      </c>
      <c r="AS2213" s="165" t="s">
        <v>5412</v>
      </c>
      <c r="AT2213" s="15" t="s">
        <v>10539</v>
      </c>
    </row>
    <row r="2214" spans="2:46" ht="50" customHeight="1">
      <c r="B2214" s="34" t="s">
        <v>4357</v>
      </c>
      <c r="C2214" s="35" t="s">
        <v>5326</v>
      </c>
      <c r="D2214" s="36" t="s">
        <v>4358</v>
      </c>
      <c r="E2214" s="240">
        <v>1049.6410000000001</v>
      </c>
      <c r="F2214" s="235">
        <v>1452.9159999999999</v>
      </c>
      <c r="G2214" s="234">
        <f t="shared" si="703"/>
        <v>-403.27499999999986</v>
      </c>
      <c r="H2214" s="105">
        <f t="shared" si="704"/>
        <v>-27.756250189274528</v>
      </c>
      <c r="I2214" s="240">
        <v>133.99299999999999</v>
      </c>
      <c r="J2214" s="235">
        <v>332.8</v>
      </c>
      <c r="K2214" s="234">
        <f t="shared" si="709"/>
        <v>-198.80700000000002</v>
      </c>
      <c r="L2214" s="312">
        <f t="shared" si="710"/>
        <v>-59.737680288461533</v>
      </c>
      <c r="M2214" s="240">
        <v>17</v>
      </c>
      <c r="N2214" s="235">
        <v>16</v>
      </c>
      <c r="O2214" s="234">
        <f t="shared" si="711"/>
        <v>1</v>
      </c>
      <c r="P2214" s="105">
        <f t="shared" si="712"/>
        <v>6.25</v>
      </c>
      <c r="Q2214" s="240">
        <v>898.64800000000002</v>
      </c>
      <c r="R2214" s="235">
        <v>1104.116</v>
      </c>
      <c r="S2214" s="234">
        <f t="shared" si="705"/>
        <v>-205.46799999999996</v>
      </c>
      <c r="T2214" s="105">
        <f t="shared" si="706"/>
        <v>-18.609276561520709</v>
      </c>
      <c r="U2214" s="180" t="s">
        <v>10540</v>
      </c>
      <c r="V2214" s="165">
        <v>617</v>
      </c>
      <c r="W2214" s="165">
        <v>617</v>
      </c>
      <c r="X2214" s="165">
        <f t="shared" si="707"/>
        <v>0</v>
      </c>
      <c r="Y2214" s="255">
        <f t="shared" si="708"/>
        <v>0</v>
      </c>
      <c r="Z2214" s="241" t="s">
        <v>10541</v>
      </c>
      <c r="AA2214" s="165">
        <v>111</v>
      </c>
      <c r="AB2214" s="165">
        <v>111</v>
      </c>
      <c r="AC2214" s="165">
        <f t="shared" si="715"/>
        <v>0</v>
      </c>
      <c r="AD2214" s="165">
        <f t="shared" si="699"/>
        <v>0</v>
      </c>
      <c r="AE2214" s="241" t="s">
        <v>10542</v>
      </c>
      <c r="AF2214" s="165">
        <v>79</v>
      </c>
      <c r="AG2214" s="165">
        <v>80</v>
      </c>
      <c r="AH2214" s="165">
        <f t="shared" si="700"/>
        <v>-1</v>
      </c>
      <c r="AI2214" s="165">
        <f t="shared" si="716"/>
        <v>-1.25</v>
      </c>
      <c r="AJ2214" s="241" t="s">
        <v>10543</v>
      </c>
      <c r="AK2214" s="165">
        <v>10</v>
      </c>
      <c r="AL2214" s="165">
        <v>36</v>
      </c>
      <c r="AM2214" s="165">
        <f t="shared" si="701"/>
        <v>-26</v>
      </c>
      <c r="AN2214" s="165">
        <f t="shared" si="702"/>
        <v>-72.222222222222214</v>
      </c>
      <c r="AO2214" s="241" t="s">
        <v>10544</v>
      </c>
      <c r="AP2214" s="165">
        <v>10</v>
      </c>
      <c r="AQ2214" s="165">
        <v>15</v>
      </c>
      <c r="AR2214" s="165">
        <f t="shared" si="713"/>
        <v>-5</v>
      </c>
      <c r="AS2214" s="255">
        <f t="shared" si="714"/>
        <v>-33.333333333333329</v>
      </c>
      <c r="AT2214" s="15" t="s">
        <v>10545</v>
      </c>
    </row>
    <row r="2215" spans="2:46" ht="50" customHeight="1">
      <c r="B2215" s="34" t="s">
        <v>4359</v>
      </c>
      <c r="C2215" s="35" t="s">
        <v>5326</v>
      </c>
      <c r="D2215" s="36" t="s">
        <v>4360</v>
      </c>
      <c r="E2215" s="240">
        <v>2881.9360000000001</v>
      </c>
      <c r="F2215" s="235">
        <v>2913.1759999999999</v>
      </c>
      <c r="G2215" s="234">
        <f t="shared" si="703"/>
        <v>-31.239999999999782</v>
      </c>
      <c r="H2215" s="105">
        <f t="shared" si="704"/>
        <v>-1.0723691256552912</v>
      </c>
      <c r="I2215" s="240">
        <v>1440.992</v>
      </c>
      <c r="J2215" s="235">
        <v>1727.7560000000001</v>
      </c>
      <c r="K2215" s="234">
        <f t="shared" si="709"/>
        <v>-286.76400000000012</v>
      </c>
      <c r="L2215" s="312">
        <f t="shared" si="710"/>
        <v>-16.597482514892157</v>
      </c>
      <c r="M2215" s="240">
        <v>45.91</v>
      </c>
      <c r="N2215" s="235">
        <v>45.908999999999999</v>
      </c>
      <c r="O2215" s="234">
        <f t="shared" si="711"/>
        <v>9.9999999999766942E-4</v>
      </c>
      <c r="P2215" s="105">
        <f t="shared" si="712"/>
        <v>2.1782221350882601E-3</v>
      </c>
      <c r="Q2215" s="240">
        <v>1395.0340000000001</v>
      </c>
      <c r="R2215" s="235">
        <v>1139.511</v>
      </c>
      <c r="S2215" s="234">
        <f t="shared" si="705"/>
        <v>255.52300000000014</v>
      </c>
      <c r="T2215" s="105">
        <f t="shared" si="706"/>
        <v>22.423916925769049</v>
      </c>
      <c r="U2215" s="180" t="s">
        <v>5422</v>
      </c>
      <c r="V2215" s="165">
        <v>550</v>
      </c>
      <c r="W2215" s="165">
        <v>550</v>
      </c>
      <c r="X2215" s="165">
        <f t="shared" si="707"/>
        <v>0</v>
      </c>
      <c r="Y2215" s="165">
        <f t="shared" si="708"/>
        <v>0</v>
      </c>
      <c r="Z2215" s="241" t="s">
        <v>10546</v>
      </c>
      <c r="AA2215" s="165">
        <v>521</v>
      </c>
      <c r="AB2215" s="165">
        <v>240</v>
      </c>
      <c r="AC2215" s="165">
        <f t="shared" si="715"/>
        <v>281</v>
      </c>
      <c r="AD2215" s="165">
        <f t="shared" si="699"/>
        <v>117.08333333333334</v>
      </c>
      <c r="AE2215" s="241" t="s">
        <v>8573</v>
      </c>
      <c r="AF2215" s="165">
        <v>157</v>
      </c>
      <c r="AG2215" s="165">
        <v>150</v>
      </c>
      <c r="AH2215" s="165">
        <f t="shared" si="700"/>
        <v>7</v>
      </c>
      <c r="AI2215" s="165">
        <f t="shared" si="716"/>
        <v>4.666666666666667</v>
      </c>
      <c r="AJ2215" s="241" t="s">
        <v>5481</v>
      </c>
      <c r="AK2215" s="165">
        <v>134</v>
      </c>
      <c r="AL2215" s="165">
        <v>158</v>
      </c>
      <c r="AM2215" s="165">
        <f t="shared" si="701"/>
        <v>-24</v>
      </c>
      <c r="AN2215" s="165">
        <f t="shared" si="702"/>
        <v>-15.18987341772152</v>
      </c>
      <c r="AO2215" s="241" t="s">
        <v>10547</v>
      </c>
      <c r="AP2215" s="165">
        <v>10</v>
      </c>
      <c r="AQ2215" s="165">
        <v>10</v>
      </c>
      <c r="AR2215" s="165">
        <f t="shared" si="713"/>
        <v>0</v>
      </c>
      <c r="AS2215" s="255">
        <f t="shared" si="714"/>
        <v>0</v>
      </c>
      <c r="AT2215" s="15" t="s">
        <v>10548</v>
      </c>
    </row>
    <row r="2216" spans="2:46" ht="50" customHeight="1">
      <c r="B2216" s="34" t="s">
        <v>4361</v>
      </c>
      <c r="C2216" s="35" t="s">
        <v>5326</v>
      </c>
      <c r="D2216" s="36" t="s">
        <v>4362</v>
      </c>
      <c r="E2216" s="240">
        <v>10843.217000000001</v>
      </c>
      <c r="F2216" s="235">
        <v>9257.2990000000009</v>
      </c>
      <c r="G2216" s="234">
        <f t="shared" si="703"/>
        <v>1585.9179999999997</v>
      </c>
      <c r="H2216" s="105">
        <f t="shared" si="704"/>
        <v>17.131541284342219</v>
      </c>
      <c r="I2216" s="240">
        <v>1910.963</v>
      </c>
      <c r="J2216" s="235">
        <v>1909.1769999999999</v>
      </c>
      <c r="K2216" s="234">
        <f t="shared" si="709"/>
        <v>1.7860000000000582</v>
      </c>
      <c r="L2216" s="312">
        <f t="shared" si="710"/>
        <v>9.35481623757283E-2</v>
      </c>
      <c r="M2216" s="240">
        <v>461.37700000000001</v>
      </c>
      <c r="N2216" s="235">
        <v>461.20600000000002</v>
      </c>
      <c r="O2216" s="234">
        <f t="shared" si="711"/>
        <v>0.17099999999999227</v>
      </c>
      <c r="P2216" s="105">
        <f t="shared" si="712"/>
        <v>3.7076707588364476E-2</v>
      </c>
      <c r="Q2216" s="240">
        <v>8470.8770000000004</v>
      </c>
      <c r="R2216" s="235">
        <v>6886.9160000000002</v>
      </c>
      <c r="S2216" s="234">
        <f t="shared" si="705"/>
        <v>1583.9610000000002</v>
      </c>
      <c r="T2216" s="105">
        <f t="shared" si="706"/>
        <v>22.99956903786833</v>
      </c>
      <c r="U2216" s="180" t="s">
        <v>5481</v>
      </c>
      <c r="V2216" s="165">
        <v>7088</v>
      </c>
      <c r="W2216" s="165">
        <v>5636</v>
      </c>
      <c r="X2216" s="165">
        <f t="shared" si="707"/>
        <v>1452</v>
      </c>
      <c r="Y2216" s="255">
        <f t="shared" si="708"/>
        <v>25.762952448545068</v>
      </c>
      <c r="Z2216" s="241" t="s">
        <v>10549</v>
      </c>
      <c r="AA2216" s="165">
        <v>978</v>
      </c>
      <c r="AB2216" s="165">
        <v>865</v>
      </c>
      <c r="AC2216" s="165">
        <f t="shared" si="715"/>
        <v>113</v>
      </c>
      <c r="AD2216" s="165">
        <f t="shared" si="699"/>
        <v>13.063583815028901</v>
      </c>
      <c r="AE2216" s="241" t="s">
        <v>10550</v>
      </c>
      <c r="AF2216" s="165">
        <v>228</v>
      </c>
      <c r="AG2216" s="165">
        <v>225</v>
      </c>
      <c r="AH2216" s="165">
        <f t="shared" si="700"/>
        <v>3</v>
      </c>
      <c r="AI2216" s="165">
        <f t="shared" si="716"/>
        <v>1.3333333333333335</v>
      </c>
      <c r="AJ2216" s="241" t="s">
        <v>9328</v>
      </c>
      <c r="AK2216" s="165">
        <v>83</v>
      </c>
      <c r="AL2216" s="165">
        <v>77</v>
      </c>
      <c r="AM2216" s="165">
        <f t="shared" si="701"/>
        <v>6</v>
      </c>
      <c r="AN2216" s="165">
        <f t="shared" si="702"/>
        <v>7.7922077922077921</v>
      </c>
      <c r="AO2216" s="241" t="s">
        <v>5422</v>
      </c>
      <c r="AP2216" s="165">
        <v>39</v>
      </c>
      <c r="AQ2216" s="165">
        <v>39</v>
      </c>
      <c r="AR2216" s="165">
        <f t="shared" si="713"/>
        <v>0</v>
      </c>
      <c r="AS2216" s="255">
        <f t="shared" si="714"/>
        <v>0</v>
      </c>
      <c r="AT2216" s="15" t="s">
        <v>10551</v>
      </c>
    </row>
    <row r="2217" spans="2:46" ht="50" customHeight="1">
      <c r="B2217" s="37" t="s">
        <v>4363</v>
      </c>
      <c r="C2217" s="35" t="s">
        <v>5326</v>
      </c>
      <c r="D2217" s="39" t="s">
        <v>4364</v>
      </c>
      <c r="E2217" s="240">
        <v>12794.221</v>
      </c>
      <c r="F2217" s="235">
        <v>12036.441000000001</v>
      </c>
      <c r="G2217" s="234">
        <f t="shared" si="703"/>
        <v>757.77999999999884</v>
      </c>
      <c r="H2217" s="105">
        <f t="shared" si="704"/>
        <v>6.2957148213495895</v>
      </c>
      <c r="I2217" s="240">
        <v>2819.3589999999999</v>
      </c>
      <c r="J2217" s="235">
        <v>2444.2280000000001</v>
      </c>
      <c r="K2217" s="234">
        <f t="shared" si="709"/>
        <v>375.13099999999986</v>
      </c>
      <c r="L2217" s="312">
        <f t="shared" si="710"/>
        <v>15.347627144439874</v>
      </c>
      <c r="M2217" s="240" t="s">
        <v>6150</v>
      </c>
      <c r="N2217" s="235" t="s">
        <v>6150</v>
      </c>
      <c r="O2217" s="235" t="s">
        <v>6150</v>
      </c>
      <c r="P2217" s="235" t="s">
        <v>6150</v>
      </c>
      <c r="Q2217" s="240">
        <v>9974.8619999999992</v>
      </c>
      <c r="R2217" s="235">
        <v>9592.2129999999997</v>
      </c>
      <c r="S2217" s="234">
        <f t="shared" si="705"/>
        <v>382.64899999999943</v>
      </c>
      <c r="T2217" s="105">
        <f t="shared" si="706"/>
        <v>3.9891628761788276</v>
      </c>
      <c r="U2217" s="180" t="s">
        <v>5481</v>
      </c>
      <c r="V2217" s="165">
        <v>4750</v>
      </c>
      <c r="W2217" s="165">
        <v>4514</v>
      </c>
      <c r="X2217" s="165">
        <f t="shared" si="707"/>
        <v>236</v>
      </c>
      <c r="Y2217" s="165">
        <f t="shared" si="708"/>
        <v>5.2281789986708018</v>
      </c>
      <c r="Z2217" s="241" t="s">
        <v>10552</v>
      </c>
      <c r="AA2217" s="165">
        <v>2472</v>
      </c>
      <c r="AB2217" s="165">
        <v>2264</v>
      </c>
      <c r="AC2217" s="165">
        <f t="shared" si="715"/>
        <v>208</v>
      </c>
      <c r="AD2217" s="165">
        <f t="shared" si="699"/>
        <v>9.1872791519434625</v>
      </c>
      <c r="AE2217" s="241" t="s">
        <v>10553</v>
      </c>
      <c r="AF2217" s="165">
        <v>1108</v>
      </c>
      <c r="AG2217" s="165">
        <v>1104</v>
      </c>
      <c r="AH2217" s="165">
        <f t="shared" si="700"/>
        <v>4</v>
      </c>
      <c r="AI2217" s="165">
        <f t="shared" si="716"/>
        <v>0.36231884057971014</v>
      </c>
      <c r="AJ2217" s="241" t="s">
        <v>10554</v>
      </c>
      <c r="AK2217" s="165">
        <v>706</v>
      </c>
      <c r="AL2217" s="165">
        <v>703</v>
      </c>
      <c r="AM2217" s="165">
        <f t="shared" si="701"/>
        <v>3</v>
      </c>
      <c r="AN2217" s="165">
        <f t="shared" si="702"/>
        <v>0.42674253200568996</v>
      </c>
      <c r="AO2217" s="241" t="s">
        <v>6017</v>
      </c>
      <c r="AP2217" s="165">
        <v>476</v>
      </c>
      <c r="AQ2217" s="165">
        <v>474</v>
      </c>
      <c r="AR2217" s="165">
        <f t="shared" si="713"/>
        <v>2</v>
      </c>
      <c r="AS2217" s="255">
        <f t="shared" si="714"/>
        <v>0.42194092827004215</v>
      </c>
      <c r="AT2217" s="166" t="s">
        <v>11896</v>
      </c>
    </row>
    <row r="2218" spans="2:46" ht="50" customHeight="1">
      <c r="B2218" s="34" t="s">
        <v>4365</v>
      </c>
      <c r="C2218" s="35" t="s">
        <v>5326</v>
      </c>
      <c r="D2218" s="36" t="s">
        <v>4366</v>
      </c>
      <c r="E2218" s="240">
        <v>13372.61</v>
      </c>
      <c r="F2218" s="235">
        <v>14879.824000000001</v>
      </c>
      <c r="G2218" s="234">
        <f t="shared" si="703"/>
        <v>-1507.2139999999999</v>
      </c>
      <c r="H2218" s="105">
        <f t="shared" si="704"/>
        <v>-10.129246152373844</v>
      </c>
      <c r="I2218" s="240">
        <v>4104.7860000000001</v>
      </c>
      <c r="J2218" s="235">
        <v>4806.6930000000002</v>
      </c>
      <c r="K2218" s="234">
        <f t="shared" si="709"/>
        <v>-701.90700000000015</v>
      </c>
      <c r="L2218" s="312">
        <f t="shared" si="710"/>
        <v>-14.602700858989747</v>
      </c>
      <c r="M2218" s="240" t="s">
        <v>6150</v>
      </c>
      <c r="N2218" s="235">
        <v>529.54700000000003</v>
      </c>
      <c r="O2218" s="234" t="s">
        <v>12159</v>
      </c>
      <c r="P2218" s="105" t="s">
        <v>12159</v>
      </c>
      <c r="Q2218" s="240">
        <v>9267.8240000000005</v>
      </c>
      <c r="R2218" s="235">
        <v>9543.5840000000007</v>
      </c>
      <c r="S2218" s="234">
        <f t="shared" si="705"/>
        <v>-275.76000000000022</v>
      </c>
      <c r="T2218" s="105">
        <f t="shared" si="706"/>
        <v>-2.8894805138195481</v>
      </c>
      <c r="U2218" s="180" t="s">
        <v>5401</v>
      </c>
      <c r="V2218" s="165">
        <v>5839</v>
      </c>
      <c r="W2218" s="165">
        <v>6464</v>
      </c>
      <c r="X2218" s="165">
        <f t="shared" si="707"/>
        <v>-625</v>
      </c>
      <c r="Y2218" s="165">
        <f t="shared" si="708"/>
        <v>-9.6689356435643568</v>
      </c>
      <c r="Z2218" s="241" t="s">
        <v>10553</v>
      </c>
      <c r="AA2218" s="165">
        <v>1953</v>
      </c>
      <c r="AB2218" s="165">
        <v>1816</v>
      </c>
      <c r="AC2218" s="165">
        <f t="shared" si="715"/>
        <v>137</v>
      </c>
      <c r="AD2218" s="165">
        <f t="shared" si="699"/>
        <v>7.5440528634361232</v>
      </c>
      <c r="AE2218" s="241" t="s">
        <v>5386</v>
      </c>
      <c r="AF2218" s="165">
        <v>568</v>
      </c>
      <c r="AG2218" s="165">
        <v>568</v>
      </c>
      <c r="AH2218" s="165">
        <f t="shared" si="700"/>
        <v>0</v>
      </c>
      <c r="AI2218" s="165">
        <f t="shared" si="716"/>
        <v>0</v>
      </c>
      <c r="AJ2218" s="241" t="s">
        <v>5577</v>
      </c>
      <c r="AK2218" s="165">
        <v>299</v>
      </c>
      <c r="AL2218" s="165">
        <v>102</v>
      </c>
      <c r="AM2218" s="165">
        <f t="shared" si="701"/>
        <v>197</v>
      </c>
      <c r="AN2218" s="165">
        <f t="shared" si="702"/>
        <v>193.13725490196077</v>
      </c>
      <c r="AO2218" s="241" t="s">
        <v>8573</v>
      </c>
      <c r="AP2218" s="165">
        <v>297</v>
      </c>
      <c r="AQ2218" s="165">
        <v>282</v>
      </c>
      <c r="AR2218" s="165">
        <f t="shared" si="713"/>
        <v>15</v>
      </c>
      <c r="AS2218" s="255">
        <f t="shared" si="714"/>
        <v>5.3191489361702127</v>
      </c>
      <c r="AT2218" s="230" t="s">
        <v>11895</v>
      </c>
    </row>
    <row r="2219" spans="2:46" ht="50" customHeight="1">
      <c r="B2219" s="34" t="s">
        <v>4367</v>
      </c>
      <c r="C2219" s="35" t="s">
        <v>5326</v>
      </c>
      <c r="D2219" s="36" t="s">
        <v>4368</v>
      </c>
      <c r="E2219" s="240">
        <v>20593.831999999999</v>
      </c>
      <c r="F2219" s="235">
        <v>20397.179</v>
      </c>
      <c r="G2219" s="234">
        <f t="shared" si="703"/>
        <v>196.65299999999843</v>
      </c>
      <c r="H2219" s="105">
        <f t="shared" si="704"/>
        <v>0.96411861659888576</v>
      </c>
      <c r="I2219" s="240">
        <v>5427.68</v>
      </c>
      <c r="J2219" s="235">
        <v>5234.4319999999998</v>
      </c>
      <c r="K2219" s="234">
        <f t="shared" si="709"/>
        <v>193.2480000000005</v>
      </c>
      <c r="L2219" s="312">
        <f t="shared" si="710"/>
        <v>3.6918618868293738</v>
      </c>
      <c r="M2219" s="240">
        <v>2902.2849999999999</v>
      </c>
      <c r="N2219" s="235">
        <v>2951.4</v>
      </c>
      <c r="O2219" s="234">
        <f t="shared" si="711"/>
        <v>-49.115000000000236</v>
      </c>
      <c r="P2219" s="105">
        <f t="shared" si="712"/>
        <v>-1.6641254997628325</v>
      </c>
      <c r="Q2219" s="240">
        <v>12263.867</v>
      </c>
      <c r="R2219" s="235">
        <v>12211.347</v>
      </c>
      <c r="S2219" s="234">
        <f t="shared" si="705"/>
        <v>52.520000000000437</v>
      </c>
      <c r="T2219" s="105">
        <f t="shared" si="706"/>
        <v>0.43009178266738662</v>
      </c>
      <c r="U2219" s="180" t="s">
        <v>10555</v>
      </c>
      <c r="V2219" s="165">
        <v>6331</v>
      </c>
      <c r="W2219" s="165">
        <v>6457</v>
      </c>
      <c r="X2219" s="165">
        <f t="shared" si="707"/>
        <v>-126</v>
      </c>
      <c r="Y2219" s="255">
        <f t="shared" si="708"/>
        <v>-1.9513706055443705</v>
      </c>
      <c r="Z2219" s="237" t="s">
        <v>10556</v>
      </c>
      <c r="AA2219" s="165">
        <v>3600</v>
      </c>
      <c r="AB2219" s="165">
        <v>3600</v>
      </c>
      <c r="AC2219" s="165">
        <f t="shared" si="715"/>
        <v>0</v>
      </c>
      <c r="AD2219" s="165">
        <f t="shared" si="699"/>
        <v>0</v>
      </c>
      <c r="AE2219" s="237" t="s">
        <v>5471</v>
      </c>
      <c r="AF2219" s="165">
        <v>1279</v>
      </c>
      <c r="AG2219" s="165">
        <v>1125</v>
      </c>
      <c r="AH2219" s="165">
        <f t="shared" si="700"/>
        <v>154</v>
      </c>
      <c r="AI2219" s="165">
        <f t="shared" si="716"/>
        <v>13.68888888888889</v>
      </c>
      <c r="AJ2219" s="237" t="s">
        <v>10557</v>
      </c>
      <c r="AK2219" s="165">
        <v>500</v>
      </c>
      <c r="AL2219" s="165">
        <v>500</v>
      </c>
      <c r="AM2219" s="165">
        <f t="shared" si="701"/>
        <v>0</v>
      </c>
      <c r="AN2219" s="165">
        <f t="shared" si="702"/>
        <v>0</v>
      </c>
      <c r="AO2219" s="237" t="s">
        <v>10558</v>
      </c>
      <c r="AP2219" s="165">
        <v>424</v>
      </c>
      <c r="AQ2219" s="165">
        <v>426</v>
      </c>
      <c r="AR2219" s="165">
        <f t="shared" si="713"/>
        <v>-2</v>
      </c>
      <c r="AS2219" s="255">
        <f t="shared" si="714"/>
        <v>-0.46948356807511737</v>
      </c>
      <c r="AT2219" s="7" t="s">
        <v>10559</v>
      </c>
    </row>
    <row r="2220" spans="2:46" ht="50" customHeight="1">
      <c r="B2220" s="34" t="s">
        <v>4369</v>
      </c>
      <c r="C2220" s="35" t="s">
        <v>5326</v>
      </c>
      <c r="D2220" s="36" t="s">
        <v>4370</v>
      </c>
      <c r="E2220" s="240">
        <v>5234.0420000000004</v>
      </c>
      <c r="F2220" s="235">
        <v>5020.848</v>
      </c>
      <c r="G2220" s="234">
        <f t="shared" si="703"/>
        <v>213.19400000000041</v>
      </c>
      <c r="H2220" s="105">
        <f t="shared" si="704"/>
        <v>4.2461751481024805</v>
      </c>
      <c r="I2220" s="240">
        <v>3263.634</v>
      </c>
      <c r="J2220" s="235">
        <v>3122.3910000000001</v>
      </c>
      <c r="K2220" s="234">
        <f t="shared" si="709"/>
        <v>141.24299999999994</v>
      </c>
      <c r="L2220" s="312">
        <f t="shared" si="710"/>
        <v>4.5235526236144015</v>
      </c>
      <c r="M2220" s="240">
        <v>13.443</v>
      </c>
      <c r="N2220" s="235">
        <v>99.427000000000007</v>
      </c>
      <c r="O2220" s="234">
        <f t="shared" si="711"/>
        <v>-85.984000000000009</v>
      </c>
      <c r="P2220" s="105">
        <f t="shared" si="712"/>
        <v>-86.479527693684815</v>
      </c>
      <c r="Q2220" s="240">
        <v>1956.9649999999999</v>
      </c>
      <c r="R2220" s="235">
        <v>1799.03</v>
      </c>
      <c r="S2220" s="234">
        <f t="shared" si="705"/>
        <v>157.93499999999995</v>
      </c>
      <c r="T2220" s="105">
        <f t="shared" si="706"/>
        <v>8.7788975169952668</v>
      </c>
      <c r="U2220" s="180" t="s">
        <v>5401</v>
      </c>
      <c r="V2220" s="165">
        <v>1006</v>
      </c>
      <c r="W2220" s="165">
        <v>844</v>
      </c>
      <c r="X2220" s="165">
        <f t="shared" si="707"/>
        <v>162</v>
      </c>
      <c r="Y2220" s="255">
        <f t="shared" si="708"/>
        <v>19.194312796208532</v>
      </c>
      <c r="Z2220" s="237" t="s">
        <v>5386</v>
      </c>
      <c r="AA2220" s="165">
        <v>473</v>
      </c>
      <c r="AB2220" s="165">
        <v>473</v>
      </c>
      <c r="AC2220" s="165">
        <f t="shared" si="715"/>
        <v>0</v>
      </c>
      <c r="AD2220" s="165">
        <f t="shared" si="699"/>
        <v>0</v>
      </c>
      <c r="AE2220" s="237" t="s">
        <v>9058</v>
      </c>
      <c r="AF2220" s="165">
        <v>202</v>
      </c>
      <c r="AG2220" s="165">
        <v>190</v>
      </c>
      <c r="AH2220" s="165">
        <f t="shared" si="700"/>
        <v>12</v>
      </c>
      <c r="AI2220" s="165">
        <f t="shared" si="716"/>
        <v>6.3157894736842106</v>
      </c>
      <c r="AJ2220" s="237" t="s">
        <v>10560</v>
      </c>
      <c r="AK2220" s="165">
        <v>101</v>
      </c>
      <c r="AL2220" s="165">
        <v>119</v>
      </c>
      <c r="AM2220" s="165">
        <f t="shared" si="701"/>
        <v>-18</v>
      </c>
      <c r="AN2220" s="165">
        <f t="shared" si="702"/>
        <v>-15.126050420168067</v>
      </c>
      <c r="AO2220" s="237" t="s">
        <v>10561</v>
      </c>
      <c r="AP2220" s="165">
        <v>68</v>
      </c>
      <c r="AQ2220" s="165">
        <v>67</v>
      </c>
      <c r="AR2220" s="165">
        <f t="shared" si="713"/>
        <v>1</v>
      </c>
      <c r="AS2220" s="255">
        <f t="shared" si="714"/>
        <v>1.4925373134328357</v>
      </c>
      <c r="AT2220" s="7" t="s">
        <v>10562</v>
      </c>
    </row>
    <row r="2221" spans="2:46" ht="50" customHeight="1">
      <c r="B2221" s="34" t="s">
        <v>4371</v>
      </c>
      <c r="C2221" s="35" t="s">
        <v>5326</v>
      </c>
      <c r="D2221" s="36" t="s">
        <v>4372</v>
      </c>
      <c r="E2221" s="240">
        <v>5601.3770000000004</v>
      </c>
      <c r="F2221" s="235">
        <v>5308.1139999999996</v>
      </c>
      <c r="G2221" s="234">
        <f t="shared" si="703"/>
        <v>293.26300000000083</v>
      </c>
      <c r="H2221" s="105">
        <f t="shared" si="704"/>
        <v>5.524805985704166</v>
      </c>
      <c r="I2221" s="240">
        <v>2589.596</v>
      </c>
      <c r="J2221" s="235">
        <v>2169.1</v>
      </c>
      <c r="K2221" s="234">
        <f t="shared" si="709"/>
        <v>420.49600000000009</v>
      </c>
      <c r="L2221" s="312">
        <f t="shared" si="710"/>
        <v>19.385736019547284</v>
      </c>
      <c r="M2221" s="240">
        <v>41.749000000000002</v>
      </c>
      <c r="N2221" s="235">
        <v>41.677999999999997</v>
      </c>
      <c r="O2221" s="234">
        <f t="shared" si="711"/>
        <v>7.1000000000005059E-2</v>
      </c>
      <c r="P2221" s="105">
        <f t="shared" si="712"/>
        <v>0.17035366380345762</v>
      </c>
      <c r="Q2221" s="240">
        <v>2970.0320000000002</v>
      </c>
      <c r="R2221" s="235">
        <v>3097.3359999999998</v>
      </c>
      <c r="S2221" s="234">
        <f t="shared" si="705"/>
        <v>-127.30399999999963</v>
      </c>
      <c r="T2221" s="105">
        <f t="shared" si="706"/>
        <v>-4.110112690389407</v>
      </c>
      <c r="U2221" s="180" t="s">
        <v>10563</v>
      </c>
      <c r="V2221" s="165">
        <v>1122</v>
      </c>
      <c r="W2221" s="165">
        <v>1059</v>
      </c>
      <c r="X2221" s="165">
        <f t="shared" si="707"/>
        <v>63</v>
      </c>
      <c r="Y2221" s="255">
        <f t="shared" si="708"/>
        <v>5.9490084985835701</v>
      </c>
      <c r="Z2221" s="237" t="s">
        <v>10564</v>
      </c>
      <c r="AA2221" s="165">
        <v>891</v>
      </c>
      <c r="AB2221" s="165">
        <v>949</v>
      </c>
      <c r="AC2221" s="165">
        <f t="shared" si="715"/>
        <v>-58</v>
      </c>
      <c r="AD2221" s="165">
        <f t="shared" si="699"/>
        <v>-6.1116965226554267</v>
      </c>
      <c r="AE2221" s="237" t="s">
        <v>10565</v>
      </c>
      <c r="AF2221" s="165">
        <v>814</v>
      </c>
      <c r="AG2221" s="165">
        <v>813</v>
      </c>
      <c r="AH2221" s="165">
        <f t="shared" si="700"/>
        <v>1</v>
      </c>
      <c r="AI2221" s="165">
        <f t="shared" si="716"/>
        <v>0.12300123001230012</v>
      </c>
      <c r="AJ2221" s="237" t="s">
        <v>10566</v>
      </c>
      <c r="AK2221" s="165">
        <v>99</v>
      </c>
      <c r="AL2221" s="165">
        <v>171</v>
      </c>
      <c r="AM2221" s="165">
        <f t="shared" si="701"/>
        <v>-72</v>
      </c>
      <c r="AN2221" s="165">
        <f t="shared" si="702"/>
        <v>-42.105263157894733</v>
      </c>
      <c r="AO2221" s="237" t="s">
        <v>10567</v>
      </c>
      <c r="AP2221" s="165">
        <v>24</v>
      </c>
      <c r="AQ2221" s="165">
        <v>36</v>
      </c>
      <c r="AR2221" s="165">
        <f t="shared" si="713"/>
        <v>-12</v>
      </c>
      <c r="AS2221" s="255">
        <f t="shared" si="714"/>
        <v>-33.333333333333329</v>
      </c>
      <c r="AT2221" s="7" t="s">
        <v>10568</v>
      </c>
    </row>
    <row r="2222" spans="2:46" ht="50" customHeight="1">
      <c r="B2222" s="34" t="s">
        <v>4373</v>
      </c>
      <c r="C2222" s="35" t="s">
        <v>5326</v>
      </c>
      <c r="D2222" s="36" t="s">
        <v>4374</v>
      </c>
      <c r="E2222" s="240">
        <v>9904.7909999999993</v>
      </c>
      <c r="F2222" s="235">
        <v>9732.9779999999992</v>
      </c>
      <c r="G2222" s="234">
        <f t="shared" si="703"/>
        <v>171.8130000000001</v>
      </c>
      <c r="H2222" s="105">
        <f t="shared" si="704"/>
        <v>1.7652664991126059</v>
      </c>
      <c r="I2222" s="240">
        <v>2769.7860000000001</v>
      </c>
      <c r="J2222" s="235">
        <v>2681.9059999999999</v>
      </c>
      <c r="K2222" s="234">
        <f t="shared" si="709"/>
        <v>87.880000000000109</v>
      </c>
      <c r="L2222" s="312">
        <f t="shared" si="710"/>
        <v>3.276774055466527</v>
      </c>
      <c r="M2222" s="240">
        <v>605.11599999999999</v>
      </c>
      <c r="N2222" s="235">
        <v>585.91700000000003</v>
      </c>
      <c r="O2222" s="234">
        <f t="shared" si="711"/>
        <v>19.198999999999955</v>
      </c>
      <c r="P2222" s="105">
        <f t="shared" si="712"/>
        <v>3.2767439756825549</v>
      </c>
      <c r="Q2222" s="240">
        <v>6529.8890000000001</v>
      </c>
      <c r="R2222" s="235">
        <v>6465.1549999999997</v>
      </c>
      <c r="S2222" s="234">
        <f t="shared" si="705"/>
        <v>64.734000000000378</v>
      </c>
      <c r="T2222" s="105">
        <f t="shared" si="706"/>
        <v>1.0012752981173751</v>
      </c>
      <c r="U2222" s="180" t="s">
        <v>6160</v>
      </c>
      <c r="V2222" s="165">
        <v>3408</v>
      </c>
      <c r="W2222" s="165">
        <v>3300</v>
      </c>
      <c r="X2222" s="165">
        <f t="shared" si="707"/>
        <v>108</v>
      </c>
      <c r="Y2222" s="255">
        <f t="shared" si="708"/>
        <v>3.2727272727272729</v>
      </c>
      <c r="Z2222" s="237" t="s">
        <v>6005</v>
      </c>
      <c r="AA2222" s="165">
        <v>1586</v>
      </c>
      <c r="AB2222" s="165">
        <v>1779</v>
      </c>
      <c r="AC2222" s="165">
        <f t="shared" si="715"/>
        <v>-193</v>
      </c>
      <c r="AD2222" s="165">
        <f t="shared" si="699"/>
        <v>-10.848791455874087</v>
      </c>
      <c r="AE2222" s="237" t="s">
        <v>10569</v>
      </c>
      <c r="AF2222" s="165">
        <v>1107</v>
      </c>
      <c r="AG2222" s="165">
        <v>1107</v>
      </c>
      <c r="AH2222" s="165">
        <f t="shared" si="700"/>
        <v>0</v>
      </c>
      <c r="AI2222" s="165">
        <f t="shared" si="716"/>
        <v>0</v>
      </c>
      <c r="AJ2222" s="237" t="s">
        <v>5615</v>
      </c>
      <c r="AK2222" s="165">
        <v>225</v>
      </c>
      <c r="AL2222" s="165">
        <v>79</v>
      </c>
      <c r="AM2222" s="165">
        <f t="shared" si="701"/>
        <v>146</v>
      </c>
      <c r="AN2222" s="165">
        <f t="shared" si="702"/>
        <v>184.81012658227849</v>
      </c>
      <c r="AO2222" s="237" t="s">
        <v>5479</v>
      </c>
      <c r="AP2222" s="165">
        <v>3</v>
      </c>
      <c r="AQ2222" s="165" t="s">
        <v>5412</v>
      </c>
      <c r="AR2222" s="165" t="s">
        <v>5412</v>
      </c>
      <c r="AS2222" s="165" t="s">
        <v>5412</v>
      </c>
      <c r="AT2222" s="7" t="s">
        <v>10570</v>
      </c>
    </row>
    <row r="2223" spans="2:46" ht="50" customHeight="1">
      <c r="B2223" s="34" t="s">
        <v>4375</v>
      </c>
      <c r="C2223" s="35" t="s">
        <v>5326</v>
      </c>
      <c r="D2223" s="36" t="s">
        <v>4376</v>
      </c>
      <c r="E2223" s="240">
        <v>11450.684999999999</v>
      </c>
      <c r="F2223" s="235">
        <v>11572.936</v>
      </c>
      <c r="G2223" s="234">
        <f t="shared" si="703"/>
        <v>-122.2510000000002</v>
      </c>
      <c r="H2223" s="105">
        <f t="shared" si="704"/>
        <v>-1.0563525107198399</v>
      </c>
      <c r="I2223" s="240">
        <v>5346.4380000000001</v>
      </c>
      <c r="J2223" s="235">
        <v>5183.0860000000002</v>
      </c>
      <c r="K2223" s="234">
        <f t="shared" si="709"/>
        <v>163.35199999999986</v>
      </c>
      <c r="L2223" s="312">
        <f t="shared" si="710"/>
        <v>3.1516359172894268</v>
      </c>
      <c r="M2223" s="240">
        <v>754.37699999999995</v>
      </c>
      <c r="N2223" s="235">
        <v>1044.2670000000001</v>
      </c>
      <c r="O2223" s="234">
        <f t="shared" si="711"/>
        <v>-289.8900000000001</v>
      </c>
      <c r="P2223" s="105">
        <f t="shared" si="712"/>
        <v>-27.760141802814804</v>
      </c>
      <c r="Q2223" s="240">
        <v>5349.87</v>
      </c>
      <c r="R2223" s="235">
        <v>5345.5829999999996</v>
      </c>
      <c r="S2223" s="234">
        <f t="shared" si="705"/>
        <v>4.2870000000002619</v>
      </c>
      <c r="T2223" s="105">
        <f t="shared" si="706"/>
        <v>8.019705240757205E-2</v>
      </c>
      <c r="U2223" s="180" t="s">
        <v>10571</v>
      </c>
      <c r="V2223" s="165">
        <v>1450</v>
      </c>
      <c r="W2223" s="165">
        <v>1453</v>
      </c>
      <c r="X2223" s="165">
        <f t="shared" si="707"/>
        <v>-3</v>
      </c>
      <c r="Y2223" s="255">
        <f t="shared" si="708"/>
        <v>-0.20646937370956642</v>
      </c>
      <c r="Z2223" s="237" t="s">
        <v>10572</v>
      </c>
      <c r="AA2223" s="165">
        <v>1345</v>
      </c>
      <c r="AB2223" s="165">
        <v>1322</v>
      </c>
      <c r="AC2223" s="165">
        <f t="shared" si="715"/>
        <v>23</v>
      </c>
      <c r="AD2223" s="165">
        <f t="shared" si="699"/>
        <v>1.739788199697428</v>
      </c>
      <c r="AE2223" s="237" t="s">
        <v>10573</v>
      </c>
      <c r="AF2223" s="165">
        <v>819</v>
      </c>
      <c r="AG2223" s="165">
        <v>802</v>
      </c>
      <c r="AH2223" s="165">
        <f t="shared" si="700"/>
        <v>17</v>
      </c>
      <c r="AI2223" s="165">
        <f t="shared" si="716"/>
        <v>2.1197007481296759</v>
      </c>
      <c r="AJ2223" s="237" t="s">
        <v>5373</v>
      </c>
      <c r="AK2223" s="165">
        <v>557</v>
      </c>
      <c r="AL2223" s="165">
        <v>548</v>
      </c>
      <c r="AM2223" s="165">
        <f t="shared" si="701"/>
        <v>9</v>
      </c>
      <c r="AN2223" s="165">
        <f t="shared" si="702"/>
        <v>1.6423357664233578</v>
      </c>
      <c r="AO2223" s="237" t="s">
        <v>5445</v>
      </c>
      <c r="AP2223" s="165">
        <v>362</v>
      </c>
      <c r="AQ2223" s="165">
        <v>337</v>
      </c>
      <c r="AR2223" s="165">
        <f t="shared" si="713"/>
        <v>25</v>
      </c>
      <c r="AS2223" s="255">
        <f t="shared" si="714"/>
        <v>7.4183976261127587</v>
      </c>
      <c r="AT2223" s="7" t="s">
        <v>10574</v>
      </c>
    </row>
    <row r="2224" spans="2:46" ht="50" customHeight="1">
      <c r="B2224" s="34" t="s">
        <v>4377</v>
      </c>
      <c r="C2224" s="35" t="s">
        <v>5326</v>
      </c>
      <c r="D2224" s="36" t="s">
        <v>4378</v>
      </c>
      <c r="E2224" s="240">
        <v>12668.183000000001</v>
      </c>
      <c r="F2224" s="235">
        <v>12486.184999999999</v>
      </c>
      <c r="G2224" s="234">
        <f t="shared" si="703"/>
        <v>181.99800000000141</v>
      </c>
      <c r="H2224" s="105">
        <f t="shared" si="704"/>
        <v>1.4575949339209808</v>
      </c>
      <c r="I2224" s="240">
        <v>3619.82</v>
      </c>
      <c r="J2224" s="235">
        <v>3617.66</v>
      </c>
      <c r="K2224" s="234">
        <f t="shared" si="709"/>
        <v>2.1600000000003092</v>
      </c>
      <c r="L2224" s="312">
        <f t="shared" si="710"/>
        <v>5.9707103486792826E-2</v>
      </c>
      <c r="M2224" s="240">
        <v>381.36099999999999</v>
      </c>
      <c r="N2224" s="235">
        <v>381.12900000000002</v>
      </c>
      <c r="O2224" s="234">
        <f t="shared" si="711"/>
        <v>0.2319999999999709</v>
      </c>
      <c r="P2224" s="105">
        <f t="shared" si="712"/>
        <v>6.0871778321767926E-2</v>
      </c>
      <c r="Q2224" s="240">
        <v>8667.0020000000004</v>
      </c>
      <c r="R2224" s="235">
        <v>8487.3960000000006</v>
      </c>
      <c r="S2224" s="234">
        <f t="shared" si="705"/>
        <v>179.60599999999977</v>
      </c>
      <c r="T2224" s="105">
        <f t="shared" si="706"/>
        <v>2.1161496411855856</v>
      </c>
      <c r="U2224" s="180" t="s">
        <v>7350</v>
      </c>
      <c r="V2224" s="165">
        <v>3469</v>
      </c>
      <c r="W2224" s="165">
        <v>3246</v>
      </c>
      <c r="X2224" s="165">
        <f t="shared" si="707"/>
        <v>223</v>
      </c>
      <c r="Y2224" s="255">
        <f t="shared" si="708"/>
        <v>6.8699938385705481</v>
      </c>
      <c r="Z2224" s="237" t="s">
        <v>5513</v>
      </c>
      <c r="AA2224" s="165">
        <v>1363</v>
      </c>
      <c r="AB2224" s="165">
        <v>1362</v>
      </c>
      <c r="AC2224" s="165">
        <f t="shared" si="715"/>
        <v>1</v>
      </c>
      <c r="AD2224" s="165">
        <f t="shared" si="699"/>
        <v>7.3421439060205582E-2</v>
      </c>
      <c r="AE2224" s="237" t="s">
        <v>10575</v>
      </c>
      <c r="AF2224" s="165">
        <v>1324</v>
      </c>
      <c r="AG2224" s="165">
        <v>1328</v>
      </c>
      <c r="AH2224" s="165">
        <f t="shared" si="700"/>
        <v>-4</v>
      </c>
      <c r="AI2224" s="165">
        <f t="shared" si="716"/>
        <v>-0.30120481927710846</v>
      </c>
      <c r="AJ2224" s="237" t="s">
        <v>10576</v>
      </c>
      <c r="AK2224" s="165">
        <v>829</v>
      </c>
      <c r="AL2224" s="165">
        <v>840</v>
      </c>
      <c r="AM2224" s="165">
        <f t="shared" si="701"/>
        <v>-11</v>
      </c>
      <c r="AN2224" s="165">
        <f t="shared" si="702"/>
        <v>-1.3095238095238095</v>
      </c>
      <c r="AO2224" s="237" t="s">
        <v>10577</v>
      </c>
      <c r="AP2224" s="165">
        <v>538</v>
      </c>
      <c r="AQ2224" s="165">
        <v>523</v>
      </c>
      <c r="AR2224" s="165">
        <f t="shared" si="713"/>
        <v>15</v>
      </c>
      <c r="AS2224" s="255">
        <f t="shared" si="714"/>
        <v>2.8680688336520075</v>
      </c>
      <c r="AT2224" s="7" t="s">
        <v>10578</v>
      </c>
    </row>
    <row r="2225" spans="2:46" ht="50" customHeight="1">
      <c r="B2225" s="34" t="s">
        <v>4379</v>
      </c>
      <c r="C2225" s="35" t="s">
        <v>5326</v>
      </c>
      <c r="D2225" s="36" t="s">
        <v>4380</v>
      </c>
      <c r="E2225" s="240">
        <v>12663.115</v>
      </c>
      <c r="F2225" s="235">
        <v>13120.132</v>
      </c>
      <c r="G2225" s="234">
        <f t="shared" si="703"/>
        <v>-457.01699999999983</v>
      </c>
      <c r="H2225" s="105">
        <f t="shared" si="704"/>
        <v>-3.4833262348275142</v>
      </c>
      <c r="I2225" s="240">
        <v>3194.8389999999999</v>
      </c>
      <c r="J2225" s="235">
        <v>3186.3209999999999</v>
      </c>
      <c r="K2225" s="234">
        <f t="shared" si="709"/>
        <v>8.5180000000000291</v>
      </c>
      <c r="L2225" s="312">
        <f t="shared" si="710"/>
        <v>0.26733025329212057</v>
      </c>
      <c r="M2225" s="240">
        <v>1777.45</v>
      </c>
      <c r="N2225" s="235">
        <v>2021.127</v>
      </c>
      <c r="O2225" s="234">
        <f t="shared" si="711"/>
        <v>-243.67699999999991</v>
      </c>
      <c r="P2225" s="105">
        <f t="shared" si="712"/>
        <v>-12.056491254631693</v>
      </c>
      <c r="Q2225" s="240">
        <v>7690.826</v>
      </c>
      <c r="R2225" s="235">
        <v>7912.6840000000002</v>
      </c>
      <c r="S2225" s="234">
        <f t="shared" si="705"/>
        <v>-221.85800000000017</v>
      </c>
      <c r="T2225" s="105">
        <f t="shared" si="706"/>
        <v>-2.8038273738721293</v>
      </c>
      <c r="U2225" s="180" t="s">
        <v>10579</v>
      </c>
      <c r="V2225" s="165">
        <v>4313</v>
      </c>
      <c r="W2225" s="165">
        <v>4295</v>
      </c>
      <c r="X2225" s="165">
        <f t="shared" si="707"/>
        <v>18</v>
      </c>
      <c r="Y2225" s="255">
        <f t="shared" si="708"/>
        <v>0.41909196740395804</v>
      </c>
      <c r="Z2225" s="237" t="s">
        <v>5513</v>
      </c>
      <c r="AA2225" s="165">
        <v>2373</v>
      </c>
      <c r="AB2225" s="165">
        <v>2571</v>
      </c>
      <c r="AC2225" s="165">
        <f t="shared" si="715"/>
        <v>-198</v>
      </c>
      <c r="AD2225" s="165">
        <f t="shared" si="699"/>
        <v>-7.7012835472578773</v>
      </c>
      <c r="AE2225" s="237" t="s">
        <v>9768</v>
      </c>
      <c r="AF2225" s="165">
        <v>429</v>
      </c>
      <c r="AG2225" s="165">
        <v>451</v>
      </c>
      <c r="AH2225" s="165">
        <f t="shared" si="700"/>
        <v>-22</v>
      </c>
      <c r="AI2225" s="165">
        <f t="shared" si="716"/>
        <v>-4.8780487804878048</v>
      </c>
      <c r="AJ2225" s="237" t="s">
        <v>10580</v>
      </c>
      <c r="AK2225" s="165">
        <v>157</v>
      </c>
      <c r="AL2225" s="165">
        <v>157</v>
      </c>
      <c r="AM2225" s="165">
        <f t="shared" si="701"/>
        <v>0</v>
      </c>
      <c r="AN2225" s="165">
        <f t="shared" si="702"/>
        <v>0</v>
      </c>
      <c r="AO2225" s="237" t="s">
        <v>10581</v>
      </c>
      <c r="AP2225" s="165">
        <v>91</v>
      </c>
      <c r="AQ2225" s="165">
        <v>91</v>
      </c>
      <c r="AR2225" s="165">
        <f t="shared" si="713"/>
        <v>0</v>
      </c>
      <c r="AS2225" s="255">
        <f t="shared" si="714"/>
        <v>0</v>
      </c>
      <c r="AT2225" s="7" t="s">
        <v>10582</v>
      </c>
    </row>
    <row r="2226" spans="2:46" ht="50" customHeight="1">
      <c r="B2226" s="37" t="s">
        <v>4381</v>
      </c>
      <c r="C2226" s="35" t="s">
        <v>5326</v>
      </c>
      <c r="D2226" s="39" t="s">
        <v>4382</v>
      </c>
      <c r="E2226" s="240">
        <v>17092.189999999999</v>
      </c>
      <c r="F2226" s="235">
        <v>16057.439</v>
      </c>
      <c r="G2226" s="234">
        <f t="shared" si="703"/>
        <v>1034.7509999999984</v>
      </c>
      <c r="H2226" s="105">
        <f t="shared" si="704"/>
        <v>6.4440599774347476</v>
      </c>
      <c r="I2226" s="240">
        <v>4040.5369999999998</v>
      </c>
      <c r="J2226" s="235">
        <v>3995.5410000000002</v>
      </c>
      <c r="K2226" s="234">
        <f t="shared" si="709"/>
        <v>44.99599999999964</v>
      </c>
      <c r="L2226" s="312">
        <f t="shared" si="710"/>
        <v>1.126155381711754</v>
      </c>
      <c r="M2226" s="240">
        <v>2791.5419999999999</v>
      </c>
      <c r="N2226" s="235">
        <v>2380.23</v>
      </c>
      <c r="O2226" s="234">
        <f t="shared" si="711"/>
        <v>411.3119999999999</v>
      </c>
      <c r="P2226" s="105">
        <f t="shared" si="712"/>
        <v>17.280346857236481</v>
      </c>
      <c r="Q2226" s="240">
        <v>10260.111000000001</v>
      </c>
      <c r="R2226" s="235">
        <v>9681.6679999999997</v>
      </c>
      <c r="S2226" s="234">
        <f t="shared" si="705"/>
        <v>578.44300000000112</v>
      </c>
      <c r="T2226" s="105">
        <f t="shared" si="706"/>
        <v>5.9746213152527146</v>
      </c>
      <c r="U2226" s="180" t="s">
        <v>5513</v>
      </c>
      <c r="V2226" s="165">
        <v>2346</v>
      </c>
      <c r="W2226" s="165">
        <v>1836</v>
      </c>
      <c r="X2226" s="165">
        <f t="shared" si="707"/>
        <v>510</v>
      </c>
      <c r="Y2226" s="255">
        <f t="shared" si="708"/>
        <v>27.777777777777779</v>
      </c>
      <c r="Z2226" s="237" t="s">
        <v>5481</v>
      </c>
      <c r="AA2226" s="165">
        <v>2140</v>
      </c>
      <c r="AB2226" s="165">
        <v>2264</v>
      </c>
      <c r="AC2226" s="165">
        <f t="shared" si="715"/>
        <v>-124</v>
      </c>
      <c r="AD2226" s="165">
        <f t="shared" si="699"/>
        <v>-5.4770318021201412</v>
      </c>
      <c r="AE2226" s="237" t="s">
        <v>6117</v>
      </c>
      <c r="AF2226" s="165">
        <v>2139</v>
      </c>
      <c r="AG2226" s="165">
        <v>2158</v>
      </c>
      <c r="AH2226" s="165">
        <f t="shared" si="700"/>
        <v>-19</v>
      </c>
      <c r="AI2226" s="165">
        <f t="shared" si="716"/>
        <v>-0.88044485634847081</v>
      </c>
      <c r="AJ2226" s="237" t="s">
        <v>10583</v>
      </c>
      <c r="AK2226" s="165">
        <v>1261</v>
      </c>
      <c r="AL2226" s="165">
        <v>1035</v>
      </c>
      <c r="AM2226" s="165">
        <f t="shared" si="701"/>
        <v>226</v>
      </c>
      <c r="AN2226" s="165">
        <f t="shared" si="702"/>
        <v>21.835748792270532</v>
      </c>
      <c r="AO2226" s="237" t="s">
        <v>10113</v>
      </c>
      <c r="AP2226" s="165">
        <v>731</v>
      </c>
      <c r="AQ2226" s="165">
        <v>720</v>
      </c>
      <c r="AR2226" s="165">
        <f t="shared" si="713"/>
        <v>11</v>
      </c>
      <c r="AS2226" s="255">
        <f t="shared" si="714"/>
        <v>1.5277777777777777</v>
      </c>
      <c r="AT2226" s="7" t="s">
        <v>10584</v>
      </c>
    </row>
    <row r="2227" spans="2:46" ht="50" customHeight="1">
      <c r="B2227" s="37" t="s">
        <v>4383</v>
      </c>
      <c r="C2227" s="35" t="s">
        <v>5326</v>
      </c>
      <c r="D2227" s="39" t="s">
        <v>4384</v>
      </c>
      <c r="E2227" s="240">
        <v>9284.1730000000007</v>
      </c>
      <c r="F2227" s="235">
        <v>9489.6270000000004</v>
      </c>
      <c r="G2227" s="234">
        <f t="shared" si="703"/>
        <v>-205.45399999999972</v>
      </c>
      <c r="H2227" s="105">
        <f t="shared" si="704"/>
        <v>-2.1650376774556017</v>
      </c>
      <c r="I2227" s="240">
        <v>4548.0969999999998</v>
      </c>
      <c r="J2227" s="235">
        <v>4955.8040000000001</v>
      </c>
      <c r="K2227" s="234">
        <f t="shared" si="709"/>
        <v>-407.70700000000033</v>
      </c>
      <c r="L2227" s="312">
        <f t="shared" si="710"/>
        <v>-8.2268588507535885</v>
      </c>
      <c r="M2227" s="240">
        <v>1135.075</v>
      </c>
      <c r="N2227" s="235">
        <v>1084.77</v>
      </c>
      <c r="O2227" s="234">
        <f t="shared" si="711"/>
        <v>50.305000000000064</v>
      </c>
      <c r="P2227" s="105">
        <f t="shared" si="712"/>
        <v>4.6373885708491258</v>
      </c>
      <c r="Q2227" s="240">
        <v>3601.0010000000002</v>
      </c>
      <c r="R2227" s="235">
        <v>3449.0529999999999</v>
      </c>
      <c r="S2227" s="234">
        <f t="shared" si="705"/>
        <v>151.94800000000032</v>
      </c>
      <c r="T2227" s="105">
        <f t="shared" si="706"/>
        <v>4.4054991326604815</v>
      </c>
      <c r="U2227" s="180" t="s">
        <v>5488</v>
      </c>
      <c r="V2227" s="165">
        <v>717</v>
      </c>
      <c r="W2227" s="165">
        <v>704</v>
      </c>
      <c r="X2227" s="165">
        <f t="shared" si="707"/>
        <v>13</v>
      </c>
      <c r="Y2227" s="255">
        <f t="shared" si="708"/>
        <v>1.8465909090909092</v>
      </c>
      <c r="Z2227" s="237" t="s">
        <v>6117</v>
      </c>
      <c r="AA2227" s="165">
        <v>641</v>
      </c>
      <c r="AB2227" s="165">
        <v>614</v>
      </c>
      <c r="AC2227" s="165">
        <f t="shared" si="715"/>
        <v>27</v>
      </c>
      <c r="AD2227" s="165">
        <f t="shared" si="699"/>
        <v>4.3973941368078178</v>
      </c>
      <c r="AE2227" s="237" t="s">
        <v>8573</v>
      </c>
      <c r="AF2227" s="165">
        <v>429</v>
      </c>
      <c r="AG2227" s="165">
        <v>428</v>
      </c>
      <c r="AH2227" s="165">
        <f t="shared" si="700"/>
        <v>1</v>
      </c>
      <c r="AI2227" s="165">
        <f t="shared" si="716"/>
        <v>0.23364485981308408</v>
      </c>
      <c r="AJ2227" s="237" t="s">
        <v>6983</v>
      </c>
      <c r="AK2227" s="165">
        <v>416</v>
      </c>
      <c r="AL2227" s="165">
        <v>416</v>
      </c>
      <c r="AM2227" s="165">
        <f t="shared" si="701"/>
        <v>0</v>
      </c>
      <c r="AN2227" s="165">
        <f t="shared" si="702"/>
        <v>0</v>
      </c>
      <c r="AO2227" s="237" t="s">
        <v>6588</v>
      </c>
      <c r="AP2227" s="165">
        <v>408</v>
      </c>
      <c r="AQ2227" s="165">
        <v>315</v>
      </c>
      <c r="AR2227" s="165">
        <f t="shared" si="713"/>
        <v>93</v>
      </c>
      <c r="AS2227" s="255">
        <f t="shared" si="714"/>
        <v>29.523809523809526</v>
      </c>
      <c r="AT2227" s="7" t="s">
        <v>10585</v>
      </c>
    </row>
    <row r="2228" spans="2:46" ht="50" customHeight="1">
      <c r="B2228" s="34" t="s">
        <v>4385</v>
      </c>
      <c r="C2228" s="35" t="s">
        <v>5326</v>
      </c>
      <c r="D2228" s="36" t="s">
        <v>4386</v>
      </c>
      <c r="E2228" s="240">
        <v>10603.138000000001</v>
      </c>
      <c r="F2228" s="235">
        <v>10438.781000000001</v>
      </c>
      <c r="G2228" s="234">
        <f t="shared" si="703"/>
        <v>164.35699999999997</v>
      </c>
      <c r="H2228" s="105">
        <f t="shared" si="704"/>
        <v>1.5744846069670391</v>
      </c>
      <c r="I2228" s="240">
        <v>5687.4210000000003</v>
      </c>
      <c r="J2228" s="235">
        <v>5869.0810000000001</v>
      </c>
      <c r="K2228" s="234">
        <f t="shared" si="709"/>
        <v>-181.65999999999985</v>
      </c>
      <c r="L2228" s="312">
        <f t="shared" si="710"/>
        <v>-3.095203490972434</v>
      </c>
      <c r="M2228" s="240">
        <v>300.733</v>
      </c>
      <c r="N2228" s="235">
        <v>285.90199999999999</v>
      </c>
      <c r="O2228" s="234">
        <f t="shared" si="711"/>
        <v>14.831000000000017</v>
      </c>
      <c r="P2228" s="105">
        <f t="shared" si="712"/>
        <v>5.1874418507040936</v>
      </c>
      <c r="Q2228" s="240">
        <v>4614.9840000000004</v>
      </c>
      <c r="R2228" s="235">
        <v>4283.7979999999998</v>
      </c>
      <c r="S2228" s="234">
        <f t="shared" si="705"/>
        <v>331.1860000000006</v>
      </c>
      <c r="T2228" s="105">
        <f t="shared" si="706"/>
        <v>7.7311301793408695</v>
      </c>
      <c r="U2228" s="180" t="s">
        <v>10586</v>
      </c>
      <c r="V2228" s="165">
        <v>3693</v>
      </c>
      <c r="W2228" s="165">
        <v>3686</v>
      </c>
      <c r="X2228" s="165">
        <f t="shared" si="707"/>
        <v>7</v>
      </c>
      <c r="Y2228" s="255">
        <f t="shared" si="708"/>
        <v>0.18990775908844276</v>
      </c>
      <c r="Z2228" s="237" t="s">
        <v>5577</v>
      </c>
      <c r="AA2228" s="165">
        <v>747</v>
      </c>
      <c r="AB2228" s="165">
        <v>458</v>
      </c>
      <c r="AC2228" s="165">
        <f t="shared" si="715"/>
        <v>289</v>
      </c>
      <c r="AD2228" s="165">
        <f t="shared" si="699"/>
        <v>63.100436681222703</v>
      </c>
      <c r="AE2228" s="237" t="s">
        <v>10587</v>
      </c>
      <c r="AF2228" s="165">
        <v>49</v>
      </c>
      <c r="AG2228" s="165">
        <v>47</v>
      </c>
      <c r="AH2228" s="165">
        <f t="shared" si="700"/>
        <v>2</v>
      </c>
      <c r="AI2228" s="165">
        <f t="shared" si="716"/>
        <v>4.2553191489361701</v>
      </c>
      <c r="AJ2228" s="237" t="s">
        <v>10588</v>
      </c>
      <c r="AK2228" s="165">
        <v>48</v>
      </c>
      <c r="AL2228" s="165">
        <v>31</v>
      </c>
      <c r="AM2228" s="165">
        <f t="shared" si="701"/>
        <v>17</v>
      </c>
      <c r="AN2228" s="165">
        <f t="shared" si="702"/>
        <v>54.838709677419352</v>
      </c>
      <c r="AO2228" s="237" t="s">
        <v>10589</v>
      </c>
      <c r="AP2228" s="165">
        <v>38</v>
      </c>
      <c r="AQ2228" s="165">
        <v>29</v>
      </c>
      <c r="AR2228" s="165">
        <f t="shared" si="713"/>
        <v>9</v>
      </c>
      <c r="AS2228" s="255">
        <f t="shared" si="714"/>
        <v>31.03448275862069</v>
      </c>
      <c r="AT2228" s="166" t="s">
        <v>11894</v>
      </c>
    </row>
    <row r="2229" spans="2:46" ht="50" customHeight="1">
      <c r="B2229" s="34" t="s">
        <v>5260</v>
      </c>
      <c r="C2229" s="35" t="s">
        <v>5326</v>
      </c>
      <c r="D2229" s="36" t="s">
        <v>5261</v>
      </c>
      <c r="E2229" s="240">
        <v>8387.7549999999992</v>
      </c>
      <c r="F2229" s="235">
        <v>8586.5450000000001</v>
      </c>
      <c r="G2229" s="234">
        <f t="shared" si="703"/>
        <v>-198.79000000000087</v>
      </c>
      <c r="H2229" s="105">
        <f t="shared" si="704"/>
        <v>-2.3151337353964938</v>
      </c>
      <c r="I2229" s="240">
        <v>1663.9970000000001</v>
      </c>
      <c r="J2229" s="235">
        <v>1645.84</v>
      </c>
      <c r="K2229" s="234">
        <f t="shared" si="709"/>
        <v>18.157000000000153</v>
      </c>
      <c r="L2229" s="312">
        <f t="shared" si="710"/>
        <v>1.1032056579011418</v>
      </c>
      <c r="M2229" s="240">
        <v>1525.8440000000001</v>
      </c>
      <c r="N2229" s="235">
        <v>1693.818</v>
      </c>
      <c r="O2229" s="234">
        <f t="shared" si="711"/>
        <v>-167.97399999999993</v>
      </c>
      <c r="P2229" s="105">
        <f t="shared" si="712"/>
        <v>-9.916885993654569</v>
      </c>
      <c r="Q2229" s="240">
        <v>5197.9139999999998</v>
      </c>
      <c r="R2229" s="235">
        <v>5246.8869999999997</v>
      </c>
      <c r="S2229" s="234">
        <f t="shared" si="705"/>
        <v>-48.972999999999956</v>
      </c>
      <c r="T2229" s="105">
        <f t="shared" si="706"/>
        <v>-0.93337249306112291</v>
      </c>
      <c r="U2229" s="180" t="s">
        <v>10590</v>
      </c>
      <c r="V2229" s="165">
        <v>1562</v>
      </c>
      <c r="W2229" s="165">
        <v>1481</v>
      </c>
      <c r="X2229" s="165">
        <f t="shared" si="707"/>
        <v>81</v>
      </c>
      <c r="Y2229" s="255">
        <f t="shared" si="708"/>
        <v>5.4692775151924371</v>
      </c>
      <c r="Z2229" s="237" t="s">
        <v>5481</v>
      </c>
      <c r="AA2229" s="165">
        <v>1302</v>
      </c>
      <c r="AB2229" s="165">
        <v>1680</v>
      </c>
      <c r="AC2229" s="165">
        <f t="shared" si="715"/>
        <v>-378</v>
      </c>
      <c r="AD2229" s="165">
        <f t="shared" si="699"/>
        <v>-22.5</v>
      </c>
      <c r="AE2229" s="237" t="s">
        <v>10591</v>
      </c>
      <c r="AF2229" s="165">
        <v>839</v>
      </c>
      <c r="AG2229" s="165">
        <v>503</v>
      </c>
      <c r="AH2229" s="165">
        <f t="shared" si="700"/>
        <v>336</v>
      </c>
      <c r="AI2229" s="165">
        <f t="shared" si="716"/>
        <v>66.799204771371762</v>
      </c>
      <c r="AJ2229" s="237" t="s">
        <v>10592</v>
      </c>
      <c r="AK2229" s="165">
        <v>473</v>
      </c>
      <c r="AL2229" s="165">
        <v>530</v>
      </c>
      <c r="AM2229" s="165">
        <f t="shared" si="701"/>
        <v>-57</v>
      </c>
      <c r="AN2229" s="165">
        <f t="shared" si="702"/>
        <v>-10.754716981132075</v>
      </c>
      <c r="AO2229" s="237" t="s">
        <v>8430</v>
      </c>
      <c r="AP2229" s="165">
        <v>399</v>
      </c>
      <c r="AQ2229" s="165">
        <v>467</v>
      </c>
      <c r="AR2229" s="165">
        <f t="shared" si="713"/>
        <v>-68</v>
      </c>
      <c r="AS2229" s="255">
        <f t="shared" si="714"/>
        <v>-14.5610278372591</v>
      </c>
      <c r="AT2229" s="7" t="s">
        <v>10593</v>
      </c>
    </row>
    <row r="2230" spans="2:46" ht="50" customHeight="1">
      <c r="B2230" s="34" t="s">
        <v>4387</v>
      </c>
      <c r="C2230" s="35" t="s">
        <v>5326</v>
      </c>
      <c r="D2230" s="36" t="s">
        <v>4388</v>
      </c>
      <c r="E2230" s="240">
        <v>2147.902</v>
      </c>
      <c r="F2230" s="235">
        <v>1869.6959999999999</v>
      </c>
      <c r="G2230" s="234">
        <f t="shared" si="703"/>
        <v>278.20600000000013</v>
      </c>
      <c r="H2230" s="105">
        <f t="shared" si="704"/>
        <v>14.879745156431856</v>
      </c>
      <c r="I2230" s="240">
        <v>1468.2360000000001</v>
      </c>
      <c r="J2230" s="235">
        <v>1454.3309999999999</v>
      </c>
      <c r="K2230" s="234">
        <f t="shared" si="709"/>
        <v>13.9050000000002</v>
      </c>
      <c r="L2230" s="312">
        <f t="shared" si="710"/>
        <v>0.95610971642632947</v>
      </c>
      <c r="M2230" s="240" t="s">
        <v>6150</v>
      </c>
      <c r="N2230" s="235" t="s">
        <v>6150</v>
      </c>
      <c r="O2230" s="235" t="s">
        <v>6150</v>
      </c>
      <c r="P2230" s="235" t="s">
        <v>6150</v>
      </c>
      <c r="Q2230" s="240">
        <v>679.66600000000005</v>
      </c>
      <c r="R2230" s="235">
        <v>415.36500000000001</v>
      </c>
      <c r="S2230" s="234">
        <f t="shared" si="705"/>
        <v>264.30100000000004</v>
      </c>
      <c r="T2230" s="105">
        <f t="shared" si="706"/>
        <v>63.631023316841826</v>
      </c>
      <c r="U2230" s="180" t="s">
        <v>10594</v>
      </c>
      <c r="V2230" s="165">
        <v>586</v>
      </c>
      <c r="W2230" s="165">
        <v>365</v>
      </c>
      <c r="X2230" s="165">
        <f t="shared" si="707"/>
        <v>221</v>
      </c>
      <c r="Y2230" s="255">
        <f t="shared" si="708"/>
        <v>60.547945205479451</v>
      </c>
      <c r="Z2230" s="237" t="s">
        <v>10595</v>
      </c>
      <c r="AA2230" s="165">
        <v>80</v>
      </c>
      <c r="AB2230" s="165">
        <v>32</v>
      </c>
      <c r="AC2230" s="165">
        <f t="shared" si="715"/>
        <v>48</v>
      </c>
      <c r="AD2230" s="165">
        <f t="shared" si="699"/>
        <v>150</v>
      </c>
      <c r="AE2230" s="237" t="s">
        <v>10596</v>
      </c>
      <c r="AF2230" s="165">
        <v>14</v>
      </c>
      <c r="AG2230" s="165">
        <v>18</v>
      </c>
      <c r="AH2230" s="165">
        <f t="shared" si="700"/>
        <v>-4</v>
      </c>
      <c r="AI2230" s="165">
        <f t="shared" si="716"/>
        <v>-22.222222222222221</v>
      </c>
      <c r="AJ2230" s="237" t="s">
        <v>6150</v>
      </c>
      <c r="AK2230" s="165" t="s">
        <v>6150</v>
      </c>
      <c r="AL2230" s="165" t="s">
        <v>6150</v>
      </c>
      <c r="AM2230" s="165" t="s">
        <v>6150</v>
      </c>
      <c r="AN2230" s="165" t="s">
        <v>6150</v>
      </c>
      <c r="AO2230" s="237" t="s">
        <v>6150</v>
      </c>
      <c r="AP2230" s="165" t="s">
        <v>6150</v>
      </c>
      <c r="AQ2230" s="165" t="s">
        <v>6150</v>
      </c>
      <c r="AR2230" s="165" t="s">
        <v>6150</v>
      </c>
      <c r="AS2230" s="165" t="s">
        <v>6150</v>
      </c>
      <c r="AT2230" s="7" t="s">
        <v>10597</v>
      </c>
    </row>
    <row r="2231" spans="2:46" ht="50" customHeight="1">
      <c r="B2231" s="34" t="s">
        <v>4389</v>
      </c>
      <c r="C2231" s="35" t="s">
        <v>5326</v>
      </c>
      <c r="D2231" s="36" t="s">
        <v>4390</v>
      </c>
      <c r="E2231" s="240">
        <v>1856.49</v>
      </c>
      <c r="F2231" s="235">
        <v>1896.6949999999999</v>
      </c>
      <c r="G2231" s="234">
        <f t="shared" si="703"/>
        <v>-40.204999999999927</v>
      </c>
      <c r="H2231" s="105">
        <f t="shared" si="704"/>
        <v>-2.1197398632885061</v>
      </c>
      <c r="I2231" s="240">
        <v>787.73</v>
      </c>
      <c r="J2231" s="235">
        <v>535.89800000000002</v>
      </c>
      <c r="K2231" s="234">
        <f t="shared" si="709"/>
        <v>251.83199999999999</v>
      </c>
      <c r="L2231" s="312">
        <f t="shared" si="710"/>
        <v>46.992524696863953</v>
      </c>
      <c r="M2231" s="240">
        <v>522.00900000000001</v>
      </c>
      <c r="N2231" s="235">
        <v>619.88900000000001</v>
      </c>
      <c r="O2231" s="234">
        <f t="shared" si="711"/>
        <v>-97.88</v>
      </c>
      <c r="P2231" s="105">
        <f t="shared" si="712"/>
        <v>-15.789923679884623</v>
      </c>
      <c r="Q2231" s="240">
        <v>546.75099999999998</v>
      </c>
      <c r="R2231" s="235">
        <v>740.90800000000002</v>
      </c>
      <c r="S2231" s="234">
        <f t="shared" si="705"/>
        <v>-194.15700000000004</v>
      </c>
      <c r="T2231" s="105">
        <f t="shared" si="706"/>
        <v>-26.205277848261865</v>
      </c>
      <c r="U2231" s="180" t="s">
        <v>10598</v>
      </c>
      <c r="V2231" s="165">
        <v>544</v>
      </c>
      <c r="W2231" s="165">
        <v>741</v>
      </c>
      <c r="X2231" s="165">
        <f t="shared" si="707"/>
        <v>-197</v>
      </c>
      <c r="Y2231" s="255">
        <f t="shared" si="708"/>
        <v>-26.585695006747638</v>
      </c>
      <c r="Z2231" s="237" t="s">
        <v>5558</v>
      </c>
      <c r="AA2231" s="165">
        <v>3</v>
      </c>
      <c r="AB2231" s="165" t="s">
        <v>6150</v>
      </c>
      <c r="AC2231" s="165" t="s">
        <v>6150</v>
      </c>
      <c r="AD2231" s="165" t="s">
        <v>6150</v>
      </c>
      <c r="AE2231" s="237" t="s">
        <v>6150</v>
      </c>
      <c r="AF2231" s="165" t="s">
        <v>6150</v>
      </c>
      <c r="AG2231" s="165" t="s">
        <v>6150</v>
      </c>
      <c r="AH2231" s="165" t="s">
        <v>6150</v>
      </c>
      <c r="AI2231" s="165" t="s">
        <v>6150</v>
      </c>
      <c r="AJ2231" s="237" t="s">
        <v>6150</v>
      </c>
      <c r="AK2231" s="165" t="s">
        <v>6150</v>
      </c>
      <c r="AL2231" s="165" t="s">
        <v>6150</v>
      </c>
      <c r="AM2231" s="165" t="s">
        <v>6150</v>
      </c>
      <c r="AN2231" s="165" t="s">
        <v>6150</v>
      </c>
      <c r="AO2231" s="237" t="s">
        <v>6150</v>
      </c>
      <c r="AP2231" s="165" t="s">
        <v>6150</v>
      </c>
      <c r="AQ2231" s="165" t="s">
        <v>6150</v>
      </c>
      <c r="AR2231" s="165" t="s">
        <v>6150</v>
      </c>
      <c r="AS2231" s="165" t="s">
        <v>6150</v>
      </c>
      <c r="AT2231" s="7" t="s">
        <v>10599</v>
      </c>
    </row>
    <row r="2232" spans="2:46" ht="50" customHeight="1">
      <c r="B2232" s="34" t="s">
        <v>4391</v>
      </c>
      <c r="C2232" s="35" t="s">
        <v>5326</v>
      </c>
      <c r="D2232" s="36" t="s">
        <v>4392</v>
      </c>
      <c r="E2232" s="240">
        <v>6088.9309999999996</v>
      </c>
      <c r="F2232" s="235">
        <v>5787.9920000000002</v>
      </c>
      <c r="G2232" s="234">
        <f t="shared" si="703"/>
        <v>300.9389999999994</v>
      </c>
      <c r="H2232" s="105">
        <f t="shared" si="704"/>
        <v>5.1993679327822049</v>
      </c>
      <c r="I2232" s="240">
        <v>3834.0439999999999</v>
      </c>
      <c r="J2232" s="235">
        <v>3697.4859999999999</v>
      </c>
      <c r="K2232" s="234">
        <f t="shared" si="709"/>
        <v>136.55799999999999</v>
      </c>
      <c r="L2232" s="312">
        <f t="shared" si="710"/>
        <v>3.693266181400011</v>
      </c>
      <c r="M2232" s="240">
        <v>477.30200000000002</v>
      </c>
      <c r="N2232" s="235">
        <v>477.30200000000002</v>
      </c>
      <c r="O2232" s="234">
        <f t="shared" si="711"/>
        <v>0</v>
      </c>
      <c r="P2232" s="105">
        <f t="shared" si="712"/>
        <v>0</v>
      </c>
      <c r="Q2232" s="240">
        <v>1777.585</v>
      </c>
      <c r="R2232" s="235">
        <v>1613.204</v>
      </c>
      <c r="S2232" s="234">
        <f t="shared" si="705"/>
        <v>164.38100000000009</v>
      </c>
      <c r="T2232" s="105">
        <f t="shared" si="706"/>
        <v>10.189721820674887</v>
      </c>
      <c r="U2232" s="180" t="s">
        <v>10600</v>
      </c>
      <c r="V2232" s="165">
        <v>695</v>
      </c>
      <c r="W2232" s="165">
        <v>456</v>
      </c>
      <c r="X2232" s="165">
        <f t="shared" si="707"/>
        <v>239</v>
      </c>
      <c r="Y2232" s="255">
        <f t="shared" si="708"/>
        <v>52.412280701754391</v>
      </c>
      <c r="Z2232" s="237" t="s">
        <v>10601</v>
      </c>
      <c r="AA2232" s="165">
        <v>209</v>
      </c>
      <c r="AB2232" s="165">
        <v>271</v>
      </c>
      <c r="AC2232" s="165">
        <f t="shared" si="715"/>
        <v>-62</v>
      </c>
      <c r="AD2232" s="165">
        <f t="shared" si="699"/>
        <v>-22.878228782287824</v>
      </c>
      <c r="AE2232" s="237" t="s">
        <v>8573</v>
      </c>
      <c r="AF2232" s="165">
        <v>203</v>
      </c>
      <c r="AG2232" s="165">
        <v>203</v>
      </c>
      <c r="AH2232" s="165">
        <f t="shared" si="700"/>
        <v>0</v>
      </c>
      <c r="AI2232" s="165">
        <f t="shared" si="716"/>
        <v>0</v>
      </c>
      <c r="AJ2232" s="237" t="s">
        <v>10602</v>
      </c>
      <c r="AK2232" s="165">
        <v>200</v>
      </c>
      <c r="AL2232" s="165">
        <v>200</v>
      </c>
      <c r="AM2232" s="165">
        <f t="shared" si="701"/>
        <v>0</v>
      </c>
      <c r="AN2232" s="165">
        <f t="shared" si="702"/>
        <v>0</v>
      </c>
      <c r="AO2232" s="237" t="s">
        <v>5513</v>
      </c>
      <c r="AP2232" s="165">
        <v>171</v>
      </c>
      <c r="AQ2232" s="165">
        <v>171</v>
      </c>
      <c r="AR2232" s="165">
        <f t="shared" si="713"/>
        <v>0</v>
      </c>
      <c r="AS2232" s="255">
        <f t="shared" si="714"/>
        <v>0</v>
      </c>
      <c r="AT2232" s="7" t="s">
        <v>10603</v>
      </c>
    </row>
    <row r="2233" spans="2:46" ht="50" customHeight="1">
      <c r="B2233" s="34" t="s">
        <v>4393</v>
      </c>
      <c r="C2233" s="35" t="s">
        <v>5326</v>
      </c>
      <c r="D2233" s="36" t="s">
        <v>4394</v>
      </c>
      <c r="E2233" s="240">
        <v>2985.6480000000001</v>
      </c>
      <c r="F2233" s="235">
        <v>2950.8330000000001</v>
      </c>
      <c r="G2233" s="234">
        <f t="shared" si="703"/>
        <v>34.815000000000055</v>
      </c>
      <c r="H2233" s="105">
        <f t="shared" si="704"/>
        <v>1.1798363377392098</v>
      </c>
      <c r="I2233" s="240">
        <v>2544.547</v>
      </c>
      <c r="J2233" s="235">
        <v>2534.788</v>
      </c>
      <c r="K2233" s="234">
        <f t="shared" si="709"/>
        <v>9.7590000000000146</v>
      </c>
      <c r="L2233" s="312">
        <f t="shared" si="710"/>
        <v>0.38500261165825367</v>
      </c>
      <c r="M2233" s="240">
        <v>284.19799999999998</v>
      </c>
      <c r="N2233" s="235">
        <v>283.91399999999999</v>
      </c>
      <c r="O2233" s="234">
        <f t="shared" si="711"/>
        <v>0.28399999999999181</v>
      </c>
      <c r="P2233" s="105">
        <f t="shared" si="712"/>
        <v>0.10003029086272316</v>
      </c>
      <c r="Q2233" s="240">
        <v>156.90299999999999</v>
      </c>
      <c r="R2233" s="235">
        <v>132.131</v>
      </c>
      <c r="S2233" s="234">
        <f t="shared" si="705"/>
        <v>24.771999999999991</v>
      </c>
      <c r="T2233" s="105">
        <f t="shared" si="706"/>
        <v>18.748060636792268</v>
      </c>
      <c r="U2233" s="180" t="s">
        <v>10604</v>
      </c>
      <c r="V2233" s="165">
        <v>112</v>
      </c>
      <c r="W2233" s="165">
        <v>112</v>
      </c>
      <c r="X2233" s="165">
        <f t="shared" si="707"/>
        <v>0</v>
      </c>
      <c r="Y2233" s="255">
        <f t="shared" si="708"/>
        <v>0</v>
      </c>
      <c r="Z2233" s="237" t="s">
        <v>5577</v>
      </c>
      <c r="AA2233" s="165">
        <v>24</v>
      </c>
      <c r="AB2233" s="165" t="s">
        <v>6150</v>
      </c>
      <c r="AC2233" s="165" t="s">
        <v>6150</v>
      </c>
      <c r="AD2233" s="165" t="s">
        <v>6150</v>
      </c>
      <c r="AE2233" s="237" t="s">
        <v>10605</v>
      </c>
      <c r="AF2233" s="165">
        <v>20</v>
      </c>
      <c r="AG2233" s="165">
        <v>20</v>
      </c>
      <c r="AH2233" s="165">
        <f t="shared" si="700"/>
        <v>0</v>
      </c>
      <c r="AI2233" s="165">
        <f t="shared" si="716"/>
        <v>0</v>
      </c>
      <c r="AJ2233" s="237" t="s">
        <v>5673</v>
      </c>
      <c r="AK2233" s="165">
        <v>1</v>
      </c>
      <c r="AL2233" s="165" t="s">
        <v>6150</v>
      </c>
      <c r="AM2233" s="165" t="s">
        <v>6150</v>
      </c>
      <c r="AN2233" s="165" t="s">
        <v>6150</v>
      </c>
      <c r="AO2233" s="237" t="s">
        <v>6150</v>
      </c>
      <c r="AP2233" s="165" t="s">
        <v>6150</v>
      </c>
      <c r="AQ2233" s="165" t="s">
        <v>6150</v>
      </c>
      <c r="AR2233" s="165" t="s">
        <v>6150</v>
      </c>
      <c r="AS2233" s="165" t="s">
        <v>6150</v>
      </c>
      <c r="AT2233" s="7" t="s">
        <v>10606</v>
      </c>
    </row>
    <row r="2234" spans="2:46" ht="50" customHeight="1">
      <c r="B2234" s="34" t="s">
        <v>4395</v>
      </c>
      <c r="C2234" s="35" t="s">
        <v>5326</v>
      </c>
      <c r="D2234" s="36" t="s">
        <v>4396</v>
      </c>
      <c r="E2234" s="240">
        <v>3485.0770000000002</v>
      </c>
      <c r="F2234" s="235">
        <v>3188.32</v>
      </c>
      <c r="G2234" s="234">
        <f t="shared" si="703"/>
        <v>296.75700000000006</v>
      </c>
      <c r="H2234" s="105">
        <f t="shared" si="704"/>
        <v>9.3076290962011345</v>
      </c>
      <c r="I2234" s="240">
        <v>2406.9560000000001</v>
      </c>
      <c r="J2234" s="235">
        <v>2406.6379999999999</v>
      </c>
      <c r="K2234" s="234">
        <f t="shared" si="709"/>
        <v>0.318000000000211</v>
      </c>
      <c r="L2234" s="312">
        <f t="shared" si="710"/>
        <v>1.3213453789070521E-2</v>
      </c>
      <c r="M2234" s="240">
        <v>349.42200000000003</v>
      </c>
      <c r="N2234" s="235">
        <v>349.45299999999997</v>
      </c>
      <c r="O2234" s="234">
        <f t="shared" si="711"/>
        <v>-3.0999999999949068E-2</v>
      </c>
      <c r="P2234" s="105">
        <f t="shared" si="712"/>
        <v>-8.8710069737415534E-3</v>
      </c>
      <c r="Q2234" s="240">
        <v>728.69899999999996</v>
      </c>
      <c r="R2234" s="235">
        <v>432.22899999999998</v>
      </c>
      <c r="S2234" s="234">
        <f t="shared" si="705"/>
        <v>296.46999999999997</v>
      </c>
      <c r="T2234" s="105">
        <f t="shared" si="706"/>
        <v>68.590955257513954</v>
      </c>
      <c r="U2234" s="180" t="s">
        <v>5577</v>
      </c>
      <c r="V2234" s="165">
        <v>720</v>
      </c>
      <c r="W2234" s="165">
        <v>425</v>
      </c>
      <c r="X2234" s="165">
        <f t="shared" si="707"/>
        <v>295</v>
      </c>
      <c r="Y2234" s="255">
        <f t="shared" si="708"/>
        <v>69.411764705882348</v>
      </c>
      <c r="Z2234" s="237" t="s">
        <v>8573</v>
      </c>
      <c r="AA2234" s="165">
        <v>7</v>
      </c>
      <c r="AB2234" s="165">
        <v>7</v>
      </c>
      <c r="AC2234" s="165">
        <f t="shared" si="715"/>
        <v>0</v>
      </c>
      <c r="AD2234" s="165">
        <f t="shared" si="699"/>
        <v>0</v>
      </c>
      <c r="AE2234" s="237" t="s">
        <v>5558</v>
      </c>
      <c r="AF2234" s="165">
        <v>2</v>
      </c>
      <c r="AG2234" s="165" t="s">
        <v>6150</v>
      </c>
      <c r="AH2234" s="165" t="s">
        <v>6150</v>
      </c>
      <c r="AI2234" s="165" t="s">
        <v>6150</v>
      </c>
      <c r="AJ2234" s="237" t="s">
        <v>6150</v>
      </c>
      <c r="AK2234" s="165" t="s">
        <v>6150</v>
      </c>
      <c r="AL2234" s="165" t="s">
        <v>6150</v>
      </c>
      <c r="AM2234" s="165" t="s">
        <v>6150</v>
      </c>
      <c r="AN2234" s="165" t="s">
        <v>6150</v>
      </c>
      <c r="AO2234" s="237" t="s">
        <v>6150</v>
      </c>
      <c r="AP2234" s="165" t="s">
        <v>6150</v>
      </c>
      <c r="AQ2234" s="165" t="s">
        <v>6150</v>
      </c>
      <c r="AR2234" s="165" t="s">
        <v>6150</v>
      </c>
      <c r="AS2234" s="165" t="s">
        <v>6150</v>
      </c>
      <c r="AT2234" s="208" t="s">
        <v>11893</v>
      </c>
    </row>
    <row r="2235" spans="2:46" ht="50" customHeight="1">
      <c r="B2235" s="34" t="s">
        <v>4397</v>
      </c>
      <c r="C2235" s="35" t="s">
        <v>5326</v>
      </c>
      <c r="D2235" s="36" t="s">
        <v>4398</v>
      </c>
      <c r="E2235" s="240">
        <v>1200.4459999999999</v>
      </c>
      <c r="F2235" s="235">
        <v>1262.9480000000001</v>
      </c>
      <c r="G2235" s="234">
        <f t="shared" si="703"/>
        <v>-62.50200000000018</v>
      </c>
      <c r="H2235" s="105">
        <f t="shared" si="704"/>
        <v>-4.9488973417749724</v>
      </c>
      <c r="I2235" s="240">
        <v>740.54700000000003</v>
      </c>
      <c r="J2235" s="235">
        <v>839.78</v>
      </c>
      <c r="K2235" s="234">
        <f t="shared" si="709"/>
        <v>-99.232999999999947</v>
      </c>
      <c r="L2235" s="312">
        <f t="shared" si="710"/>
        <v>-11.816547190930953</v>
      </c>
      <c r="M2235" s="240">
        <v>219.63</v>
      </c>
      <c r="N2235" s="235">
        <v>219.25700000000001</v>
      </c>
      <c r="O2235" s="234">
        <f t="shared" si="711"/>
        <v>0.37299999999999045</v>
      </c>
      <c r="P2235" s="105">
        <f t="shared" si="712"/>
        <v>0.17011999616887508</v>
      </c>
      <c r="Q2235" s="240">
        <v>240.26900000000001</v>
      </c>
      <c r="R2235" s="235">
        <v>203.911</v>
      </c>
      <c r="S2235" s="234">
        <f t="shared" si="705"/>
        <v>36.358000000000004</v>
      </c>
      <c r="T2235" s="105">
        <f t="shared" si="706"/>
        <v>17.830327937188283</v>
      </c>
      <c r="U2235" s="180" t="s">
        <v>10607</v>
      </c>
      <c r="V2235" s="165">
        <v>100</v>
      </c>
      <c r="W2235" s="165">
        <v>100</v>
      </c>
      <c r="X2235" s="165">
        <f t="shared" si="707"/>
        <v>0</v>
      </c>
      <c r="Y2235" s="255">
        <f t="shared" si="708"/>
        <v>0</v>
      </c>
      <c r="Z2235" s="237" t="s">
        <v>10608</v>
      </c>
      <c r="AA2235" s="165">
        <v>86</v>
      </c>
      <c r="AB2235" s="165">
        <v>49</v>
      </c>
      <c r="AC2235" s="165">
        <f t="shared" si="715"/>
        <v>37</v>
      </c>
      <c r="AD2235" s="165">
        <f t="shared" si="699"/>
        <v>75.510204081632651</v>
      </c>
      <c r="AE2235" s="237" t="s">
        <v>10609</v>
      </c>
      <c r="AF2235" s="165">
        <v>40</v>
      </c>
      <c r="AG2235" s="165">
        <v>40</v>
      </c>
      <c r="AH2235" s="165">
        <f t="shared" si="700"/>
        <v>0</v>
      </c>
      <c r="AI2235" s="165">
        <f t="shared" si="716"/>
        <v>0</v>
      </c>
      <c r="AJ2235" s="237" t="s">
        <v>10610</v>
      </c>
      <c r="AK2235" s="165">
        <v>11</v>
      </c>
      <c r="AL2235" s="165">
        <v>11</v>
      </c>
      <c r="AM2235" s="165">
        <f t="shared" si="701"/>
        <v>0</v>
      </c>
      <c r="AN2235" s="165">
        <f t="shared" si="702"/>
        <v>0</v>
      </c>
      <c r="AO2235" s="237" t="s">
        <v>10611</v>
      </c>
      <c r="AP2235" s="165">
        <v>4</v>
      </c>
      <c r="AQ2235" s="165">
        <v>4</v>
      </c>
      <c r="AR2235" s="165">
        <f t="shared" si="713"/>
        <v>0</v>
      </c>
      <c r="AS2235" s="255">
        <f t="shared" si="714"/>
        <v>0</v>
      </c>
      <c r="AT2235" s="7" t="s">
        <v>10612</v>
      </c>
    </row>
    <row r="2236" spans="2:46" ht="50" customHeight="1">
      <c r="B2236" s="34" t="s">
        <v>4399</v>
      </c>
      <c r="C2236" s="35" t="s">
        <v>5326</v>
      </c>
      <c r="D2236" s="36" t="s">
        <v>4400</v>
      </c>
      <c r="E2236" s="240">
        <v>3541.5549999999998</v>
      </c>
      <c r="F2236" s="235">
        <v>3677.2109999999998</v>
      </c>
      <c r="G2236" s="234">
        <f t="shared" si="703"/>
        <v>-135.65599999999995</v>
      </c>
      <c r="H2236" s="105">
        <f t="shared" si="704"/>
        <v>-3.6891002447235137</v>
      </c>
      <c r="I2236" s="240">
        <v>1601.615</v>
      </c>
      <c r="J2236" s="235">
        <v>1650.492</v>
      </c>
      <c r="K2236" s="234">
        <f t="shared" si="709"/>
        <v>-48.876999999999953</v>
      </c>
      <c r="L2236" s="312">
        <f t="shared" si="710"/>
        <v>-2.9613594007120274</v>
      </c>
      <c r="M2236" s="240">
        <v>178.37200000000001</v>
      </c>
      <c r="N2236" s="235">
        <v>178.18100000000001</v>
      </c>
      <c r="O2236" s="234">
        <f t="shared" si="711"/>
        <v>0.1910000000000025</v>
      </c>
      <c r="P2236" s="105">
        <f t="shared" si="712"/>
        <v>0.10719436977006666</v>
      </c>
      <c r="Q2236" s="240">
        <v>1761.568</v>
      </c>
      <c r="R2236" s="235">
        <v>1848.538</v>
      </c>
      <c r="S2236" s="234">
        <f t="shared" si="705"/>
        <v>-86.970000000000027</v>
      </c>
      <c r="T2236" s="105">
        <f t="shared" si="706"/>
        <v>-4.7047991439721573</v>
      </c>
      <c r="U2236" s="180" t="s">
        <v>5401</v>
      </c>
      <c r="V2236" s="165">
        <v>1118</v>
      </c>
      <c r="W2236" s="165">
        <v>1117</v>
      </c>
      <c r="X2236" s="165">
        <f t="shared" si="707"/>
        <v>1</v>
      </c>
      <c r="Y2236" s="255">
        <f t="shared" si="708"/>
        <v>8.9525514771709933E-2</v>
      </c>
      <c r="Z2236" s="237" t="s">
        <v>10613</v>
      </c>
      <c r="AA2236" s="165">
        <v>366</v>
      </c>
      <c r="AB2236" s="165">
        <v>368</v>
      </c>
      <c r="AC2236" s="165">
        <f t="shared" si="715"/>
        <v>-2</v>
      </c>
      <c r="AD2236" s="165">
        <f t="shared" si="699"/>
        <v>-0.54347826086956519</v>
      </c>
      <c r="AE2236" s="237" t="s">
        <v>10614</v>
      </c>
      <c r="AF2236" s="165">
        <v>101</v>
      </c>
      <c r="AG2236" s="165">
        <v>123</v>
      </c>
      <c r="AH2236" s="165">
        <f t="shared" si="700"/>
        <v>-22</v>
      </c>
      <c r="AI2236" s="165">
        <f t="shared" si="716"/>
        <v>-17.886178861788618</v>
      </c>
      <c r="AJ2236" s="237" t="s">
        <v>5386</v>
      </c>
      <c r="AK2236" s="165">
        <v>76</v>
      </c>
      <c r="AL2236" s="165">
        <v>76</v>
      </c>
      <c r="AM2236" s="165">
        <f t="shared" si="701"/>
        <v>0</v>
      </c>
      <c r="AN2236" s="165">
        <f t="shared" si="702"/>
        <v>0</v>
      </c>
      <c r="AO2236" s="237" t="s">
        <v>8567</v>
      </c>
      <c r="AP2236" s="165">
        <v>45</v>
      </c>
      <c r="AQ2236" s="165">
        <v>45</v>
      </c>
      <c r="AR2236" s="165">
        <f t="shared" si="713"/>
        <v>0</v>
      </c>
      <c r="AS2236" s="255">
        <f t="shared" si="714"/>
        <v>0</v>
      </c>
      <c r="AT2236" s="166" t="s">
        <v>11892</v>
      </c>
    </row>
    <row r="2237" spans="2:46" ht="50" customHeight="1">
      <c r="B2237" s="34" t="s">
        <v>4401</v>
      </c>
      <c r="C2237" s="35" t="s">
        <v>5326</v>
      </c>
      <c r="D2237" s="36" t="s">
        <v>4402</v>
      </c>
      <c r="E2237" s="240">
        <v>3998.3649999999998</v>
      </c>
      <c r="F2237" s="235">
        <v>3891.348</v>
      </c>
      <c r="G2237" s="234">
        <f t="shared" si="703"/>
        <v>107.01699999999983</v>
      </c>
      <c r="H2237" s="105">
        <f t="shared" si="704"/>
        <v>2.7501266913162183</v>
      </c>
      <c r="I2237" s="240">
        <v>831.34900000000005</v>
      </c>
      <c r="J2237" s="235">
        <v>958.01900000000001</v>
      </c>
      <c r="K2237" s="234">
        <f t="shared" si="709"/>
        <v>-126.66999999999996</v>
      </c>
      <c r="L2237" s="312">
        <f t="shared" si="710"/>
        <v>-13.22207597135338</v>
      </c>
      <c r="M2237" s="240">
        <v>95.638000000000005</v>
      </c>
      <c r="N2237" s="235">
        <v>95.471000000000004</v>
      </c>
      <c r="O2237" s="234">
        <f t="shared" si="711"/>
        <v>0.16700000000000159</v>
      </c>
      <c r="P2237" s="105">
        <f t="shared" si="712"/>
        <v>0.17492222769218044</v>
      </c>
      <c r="Q2237" s="240">
        <v>3071.3780000000002</v>
      </c>
      <c r="R2237" s="235">
        <v>2837.8580000000002</v>
      </c>
      <c r="S2237" s="234">
        <f t="shared" si="705"/>
        <v>233.51999999999998</v>
      </c>
      <c r="T2237" s="105">
        <f t="shared" si="706"/>
        <v>8.2287415367506043</v>
      </c>
      <c r="U2237" s="180" t="s">
        <v>10615</v>
      </c>
      <c r="V2237" s="165">
        <v>1404</v>
      </c>
      <c r="W2237" s="165">
        <v>1202</v>
      </c>
      <c r="X2237" s="165">
        <f t="shared" si="707"/>
        <v>202</v>
      </c>
      <c r="Y2237" s="255">
        <f t="shared" si="708"/>
        <v>16.805324459234608</v>
      </c>
      <c r="Z2237" s="237" t="s">
        <v>5481</v>
      </c>
      <c r="AA2237" s="165">
        <v>719</v>
      </c>
      <c r="AB2237" s="165" t="s">
        <v>5412</v>
      </c>
      <c r="AC2237" s="165" t="s">
        <v>5412</v>
      </c>
      <c r="AD2237" s="165" t="s">
        <v>5412</v>
      </c>
      <c r="AE2237" s="237" t="s">
        <v>10616</v>
      </c>
      <c r="AF2237" s="165">
        <v>293</v>
      </c>
      <c r="AG2237" s="165">
        <v>292</v>
      </c>
      <c r="AH2237" s="165">
        <f t="shared" si="700"/>
        <v>1</v>
      </c>
      <c r="AI2237" s="165">
        <f t="shared" si="716"/>
        <v>0.34246575342465752</v>
      </c>
      <c r="AJ2237" s="237" t="s">
        <v>10617</v>
      </c>
      <c r="AK2237" s="165">
        <v>287</v>
      </c>
      <c r="AL2237" s="165">
        <v>274</v>
      </c>
      <c r="AM2237" s="165">
        <f t="shared" si="701"/>
        <v>13</v>
      </c>
      <c r="AN2237" s="165">
        <f t="shared" si="702"/>
        <v>4.7445255474452548</v>
      </c>
      <c r="AO2237" s="237" t="s">
        <v>10618</v>
      </c>
      <c r="AP2237" s="165">
        <v>127</v>
      </c>
      <c r="AQ2237" s="165">
        <v>143</v>
      </c>
      <c r="AR2237" s="165">
        <f t="shared" si="713"/>
        <v>-16</v>
      </c>
      <c r="AS2237" s="255">
        <f t="shared" si="714"/>
        <v>-11.188811188811188</v>
      </c>
      <c r="AT2237" s="7" t="s">
        <v>10619</v>
      </c>
    </row>
    <row r="2238" spans="2:46" ht="50" customHeight="1">
      <c r="B2238" s="34" t="s">
        <v>4403</v>
      </c>
      <c r="C2238" s="35" t="s">
        <v>5326</v>
      </c>
      <c r="D2238" s="36" t="s">
        <v>4404</v>
      </c>
      <c r="E2238" s="240">
        <v>4056.98</v>
      </c>
      <c r="F2238" s="235">
        <v>4206.6899999999996</v>
      </c>
      <c r="G2238" s="234">
        <f t="shared" si="703"/>
        <v>-149.70999999999958</v>
      </c>
      <c r="H2238" s="105">
        <f t="shared" si="704"/>
        <v>-3.55885506181819</v>
      </c>
      <c r="I2238" s="240">
        <v>2245.3409999999999</v>
      </c>
      <c r="J2238" s="235">
        <v>2343.1849999999999</v>
      </c>
      <c r="K2238" s="234">
        <f t="shared" si="709"/>
        <v>-97.844000000000051</v>
      </c>
      <c r="L2238" s="312">
        <f t="shared" si="710"/>
        <v>-4.1756839515445874</v>
      </c>
      <c r="M2238" s="240">
        <v>462.54899999999998</v>
      </c>
      <c r="N2238" s="235">
        <v>462.04599999999999</v>
      </c>
      <c r="O2238" s="234">
        <f t="shared" si="711"/>
        <v>0.5029999999999859</v>
      </c>
      <c r="P2238" s="105">
        <f t="shared" si="712"/>
        <v>0.10886361963959994</v>
      </c>
      <c r="Q2238" s="240">
        <v>1349.09</v>
      </c>
      <c r="R2238" s="235">
        <v>1401.4590000000001</v>
      </c>
      <c r="S2238" s="234">
        <f t="shared" si="705"/>
        <v>-52.369000000000142</v>
      </c>
      <c r="T2238" s="105">
        <f t="shared" si="706"/>
        <v>-3.7367486312478735</v>
      </c>
      <c r="U2238" s="180" t="s">
        <v>10620</v>
      </c>
      <c r="V2238" s="165">
        <v>611</v>
      </c>
      <c r="W2238" s="165">
        <v>611</v>
      </c>
      <c r="X2238" s="165">
        <f t="shared" si="707"/>
        <v>0</v>
      </c>
      <c r="Y2238" s="255">
        <f t="shared" si="708"/>
        <v>0</v>
      </c>
      <c r="Z2238" s="237" t="s">
        <v>10621</v>
      </c>
      <c r="AA2238" s="165">
        <v>468</v>
      </c>
      <c r="AB2238" s="165">
        <v>538</v>
      </c>
      <c r="AC2238" s="165">
        <f t="shared" si="715"/>
        <v>-70</v>
      </c>
      <c r="AD2238" s="165">
        <f t="shared" si="699"/>
        <v>-13.011152416356877</v>
      </c>
      <c r="AE2238" s="241" t="s">
        <v>10622</v>
      </c>
      <c r="AF2238" s="165">
        <v>106</v>
      </c>
      <c r="AG2238" s="165">
        <v>106</v>
      </c>
      <c r="AH2238" s="165">
        <f t="shared" si="700"/>
        <v>0</v>
      </c>
      <c r="AI2238" s="165">
        <f t="shared" si="716"/>
        <v>0</v>
      </c>
      <c r="AJ2238" s="241" t="s">
        <v>10623</v>
      </c>
      <c r="AK2238" s="165">
        <v>63</v>
      </c>
      <c r="AL2238" s="165">
        <v>65</v>
      </c>
      <c r="AM2238" s="165">
        <f t="shared" si="701"/>
        <v>-2</v>
      </c>
      <c r="AN2238" s="165">
        <f t="shared" si="702"/>
        <v>-3.0769230769230771</v>
      </c>
      <c r="AO2238" s="241" t="s">
        <v>10624</v>
      </c>
      <c r="AP2238" s="165">
        <v>35</v>
      </c>
      <c r="AQ2238" s="165">
        <v>35</v>
      </c>
      <c r="AR2238" s="165">
        <f t="shared" si="713"/>
        <v>0</v>
      </c>
      <c r="AS2238" s="255">
        <f t="shared" si="714"/>
        <v>0</v>
      </c>
      <c r="AT2238" s="135" t="s">
        <v>11940</v>
      </c>
    </row>
    <row r="2239" spans="2:46" ht="50" customHeight="1">
      <c r="B2239" s="34" t="s">
        <v>4405</v>
      </c>
      <c r="C2239" s="35" t="s">
        <v>5326</v>
      </c>
      <c r="D2239" s="36" t="s">
        <v>4406</v>
      </c>
      <c r="E2239" s="240">
        <v>3892.5509999999999</v>
      </c>
      <c r="F2239" s="235">
        <v>4126.817</v>
      </c>
      <c r="G2239" s="234">
        <f t="shared" si="703"/>
        <v>-234.26600000000008</v>
      </c>
      <c r="H2239" s="105">
        <f t="shared" si="704"/>
        <v>-5.6766752681303796</v>
      </c>
      <c r="I2239" s="240">
        <v>1689.7919999999999</v>
      </c>
      <c r="J2239" s="235">
        <v>1686.942</v>
      </c>
      <c r="K2239" s="234">
        <f t="shared" si="709"/>
        <v>2.8499999999999091</v>
      </c>
      <c r="L2239" s="312">
        <f t="shared" si="710"/>
        <v>0.16894475328730385</v>
      </c>
      <c r="M2239" s="240">
        <v>521.346</v>
      </c>
      <c r="N2239" s="235">
        <v>521.12</v>
      </c>
      <c r="O2239" s="234">
        <f t="shared" si="711"/>
        <v>0.22599999999999909</v>
      </c>
      <c r="P2239" s="105">
        <f t="shared" si="712"/>
        <v>4.3368130181148115E-2</v>
      </c>
      <c r="Q2239" s="240">
        <v>1681.413</v>
      </c>
      <c r="R2239" s="235">
        <v>1918.7550000000001</v>
      </c>
      <c r="S2239" s="234">
        <f t="shared" si="705"/>
        <v>-237.3420000000001</v>
      </c>
      <c r="T2239" s="105">
        <f t="shared" si="706"/>
        <v>-12.369583401737067</v>
      </c>
      <c r="U2239" s="180" t="s">
        <v>9444</v>
      </c>
      <c r="V2239" s="165">
        <v>468</v>
      </c>
      <c r="W2239" s="165">
        <v>490</v>
      </c>
      <c r="X2239" s="165">
        <f t="shared" si="707"/>
        <v>-22</v>
      </c>
      <c r="Y2239" s="165">
        <f t="shared" si="708"/>
        <v>-4.4897959183673466</v>
      </c>
      <c r="Z2239" s="241" t="s">
        <v>5415</v>
      </c>
      <c r="AA2239" s="165">
        <v>424</v>
      </c>
      <c r="AB2239" s="165">
        <v>503</v>
      </c>
      <c r="AC2239" s="165">
        <f t="shared" si="715"/>
        <v>-79</v>
      </c>
      <c r="AD2239" s="165">
        <f t="shared" si="699"/>
        <v>-15.705765407554672</v>
      </c>
      <c r="AE2239" s="241" t="s">
        <v>10625</v>
      </c>
      <c r="AF2239" s="165">
        <v>400</v>
      </c>
      <c r="AG2239" s="165">
        <v>550</v>
      </c>
      <c r="AH2239" s="165">
        <f t="shared" si="700"/>
        <v>-150</v>
      </c>
      <c r="AI2239" s="165">
        <f t="shared" si="716"/>
        <v>-27.27272727272727</v>
      </c>
      <c r="AJ2239" s="241" t="s">
        <v>10626</v>
      </c>
      <c r="AK2239" s="165">
        <v>237</v>
      </c>
      <c r="AL2239" s="165">
        <v>267</v>
      </c>
      <c r="AM2239" s="165">
        <f t="shared" si="701"/>
        <v>-30</v>
      </c>
      <c r="AN2239" s="165">
        <f t="shared" si="702"/>
        <v>-11.235955056179774</v>
      </c>
      <c r="AO2239" s="241" t="s">
        <v>10627</v>
      </c>
      <c r="AP2239" s="165">
        <v>96</v>
      </c>
      <c r="AQ2239" s="165">
        <v>65</v>
      </c>
      <c r="AR2239" s="165">
        <f t="shared" si="713"/>
        <v>31</v>
      </c>
      <c r="AS2239" s="255">
        <f t="shared" si="714"/>
        <v>47.692307692307693</v>
      </c>
      <c r="AT2239" s="9" t="s">
        <v>10628</v>
      </c>
    </row>
    <row r="2240" spans="2:46" ht="50" customHeight="1">
      <c r="B2240" s="34" t="s">
        <v>4407</v>
      </c>
      <c r="C2240" s="35" t="s">
        <v>5326</v>
      </c>
      <c r="D2240" s="36" t="s">
        <v>4408</v>
      </c>
      <c r="E2240" s="240">
        <v>4041.6350000000002</v>
      </c>
      <c r="F2240" s="235">
        <v>4261.7039999999997</v>
      </c>
      <c r="G2240" s="234">
        <f t="shared" si="703"/>
        <v>-220.06899999999951</v>
      </c>
      <c r="H2240" s="105">
        <f t="shared" si="704"/>
        <v>-5.1638734177690315</v>
      </c>
      <c r="I2240" s="240">
        <v>800.75300000000004</v>
      </c>
      <c r="J2240" s="235">
        <v>906.28800000000001</v>
      </c>
      <c r="K2240" s="234">
        <f t="shared" si="709"/>
        <v>-105.53499999999997</v>
      </c>
      <c r="L2240" s="312">
        <f t="shared" si="710"/>
        <v>-11.644753102766446</v>
      </c>
      <c r="M2240" s="240">
        <v>443.45699999999999</v>
      </c>
      <c r="N2240" s="235">
        <v>558.79499999999996</v>
      </c>
      <c r="O2240" s="234">
        <f t="shared" si="711"/>
        <v>-115.33799999999997</v>
      </c>
      <c r="P2240" s="105">
        <f t="shared" si="712"/>
        <v>-20.64048533004053</v>
      </c>
      <c r="Q2240" s="240">
        <v>2797.4250000000002</v>
      </c>
      <c r="R2240" s="235">
        <v>2796.6210000000001</v>
      </c>
      <c r="S2240" s="234">
        <f t="shared" si="705"/>
        <v>0.80400000000008731</v>
      </c>
      <c r="T2240" s="105">
        <f t="shared" si="706"/>
        <v>2.874897957213678E-2</v>
      </c>
      <c r="U2240" s="180" t="s">
        <v>10629</v>
      </c>
      <c r="V2240" s="165">
        <v>1068</v>
      </c>
      <c r="W2240" s="165">
        <v>1099</v>
      </c>
      <c r="X2240" s="165">
        <f t="shared" si="707"/>
        <v>-31</v>
      </c>
      <c r="Y2240" s="165">
        <f t="shared" si="708"/>
        <v>-2.8207461328480439</v>
      </c>
      <c r="Z2240" s="241" t="s">
        <v>10630</v>
      </c>
      <c r="AA2240" s="165">
        <v>863</v>
      </c>
      <c r="AB2240" s="165">
        <v>798</v>
      </c>
      <c r="AC2240" s="165">
        <f t="shared" si="715"/>
        <v>65</v>
      </c>
      <c r="AD2240" s="165">
        <f t="shared" si="699"/>
        <v>8.1453634085213036</v>
      </c>
      <c r="AE2240" s="241" t="s">
        <v>6005</v>
      </c>
      <c r="AF2240" s="165">
        <v>266</v>
      </c>
      <c r="AG2240" s="165">
        <v>266</v>
      </c>
      <c r="AH2240" s="165">
        <f t="shared" si="700"/>
        <v>0</v>
      </c>
      <c r="AI2240" s="165">
        <f t="shared" si="716"/>
        <v>0</v>
      </c>
      <c r="AJ2240" s="241" t="s">
        <v>10626</v>
      </c>
      <c r="AK2240" s="165">
        <v>174</v>
      </c>
      <c r="AL2240" s="165">
        <v>180</v>
      </c>
      <c r="AM2240" s="165">
        <f t="shared" si="701"/>
        <v>-6</v>
      </c>
      <c r="AN2240" s="165">
        <f t="shared" si="702"/>
        <v>-3.3333333333333335</v>
      </c>
      <c r="AO2240" s="241" t="s">
        <v>10631</v>
      </c>
      <c r="AP2240" s="165">
        <v>160</v>
      </c>
      <c r="AQ2240" s="165">
        <v>160</v>
      </c>
      <c r="AR2240" s="165">
        <f t="shared" si="713"/>
        <v>0</v>
      </c>
      <c r="AS2240" s="255">
        <f t="shared" si="714"/>
        <v>0</v>
      </c>
      <c r="AT2240" s="9" t="s">
        <v>10632</v>
      </c>
    </row>
    <row r="2241" spans="2:48" ht="50" customHeight="1">
      <c r="B2241" s="34" t="s">
        <v>4409</v>
      </c>
      <c r="C2241" s="35" t="s">
        <v>5326</v>
      </c>
      <c r="D2241" s="36" t="s">
        <v>4410</v>
      </c>
      <c r="E2241" s="240">
        <v>1396.84</v>
      </c>
      <c r="F2241" s="235">
        <v>1486.2650000000001</v>
      </c>
      <c r="G2241" s="234">
        <f t="shared" si="703"/>
        <v>-89.425000000000182</v>
      </c>
      <c r="H2241" s="105">
        <f t="shared" si="704"/>
        <v>-6.0167601336235581</v>
      </c>
      <c r="I2241" s="240">
        <v>754.38699999999994</v>
      </c>
      <c r="J2241" s="235">
        <v>782.70799999999997</v>
      </c>
      <c r="K2241" s="234">
        <f t="shared" si="709"/>
        <v>-28.321000000000026</v>
      </c>
      <c r="L2241" s="312">
        <f t="shared" si="710"/>
        <v>-3.6183353178963324</v>
      </c>
      <c r="M2241" s="240" t="s">
        <v>6150</v>
      </c>
      <c r="N2241" s="235" t="s">
        <v>6150</v>
      </c>
      <c r="O2241" s="235" t="s">
        <v>6150</v>
      </c>
      <c r="P2241" s="235" t="s">
        <v>6150</v>
      </c>
      <c r="Q2241" s="240">
        <v>642.44299999999998</v>
      </c>
      <c r="R2241" s="235">
        <v>703.54700000000003</v>
      </c>
      <c r="S2241" s="234">
        <f t="shared" si="705"/>
        <v>-61.104000000000042</v>
      </c>
      <c r="T2241" s="105">
        <f t="shared" si="706"/>
        <v>-8.6851340422175127</v>
      </c>
      <c r="U2241" s="180" t="s">
        <v>10633</v>
      </c>
      <c r="V2241" s="165">
        <v>419</v>
      </c>
      <c r="W2241" s="165">
        <v>452</v>
      </c>
      <c r="X2241" s="165">
        <f t="shared" si="707"/>
        <v>-33</v>
      </c>
      <c r="Y2241" s="255">
        <f t="shared" si="708"/>
        <v>-7.3008849557522124</v>
      </c>
      <c r="Z2241" s="237" t="s">
        <v>5577</v>
      </c>
      <c r="AA2241" s="165">
        <v>58</v>
      </c>
      <c r="AB2241" s="165">
        <v>46</v>
      </c>
      <c r="AC2241" s="165">
        <f t="shared" si="715"/>
        <v>12</v>
      </c>
      <c r="AD2241" s="165">
        <f t="shared" si="699"/>
        <v>26.086956521739129</v>
      </c>
      <c r="AE2241" s="241" t="s">
        <v>10634</v>
      </c>
      <c r="AF2241" s="165">
        <v>53</v>
      </c>
      <c r="AG2241" s="165">
        <v>45</v>
      </c>
      <c r="AH2241" s="165">
        <f t="shared" si="700"/>
        <v>8</v>
      </c>
      <c r="AI2241" s="165">
        <f t="shared" si="716"/>
        <v>17.777777777777779</v>
      </c>
      <c r="AJ2241" s="241" t="s">
        <v>8573</v>
      </c>
      <c r="AK2241" s="165">
        <v>48</v>
      </c>
      <c r="AL2241" s="165">
        <v>46</v>
      </c>
      <c r="AM2241" s="165">
        <f t="shared" si="701"/>
        <v>2</v>
      </c>
      <c r="AN2241" s="165">
        <f t="shared" si="702"/>
        <v>4.3478260869565215</v>
      </c>
      <c r="AO2241" s="241" t="s">
        <v>6017</v>
      </c>
      <c r="AP2241" s="165">
        <v>25</v>
      </c>
      <c r="AQ2241" s="165">
        <v>75</v>
      </c>
      <c r="AR2241" s="92">
        <f t="shared" si="713"/>
        <v>-50</v>
      </c>
      <c r="AS2241" s="345">
        <f t="shared" si="714"/>
        <v>-66.666666666666657</v>
      </c>
      <c r="AT2241" s="9" t="s">
        <v>10635</v>
      </c>
    </row>
    <row r="2242" spans="2:48" ht="50" customHeight="1">
      <c r="B2242" s="34" t="s">
        <v>4411</v>
      </c>
      <c r="C2242" s="35" t="s">
        <v>5326</v>
      </c>
      <c r="D2242" s="36" t="s">
        <v>4412</v>
      </c>
      <c r="E2242" s="240">
        <v>6827.2489999999998</v>
      </c>
      <c r="F2242" s="235">
        <v>6858.6620000000003</v>
      </c>
      <c r="G2242" s="234">
        <f t="shared" si="703"/>
        <v>-31.413000000000466</v>
      </c>
      <c r="H2242" s="105">
        <f t="shared" si="704"/>
        <v>-0.4580047828570713</v>
      </c>
      <c r="I2242" s="240">
        <v>1008.9109999999999</v>
      </c>
      <c r="J2242" s="235">
        <v>1108.0999999999999</v>
      </c>
      <c r="K2242" s="234">
        <f t="shared" si="709"/>
        <v>-99.188999999999965</v>
      </c>
      <c r="L2242" s="312">
        <f t="shared" si="710"/>
        <v>-8.9512679361068468</v>
      </c>
      <c r="M2242" s="240">
        <v>458.17</v>
      </c>
      <c r="N2242" s="235">
        <v>536.48299999999995</v>
      </c>
      <c r="O2242" s="234">
        <f t="shared" si="711"/>
        <v>-78.312999999999931</v>
      </c>
      <c r="P2242" s="105">
        <f t="shared" si="712"/>
        <v>-14.597480255665127</v>
      </c>
      <c r="Q2242" s="240">
        <v>5360.1679999999997</v>
      </c>
      <c r="R2242" s="235">
        <v>5214.0789999999997</v>
      </c>
      <c r="S2242" s="234">
        <f t="shared" si="705"/>
        <v>146.08899999999994</v>
      </c>
      <c r="T2242" s="105">
        <f t="shared" si="706"/>
        <v>2.8018179241242787</v>
      </c>
      <c r="U2242" s="180" t="s">
        <v>10636</v>
      </c>
      <c r="V2242" s="165">
        <v>3645</v>
      </c>
      <c r="W2242" s="165">
        <v>3656</v>
      </c>
      <c r="X2242" s="165">
        <f t="shared" si="707"/>
        <v>-11</v>
      </c>
      <c r="Y2242" s="255">
        <f t="shared" si="708"/>
        <v>-0.30087527352297594</v>
      </c>
      <c r="Z2242" s="241" t="s">
        <v>10637</v>
      </c>
      <c r="AA2242" s="165">
        <v>815</v>
      </c>
      <c r="AB2242" s="165">
        <v>819</v>
      </c>
      <c r="AC2242" s="165">
        <f t="shared" si="715"/>
        <v>-4</v>
      </c>
      <c r="AD2242" s="165">
        <f t="shared" si="699"/>
        <v>-0.48840048840048839</v>
      </c>
      <c r="AE2242" s="241" t="s">
        <v>5481</v>
      </c>
      <c r="AF2242" s="165">
        <v>533</v>
      </c>
      <c r="AG2242" s="165">
        <v>382</v>
      </c>
      <c r="AH2242" s="165">
        <f t="shared" si="700"/>
        <v>151</v>
      </c>
      <c r="AI2242" s="165">
        <f t="shared" si="716"/>
        <v>39.528795811518322</v>
      </c>
      <c r="AJ2242" s="241" t="s">
        <v>5482</v>
      </c>
      <c r="AK2242" s="165">
        <v>195</v>
      </c>
      <c r="AL2242" s="165">
        <v>172</v>
      </c>
      <c r="AM2242" s="165">
        <f t="shared" si="701"/>
        <v>23</v>
      </c>
      <c r="AN2242" s="165">
        <f t="shared" si="702"/>
        <v>13.372093023255813</v>
      </c>
      <c r="AO2242" s="241" t="s">
        <v>6017</v>
      </c>
      <c r="AP2242" s="165">
        <v>135</v>
      </c>
      <c r="AQ2242" s="165">
        <v>135</v>
      </c>
      <c r="AR2242" s="92">
        <f t="shared" si="713"/>
        <v>0</v>
      </c>
      <c r="AS2242" s="345">
        <f t="shared" si="714"/>
        <v>0</v>
      </c>
      <c r="AT2242" s="9" t="s">
        <v>10638</v>
      </c>
    </row>
    <row r="2243" spans="2:48" ht="50" customHeight="1">
      <c r="B2243" s="37" t="s">
        <v>4413</v>
      </c>
      <c r="C2243" s="35" t="s">
        <v>5326</v>
      </c>
      <c r="D2243" s="39" t="s">
        <v>4414</v>
      </c>
      <c r="E2243" s="240">
        <v>2544.864</v>
      </c>
      <c r="F2243" s="235">
        <v>2450.393</v>
      </c>
      <c r="G2243" s="234">
        <f t="shared" si="703"/>
        <v>94.471000000000004</v>
      </c>
      <c r="H2243" s="105">
        <f t="shared" si="704"/>
        <v>3.8553407555441108</v>
      </c>
      <c r="I2243" s="240">
        <v>737.52499999999998</v>
      </c>
      <c r="J2243" s="235">
        <v>736.43499999999995</v>
      </c>
      <c r="K2243" s="234">
        <f t="shared" si="709"/>
        <v>1.0900000000000318</v>
      </c>
      <c r="L2243" s="312">
        <f t="shared" si="710"/>
        <v>0.14801034714537359</v>
      </c>
      <c r="M2243" s="240">
        <v>165.65700000000001</v>
      </c>
      <c r="N2243" s="235">
        <v>125.506</v>
      </c>
      <c r="O2243" s="234">
        <f t="shared" si="711"/>
        <v>40.15100000000001</v>
      </c>
      <c r="P2243" s="105">
        <f t="shared" si="712"/>
        <v>31.991299220754392</v>
      </c>
      <c r="Q2243" s="240">
        <v>1641.682</v>
      </c>
      <c r="R2243" s="235">
        <v>1588.452</v>
      </c>
      <c r="S2243" s="234">
        <f t="shared" si="705"/>
        <v>53.230000000000018</v>
      </c>
      <c r="T2243" s="105">
        <f t="shared" si="706"/>
        <v>3.3510612848232126</v>
      </c>
      <c r="U2243" s="180" t="s">
        <v>10639</v>
      </c>
      <c r="V2243" s="165">
        <v>1098</v>
      </c>
      <c r="W2243" s="165">
        <v>1098</v>
      </c>
      <c r="X2243" s="165">
        <f t="shared" si="707"/>
        <v>0</v>
      </c>
      <c r="Y2243" s="165">
        <f t="shared" si="708"/>
        <v>0</v>
      </c>
      <c r="Z2243" s="241" t="s">
        <v>7281</v>
      </c>
      <c r="AA2243" s="165">
        <v>441</v>
      </c>
      <c r="AB2243" s="165">
        <v>432</v>
      </c>
      <c r="AC2243" s="165">
        <f t="shared" si="715"/>
        <v>9</v>
      </c>
      <c r="AD2243" s="165">
        <f t="shared" si="699"/>
        <v>2.083333333333333</v>
      </c>
      <c r="AE2243" s="241" t="s">
        <v>10640</v>
      </c>
      <c r="AF2243" s="165">
        <v>45</v>
      </c>
      <c r="AG2243" s="165" t="s">
        <v>6728</v>
      </c>
      <c r="AH2243" s="165" t="s">
        <v>6728</v>
      </c>
      <c r="AI2243" s="165" t="s">
        <v>6728</v>
      </c>
      <c r="AJ2243" s="241" t="s">
        <v>10641</v>
      </c>
      <c r="AK2243" s="165">
        <v>20</v>
      </c>
      <c r="AL2243" s="165">
        <v>21</v>
      </c>
      <c r="AM2243" s="165">
        <f t="shared" si="701"/>
        <v>-1</v>
      </c>
      <c r="AN2243" s="165">
        <f t="shared" si="702"/>
        <v>-4.7619047619047619</v>
      </c>
      <c r="AO2243" s="241" t="s">
        <v>10642</v>
      </c>
      <c r="AP2243" s="165">
        <v>16</v>
      </c>
      <c r="AQ2243" s="165">
        <v>14</v>
      </c>
      <c r="AR2243" s="165">
        <f t="shared" si="713"/>
        <v>2</v>
      </c>
      <c r="AS2243" s="255">
        <f t="shared" si="714"/>
        <v>14.285714285714285</v>
      </c>
      <c r="AT2243" s="11" t="s">
        <v>10643</v>
      </c>
    </row>
    <row r="2244" spans="2:48" ht="50" customHeight="1">
      <c r="B2244" s="37" t="s">
        <v>4415</v>
      </c>
      <c r="C2244" s="35" t="s">
        <v>5326</v>
      </c>
      <c r="D2244" s="39" t="s">
        <v>4416</v>
      </c>
      <c r="E2244" s="240">
        <v>4782.1530000000002</v>
      </c>
      <c r="F2244" s="235">
        <v>4987.8379999999997</v>
      </c>
      <c r="G2244" s="234">
        <f t="shared" si="703"/>
        <v>-205.68499999999949</v>
      </c>
      <c r="H2244" s="105">
        <f t="shared" si="704"/>
        <v>-4.1237305622195324</v>
      </c>
      <c r="I2244" s="240">
        <v>1909.8869999999999</v>
      </c>
      <c r="J2244" s="235">
        <v>1986.463</v>
      </c>
      <c r="K2244" s="234">
        <f t="shared" si="709"/>
        <v>-76.576000000000022</v>
      </c>
      <c r="L2244" s="312">
        <f t="shared" si="710"/>
        <v>-3.8548918353878232</v>
      </c>
      <c r="M2244" s="240">
        <v>128.12</v>
      </c>
      <c r="N2244" s="235">
        <v>127.68300000000001</v>
      </c>
      <c r="O2244" s="234">
        <f t="shared" si="711"/>
        <v>0.43699999999999761</v>
      </c>
      <c r="P2244" s="105">
        <f t="shared" si="712"/>
        <v>0.3422538630827891</v>
      </c>
      <c r="Q2244" s="240">
        <v>2744.1460000000002</v>
      </c>
      <c r="R2244" s="235">
        <v>2873.692</v>
      </c>
      <c r="S2244" s="234">
        <f t="shared" si="705"/>
        <v>-129.54599999999982</v>
      </c>
      <c r="T2244" s="105">
        <f t="shared" si="706"/>
        <v>-4.5079987695271386</v>
      </c>
      <c r="U2244" s="180" t="s">
        <v>5513</v>
      </c>
      <c r="V2244" s="165">
        <v>1189</v>
      </c>
      <c r="W2244" s="165">
        <v>1356</v>
      </c>
      <c r="X2244" s="165">
        <f t="shared" si="707"/>
        <v>-167</v>
      </c>
      <c r="Y2244" s="255">
        <f t="shared" si="708"/>
        <v>-12.315634218289086</v>
      </c>
      <c r="Z2244" s="241" t="s">
        <v>5481</v>
      </c>
      <c r="AA2244" s="165">
        <v>762</v>
      </c>
      <c r="AB2244" s="165">
        <v>745</v>
      </c>
      <c r="AC2244" s="165">
        <f t="shared" si="715"/>
        <v>17</v>
      </c>
      <c r="AD2244" s="165">
        <f t="shared" si="699"/>
        <v>2.2818791946308723</v>
      </c>
      <c r="AE2244" s="241" t="s">
        <v>5577</v>
      </c>
      <c r="AF2244" s="165">
        <v>373</v>
      </c>
      <c r="AG2244" s="165">
        <v>277</v>
      </c>
      <c r="AH2244" s="165">
        <f t="shared" si="700"/>
        <v>96</v>
      </c>
      <c r="AI2244" s="165">
        <f t="shared" si="716"/>
        <v>34.657039711191331</v>
      </c>
      <c r="AJ2244" s="241" t="s">
        <v>10644</v>
      </c>
      <c r="AK2244" s="165">
        <v>154</v>
      </c>
      <c r="AL2244" s="165">
        <v>154</v>
      </c>
      <c r="AM2244" s="165">
        <f t="shared" si="701"/>
        <v>0</v>
      </c>
      <c r="AN2244" s="165">
        <f t="shared" si="702"/>
        <v>0</v>
      </c>
      <c r="AO2244" s="241" t="s">
        <v>5417</v>
      </c>
      <c r="AP2244" s="165">
        <v>96</v>
      </c>
      <c r="AQ2244" s="165">
        <v>133</v>
      </c>
      <c r="AR2244" s="165">
        <f t="shared" si="713"/>
        <v>-37</v>
      </c>
      <c r="AS2244" s="255">
        <f t="shared" si="714"/>
        <v>-27.819548872180448</v>
      </c>
      <c r="AT2244" s="11" t="s">
        <v>10645</v>
      </c>
    </row>
    <row r="2245" spans="2:48" ht="50" customHeight="1">
      <c r="B2245" s="34" t="s">
        <v>4417</v>
      </c>
      <c r="C2245" s="35" t="s">
        <v>5326</v>
      </c>
      <c r="D2245" s="36" t="s">
        <v>4418</v>
      </c>
      <c r="E2245" s="240">
        <v>3503.2629999999999</v>
      </c>
      <c r="F2245" s="235">
        <v>3490.799</v>
      </c>
      <c r="G2245" s="234">
        <f t="shared" si="703"/>
        <v>12.463999999999942</v>
      </c>
      <c r="H2245" s="105">
        <f t="shared" si="704"/>
        <v>0.35705292685141543</v>
      </c>
      <c r="I2245" s="240">
        <v>1141.0070000000001</v>
      </c>
      <c r="J2245" s="235">
        <v>1188.8610000000001</v>
      </c>
      <c r="K2245" s="234">
        <f t="shared" si="709"/>
        <v>-47.854000000000042</v>
      </c>
      <c r="L2245" s="312">
        <f t="shared" si="710"/>
        <v>-4.0251972265891496</v>
      </c>
      <c r="M2245" s="240">
        <v>127.548</v>
      </c>
      <c r="N2245" s="235">
        <v>127.318</v>
      </c>
      <c r="O2245" s="234">
        <f t="shared" si="711"/>
        <v>0.23000000000000398</v>
      </c>
      <c r="P2245" s="105">
        <f t="shared" si="712"/>
        <v>0.18065002591935467</v>
      </c>
      <c r="Q2245" s="240">
        <v>2234.7080000000001</v>
      </c>
      <c r="R2245" s="235">
        <v>2174.62</v>
      </c>
      <c r="S2245" s="234">
        <f t="shared" si="705"/>
        <v>60.088000000000193</v>
      </c>
      <c r="T2245" s="105">
        <f t="shared" si="706"/>
        <v>2.7631494238073868</v>
      </c>
      <c r="U2245" s="180" t="s">
        <v>6142</v>
      </c>
      <c r="V2245" s="165">
        <v>978</v>
      </c>
      <c r="W2245" s="165">
        <v>1004</v>
      </c>
      <c r="X2245" s="165">
        <f t="shared" si="707"/>
        <v>-26</v>
      </c>
      <c r="Y2245" s="255">
        <f t="shared" si="708"/>
        <v>-2.5896414342629481</v>
      </c>
      <c r="Z2245" s="237" t="s">
        <v>10646</v>
      </c>
      <c r="AA2245" s="165">
        <v>410</v>
      </c>
      <c r="AB2245" s="165">
        <v>268</v>
      </c>
      <c r="AC2245" s="165">
        <f t="shared" si="715"/>
        <v>142</v>
      </c>
      <c r="AD2245" s="165">
        <f t="shared" si="699"/>
        <v>52.985074626865668</v>
      </c>
      <c r="AE2245" s="237" t="s">
        <v>10113</v>
      </c>
      <c r="AF2245" s="165">
        <v>198</v>
      </c>
      <c r="AG2245" s="165">
        <v>197</v>
      </c>
      <c r="AH2245" s="165">
        <f t="shared" si="700"/>
        <v>1</v>
      </c>
      <c r="AI2245" s="165">
        <f t="shared" si="716"/>
        <v>0.50761421319796951</v>
      </c>
      <c r="AJ2245" s="241" t="s">
        <v>10647</v>
      </c>
      <c r="AK2245" s="165">
        <v>158</v>
      </c>
      <c r="AL2245" s="165">
        <v>166</v>
      </c>
      <c r="AM2245" s="165">
        <f t="shared" si="701"/>
        <v>-8</v>
      </c>
      <c r="AN2245" s="165">
        <f t="shared" si="702"/>
        <v>-4.8192771084337354</v>
      </c>
      <c r="AO2245" s="241" t="s">
        <v>10648</v>
      </c>
      <c r="AP2245" s="165">
        <v>140</v>
      </c>
      <c r="AQ2245" s="165">
        <v>144</v>
      </c>
      <c r="AR2245" s="165">
        <f t="shared" si="713"/>
        <v>-4</v>
      </c>
      <c r="AS2245" s="255">
        <f t="shared" si="714"/>
        <v>-2.7777777777777777</v>
      </c>
      <c r="AT2245" s="9" t="s">
        <v>10649</v>
      </c>
    </row>
    <row r="2246" spans="2:48" ht="50" customHeight="1">
      <c r="B2246" s="34" t="s">
        <v>4419</v>
      </c>
      <c r="C2246" s="35" t="s">
        <v>5326</v>
      </c>
      <c r="D2246" s="36" t="s">
        <v>4420</v>
      </c>
      <c r="E2246" s="240">
        <v>4361.8580000000002</v>
      </c>
      <c r="F2246" s="235">
        <v>4047.5140000000001</v>
      </c>
      <c r="G2246" s="234">
        <f t="shared" si="703"/>
        <v>314.34400000000005</v>
      </c>
      <c r="H2246" s="105">
        <f t="shared" si="704"/>
        <v>7.7663474419112593</v>
      </c>
      <c r="I2246" s="240">
        <v>1369.501</v>
      </c>
      <c r="J2246" s="235">
        <v>1418.7650000000001</v>
      </c>
      <c r="K2246" s="234">
        <f t="shared" si="709"/>
        <v>-49.264000000000124</v>
      </c>
      <c r="L2246" s="312">
        <f t="shared" si="710"/>
        <v>-3.4723157111995375</v>
      </c>
      <c r="M2246" s="240">
        <v>571.17399999999998</v>
      </c>
      <c r="N2246" s="235">
        <v>570.87800000000004</v>
      </c>
      <c r="O2246" s="234">
        <f t="shared" si="711"/>
        <v>0.29599999999993543</v>
      </c>
      <c r="P2246" s="105">
        <f t="shared" si="712"/>
        <v>5.1849957433976329E-2</v>
      </c>
      <c r="Q2246" s="240">
        <v>2421.183</v>
      </c>
      <c r="R2246" s="235">
        <v>2057.8710000000001</v>
      </c>
      <c r="S2246" s="234">
        <f t="shared" si="705"/>
        <v>363.3119999999999</v>
      </c>
      <c r="T2246" s="105">
        <f t="shared" si="706"/>
        <v>17.654750953776979</v>
      </c>
      <c r="U2246" s="180" t="s">
        <v>5577</v>
      </c>
      <c r="V2246" s="165">
        <v>1069</v>
      </c>
      <c r="W2246" s="165">
        <v>540</v>
      </c>
      <c r="X2246" s="165">
        <f t="shared" si="707"/>
        <v>529</v>
      </c>
      <c r="Y2246" s="255">
        <f t="shared" si="708"/>
        <v>97.962962962962962</v>
      </c>
      <c r="Z2246" s="237" t="s">
        <v>8508</v>
      </c>
      <c r="AA2246" s="165">
        <v>378</v>
      </c>
      <c r="AB2246" s="165">
        <v>366</v>
      </c>
      <c r="AC2246" s="165">
        <f t="shared" si="715"/>
        <v>12</v>
      </c>
      <c r="AD2246" s="165">
        <f t="shared" si="699"/>
        <v>3.278688524590164</v>
      </c>
      <c r="AE2246" s="237" t="s">
        <v>5404</v>
      </c>
      <c r="AF2246" s="165">
        <v>281</v>
      </c>
      <c r="AG2246" s="165">
        <v>384</v>
      </c>
      <c r="AH2246" s="165">
        <f t="shared" si="700"/>
        <v>-103</v>
      </c>
      <c r="AI2246" s="165">
        <f t="shared" si="716"/>
        <v>-26.822916666666668</v>
      </c>
      <c r="AJ2246" s="241" t="s">
        <v>5513</v>
      </c>
      <c r="AK2246" s="165">
        <v>226</v>
      </c>
      <c r="AL2246" s="165">
        <v>226</v>
      </c>
      <c r="AM2246" s="165">
        <f t="shared" si="701"/>
        <v>0</v>
      </c>
      <c r="AN2246" s="165">
        <f t="shared" si="702"/>
        <v>0</v>
      </c>
      <c r="AO2246" s="241" t="s">
        <v>5401</v>
      </c>
      <c r="AP2246" s="165">
        <v>220</v>
      </c>
      <c r="AQ2246" s="165">
        <v>244</v>
      </c>
      <c r="AR2246" s="165">
        <f t="shared" si="713"/>
        <v>-24</v>
      </c>
      <c r="AS2246" s="255">
        <f t="shared" si="714"/>
        <v>-9.8360655737704921</v>
      </c>
      <c r="AT2246" s="166" t="s">
        <v>11891</v>
      </c>
    </row>
    <row r="2247" spans="2:48" ht="50" customHeight="1">
      <c r="B2247" s="34" t="s">
        <v>4421</v>
      </c>
      <c r="C2247" s="35" t="s">
        <v>5326</v>
      </c>
      <c r="D2247" s="36" t="s">
        <v>4422</v>
      </c>
      <c r="E2247" s="240">
        <v>3733.44</v>
      </c>
      <c r="F2247" s="235">
        <v>3682.44</v>
      </c>
      <c r="G2247" s="234">
        <f t="shared" si="703"/>
        <v>51</v>
      </c>
      <c r="H2247" s="105">
        <f t="shared" si="704"/>
        <v>1.3849512823019521</v>
      </c>
      <c r="I2247" s="240">
        <v>1932</v>
      </c>
      <c r="J2247" s="235">
        <v>2038</v>
      </c>
      <c r="K2247" s="234">
        <f t="shared" si="709"/>
        <v>-106</v>
      </c>
      <c r="L2247" s="312">
        <f t="shared" si="710"/>
        <v>-5.2011776251226696</v>
      </c>
      <c r="M2247" s="240">
        <v>315</v>
      </c>
      <c r="N2247" s="235">
        <v>315</v>
      </c>
      <c r="O2247" s="234">
        <f t="shared" si="711"/>
        <v>0</v>
      </c>
      <c r="P2247" s="105">
        <f t="shared" si="712"/>
        <v>0</v>
      </c>
      <c r="Q2247" s="240">
        <v>1486.44</v>
      </c>
      <c r="R2247" s="235">
        <v>1329.44</v>
      </c>
      <c r="S2247" s="234">
        <f t="shared" si="705"/>
        <v>157</v>
      </c>
      <c r="T2247" s="105">
        <f t="shared" si="706"/>
        <v>11.809483692381754</v>
      </c>
      <c r="U2247" s="180" t="s">
        <v>10650</v>
      </c>
      <c r="V2247" s="165">
        <v>796</v>
      </c>
      <c r="W2247" s="165">
        <v>824</v>
      </c>
      <c r="X2247" s="165">
        <f t="shared" si="707"/>
        <v>-28</v>
      </c>
      <c r="Y2247" s="255">
        <f t="shared" si="708"/>
        <v>-3.3980582524271843</v>
      </c>
      <c r="Z2247" s="241" t="s">
        <v>10651</v>
      </c>
      <c r="AA2247" s="165">
        <v>330</v>
      </c>
      <c r="AB2247" s="165">
        <v>330</v>
      </c>
      <c r="AC2247" s="165">
        <f t="shared" si="715"/>
        <v>0</v>
      </c>
      <c r="AD2247" s="165">
        <f t="shared" si="699"/>
        <v>0</v>
      </c>
      <c r="AE2247" s="241" t="s">
        <v>10652</v>
      </c>
      <c r="AF2247" s="165">
        <v>185</v>
      </c>
      <c r="AG2247" s="165" t="s">
        <v>5412</v>
      </c>
      <c r="AH2247" s="165" t="s">
        <v>5412</v>
      </c>
      <c r="AI2247" s="165" t="s">
        <v>5412</v>
      </c>
      <c r="AJ2247" s="241" t="s">
        <v>5513</v>
      </c>
      <c r="AK2247" s="165">
        <v>123</v>
      </c>
      <c r="AL2247" s="165">
        <v>123</v>
      </c>
      <c r="AM2247" s="165">
        <f t="shared" si="701"/>
        <v>0</v>
      </c>
      <c r="AN2247" s="165">
        <f t="shared" si="702"/>
        <v>0</v>
      </c>
      <c r="AO2247" s="241" t="s">
        <v>10653</v>
      </c>
      <c r="AP2247" s="165">
        <v>38</v>
      </c>
      <c r="AQ2247" s="165">
        <v>38</v>
      </c>
      <c r="AR2247" s="165">
        <f t="shared" si="713"/>
        <v>0</v>
      </c>
      <c r="AS2247" s="255">
        <f t="shared" si="714"/>
        <v>0</v>
      </c>
      <c r="AT2247" s="9" t="s">
        <v>10654</v>
      </c>
    </row>
    <row r="2248" spans="2:48" ht="50" customHeight="1">
      <c r="B2248" s="34" t="s">
        <v>4423</v>
      </c>
      <c r="C2248" s="35" t="s">
        <v>5326</v>
      </c>
      <c r="D2248" s="36" t="s">
        <v>3618</v>
      </c>
      <c r="E2248" s="240">
        <v>3374.2280000000001</v>
      </c>
      <c r="F2248" s="235">
        <v>3541.9749999999999</v>
      </c>
      <c r="G2248" s="234">
        <f t="shared" si="703"/>
        <v>-167.74699999999984</v>
      </c>
      <c r="H2248" s="105">
        <f t="shared" si="704"/>
        <v>-4.7359735740653122</v>
      </c>
      <c r="I2248" s="240">
        <v>1777.74</v>
      </c>
      <c r="J2248" s="235">
        <v>1875.204</v>
      </c>
      <c r="K2248" s="234">
        <f t="shared" si="709"/>
        <v>-97.463999999999942</v>
      </c>
      <c r="L2248" s="312">
        <f t="shared" si="710"/>
        <v>-5.1975145104212634</v>
      </c>
      <c r="M2248" s="240">
        <v>201.30500000000001</v>
      </c>
      <c r="N2248" s="235">
        <v>190.90299999999999</v>
      </c>
      <c r="O2248" s="234">
        <f t="shared" si="711"/>
        <v>10.402000000000015</v>
      </c>
      <c r="P2248" s="105">
        <f t="shared" si="712"/>
        <v>5.4488405106258231</v>
      </c>
      <c r="Q2248" s="240">
        <v>1395.183</v>
      </c>
      <c r="R2248" s="235">
        <v>1475.8679999999999</v>
      </c>
      <c r="S2248" s="234">
        <f t="shared" si="705"/>
        <v>-80.684999999999945</v>
      </c>
      <c r="T2248" s="105">
        <f t="shared" si="706"/>
        <v>-5.4669523290700761</v>
      </c>
      <c r="U2248" s="180" t="s">
        <v>5401</v>
      </c>
      <c r="V2248" s="165">
        <v>962</v>
      </c>
      <c r="W2248" s="165">
        <v>1066</v>
      </c>
      <c r="X2248" s="165">
        <f t="shared" si="707"/>
        <v>-104</v>
      </c>
      <c r="Y2248" s="255">
        <f t="shared" si="708"/>
        <v>-9.7560975609756095</v>
      </c>
      <c r="Z2248" s="241" t="s">
        <v>6185</v>
      </c>
      <c r="AA2248" s="165">
        <v>165</v>
      </c>
      <c r="AB2248" s="165">
        <v>136</v>
      </c>
      <c r="AC2248" s="165">
        <f t="shared" si="715"/>
        <v>29</v>
      </c>
      <c r="AD2248" s="165">
        <f t="shared" si="699"/>
        <v>21.323529411764707</v>
      </c>
      <c r="AE2248" s="241" t="s">
        <v>5578</v>
      </c>
      <c r="AF2248" s="165">
        <v>104</v>
      </c>
      <c r="AG2248" s="165">
        <v>104</v>
      </c>
      <c r="AH2248" s="165">
        <f t="shared" si="700"/>
        <v>0</v>
      </c>
      <c r="AI2248" s="165">
        <f t="shared" si="716"/>
        <v>0</v>
      </c>
      <c r="AJ2248" s="241" t="s">
        <v>10655</v>
      </c>
      <c r="AK2248" s="165">
        <v>42</v>
      </c>
      <c r="AL2248" s="165">
        <v>42</v>
      </c>
      <c r="AM2248" s="165">
        <f t="shared" si="701"/>
        <v>0</v>
      </c>
      <c r="AN2248" s="165">
        <f t="shared" si="702"/>
        <v>0</v>
      </c>
      <c r="AO2248" s="241" t="s">
        <v>5615</v>
      </c>
      <c r="AP2248" s="165">
        <v>36</v>
      </c>
      <c r="AQ2248" s="165">
        <v>45</v>
      </c>
      <c r="AR2248" s="165">
        <f t="shared" si="713"/>
        <v>-9</v>
      </c>
      <c r="AS2248" s="255">
        <f t="shared" si="714"/>
        <v>-20</v>
      </c>
      <c r="AT2248" s="9" t="s">
        <v>10656</v>
      </c>
    </row>
    <row r="2249" spans="2:48" ht="50" customHeight="1">
      <c r="B2249" s="34" t="s">
        <v>4424</v>
      </c>
      <c r="C2249" s="35" t="s">
        <v>5326</v>
      </c>
      <c r="D2249" s="36" t="s">
        <v>4425</v>
      </c>
      <c r="E2249" s="240">
        <v>4020.3989999999999</v>
      </c>
      <c r="F2249" s="235">
        <v>4108.7219999999998</v>
      </c>
      <c r="G2249" s="234">
        <f t="shared" si="703"/>
        <v>-88.322999999999865</v>
      </c>
      <c r="H2249" s="105">
        <f t="shared" si="704"/>
        <v>-2.1496465324254079</v>
      </c>
      <c r="I2249" s="240">
        <v>1160.492</v>
      </c>
      <c r="J2249" s="235">
        <v>1177.0450000000001</v>
      </c>
      <c r="K2249" s="234">
        <f t="shared" si="709"/>
        <v>-16.553000000000111</v>
      </c>
      <c r="L2249" s="312">
        <f t="shared" si="710"/>
        <v>-1.4063183650582698</v>
      </c>
      <c r="M2249" s="240">
        <v>562.77</v>
      </c>
      <c r="N2249" s="235">
        <v>649.05200000000002</v>
      </c>
      <c r="O2249" s="234">
        <f t="shared" si="711"/>
        <v>-86.282000000000039</v>
      </c>
      <c r="P2249" s="105">
        <f t="shared" si="712"/>
        <v>-13.293541965820927</v>
      </c>
      <c r="Q2249" s="240">
        <v>2297.1370000000002</v>
      </c>
      <c r="R2249" s="235">
        <v>2282.625</v>
      </c>
      <c r="S2249" s="234">
        <f t="shared" si="705"/>
        <v>14.512000000000171</v>
      </c>
      <c r="T2249" s="105">
        <f t="shared" si="706"/>
        <v>0.63575926838618568</v>
      </c>
      <c r="U2249" s="180" t="s">
        <v>5513</v>
      </c>
      <c r="V2249" s="165">
        <v>1424</v>
      </c>
      <c r="W2249" s="165">
        <v>1404</v>
      </c>
      <c r="X2249" s="165">
        <f t="shared" si="707"/>
        <v>20</v>
      </c>
      <c r="Y2249" s="255">
        <f t="shared" si="708"/>
        <v>1.4245014245014245</v>
      </c>
      <c r="Z2249" s="241" t="s">
        <v>10657</v>
      </c>
      <c r="AA2249" s="165">
        <v>386</v>
      </c>
      <c r="AB2249" s="165">
        <v>386</v>
      </c>
      <c r="AC2249" s="165">
        <f t="shared" si="715"/>
        <v>0</v>
      </c>
      <c r="AD2249" s="165">
        <f t="shared" si="699"/>
        <v>0</v>
      </c>
      <c r="AE2249" s="241" t="s">
        <v>5386</v>
      </c>
      <c r="AF2249" s="165">
        <v>211</v>
      </c>
      <c r="AG2249" s="165">
        <v>211</v>
      </c>
      <c r="AH2249" s="165">
        <f t="shared" si="700"/>
        <v>0</v>
      </c>
      <c r="AI2249" s="165">
        <f t="shared" si="716"/>
        <v>0</v>
      </c>
      <c r="AJ2249" s="241" t="s">
        <v>10658</v>
      </c>
      <c r="AK2249" s="165">
        <v>152</v>
      </c>
      <c r="AL2249" s="165">
        <v>152</v>
      </c>
      <c r="AM2249" s="165">
        <f t="shared" si="701"/>
        <v>0</v>
      </c>
      <c r="AN2249" s="165">
        <f t="shared" si="702"/>
        <v>0</v>
      </c>
      <c r="AO2249" s="241" t="s">
        <v>5615</v>
      </c>
      <c r="AP2249" s="165">
        <v>79</v>
      </c>
      <c r="AQ2249" s="165">
        <v>87</v>
      </c>
      <c r="AR2249" s="165">
        <f t="shared" si="713"/>
        <v>-8</v>
      </c>
      <c r="AS2249" s="255">
        <f t="shared" si="714"/>
        <v>-9.1954022988505741</v>
      </c>
      <c r="AT2249" s="9" t="s">
        <v>10659</v>
      </c>
    </row>
    <row r="2250" spans="2:48" ht="50" customHeight="1">
      <c r="B2250" s="34" t="s">
        <v>4426</v>
      </c>
      <c r="C2250" s="35" t="s">
        <v>5326</v>
      </c>
      <c r="D2250" s="36" t="s">
        <v>4427</v>
      </c>
      <c r="E2250" s="240">
        <v>4600.8779999999997</v>
      </c>
      <c r="F2250" s="235">
        <v>4447.3339999999998</v>
      </c>
      <c r="G2250" s="234">
        <f t="shared" si="703"/>
        <v>153.54399999999987</v>
      </c>
      <c r="H2250" s="105">
        <f t="shared" si="704"/>
        <v>3.4524953601416013</v>
      </c>
      <c r="I2250" s="240">
        <v>3279.9119999999998</v>
      </c>
      <c r="J2250" s="235">
        <v>3108.018</v>
      </c>
      <c r="K2250" s="234">
        <f t="shared" si="709"/>
        <v>171.89399999999978</v>
      </c>
      <c r="L2250" s="312">
        <f t="shared" si="710"/>
        <v>5.5306629498284687</v>
      </c>
      <c r="M2250" s="240">
        <v>314.45</v>
      </c>
      <c r="N2250" s="235">
        <v>314.40100000000001</v>
      </c>
      <c r="O2250" s="234">
        <f t="shared" si="711"/>
        <v>4.8999999999978172E-2</v>
      </c>
      <c r="P2250" s="105">
        <f t="shared" si="712"/>
        <v>1.5585192159051076E-2</v>
      </c>
      <c r="Q2250" s="240">
        <v>1006.516</v>
      </c>
      <c r="R2250" s="235">
        <v>1024.915</v>
      </c>
      <c r="S2250" s="234">
        <f t="shared" si="705"/>
        <v>-18.399000000000001</v>
      </c>
      <c r="T2250" s="105">
        <f t="shared" si="706"/>
        <v>-1.7951732582701982</v>
      </c>
      <c r="U2250" s="180" t="s">
        <v>10660</v>
      </c>
      <c r="V2250" s="165">
        <v>263</v>
      </c>
      <c r="W2250" s="165">
        <v>275</v>
      </c>
      <c r="X2250" s="165">
        <f t="shared" si="707"/>
        <v>-12</v>
      </c>
      <c r="Y2250" s="255">
        <f t="shared" si="708"/>
        <v>-4.3636363636363642</v>
      </c>
      <c r="Z2250" s="237" t="s">
        <v>10556</v>
      </c>
      <c r="AA2250" s="165">
        <v>222</v>
      </c>
      <c r="AB2250" s="165">
        <v>238</v>
      </c>
      <c r="AC2250" s="165">
        <f t="shared" si="715"/>
        <v>-16</v>
      </c>
      <c r="AD2250" s="165">
        <f t="shared" si="699"/>
        <v>-6.7226890756302522</v>
      </c>
      <c r="AE2250" s="237" t="s">
        <v>10661</v>
      </c>
      <c r="AF2250" s="165">
        <v>172</v>
      </c>
      <c r="AG2250" s="165">
        <v>173</v>
      </c>
      <c r="AH2250" s="165">
        <f t="shared" si="700"/>
        <v>-1</v>
      </c>
      <c r="AI2250" s="165">
        <f t="shared" si="716"/>
        <v>-0.57803468208092479</v>
      </c>
      <c r="AJ2250" s="237" t="s">
        <v>5749</v>
      </c>
      <c r="AK2250" s="165">
        <v>137</v>
      </c>
      <c r="AL2250" s="165">
        <v>136</v>
      </c>
      <c r="AM2250" s="165">
        <f t="shared" si="701"/>
        <v>1</v>
      </c>
      <c r="AN2250" s="165">
        <f t="shared" si="702"/>
        <v>0.73529411764705876</v>
      </c>
      <c r="AO2250" s="241" t="s">
        <v>10662</v>
      </c>
      <c r="AP2250" s="165">
        <v>70</v>
      </c>
      <c r="AQ2250" s="165">
        <v>66</v>
      </c>
      <c r="AR2250" s="165">
        <f t="shared" si="713"/>
        <v>4</v>
      </c>
      <c r="AS2250" s="255">
        <f t="shared" si="714"/>
        <v>6.0606060606060606</v>
      </c>
      <c r="AT2250" s="9" t="s">
        <v>10663</v>
      </c>
    </row>
    <row r="2251" spans="2:48" ht="50" customHeight="1">
      <c r="B2251" s="34" t="s">
        <v>4428</v>
      </c>
      <c r="C2251" s="35" t="s">
        <v>5326</v>
      </c>
      <c r="D2251" s="36" t="s">
        <v>4429</v>
      </c>
      <c r="E2251" s="240">
        <v>5523.0379999999996</v>
      </c>
      <c r="F2251" s="235">
        <v>5120.16</v>
      </c>
      <c r="G2251" s="234">
        <f t="shared" si="703"/>
        <v>402.8779999999997</v>
      </c>
      <c r="H2251" s="105">
        <f t="shared" si="704"/>
        <v>7.8684650479672449</v>
      </c>
      <c r="I2251" s="240">
        <v>1400.02</v>
      </c>
      <c r="J2251" s="235">
        <v>1408.89</v>
      </c>
      <c r="K2251" s="234">
        <f t="shared" si="709"/>
        <v>-8.8700000000001182</v>
      </c>
      <c r="L2251" s="312">
        <f t="shared" si="710"/>
        <v>-0.62957363598294525</v>
      </c>
      <c r="M2251" s="240">
        <v>1277.598</v>
      </c>
      <c r="N2251" s="235">
        <v>933.73699999999997</v>
      </c>
      <c r="O2251" s="234">
        <f t="shared" si="711"/>
        <v>343.86099999999999</v>
      </c>
      <c r="P2251" s="105">
        <f t="shared" si="712"/>
        <v>36.826322615468811</v>
      </c>
      <c r="Q2251" s="240">
        <v>2845.42</v>
      </c>
      <c r="R2251" s="235">
        <v>2777.5329999999999</v>
      </c>
      <c r="S2251" s="234">
        <f t="shared" si="705"/>
        <v>67.887000000000171</v>
      </c>
      <c r="T2251" s="105">
        <f t="shared" si="706"/>
        <v>2.4441473782669791</v>
      </c>
      <c r="U2251" s="180" t="s">
        <v>10664</v>
      </c>
      <c r="V2251" s="165">
        <v>1920</v>
      </c>
      <c r="W2251" s="165">
        <v>1908</v>
      </c>
      <c r="X2251" s="165">
        <f t="shared" si="707"/>
        <v>12</v>
      </c>
      <c r="Y2251" s="165">
        <f t="shared" si="708"/>
        <v>0.62893081761006298</v>
      </c>
      <c r="Z2251" s="241" t="s">
        <v>9811</v>
      </c>
      <c r="AA2251" s="165">
        <v>643</v>
      </c>
      <c r="AB2251" s="165">
        <v>641</v>
      </c>
      <c r="AC2251" s="165">
        <f t="shared" si="715"/>
        <v>2</v>
      </c>
      <c r="AD2251" s="165">
        <f t="shared" si="699"/>
        <v>0.31201248049921998</v>
      </c>
      <c r="AE2251" s="241" t="s">
        <v>8486</v>
      </c>
      <c r="AF2251" s="165">
        <v>87</v>
      </c>
      <c r="AG2251" s="165">
        <v>69</v>
      </c>
      <c r="AH2251" s="165">
        <f t="shared" si="700"/>
        <v>18</v>
      </c>
      <c r="AI2251" s="165">
        <f t="shared" si="716"/>
        <v>26.086956521739129</v>
      </c>
      <c r="AJ2251" s="241" t="s">
        <v>5615</v>
      </c>
      <c r="AK2251" s="165">
        <v>82</v>
      </c>
      <c r="AL2251" s="165">
        <v>68</v>
      </c>
      <c r="AM2251" s="165">
        <f t="shared" si="701"/>
        <v>14</v>
      </c>
      <c r="AN2251" s="165">
        <f t="shared" si="702"/>
        <v>20.588235294117645</v>
      </c>
      <c r="AO2251" s="241" t="s">
        <v>5577</v>
      </c>
      <c r="AP2251" s="165">
        <v>68</v>
      </c>
      <c r="AQ2251" s="165">
        <v>48</v>
      </c>
      <c r="AR2251" s="165">
        <f t="shared" si="713"/>
        <v>20</v>
      </c>
      <c r="AS2251" s="255">
        <f t="shared" si="714"/>
        <v>41.666666666666671</v>
      </c>
      <c r="AT2251" s="9" t="s">
        <v>10665</v>
      </c>
    </row>
    <row r="2252" spans="2:48" ht="50" customHeight="1">
      <c r="B2252" s="59" t="s">
        <v>4430</v>
      </c>
      <c r="C2252" s="35" t="s">
        <v>5326</v>
      </c>
      <c r="D2252" s="60" t="s">
        <v>715</v>
      </c>
      <c r="E2252" s="240">
        <v>2764.4389999999999</v>
      </c>
      <c r="F2252" s="235">
        <v>2858.3110000000001</v>
      </c>
      <c r="G2252" s="234">
        <f t="shared" si="703"/>
        <v>-93.872000000000298</v>
      </c>
      <c r="H2252" s="105">
        <f t="shared" si="704"/>
        <v>-3.2841772641255726</v>
      </c>
      <c r="I2252" s="240">
        <v>1054.4090000000001</v>
      </c>
      <c r="J2252" s="235">
        <v>1329.135</v>
      </c>
      <c r="K2252" s="234">
        <f t="shared" si="709"/>
        <v>-274.72599999999989</v>
      </c>
      <c r="L2252" s="312">
        <f t="shared" si="710"/>
        <v>-20.669533192640319</v>
      </c>
      <c r="M2252" s="240">
        <v>299.35700000000003</v>
      </c>
      <c r="N2252" s="235">
        <v>299.29700000000003</v>
      </c>
      <c r="O2252" s="234">
        <f t="shared" si="711"/>
        <v>6.0000000000002274E-2</v>
      </c>
      <c r="P2252" s="105">
        <f t="shared" si="712"/>
        <v>2.004697674884889E-2</v>
      </c>
      <c r="Q2252" s="240">
        <v>1410.673</v>
      </c>
      <c r="R2252" s="235">
        <v>1229.8789999999999</v>
      </c>
      <c r="S2252" s="234">
        <f t="shared" si="705"/>
        <v>180.7940000000001</v>
      </c>
      <c r="T2252" s="105">
        <f t="shared" si="706"/>
        <v>14.700145298846481</v>
      </c>
      <c r="U2252" s="180" t="s">
        <v>10666</v>
      </c>
      <c r="V2252" s="165">
        <v>458</v>
      </c>
      <c r="W2252" s="165">
        <v>458</v>
      </c>
      <c r="X2252" s="165">
        <f t="shared" si="707"/>
        <v>0</v>
      </c>
      <c r="Y2252" s="255">
        <f t="shared" si="708"/>
        <v>0</v>
      </c>
      <c r="Z2252" s="237" t="s">
        <v>5482</v>
      </c>
      <c r="AA2252" s="165">
        <v>327</v>
      </c>
      <c r="AB2252" s="165">
        <v>287</v>
      </c>
      <c r="AC2252" s="165">
        <f t="shared" si="715"/>
        <v>40</v>
      </c>
      <c r="AD2252" s="165">
        <f t="shared" si="699"/>
        <v>13.937282229965156</v>
      </c>
      <c r="AE2252" s="237" t="s">
        <v>10667</v>
      </c>
      <c r="AF2252" s="165">
        <v>277</v>
      </c>
      <c r="AG2252" s="165">
        <v>110</v>
      </c>
      <c r="AH2252" s="165">
        <f t="shared" ref="AH2252:AH2303" si="717">AF2252-AG2252</f>
        <v>167</v>
      </c>
      <c r="AI2252" s="165">
        <f t="shared" si="716"/>
        <v>151.81818181818181</v>
      </c>
      <c r="AJ2252" s="237" t="s">
        <v>10668</v>
      </c>
      <c r="AK2252" s="165">
        <v>209</v>
      </c>
      <c r="AL2252" s="165">
        <v>209</v>
      </c>
      <c r="AM2252" s="165">
        <f t="shared" si="701"/>
        <v>0</v>
      </c>
      <c r="AN2252" s="165">
        <f t="shared" ref="AN2252:AN2291" si="718">AM2252/AL2252*100</f>
        <v>0</v>
      </c>
      <c r="AO2252" s="237" t="s">
        <v>8486</v>
      </c>
      <c r="AP2252" s="165">
        <v>51</v>
      </c>
      <c r="AQ2252" s="165">
        <v>51</v>
      </c>
      <c r="AR2252" s="165">
        <f t="shared" ref="AR2252:AR2291" si="719">AP2252-AQ2252</f>
        <v>0</v>
      </c>
      <c r="AS2252" s="255">
        <f t="shared" ref="AS2252:AS2291" si="720">AR2252/AQ2252*100</f>
        <v>0</v>
      </c>
      <c r="AT2252" s="11" t="s">
        <v>10669</v>
      </c>
      <c r="AV2252"/>
    </row>
    <row r="2253" spans="2:48" ht="50" customHeight="1">
      <c r="B2253" s="34" t="s">
        <v>4431</v>
      </c>
      <c r="C2253" s="35" t="s">
        <v>5326</v>
      </c>
      <c r="D2253" s="36" t="s">
        <v>4432</v>
      </c>
      <c r="E2253" s="240">
        <v>3176.6770000000001</v>
      </c>
      <c r="F2253" s="235">
        <v>3305.7489999999998</v>
      </c>
      <c r="G2253" s="234">
        <f t="shared" si="703"/>
        <v>-129.07199999999966</v>
      </c>
      <c r="H2253" s="105">
        <f t="shared" si="704"/>
        <v>-3.9044706661031938</v>
      </c>
      <c r="I2253" s="240">
        <v>1022.604</v>
      </c>
      <c r="J2253" s="235">
        <v>1271.1579999999999</v>
      </c>
      <c r="K2253" s="234">
        <f t="shared" si="709"/>
        <v>-248.55399999999986</v>
      </c>
      <c r="L2253" s="312">
        <f t="shared" si="710"/>
        <v>-19.553352140331874</v>
      </c>
      <c r="M2253" s="240">
        <v>453.07</v>
      </c>
      <c r="N2253" s="235">
        <v>452.73099999999999</v>
      </c>
      <c r="O2253" s="234">
        <f t="shared" si="711"/>
        <v>0.33899999999999864</v>
      </c>
      <c r="P2253" s="105">
        <f t="shared" si="712"/>
        <v>7.4878901599404205E-2</v>
      </c>
      <c r="Q2253" s="240">
        <v>1701.0029999999999</v>
      </c>
      <c r="R2253" s="235">
        <v>1581.86</v>
      </c>
      <c r="S2253" s="234">
        <f t="shared" si="705"/>
        <v>119.14300000000003</v>
      </c>
      <c r="T2253" s="105">
        <f t="shared" si="706"/>
        <v>7.5318296182974489</v>
      </c>
      <c r="U2253" s="180" t="s">
        <v>5513</v>
      </c>
      <c r="V2253" s="165">
        <v>987</v>
      </c>
      <c r="W2253" s="165">
        <v>868</v>
      </c>
      <c r="X2253" s="165">
        <f t="shared" si="707"/>
        <v>119</v>
      </c>
      <c r="Y2253" s="255">
        <f t="shared" si="708"/>
        <v>13.709677419354838</v>
      </c>
      <c r="Z2253" s="237" t="s">
        <v>10657</v>
      </c>
      <c r="AA2253" s="165">
        <v>611</v>
      </c>
      <c r="AB2253" s="165">
        <v>610</v>
      </c>
      <c r="AC2253" s="165">
        <f t="shared" si="715"/>
        <v>1</v>
      </c>
      <c r="AD2253" s="165">
        <f t="shared" si="699"/>
        <v>0.16393442622950818</v>
      </c>
      <c r="AE2253" s="237" t="s">
        <v>10670</v>
      </c>
      <c r="AF2253" s="165">
        <v>53</v>
      </c>
      <c r="AG2253" s="165">
        <v>43</v>
      </c>
      <c r="AH2253" s="165">
        <f t="shared" si="717"/>
        <v>10</v>
      </c>
      <c r="AI2253" s="165">
        <f t="shared" si="716"/>
        <v>23.255813953488371</v>
      </c>
      <c r="AJ2253" s="237" t="s">
        <v>7029</v>
      </c>
      <c r="AK2253" s="165">
        <v>30</v>
      </c>
      <c r="AL2253" s="165">
        <v>30</v>
      </c>
      <c r="AM2253" s="165">
        <f t="shared" si="701"/>
        <v>0</v>
      </c>
      <c r="AN2253" s="165">
        <f t="shared" si="718"/>
        <v>0</v>
      </c>
      <c r="AO2253" s="237" t="s">
        <v>5670</v>
      </c>
      <c r="AP2253" s="165">
        <v>20</v>
      </c>
      <c r="AQ2253" s="165">
        <v>20</v>
      </c>
      <c r="AR2253" s="165">
        <f t="shared" si="719"/>
        <v>0</v>
      </c>
      <c r="AS2253" s="255">
        <f t="shared" si="720"/>
        <v>0</v>
      </c>
      <c r="AT2253" s="9" t="s">
        <v>10671</v>
      </c>
    </row>
    <row r="2254" spans="2:48" ht="50" customHeight="1">
      <c r="B2254" s="34" t="s">
        <v>4433</v>
      </c>
      <c r="C2254" s="35" t="s">
        <v>5326</v>
      </c>
      <c r="D2254" s="36" t="s">
        <v>4434</v>
      </c>
      <c r="E2254" s="240">
        <v>4478.3509999999997</v>
      </c>
      <c r="F2254" s="235">
        <v>4349.433</v>
      </c>
      <c r="G2254" s="234">
        <f t="shared" si="703"/>
        <v>128.91799999999967</v>
      </c>
      <c r="H2254" s="105">
        <f t="shared" si="704"/>
        <v>2.9640185283920837</v>
      </c>
      <c r="I2254" s="240">
        <v>816.30499999999995</v>
      </c>
      <c r="J2254" s="235">
        <v>815.173</v>
      </c>
      <c r="K2254" s="234">
        <f t="shared" si="709"/>
        <v>1.1319999999999482</v>
      </c>
      <c r="L2254" s="312">
        <f t="shared" si="710"/>
        <v>0.13886622839568388</v>
      </c>
      <c r="M2254" s="240">
        <v>1684.915</v>
      </c>
      <c r="N2254" s="235">
        <v>1533.62</v>
      </c>
      <c r="O2254" s="234">
        <f t="shared" si="711"/>
        <v>151.29500000000007</v>
      </c>
      <c r="P2254" s="105">
        <f t="shared" si="712"/>
        <v>9.8652208500150032</v>
      </c>
      <c r="Q2254" s="240">
        <v>1977.1310000000001</v>
      </c>
      <c r="R2254" s="235">
        <v>2000.64</v>
      </c>
      <c r="S2254" s="234">
        <f t="shared" si="705"/>
        <v>-23.509000000000015</v>
      </c>
      <c r="T2254" s="105">
        <f t="shared" si="706"/>
        <v>-1.1750739763275759</v>
      </c>
      <c r="U2254" s="180" t="s">
        <v>5615</v>
      </c>
      <c r="V2254" s="165">
        <v>865</v>
      </c>
      <c r="W2254" s="165">
        <v>863</v>
      </c>
      <c r="X2254" s="165">
        <f t="shared" si="707"/>
        <v>2</v>
      </c>
      <c r="Y2254" s="255">
        <f t="shared" si="708"/>
        <v>0.23174971031286209</v>
      </c>
      <c r="Z2254" s="237" t="s">
        <v>10672</v>
      </c>
      <c r="AA2254" s="165">
        <v>411</v>
      </c>
      <c r="AB2254" s="165">
        <v>411</v>
      </c>
      <c r="AC2254" s="165">
        <f t="shared" si="715"/>
        <v>0</v>
      </c>
      <c r="AD2254" s="165">
        <f t="shared" ref="AD2254:AD2311" si="721">AC2254/AB2254*100</f>
        <v>0</v>
      </c>
      <c r="AE2254" s="237" t="s">
        <v>6162</v>
      </c>
      <c r="AF2254" s="165">
        <v>222</v>
      </c>
      <c r="AG2254" s="165">
        <v>275</v>
      </c>
      <c r="AH2254" s="165">
        <f t="shared" si="717"/>
        <v>-53</v>
      </c>
      <c r="AI2254" s="165">
        <f t="shared" si="716"/>
        <v>-19.272727272727273</v>
      </c>
      <c r="AJ2254" s="237" t="s">
        <v>5513</v>
      </c>
      <c r="AK2254" s="165">
        <v>161</v>
      </c>
      <c r="AL2254" s="165">
        <v>160</v>
      </c>
      <c r="AM2254" s="165">
        <f t="shared" si="701"/>
        <v>1</v>
      </c>
      <c r="AN2254" s="165">
        <f t="shared" si="718"/>
        <v>0.625</v>
      </c>
      <c r="AO2254" s="237" t="s">
        <v>7334</v>
      </c>
      <c r="AP2254" s="165">
        <v>128</v>
      </c>
      <c r="AQ2254" s="165">
        <v>103</v>
      </c>
      <c r="AR2254" s="165">
        <f t="shared" si="719"/>
        <v>25</v>
      </c>
      <c r="AS2254" s="255">
        <f t="shared" si="720"/>
        <v>24.271844660194176</v>
      </c>
      <c r="AT2254" s="9" t="s">
        <v>10673</v>
      </c>
    </row>
    <row r="2255" spans="2:48" ht="50" customHeight="1">
      <c r="B2255" s="34" t="s">
        <v>4435</v>
      </c>
      <c r="C2255" s="35" t="s">
        <v>5326</v>
      </c>
      <c r="D2255" s="36" t="s">
        <v>4436</v>
      </c>
      <c r="E2255" s="240">
        <v>17874.644</v>
      </c>
      <c r="F2255" s="235">
        <v>18309.075000000001</v>
      </c>
      <c r="G2255" s="234">
        <f t="shared" si="703"/>
        <v>-434.43100000000049</v>
      </c>
      <c r="H2255" s="105">
        <f t="shared" si="704"/>
        <v>-2.3727632335330999</v>
      </c>
      <c r="I2255" s="240">
        <v>1165.7639999999999</v>
      </c>
      <c r="J2255" s="235">
        <v>1139.7149999999999</v>
      </c>
      <c r="K2255" s="234">
        <f t="shared" si="709"/>
        <v>26.048999999999978</v>
      </c>
      <c r="L2255" s="312">
        <f t="shared" si="710"/>
        <v>2.2855713928482104</v>
      </c>
      <c r="M2255" s="240">
        <v>5408.7790000000005</v>
      </c>
      <c r="N2255" s="235">
        <v>5793.2219999999998</v>
      </c>
      <c r="O2255" s="234">
        <f t="shared" si="711"/>
        <v>-384.4429999999993</v>
      </c>
      <c r="P2255" s="105">
        <f t="shared" si="712"/>
        <v>-6.6360826496895733</v>
      </c>
      <c r="Q2255" s="240">
        <v>11300.101000000001</v>
      </c>
      <c r="R2255" s="235">
        <v>11376.138000000001</v>
      </c>
      <c r="S2255" s="234">
        <f t="shared" si="705"/>
        <v>-76.037000000000262</v>
      </c>
      <c r="T2255" s="105">
        <f t="shared" si="706"/>
        <v>-0.66839027444990784</v>
      </c>
      <c r="U2255" s="180" t="s">
        <v>10674</v>
      </c>
      <c r="V2255" s="165">
        <v>2265</v>
      </c>
      <c r="W2255" s="165">
        <v>2262</v>
      </c>
      <c r="X2255" s="165">
        <f t="shared" si="707"/>
        <v>3</v>
      </c>
      <c r="Y2255" s="255">
        <f t="shared" si="708"/>
        <v>0.1326259946949602</v>
      </c>
      <c r="Z2255" s="237" t="s">
        <v>5645</v>
      </c>
      <c r="AA2255" s="165">
        <v>2086</v>
      </c>
      <c r="AB2255" s="165">
        <v>2152</v>
      </c>
      <c r="AC2255" s="165">
        <f t="shared" si="715"/>
        <v>-66</v>
      </c>
      <c r="AD2255" s="165">
        <f t="shared" si="721"/>
        <v>-3.0669144981412639</v>
      </c>
      <c r="AE2255" s="237" t="s">
        <v>10675</v>
      </c>
      <c r="AF2255" s="165">
        <v>1428</v>
      </c>
      <c r="AG2255" s="165">
        <v>1418</v>
      </c>
      <c r="AH2255" s="165">
        <f t="shared" si="717"/>
        <v>10</v>
      </c>
      <c r="AI2255" s="165">
        <f t="shared" si="716"/>
        <v>0.70521861777150918</v>
      </c>
      <c r="AJ2255" s="237" t="s">
        <v>5513</v>
      </c>
      <c r="AK2255" s="165">
        <v>1406</v>
      </c>
      <c r="AL2255" s="165">
        <v>1416</v>
      </c>
      <c r="AM2255" s="165">
        <f t="shared" si="701"/>
        <v>-10</v>
      </c>
      <c r="AN2255" s="165">
        <f t="shared" si="718"/>
        <v>-0.70621468926553677</v>
      </c>
      <c r="AO2255" s="237" t="s">
        <v>10676</v>
      </c>
      <c r="AP2255" s="165">
        <v>1279</v>
      </c>
      <c r="AQ2255" s="165">
        <v>1266</v>
      </c>
      <c r="AR2255" s="165">
        <f t="shared" si="719"/>
        <v>13</v>
      </c>
      <c r="AS2255" s="255">
        <f t="shared" si="720"/>
        <v>1.0268562401263823</v>
      </c>
      <c r="AT2255" s="9" t="s">
        <v>10677</v>
      </c>
    </row>
    <row r="2256" spans="2:48" ht="50" customHeight="1">
      <c r="B2256" s="34" t="s">
        <v>4437</v>
      </c>
      <c r="C2256" s="35" t="s">
        <v>5326</v>
      </c>
      <c r="D2256" s="36" t="s">
        <v>4438</v>
      </c>
      <c r="E2256" s="240">
        <v>6351.915</v>
      </c>
      <c r="F2256" s="235">
        <v>5761.5259999999998</v>
      </c>
      <c r="G2256" s="234">
        <f t="shared" si="703"/>
        <v>590.38900000000012</v>
      </c>
      <c r="H2256" s="105">
        <f t="shared" si="704"/>
        <v>10.247094259402806</v>
      </c>
      <c r="I2256" s="240">
        <v>4002.5509999999999</v>
      </c>
      <c r="J2256" s="235">
        <v>3772.4870000000001</v>
      </c>
      <c r="K2256" s="234">
        <f t="shared" si="709"/>
        <v>230.06399999999985</v>
      </c>
      <c r="L2256" s="312">
        <f t="shared" si="710"/>
        <v>6.0984703194470873</v>
      </c>
      <c r="M2256" s="240">
        <v>39.103000000000002</v>
      </c>
      <c r="N2256" s="235">
        <v>189.261</v>
      </c>
      <c r="O2256" s="234">
        <f t="shared" si="711"/>
        <v>-150.15799999999999</v>
      </c>
      <c r="P2256" s="105">
        <f t="shared" si="712"/>
        <v>-79.339113710695813</v>
      </c>
      <c r="Q2256" s="240">
        <v>2310.261</v>
      </c>
      <c r="R2256" s="235">
        <v>1799.778</v>
      </c>
      <c r="S2256" s="234">
        <f t="shared" si="705"/>
        <v>510.48299999999995</v>
      </c>
      <c r="T2256" s="105">
        <f t="shared" si="706"/>
        <v>28.363664851998411</v>
      </c>
      <c r="U2256" s="180" t="s">
        <v>10678</v>
      </c>
      <c r="V2256" s="165">
        <v>1430</v>
      </c>
      <c r="W2256" s="165">
        <v>930</v>
      </c>
      <c r="X2256" s="165">
        <f t="shared" si="707"/>
        <v>500</v>
      </c>
      <c r="Y2256" s="255">
        <f t="shared" si="708"/>
        <v>53.763440860215049</v>
      </c>
      <c r="Z2256" s="237" t="s">
        <v>10679</v>
      </c>
      <c r="AA2256" s="165">
        <v>709</v>
      </c>
      <c r="AB2256" s="165">
        <v>709</v>
      </c>
      <c r="AC2256" s="165">
        <f t="shared" si="715"/>
        <v>0</v>
      </c>
      <c r="AD2256" s="165">
        <f t="shared" si="721"/>
        <v>0</v>
      </c>
      <c r="AE2256" s="237" t="s">
        <v>10680</v>
      </c>
      <c r="AF2256" s="165">
        <v>143</v>
      </c>
      <c r="AG2256" s="165">
        <v>136</v>
      </c>
      <c r="AH2256" s="165">
        <f t="shared" si="717"/>
        <v>7</v>
      </c>
      <c r="AI2256" s="165">
        <f t="shared" si="716"/>
        <v>5.1470588235294112</v>
      </c>
      <c r="AJ2256" s="237" t="s">
        <v>10681</v>
      </c>
      <c r="AK2256" s="165">
        <v>22</v>
      </c>
      <c r="AL2256" s="165">
        <v>19</v>
      </c>
      <c r="AM2256" s="165">
        <f t="shared" si="701"/>
        <v>3</v>
      </c>
      <c r="AN2256" s="165">
        <f t="shared" si="718"/>
        <v>15.789473684210526</v>
      </c>
      <c r="AO2256" s="237" t="s">
        <v>10682</v>
      </c>
      <c r="AP2256" s="165">
        <v>6</v>
      </c>
      <c r="AQ2256" s="165">
        <v>6</v>
      </c>
      <c r="AR2256" s="165">
        <f t="shared" si="719"/>
        <v>0</v>
      </c>
      <c r="AS2256" s="255">
        <f t="shared" si="720"/>
        <v>0</v>
      </c>
      <c r="AT2256" s="9" t="s">
        <v>10683</v>
      </c>
    </row>
    <row r="2257" spans="2:46" ht="50" customHeight="1">
      <c r="B2257" s="34" t="s">
        <v>4439</v>
      </c>
      <c r="C2257" s="35" t="s">
        <v>5326</v>
      </c>
      <c r="D2257" s="36" t="s">
        <v>4440</v>
      </c>
      <c r="E2257" s="240">
        <v>13388.983</v>
      </c>
      <c r="F2257" s="235">
        <v>13507.369000000001</v>
      </c>
      <c r="G2257" s="234">
        <f t="shared" si="703"/>
        <v>-118.38600000000042</v>
      </c>
      <c r="H2257" s="105">
        <f t="shared" si="704"/>
        <v>-0.87645491879284865</v>
      </c>
      <c r="I2257" s="240">
        <v>3186.654</v>
      </c>
      <c r="J2257" s="235">
        <v>3183.4569999999999</v>
      </c>
      <c r="K2257" s="234">
        <f t="shared" si="709"/>
        <v>3.1970000000001164</v>
      </c>
      <c r="L2257" s="312">
        <f t="shared" si="710"/>
        <v>0.10042541802826664</v>
      </c>
      <c r="M2257" s="240">
        <v>399.57100000000003</v>
      </c>
      <c r="N2257" s="235">
        <v>399.322</v>
      </c>
      <c r="O2257" s="234">
        <f t="shared" si="711"/>
        <v>0.24900000000002365</v>
      </c>
      <c r="P2257" s="105">
        <f t="shared" si="712"/>
        <v>6.2355692899470509E-2</v>
      </c>
      <c r="Q2257" s="240">
        <v>9802.7579999999998</v>
      </c>
      <c r="R2257" s="235">
        <v>9924.59</v>
      </c>
      <c r="S2257" s="234">
        <f t="shared" si="705"/>
        <v>-121.83200000000033</v>
      </c>
      <c r="T2257" s="105">
        <f t="shared" si="706"/>
        <v>-1.2275771593587275</v>
      </c>
      <c r="U2257" s="180" t="s">
        <v>5401</v>
      </c>
      <c r="V2257" s="165">
        <v>5479</v>
      </c>
      <c r="W2257" s="165">
        <v>5490</v>
      </c>
      <c r="X2257" s="165">
        <f t="shared" si="707"/>
        <v>-11</v>
      </c>
      <c r="Y2257" s="255">
        <f t="shared" si="708"/>
        <v>-0.20036429872495445</v>
      </c>
      <c r="Z2257" s="237" t="s">
        <v>9803</v>
      </c>
      <c r="AA2257" s="165">
        <v>1763</v>
      </c>
      <c r="AB2257" s="165">
        <v>1764</v>
      </c>
      <c r="AC2257" s="165">
        <f t="shared" si="715"/>
        <v>-1</v>
      </c>
      <c r="AD2257" s="165">
        <f t="shared" si="721"/>
        <v>-5.6689342403628121E-2</v>
      </c>
      <c r="AE2257" s="237" t="s">
        <v>8477</v>
      </c>
      <c r="AF2257" s="165">
        <v>572</v>
      </c>
      <c r="AG2257" s="165">
        <v>642</v>
      </c>
      <c r="AH2257" s="165">
        <f t="shared" si="717"/>
        <v>-70</v>
      </c>
      <c r="AI2257" s="165">
        <f t="shared" si="716"/>
        <v>-10.903426791277258</v>
      </c>
      <c r="AJ2257" s="237" t="s">
        <v>5478</v>
      </c>
      <c r="AK2257" s="165">
        <v>279</v>
      </c>
      <c r="AL2257" s="165">
        <v>309</v>
      </c>
      <c r="AM2257" s="165">
        <f t="shared" si="701"/>
        <v>-30</v>
      </c>
      <c r="AN2257" s="165">
        <f t="shared" si="718"/>
        <v>-9.7087378640776691</v>
      </c>
      <c r="AO2257" s="237" t="s">
        <v>5578</v>
      </c>
      <c r="AP2257" s="165">
        <v>279</v>
      </c>
      <c r="AQ2257" s="165">
        <v>279</v>
      </c>
      <c r="AR2257" s="165">
        <f t="shared" si="719"/>
        <v>0</v>
      </c>
      <c r="AS2257" s="255">
        <f t="shared" si="720"/>
        <v>0</v>
      </c>
      <c r="AT2257" s="9" t="s">
        <v>10684</v>
      </c>
    </row>
    <row r="2258" spans="2:46" ht="50" customHeight="1">
      <c r="B2258" s="34" t="s">
        <v>4441</v>
      </c>
      <c r="C2258" s="35" t="s">
        <v>5326</v>
      </c>
      <c r="D2258" s="36" t="s">
        <v>4442</v>
      </c>
      <c r="E2258" s="240">
        <v>2218.04</v>
      </c>
      <c r="F2258" s="235">
        <v>2248.29</v>
      </c>
      <c r="G2258" s="234">
        <f t="shared" si="703"/>
        <v>-30.25</v>
      </c>
      <c r="H2258" s="105">
        <f t="shared" si="704"/>
        <v>-1.345466999363961</v>
      </c>
      <c r="I2258" s="240">
        <v>1063.18</v>
      </c>
      <c r="J2258" s="235">
        <v>1058.0830000000001</v>
      </c>
      <c r="K2258" s="234">
        <f t="shared" si="709"/>
        <v>5.09699999999998</v>
      </c>
      <c r="L2258" s="312">
        <f t="shared" si="710"/>
        <v>0.4817202431189217</v>
      </c>
      <c r="M2258" s="240">
        <v>350.49299999999999</v>
      </c>
      <c r="N2258" s="235">
        <v>350.37099999999998</v>
      </c>
      <c r="O2258" s="234">
        <f t="shared" si="711"/>
        <v>0.1220000000000141</v>
      </c>
      <c r="P2258" s="105">
        <f t="shared" si="712"/>
        <v>3.4820233409732566E-2</v>
      </c>
      <c r="Q2258" s="240">
        <v>804.36699999999996</v>
      </c>
      <c r="R2258" s="235">
        <v>839.83600000000001</v>
      </c>
      <c r="S2258" s="234">
        <f t="shared" si="705"/>
        <v>-35.469000000000051</v>
      </c>
      <c r="T2258" s="105">
        <f t="shared" si="706"/>
        <v>-4.2233245538414703</v>
      </c>
      <c r="U2258" s="180" t="s">
        <v>10685</v>
      </c>
      <c r="V2258" s="165">
        <v>295</v>
      </c>
      <c r="W2258" s="165">
        <v>325</v>
      </c>
      <c r="X2258" s="165">
        <f t="shared" si="707"/>
        <v>-30</v>
      </c>
      <c r="Y2258" s="255">
        <f t="shared" si="708"/>
        <v>-9.2307692307692317</v>
      </c>
      <c r="Z2258" s="237" t="s">
        <v>8573</v>
      </c>
      <c r="AA2258" s="165">
        <v>170</v>
      </c>
      <c r="AB2258" s="165">
        <v>170</v>
      </c>
      <c r="AC2258" s="165">
        <f t="shared" si="715"/>
        <v>0</v>
      </c>
      <c r="AD2258" s="165">
        <f t="shared" si="721"/>
        <v>0</v>
      </c>
      <c r="AE2258" s="237" t="s">
        <v>5513</v>
      </c>
      <c r="AF2258" s="165">
        <v>148</v>
      </c>
      <c r="AG2258" s="165">
        <v>148</v>
      </c>
      <c r="AH2258" s="165">
        <f t="shared" si="717"/>
        <v>0</v>
      </c>
      <c r="AI2258" s="165">
        <f t="shared" si="716"/>
        <v>0</v>
      </c>
      <c r="AJ2258" s="237" t="s">
        <v>5386</v>
      </c>
      <c r="AK2258" s="165">
        <v>102</v>
      </c>
      <c r="AL2258" s="165">
        <v>102</v>
      </c>
      <c r="AM2258" s="165">
        <f t="shared" si="701"/>
        <v>0</v>
      </c>
      <c r="AN2258" s="165">
        <f t="shared" si="718"/>
        <v>0</v>
      </c>
      <c r="AO2258" s="237" t="s">
        <v>8430</v>
      </c>
      <c r="AP2258" s="165">
        <v>96</v>
      </c>
      <c r="AQ2258" s="165">
        <v>96</v>
      </c>
      <c r="AR2258" s="165">
        <f t="shared" si="719"/>
        <v>0</v>
      </c>
      <c r="AS2258" s="255">
        <f t="shared" si="720"/>
        <v>0</v>
      </c>
      <c r="AT2258" s="9" t="s">
        <v>10686</v>
      </c>
    </row>
    <row r="2259" spans="2:46" ht="50" customHeight="1">
      <c r="B2259" s="34" t="s">
        <v>4443</v>
      </c>
      <c r="C2259" s="35" t="s">
        <v>5326</v>
      </c>
      <c r="D2259" s="36" t="s">
        <v>4444</v>
      </c>
      <c r="E2259" s="240">
        <v>9372.2909999999993</v>
      </c>
      <c r="F2259" s="235">
        <v>9458.3259999999991</v>
      </c>
      <c r="G2259" s="234">
        <f t="shared" si="703"/>
        <v>-86.034999999999854</v>
      </c>
      <c r="H2259" s="105">
        <f t="shared" si="704"/>
        <v>-0.90962185063191792</v>
      </c>
      <c r="I2259" s="240">
        <v>2263.3560000000002</v>
      </c>
      <c r="J2259" s="235">
        <v>2114.8919999999998</v>
      </c>
      <c r="K2259" s="234">
        <f t="shared" si="709"/>
        <v>148.4640000000004</v>
      </c>
      <c r="L2259" s="312">
        <f t="shared" si="710"/>
        <v>7.0199329327455207</v>
      </c>
      <c r="M2259" s="240">
        <v>1291.2729999999999</v>
      </c>
      <c r="N2259" s="235">
        <v>1537.6420000000001</v>
      </c>
      <c r="O2259" s="234">
        <f t="shared" si="711"/>
        <v>-246.36900000000014</v>
      </c>
      <c r="P2259" s="105">
        <f t="shared" si="712"/>
        <v>-16.022520196508687</v>
      </c>
      <c r="Q2259" s="240">
        <v>5817.6620000000003</v>
      </c>
      <c r="R2259" s="235">
        <v>5805.7920000000004</v>
      </c>
      <c r="S2259" s="234">
        <f t="shared" si="705"/>
        <v>11.869999999999891</v>
      </c>
      <c r="T2259" s="105">
        <f t="shared" si="706"/>
        <v>0.20445100341176348</v>
      </c>
      <c r="U2259" s="180" t="s">
        <v>5401</v>
      </c>
      <c r="V2259" s="165">
        <v>2527</v>
      </c>
      <c r="W2259" s="165">
        <v>2350</v>
      </c>
      <c r="X2259" s="165">
        <f t="shared" si="707"/>
        <v>177</v>
      </c>
      <c r="Y2259" s="255">
        <f t="shared" si="708"/>
        <v>7.5319148936170217</v>
      </c>
      <c r="Z2259" s="237" t="s">
        <v>5577</v>
      </c>
      <c r="AA2259" s="165">
        <v>1206</v>
      </c>
      <c r="AB2259" s="165">
        <v>1360</v>
      </c>
      <c r="AC2259" s="165">
        <f t="shared" si="715"/>
        <v>-154</v>
      </c>
      <c r="AD2259" s="165">
        <f t="shared" si="721"/>
        <v>-11.323529411764707</v>
      </c>
      <c r="AE2259" s="237" t="s">
        <v>5513</v>
      </c>
      <c r="AF2259" s="165">
        <v>1000</v>
      </c>
      <c r="AG2259" s="165">
        <v>1000</v>
      </c>
      <c r="AH2259" s="165">
        <f t="shared" si="717"/>
        <v>0</v>
      </c>
      <c r="AI2259" s="165">
        <f t="shared" si="716"/>
        <v>0</v>
      </c>
      <c r="AJ2259" s="237" t="s">
        <v>6005</v>
      </c>
      <c r="AK2259" s="165">
        <v>530</v>
      </c>
      <c r="AL2259" s="165">
        <v>539</v>
      </c>
      <c r="AM2259" s="165">
        <f t="shared" si="701"/>
        <v>-9</v>
      </c>
      <c r="AN2259" s="165">
        <f t="shared" si="718"/>
        <v>-1.6697588126159555</v>
      </c>
      <c r="AO2259" s="237" t="s">
        <v>5386</v>
      </c>
      <c r="AP2259" s="165">
        <v>414</v>
      </c>
      <c r="AQ2259" s="165">
        <v>414</v>
      </c>
      <c r="AR2259" s="165">
        <f t="shared" si="719"/>
        <v>0</v>
      </c>
      <c r="AS2259" s="255">
        <f t="shared" si="720"/>
        <v>0</v>
      </c>
      <c r="AT2259" s="9" t="s">
        <v>10687</v>
      </c>
    </row>
    <row r="2260" spans="2:46" ht="50" customHeight="1">
      <c r="B2260" s="34" t="s">
        <v>4445</v>
      </c>
      <c r="C2260" s="35" t="s">
        <v>5326</v>
      </c>
      <c r="D2260" s="36" t="s">
        <v>4446</v>
      </c>
      <c r="E2260" s="240">
        <v>6552.8239999999996</v>
      </c>
      <c r="F2260" s="235">
        <v>6370.7</v>
      </c>
      <c r="G2260" s="234">
        <f t="shared" si="703"/>
        <v>182.1239999999998</v>
      </c>
      <c r="H2260" s="105">
        <f t="shared" si="704"/>
        <v>2.8587753308113677</v>
      </c>
      <c r="I2260" s="240">
        <v>1749.135</v>
      </c>
      <c r="J2260" s="235">
        <v>1739.2739999999999</v>
      </c>
      <c r="K2260" s="234">
        <f t="shared" si="709"/>
        <v>9.8610000000001037</v>
      </c>
      <c r="L2260" s="312">
        <f t="shared" si="710"/>
        <v>0.56696069739443611</v>
      </c>
      <c r="M2260" s="240">
        <v>1092.0340000000001</v>
      </c>
      <c r="N2260" s="235">
        <v>1086.0830000000001</v>
      </c>
      <c r="O2260" s="234">
        <f t="shared" si="711"/>
        <v>5.9510000000000218</v>
      </c>
      <c r="P2260" s="105">
        <f t="shared" si="712"/>
        <v>0.54793234034599758</v>
      </c>
      <c r="Q2260" s="240">
        <v>3711.6550000000002</v>
      </c>
      <c r="R2260" s="235">
        <v>3545.3429999999998</v>
      </c>
      <c r="S2260" s="234">
        <f t="shared" si="705"/>
        <v>166.31200000000035</v>
      </c>
      <c r="T2260" s="105">
        <f t="shared" si="706"/>
        <v>4.6909988680926036</v>
      </c>
      <c r="U2260" s="180" t="s">
        <v>10688</v>
      </c>
      <c r="V2260" s="165">
        <v>1124</v>
      </c>
      <c r="W2260" s="165">
        <v>1142</v>
      </c>
      <c r="X2260" s="165">
        <f t="shared" si="707"/>
        <v>-18</v>
      </c>
      <c r="Y2260" s="255">
        <f t="shared" si="708"/>
        <v>-1.5761821366024518</v>
      </c>
      <c r="Z2260" s="237" t="s">
        <v>10689</v>
      </c>
      <c r="AA2260" s="165">
        <v>948</v>
      </c>
      <c r="AB2260" s="165">
        <v>1004</v>
      </c>
      <c r="AC2260" s="165">
        <f t="shared" si="715"/>
        <v>-56</v>
      </c>
      <c r="AD2260" s="165">
        <f t="shared" si="721"/>
        <v>-5.5776892430278879</v>
      </c>
      <c r="AE2260" s="237" t="s">
        <v>10690</v>
      </c>
      <c r="AF2260" s="165">
        <v>330</v>
      </c>
      <c r="AG2260" s="165">
        <v>257</v>
      </c>
      <c r="AH2260" s="165">
        <f t="shared" si="717"/>
        <v>73</v>
      </c>
      <c r="AI2260" s="165">
        <f t="shared" si="716"/>
        <v>28.404669260700388</v>
      </c>
      <c r="AJ2260" s="237" t="s">
        <v>10691</v>
      </c>
      <c r="AK2260" s="165">
        <v>263</v>
      </c>
      <c r="AL2260" s="165">
        <v>288</v>
      </c>
      <c r="AM2260" s="165">
        <f t="shared" si="701"/>
        <v>-25</v>
      </c>
      <c r="AN2260" s="165">
        <f t="shared" si="718"/>
        <v>-8.6805555555555554</v>
      </c>
      <c r="AO2260" s="237" t="s">
        <v>10692</v>
      </c>
      <c r="AP2260" s="165">
        <v>138</v>
      </c>
      <c r="AQ2260" s="165">
        <v>72</v>
      </c>
      <c r="AR2260" s="165">
        <f t="shared" si="719"/>
        <v>66</v>
      </c>
      <c r="AS2260" s="255">
        <f t="shared" si="720"/>
        <v>91.666666666666657</v>
      </c>
      <c r="AT2260" s="9" t="s">
        <v>10693</v>
      </c>
    </row>
    <row r="2261" spans="2:46" ht="50" customHeight="1">
      <c r="B2261" s="37" t="s">
        <v>4447</v>
      </c>
      <c r="C2261" s="35" t="s">
        <v>5326</v>
      </c>
      <c r="D2261" s="39" t="s">
        <v>4448</v>
      </c>
      <c r="E2261" s="240">
        <v>49.55</v>
      </c>
      <c r="F2261" s="235">
        <v>49.706000000000003</v>
      </c>
      <c r="G2261" s="234">
        <f t="shared" si="703"/>
        <v>-0.15600000000000591</v>
      </c>
      <c r="H2261" s="105">
        <f t="shared" si="704"/>
        <v>-0.31384541101679053</v>
      </c>
      <c r="I2261" s="240" t="s">
        <v>6150</v>
      </c>
      <c r="J2261" s="235" t="s">
        <v>6150</v>
      </c>
      <c r="K2261" s="235" t="s">
        <v>6150</v>
      </c>
      <c r="L2261" s="314" t="s">
        <v>6150</v>
      </c>
      <c r="M2261" s="240" t="s">
        <v>6150</v>
      </c>
      <c r="N2261" s="235" t="s">
        <v>6150</v>
      </c>
      <c r="O2261" s="235" t="s">
        <v>6150</v>
      </c>
      <c r="P2261" s="235" t="s">
        <v>6150</v>
      </c>
      <c r="Q2261" s="233">
        <v>49.55</v>
      </c>
      <c r="R2261" s="232">
        <v>49.706000000000003</v>
      </c>
      <c r="S2261" s="199">
        <f t="shared" si="705"/>
        <v>-0.15600000000000591</v>
      </c>
      <c r="T2261" s="304">
        <f t="shared" si="706"/>
        <v>-0.31384541101679053</v>
      </c>
      <c r="U2261" s="180" t="s">
        <v>10694</v>
      </c>
      <c r="V2261" s="165">
        <v>47</v>
      </c>
      <c r="W2261" s="165">
        <v>47</v>
      </c>
      <c r="X2261" s="165">
        <f t="shared" si="707"/>
        <v>0</v>
      </c>
      <c r="Y2261" s="255">
        <f t="shared" si="708"/>
        <v>0</v>
      </c>
      <c r="Z2261" s="237" t="s">
        <v>10695</v>
      </c>
      <c r="AA2261" s="165">
        <v>3</v>
      </c>
      <c r="AB2261" s="165">
        <v>3</v>
      </c>
      <c r="AC2261" s="165">
        <f t="shared" si="715"/>
        <v>0</v>
      </c>
      <c r="AD2261" s="165">
        <f t="shared" si="721"/>
        <v>0</v>
      </c>
      <c r="AE2261" s="237" t="s">
        <v>6150</v>
      </c>
      <c r="AF2261" s="165" t="s">
        <v>6150</v>
      </c>
      <c r="AG2261" s="165" t="s">
        <v>6150</v>
      </c>
      <c r="AH2261" s="165" t="s">
        <v>6150</v>
      </c>
      <c r="AI2261" s="165" t="s">
        <v>6150</v>
      </c>
      <c r="AJ2261" s="237" t="s">
        <v>6150</v>
      </c>
      <c r="AK2261" s="165" t="s">
        <v>6150</v>
      </c>
      <c r="AL2261" s="165" t="s">
        <v>6150</v>
      </c>
      <c r="AM2261" s="165" t="s">
        <v>6150</v>
      </c>
      <c r="AN2261" s="165" t="s">
        <v>6150</v>
      </c>
      <c r="AO2261" s="237" t="s">
        <v>6150</v>
      </c>
      <c r="AP2261" s="165" t="s">
        <v>6150</v>
      </c>
      <c r="AQ2261" s="165" t="s">
        <v>6150</v>
      </c>
      <c r="AR2261" s="165" t="s">
        <v>6150</v>
      </c>
      <c r="AS2261" s="165" t="s">
        <v>6150</v>
      </c>
      <c r="AT2261" s="5"/>
    </row>
    <row r="2262" spans="2:46" ht="50" customHeight="1">
      <c r="B2262" s="37" t="s">
        <v>4449</v>
      </c>
      <c r="C2262" s="35" t="s">
        <v>5326</v>
      </c>
      <c r="D2262" s="39" t="s">
        <v>4450</v>
      </c>
      <c r="E2262" s="240">
        <v>61.838999999999999</v>
      </c>
      <c r="F2262" s="235">
        <v>58.438000000000002</v>
      </c>
      <c r="G2262" s="234">
        <f t="shared" si="703"/>
        <v>3.4009999999999962</v>
      </c>
      <c r="H2262" s="105">
        <f t="shared" si="704"/>
        <v>5.8198432526780453</v>
      </c>
      <c r="I2262" s="240">
        <v>31.524999999999999</v>
      </c>
      <c r="J2262" s="235">
        <v>28.524000000000001</v>
      </c>
      <c r="K2262" s="199">
        <f t="shared" si="709"/>
        <v>3.0009999999999977</v>
      </c>
      <c r="L2262" s="316">
        <f t="shared" si="710"/>
        <v>10.520964801570598</v>
      </c>
      <c r="M2262" s="233" t="s">
        <v>5412</v>
      </c>
      <c r="N2262" s="232" t="s">
        <v>5412</v>
      </c>
      <c r="O2262" s="232" t="s">
        <v>5412</v>
      </c>
      <c r="P2262" s="232" t="s">
        <v>5412</v>
      </c>
      <c r="Q2262" s="233">
        <v>30.314</v>
      </c>
      <c r="R2262" s="232">
        <v>29.914000000000001</v>
      </c>
      <c r="S2262" s="199">
        <f t="shared" si="705"/>
        <v>0.39999999999999858</v>
      </c>
      <c r="T2262" s="304">
        <f t="shared" si="706"/>
        <v>1.337166544093062</v>
      </c>
      <c r="U2262" s="180" t="s">
        <v>10696</v>
      </c>
      <c r="V2262" s="165">
        <v>26</v>
      </c>
      <c r="W2262" s="165">
        <v>26</v>
      </c>
      <c r="X2262" s="165">
        <f t="shared" si="707"/>
        <v>0</v>
      </c>
      <c r="Y2262" s="255">
        <f t="shared" si="708"/>
        <v>0</v>
      </c>
      <c r="Z2262" s="237" t="s">
        <v>6017</v>
      </c>
      <c r="AA2262" s="165">
        <v>4</v>
      </c>
      <c r="AB2262" s="165">
        <v>4</v>
      </c>
      <c r="AC2262" s="165">
        <f t="shared" si="715"/>
        <v>0</v>
      </c>
      <c r="AD2262" s="165">
        <f t="shared" si="721"/>
        <v>0</v>
      </c>
      <c r="AE2262" s="237" t="s">
        <v>6150</v>
      </c>
      <c r="AF2262" s="165" t="s">
        <v>6150</v>
      </c>
      <c r="AG2262" s="165" t="s">
        <v>6150</v>
      </c>
      <c r="AH2262" s="165" t="s">
        <v>6150</v>
      </c>
      <c r="AI2262" s="165" t="s">
        <v>6150</v>
      </c>
      <c r="AJ2262" s="237" t="s">
        <v>6150</v>
      </c>
      <c r="AK2262" s="165" t="s">
        <v>6150</v>
      </c>
      <c r="AL2262" s="165" t="s">
        <v>6150</v>
      </c>
      <c r="AM2262" s="165" t="s">
        <v>6150</v>
      </c>
      <c r="AN2262" s="165" t="s">
        <v>6150</v>
      </c>
      <c r="AO2262" s="237" t="s">
        <v>6150</v>
      </c>
      <c r="AP2262" s="165" t="s">
        <v>6150</v>
      </c>
      <c r="AQ2262" s="165" t="s">
        <v>6150</v>
      </c>
      <c r="AR2262" s="165" t="s">
        <v>6150</v>
      </c>
      <c r="AS2262" s="165" t="s">
        <v>6150</v>
      </c>
      <c r="AT2262" s="5"/>
    </row>
    <row r="2263" spans="2:46" ht="50" customHeight="1">
      <c r="B2263" s="34" t="s">
        <v>4451</v>
      </c>
      <c r="C2263" s="35" t="s">
        <v>5326</v>
      </c>
      <c r="D2263" s="36" t="s">
        <v>4452</v>
      </c>
      <c r="E2263" s="240">
        <v>60.277999999999999</v>
      </c>
      <c r="F2263" s="235">
        <v>58.436999999999998</v>
      </c>
      <c r="G2263" s="234">
        <f t="shared" si="703"/>
        <v>1.8410000000000011</v>
      </c>
      <c r="H2263" s="105">
        <f t="shared" si="704"/>
        <v>3.1504012868559319</v>
      </c>
      <c r="I2263" s="240">
        <v>60.277999999999999</v>
      </c>
      <c r="J2263" s="235">
        <v>58.436999999999998</v>
      </c>
      <c r="K2263" s="199">
        <f t="shared" si="709"/>
        <v>1.8410000000000011</v>
      </c>
      <c r="L2263" s="316">
        <f t="shared" si="710"/>
        <v>3.1504012868559319</v>
      </c>
      <c r="M2263" s="233" t="s">
        <v>5412</v>
      </c>
      <c r="N2263" s="232" t="s">
        <v>5412</v>
      </c>
      <c r="O2263" s="232" t="s">
        <v>5412</v>
      </c>
      <c r="P2263" s="232" t="s">
        <v>5412</v>
      </c>
      <c r="Q2263" s="240" t="s">
        <v>6150</v>
      </c>
      <c r="R2263" s="235" t="s">
        <v>6150</v>
      </c>
      <c r="S2263" s="235" t="s">
        <v>6150</v>
      </c>
      <c r="T2263" s="235" t="s">
        <v>6150</v>
      </c>
      <c r="U2263" s="180" t="s">
        <v>6150</v>
      </c>
      <c r="V2263" s="165" t="s">
        <v>6150</v>
      </c>
      <c r="W2263" s="165" t="s">
        <v>6150</v>
      </c>
      <c r="X2263" s="165" t="s">
        <v>6150</v>
      </c>
      <c r="Y2263" s="165" t="s">
        <v>6150</v>
      </c>
      <c r="Z2263" s="237" t="s">
        <v>6150</v>
      </c>
      <c r="AA2263" s="165" t="s">
        <v>6150</v>
      </c>
      <c r="AB2263" s="165" t="s">
        <v>6150</v>
      </c>
      <c r="AC2263" s="165" t="s">
        <v>6150</v>
      </c>
      <c r="AD2263" s="165" t="s">
        <v>6150</v>
      </c>
      <c r="AE2263" s="237" t="s">
        <v>6150</v>
      </c>
      <c r="AF2263" s="165" t="s">
        <v>6150</v>
      </c>
      <c r="AG2263" s="165" t="s">
        <v>6150</v>
      </c>
      <c r="AH2263" s="165" t="s">
        <v>6150</v>
      </c>
      <c r="AI2263" s="165" t="s">
        <v>6150</v>
      </c>
      <c r="AJ2263" s="237" t="s">
        <v>6150</v>
      </c>
      <c r="AK2263" s="165" t="s">
        <v>6150</v>
      </c>
      <c r="AL2263" s="165" t="s">
        <v>6150</v>
      </c>
      <c r="AM2263" s="165" t="s">
        <v>6150</v>
      </c>
      <c r="AN2263" s="165" t="s">
        <v>6150</v>
      </c>
      <c r="AO2263" s="237" t="s">
        <v>6150</v>
      </c>
      <c r="AP2263" s="165" t="s">
        <v>6150</v>
      </c>
      <c r="AQ2263" s="165" t="s">
        <v>6150</v>
      </c>
      <c r="AR2263" s="165" t="s">
        <v>6150</v>
      </c>
      <c r="AS2263" s="165" t="s">
        <v>6150</v>
      </c>
      <c r="AT2263" s="5"/>
    </row>
    <row r="2264" spans="2:46" ht="50" customHeight="1">
      <c r="B2264" s="34" t="s">
        <v>4453</v>
      </c>
      <c r="C2264" s="35" t="s">
        <v>5326</v>
      </c>
      <c r="D2264" s="36" t="s">
        <v>4454</v>
      </c>
      <c r="E2264" s="240">
        <v>156.61199999999999</v>
      </c>
      <c r="F2264" s="235">
        <v>149.53200000000001</v>
      </c>
      <c r="G2264" s="234">
        <f t="shared" ref="G2264:G2316" si="722">E2264-F2264</f>
        <v>7.0799999999999841</v>
      </c>
      <c r="H2264" s="105">
        <f t="shared" ref="H2264:H2316" si="723">G2264/F2264*100</f>
        <v>4.7347724901693171</v>
      </c>
      <c r="I2264" s="240">
        <v>156.61199999999999</v>
      </c>
      <c r="J2264" s="235">
        <v>149.53200000000001</v>
      </c>
      <c r="K2264" s="199">
        <f t="shared" ref="K2264:K2316" si="724">I2264-J2264</f>
        <v>7.0799999999999841</v>
      </c>
      <c r="L2264" s="316">
        <f t="shared" ref="L2264:L2316" si="725">K2264/J2264*100</f>
        <v>4.7347724901693171</v>
      </c>
      <c r="M2264" s="233" t="s">
        <v>5412</v>
      </c>
      <c r="N2264" s="232" t="s">
        <v>5412</v>
      </c>
      <c r="O2264" s="232" t="s">
        <v>5412</v>
      </c>
      <c r="P2264" s="232" t="s">
        <v>5412</v>
      </c>
      <c r="Q2264" s="240" t="s">
        <v>6150</v>
      </c>
      <c r="R2264" s="235" t="s">
        <v>6150</v>
      </c>
      <c r="S2264" s="235" t="s">
        <v>6150</v>
      </c>
      <c r="T2264" s="235" t="s">
        <v>6150</v>
      </c>
      <c r="U2264" s="180" t="s">
        <v>6150</v>
      </c>
      <c r="V2264" s="165" t="s">
        <v>6150</v>
      </c>
      <c r="W2264" s="165" t="s">
        <v>6150</v>
      </c>
      <c r="X2264" s="165" t="s">
        <v>6150</v>
      </c>
      <c r="Y2264" s="165" t="s">
        <v>6150</v>
      </c>
      <c r="Z2264" s="237" t="s">
        <v>6150</v>
      </c>
      <c r="AA2264" s="165" t="s">
        <v>6150</v>
      </c>
      <c r="AB2264" s="165" t="s">
        <v>6150</v>
      </c>
      <c r="AC2264" s="165" t="s">
        <v>6150</v>
      </c>
      <c r="AD2264" s="165" t="s">
        <v>6150</v>
      </c>
      <c r="AE2264" s="237" t="s">
        <v>6150</v>
      </c>
      <c r="AF2264" s="165" t="s">
        <v>6150</v>
      </c>
      <c r="AG2264" s="165" t="s">
        <v>6150</v>
      </c>
      <c r="AH2264" s="165" t="s">
        <v>6150</v>
      </c>
      <c r="AI2264" s="165" t="s">
        <v>6150</v>
      </c>
      <c r="AJ2264" s="237" t="s">
        <v>6150</v>
      </c>
      <c r="AK2264" s="165" t="s">
        <v>6150</v>
      </c>
      <c r="AL2264" s="165" t="s">
        <v>6150</v>
      </c>
      <c r="AM2264" s="165" t="s">
        <v>6150</v>
      </c>
      <c r="AN2264" s="165" t="s">
        <v>6150</v>
      </c>
      <c r="AO2264" s="237" t="s">
        <v>6150</v>
      </c>
      <c r="AP2264" s="165" t="s">
        <v>6150</v>
      </c>
      <c r="AQ2264" s="165" t="s">
        <v>6150</v>
      </c>
      <c r="AR2264" s="165" t="s">
        <v>6150</v>
      </c>
      <c r="AS2264" s="165" t="s">
        <v>6150</v>
      </c>
      <c r="AT2264" s="5"/>
    </row>
    <row r="2265" spans="2:46" ht="50" customHeight="1">
      <c r="B2265" s="34" t="s">
        <v>4455</v>
      </c>
      <c r="C2265" s="35" t="s">
        <v>5326</v>
      </c>
      <c r="D2265" s="36" t="s">
        <v>4456</v>
      </c>
      <c r="E2265" s="240">
        <v>59.526000000000003</v>
      </c>
      <c r="F2265" s="235">
        <v>62.713000000000001</v>
      </c>
      <c r="G2265" s="234">
        <f t="shared" si="722"/>
        <v>-3.1869999999999976</v>
      </c>
      <c r="H2265" s="105">
        <f t="shared" si="723"/>
        <v>-5.081880949723339</v>
      </c>
      <c r="I2265" s="240">
        <v>23.866</v>
      </c>
      <c r="J2265" s="235">
        <v>24.164000000000001</v>
      </c>
      <c r="K2265" s="199">
        <f t="shared" si="724"/>
        <v>-0.29800000000000182</v>
      </c>
      <c r="L2265" s="316">
        <f t="shared" si="725"/>
        <v>-1.2332395298791665</v>
      </c>
      <c r="M2265" s="233" t="s">
        <v>5412</v>
      </c>
      <c r="N2265" s="232" t="s">
        <v>5412</v>
      </c>
      <c r="O2265" s="232" t="s">
        <v>5412</v>
      </c>
      <c r="P2265" s="232" t="s">
        <v>5412</v>
      </c>
      <c r="Q2265" s="233">
        <v>35.659999999999997</v>
      </c>
      <c r="R2265" s="232">
        <v>38.548999999999999</v>
      </c>
      <c r="S2265" s="199">
        <f t="shared" ref="S2265:S2316" si="726">Q2265-R2265</f>
        <v>-2.8890000000000029</v>
      </c>
      <c r="T2265" s="304">
        <f t="shared" ref="T2265:T2316" si="727">S2265/R2265*100</f>
        <v>-7.4943578302939198</v>
      </c>
      <c r="U2265" s="180" t="s">
        <v>10697</v>
      </c>
      <c r="V2265" s="165">
        <v>31</v>
      </c>
      <c r="W2265" s="165">
        <v>34</v>
      </c>
      <c r="X2265" s="165">
        <f t="shared" ref="X2265:X2316" si="728">V2265-W2265</f>
        <v>-3</v>
      </c>
      <c r="Y2265" s="255">
        <f t="shared" ref="Y2265:Y2316" si="729">X2265/W2265*100</f>
        <v>-8.8235294117647065</v>
      </c>
      <c r="Z2265" s="237" t="s">
        <v>10698</v>
      </c>
      <c r="AA2265" s="165">
        <v>5</v>
      </c>
      <c r="AB2265" s="165">
        <v>5</v>
      </c>
      <c r="AC2265" s="165">
        <f t="shared" si="715"/>
        <v>0</v>
      </c>
      <c r="AD2265" s="165">
        <f t="shared" si="721"/>
        <v>0</v>
      </c>
      <c r="AE2265" s="237" t="s">
        <v>6150</v>
      </c>
      <c r="AF2265" s="165" t="s">
        <v>6150</v>
      </c>
      <c r="AG2265" s="165" t="s">
        <v>6150</v>
      </c>
      <c r="AH2265" s="165" t="s">
        <v>6150</v>
      </c>
      <c r="AI2265" s="165" t="s">
        <v>6150</v>
      </c>
      <c r="AJ2265" s="237" t="s">
        <v>6150</v>
      </c>
      <c r="AK2265" s="165" t="s">
        <v>6150</v>
      </c>
      <c r="AL2265" s="165" t="s">
        <v>6150</v>
      </c>
      <c r="AM2265" s="165" t="s">
        <v>6150</v>
      </c>
      <c r="AN2265" s="165" t="s">
        <v>6150</v>
      </c>
      <c r="AO2265" s="237" t="s">
        <v>6150</v>
      </c>
      <c r="AP2265" s="165" t="s">
        <v>6150</v>
      </c>
      <c r="AQ2265" s="165" t="s">
        <v>6150</v>
      </c>
      <c r="AR2265" s="165" t="s">
        <v>6150</v>
      </c>
      <c r="AS2265" s="165" t="s">
        <v>6150</v>
      </c>
      <c r="AT2265" s="5"/>
    </row>
    <row r="2266" spans="2:46" ht="50" customHeight="1">
      <c r="B2266" s="34" t="s">
        <v>4457</v>
      </c>
      <c r="C2266" s="35" t="s">
        <v>5326</v>
      </c>
      <c r="D2266" s="36" t="s">
        <v>4458</v>
      </c>
      <c r="E2266" s="240">
        <v>58.89</v>
      </c>
      <c r="F2266" s="235">
        <v>57.2</v>
      </c>
      <c r="G2266" s="234">
        <f t="shared" si="722"/>
        <v>1.6899999999999977</v>
      </c>
      <c r="H2266" s="105">
        <f t="shared" si="723"/>
        <v>2.9545454545454501</v>
      </c>
      <c r="I2266" s="240">
        <v>58.89</v>
      </c>
      <c r="J2266" s="235">
        <v>57.2</v>
      </c>
      <c r="K2266" s="199">
        <f t="shared" si="724"/>
        <v>1.6899999999999977</v>
      </c>
      <c r="L2266" s="316">
        <f t="shared" si="725"/>
        <v>2.9545454545454501</v>
      </c>
      <c r="M2266" s="233" t="s">
        <v>5412</v>
      </c>
      <c r="N2266" s="232" t="s">
        <v>5412</v>
      </c>
      <c r="O2266" s="232" t="s">
        <v>5412</v>
      </c>
      <c r="P2266" s="232" t="s">
        <v>5412</v>
      </c>
      <c r="Q2266" s="240" t="s">
        <v>6150</v>
      </c>
      <c r="R2266" s="235" t="s">
        <v>6150</v>
      </c>
      <c r="S2266" s="235" t="s">
        <v>6150</v>
      </c>
      <c r="T2266" s="235" t="s">
        <v>6150</v>
      </c>
      <c r="U2266" s="180" t="s">
        <v>6150</v>
      </c>
      <c r="V2266" s="165" t="s">
        <v>6150</v>
      </c>
      <c r="W2266" s="165" t="s">
        <v>6150</v>
      </c>
      <c r="X2266" s="165" t="s">
        <v>6150</v>
      </c>
      <c r="Y2266" s="165" t="s">
        <v>6150</v>
      </c>
      <c r="Z2266" s="237" t="s">
        <v>6150</v>
      </c>
      <c r="AA2266" s="165" t="s">
        <v>6150</v>
      </c>
      <c r="AB2266" s="165" t="s">
        <v>6150</v>
      </c>
      <c r="AC2266" s="165" t="s">
        <v>6150</v>
      </c>
      <c r="AD2266" s="165" t="s">
        <v>6150</v>
      </c>
      <c r="AE2266" s="237" t="s">
        <v>6150</v>
      </c>
      <c r="AF2266" s="165" t="s">
        <v>6150</v>
      </c>
      <c r="AG2266" s="165" t="s">
        <v>6150</v>
      </c>
      <c r="AH2266" s="165" t="s">
        <v>6150</v>
      </c>
      <c r="AI2266" s="165" t="s">
        <v>6150</v>
      </c>
      <c r="AJ2266" s="237" t="s">
        <v>6150</v>
      </c>
      <c r="AK2266" s="165" t="s">
        <v>6150</v>
      </c>
      <c r="AL2266" s="165" t="s">
        <v>6150</v>
      </c>
      <c r="AM2266" s="165" t="s">
        <v>6150</v>
      </c>
      <c r="AN2266" s="165" t="s">
        <v>6150</v>
      </c>
      <c r="AO2266" s="237" t="s">
        <v>6150</v>
      </c>
      <c r="AP2266" s="165" t="s">
        <v>6150</v>
      </c>
      <c r="AQ2266" s="165" t="s">
        <v>6150</v>
      </c>
      <c r="AR2266" s="165" t="s">
        <v>6150</v>
      </c>
      <c r="AS2266" s="165" t="s">
        <v>6150</v>
      </c>
      <c r="AT2266" s="5"/>
    </row>
    <row r="2267" spans="2:46" ht="50" customHeight="1">
      <c r="B2267" s="34" t="s">
        <v>4459</v>
      </c>
      <c r="C2267" s="35" t="s">
        <v>5326</v>
      </c>
      <c r="D2267" s="36" t="s">
        <v>4460</v>
      </c>
      <c r="E2267" s="240">
        <v>335.423</v>
      </c>
      <c r="F2267" s="235">
        <v>324.91000000000003</v>
      </c>
      <c r="G2267" s="234">
        <f t="shared" si="722"/>
        <v>10.512999999999977</v>
      </c>
      <c r="H2267" s="105">
        <f t="shared" si="723"/>
        <v>3.2356652611492343</v>
      </c>
      <c r="I2267" s="240">
        <v>45.982999999999997</v>
      </c>
      <c r="J2267" s="235">
        <v>41.921999999999997</v>
      </c>
      <c r="K2267" s="199">
        <f t="shared" si="724"/>
        <v>4.0609999999999999</v>
      </c>
      <c r="L2267" s="316">
        <f t="shared" si="725"/>
        <v>9.6870378321644974</v>
      </c>
      <c r="M2267" s="233" t="s">
        <v>5412</v>
      </c>
      <c r="N2267" s="232" t="s">
        <v>5412</v>
      </c>
      <c r="O2267" s="232" t="s">
        <v>5412</v>
      </c>
      <c r="P2267" s="232" t="s">
        <v>5412</v>
      </c>
      <c r="Q2267" s="233">
        <v>289.44</v>
      </c>
      <c r="R2267" s="232">
        <v>282.988</v>
      </c>
      <c r="S2267" s="199">
        <f t="shared" si="726"/>
        <v>6.4519999999999982</v>
      </c>
      <c r="T2267" s="304">
        <f t="shared" si="727"/>
        <v>2.2799553337950718</v>
      </c>
      <c r="U2267" s="180" t="s">
        <v>10629</v>
      </c>
      <c r="V2267" s="165">
        <v>241</v>
      </c>
      <c r="W2267" s="165">
        <v>240</v>
      </c>
      <c r="X2267" s="165">
        <f t="shared" si="728"/>
        <v>1</v>
      </c>
      <c r="Y2267" s="255">
        <f t="shared" si="729"/>
        <v>0.41666666666666669</v>
      </c>
      <c r="Z2267" s="237" t="s">
        <v>10699</v>
      </c>
      <c r="AA2267" s="165">
        <v>31</v>
      </c>
      <c r="AB2267" s="165">
        <v>26</v>
      </c>
      <c r="AC2267" s="165">
        <f t="shared" ref="AC2267:AC2311" si="730">AA2267-AB2267</f>
        <v>5</v>
      </c>
      <c r="AD2267" s="165">
        <f t="shared" si="721"/>
        <v>19.230769230769234</v>
      </c>
      <c r="AE2267" s="237" t="s">
        <v>10700</v>
      </c>
      <c r="AF2267" s="165">
        <v>17</v>
      </c>
      <c r="AG2267" s="165">
        <v>17</v>
      </c>
      <c r="AH2267" s="165">
        <f t="shared" si="717"/>
        <v>0</v>
      </c>
      <c r="AI2267" s="165">
        <f t="shared" ref="AI2267:AI2303" si="731">AH2267/AG2267*100</f>
        <v>0</v>
      </c>
      <c r="AJ2267" s="237" t="s">
        <v>6150</v>
      </c>
      <c r="AK2267" s="165" t="s">
        <v>6150</v>
      </c>
      <c r="AL2267" s="165" t="s">
        <v>6150</v>
      </c>
      <c r="AM2267" s="165" t="s">
        <v>6150</v>
      </c>
      <c r="AN2267" s="165" t="s">
        <v>6150</v>
      </c>
      <c r="AO2267" s="237" t="s">
        <v>6150</v>
      </c>
      <c r="AP2267" s="165" t="s">
        <v>6150</v>
      </c>
      <c r="AQ2267" s="165" t="s">
        <v>6150</v>
      </c>
      <c r="AR2267" s="165" t="s">
        <v>6150</v>
      </c>
      <c r="AS2267" s="165" t="s">
        <v>6150</v>
      </c>
      <c r="AT2267" s="5"/>
    </row>
    <row r="2268" spans="2:46" ht="50" customHeight="1">
      <c r="B2268" s="34" t="s">
        <v>4461</v>
      </c>
      <c r="C2268" s="35" t="s">
        <v>5326</v>
      </c>
      <c r="D2268" s="36" t="s">
        <v>4462</v>
      </c>
      <c r="E2268" s="240">
        <v>10.471</v>
      </c>
      <c r="F2268" s="235">
        <v>9.5500000000000007</v>
      </c>
      <c r="G2268" s="234">
        <f t="shared" si="722"/>
        <v>0.92099999999999937</v>
      </c>
      <c r="H2268" s="105">
        <f t="shared" si="723"/>
        <v>9.6439790575916167</v>
      </c>
      <c r="I2268" s="240">
        <v>10.471</v>
      </c>
      <c r="J2268" s="235">
        <v>9.5500000000000007</v>
      </c>
      <c r="K2268" s="199">
        <f t="shared" si="724"/>
        <v>0.92099999999999937</v>
      </c>
      <c r="L2268" s="316">
        <f t="shared" si="725"/>
        <v>9.6439790575916167</v>
      </c>
      <c r="M2268" s="233" t="s">
        <v>5412</v>
      </c>
      <c r="N2268" s="232" t="s">
        <v>5412</v>
      </c>
      <c r="O2268" s="232" t="s">
        <v>5412</v>
      </c>
      <c r="P2268" s="232" t="s">
        <v>5412</v>
      </c>
      <c r="Q2268" s="240" t="s">
        <v>6150</v>
      </c>
      <c r="R2268" s="235" t="s">
        <v>6150</v>
      </c>
      <c r="S2268" s="235" t="s">
        <v>6150</v>
      </c>
      <c r="T2268" s="235" t="s">
        <v>6150</v>
      </c>
      <c r="U2268" s="180" t="s">
        <v>6150</v>
      </c>
      <c r="V2268" s="165" t="s">
        <v>6150</v>
      </c>
      <c r="W2268" s="165" t="s">
        <v>6150</v>
      </c>
      <c r="X2268" s="165" t="s">
        <v>6150</v>
      </c>
      <c r="Y2268" s="165" t="s">
        <v>6150</v>
      </c>
      <c r="Z2268" s="237" t="s">
        <v>6150</v>
      </c>
      <c r="AA2268" s="165" t="s">
        <v>6150</v>
      </c>
      <c r="AB2268" s="165" t="s">
        <v>6150</v>
      </c>
      <c r="AC2268" s="165" t="s">
        <v>6150</v>
      </c>
      <c r="AD2268" s="165" t="s">
        <v>6150</v>
      </c>
      <c r="AE2268" s="237" t="s">
        <v>6150</v>
      </c>
      <c r="AF2268" s="165" t="s">
        <v>6150</v>
      </c>
      <c r="AG2268" s="165" t="s">
        <v>6150</v>
      </c>
      <c r="AH2268" s="165" t="s">
        <v>6150</v>
      </c>
      <c r="AI2268" s="165" t="s">
        <v>6150</v>
      </c>
      <c r="AJ2268" s="237" t="s">
        <v>6150</v>
      </c>
      <c r="AK2268" s="165" t="s">
        <v>6150</v>
      </c>
      <c r="AL2268" s="165" t="s">
        <v>6150</v>
      </c>
      <c r="AM2268" s="165" t="s">
        <v>6150</v>
      </c>
      <c r="AN2268" s="165" t="s">
        <v>6150</v>
      </c>
      <c r="AO2268" s="237" t="s">
        <v>6150</v>
      </c>
      <c r="AP2268" s="165" t="s">
        <v>6150</v>
      </c>
      <c r="AQ2268" s="165" t="s">
        <v>6150</v>
      </c>
      <c r="AR2268" s="165" t="s">
        <v>6150</v>
      </c>
      <c r="AS2268" s="165" t="s">
        <v>6150</v>
      </c>
      <c r="AT2268" s="5"/>
    </row>
    <row r="2269" spans="2:46" ht="50" customHeight="1">
      <c r="B2269" s="34" t="s">
        <v>4463</v>
      </c>
      <c r="C2269" s="35" t="s">
        <v>5326</v>
      </c>
      <c r="D2269" s="36" t="s">
        <v>4464</v>
      </c>
      <c r="E2269" s="240">
        <v>187.858</v>
      </c>
      <c r="F2269" s="235">
        <v>179.858</v>
      </c>
      <c r="G2269" s="234">
        <f t="shared" si="722"/>
        <v>8</v>
      </c>
      <c r="H2269" s="105">
        <f t="shared" si="723"/>
        <v>4.4479533854485203</v>
      </c>
      <c r="I2269" s="240" t="s">
        <v>6150</v>
      </c>
      <c r="J2269" s="235" t="s">
        <v>6150</v>
      </c>
      <c r="K2269" s="235" t="s">
        <v>6150</v>
      </c>
      <c r="L2269" s="314" t="s">
        <v>6150</v>
      </c>
      <c r="M2269" s="233" t="s">
        <v>5412</v>
      </c>
      <c r="N2269" s="232" t="s">
        <v>5412</v>
      </c>
      <c r="O2269" s="232" t="s">
        <v>5412</v>
      </c>
      <c r="P2269" s="232" t="s">
        <v>5412</v>
      </c>
      <c r="Q2269" s="233">
        <v>187.858</v>
      </c>
      <c r="R2269" s="232">
        <v>179.858</v>
      </c>
      <c r="S2269" s="199">
        <f t="shared" si="726"/>
        <v>8</v>
      </c>
      <c r="T2269" s="304">
        <f t="shared" si="727"/>
        <v>4.4479533854485203</v>
      </c>
      <c r="U2269" s="180" t="s">
        <v>7464</v>
      </c>
      <c r="V2269" s="165">
        <v>188</v>
      </c>
      <c r="W2269" s="165">
        <v>180</v>
      </c>
      <c r="X2269" s="165">
        <f t="shared" si="728"/>
        <v>8</v>
      </c>
      <c r="Y2269" s="255">
        <f t="shared" si="729"/>
        <v>4.4444444444444446</v>
      </c>
      <c r="Z2269" s="237" t="s">
        <v>6150</v>
      </c>
      <c r="AA2269" s="165" t="s">
        <v>6150</v>
      </c>
      <c r="AB2269" s="165" t="s">
        <v>6150</v>
      </c>
      <c r="AC2269" s="165" t="s">
        <v>6150</v>
      </c>
      <c r="AD2269" s="165" t="s">
        <v>6150</v>
      </c>
      <c r="AE2269" s="237" t="s">
        <v>6150</v>
      </c>
      <c r="AF2269" s="165" t="s">
        <v>6150</v>
      </c>
      <c r="AG2269" s="165" t="s">
        <v>6150</v>
      </c>
      <c r="AH2269" s="165" t="s">
        <v>6150</v>
      </c>
      <c r="AI2269" s="165" t="s">
        <v>6150</v>
      </c>
      <c r="AJ2269" s="237" t="s">
        <v>6150</v>
      </c>
      <c r="AK2269" s="165" t="s">
        <v>6150</v>
      </c>
      <c r="AL2269" s="165" t="s">
        <v>6150</v>
      </c>
      <c r="AM2269" s="165" t="s">
        <v>6150</v>
      </c>
      <c r="AN2269" s="165" t="s">
        <v>6150</v>
      </c>
      <c r="AO2269" s="237" t="s">
        <v>6150</v>
      </c>
      <c r="AP2269" s="165" t="s">
        <v>6150</v>
      </c>
      <c r="AQ2269" s="165" t="s">
        <v>6150</v>
      </c>
      <c r="AR2269" s="165" t="s">
        <v>6150</v>
      </c>
      <c r="AS2269" s="165" t="s">
        <v>6150</v>
      </c>
      <c r="AT2269" s="5"/>
    </row>
    <row r="2270" spans="2:46" ht="50" customHeight="1">
      <c r="B2270" s="34" t="s">
        <v>4465</v>
      </c>
      <c r="C2270" s="35" t="s">
        <v>5326</v>
      </c>
      <c r="D2270" s="36" t="s">
        <v>4466</v>
      </c>
      <c r="E2270" s="240">
        <v>1384.8330000000001</v>
      </c>
      <c r="F2270" s="235">
        <v>1372.8889999999999</v>
      </c>
      <c r="G2270" s="234">
        <f t="shared" si="722"/>
        <v>11.944000000000187</v>
      </c>
      <c r="H2270" s="105">
        <f t="shared" si="723"/>
        <v>0.86999021770880147</v>
      </c>
      <c r="I2270" s="240">
        <v>1016.504</v>
      </c>
      <c r="J2270" s="235">
        <v>1005.631</v>
      </c>
      <c r="K2270" s="199">
        <f t="shared" si="724"/>
        <v>10.873000000000047</v>
      </c>
      <c r="L2270" s="316">
        <f t="shared" si="725"/>
        <v>1.0812116969345662</v>
      </c>
      <c r="M2270" s="233" t="s">
        <v>5412</v>
      </c>
      <c r="N2270" s="232" t="s">
        <v>5412</v>
      </c>
      <c r="O2270" s="232" t="s">
        <v>5412</v>
      </c>
      <c r="P2270" s="232" t="s">
        <v>5412</v>
      </c>
      <c r="Q2270" s="233">
        <v>368.32900000000001</v>
      </c>
      <c r="R2270" s="232">
        <v>367.25799999999998</v>
      </c>
      <c r="S2270" s="199">
        <f t="shared" si="726"/>
        <v>1.0710000000000264</v>
      </c>
      <c r="T2270" s="304">
        <f t="shared" si="727"/>
        <v>0.29162060458860706</v>
      </c>
      <c r="U2270" s="180" t="s">
        <v>10701</v>
      </c>
      <c r="V2270" s="165">
        <v>368</v>
      </c>
      <c r="W2270" s="165">
        <v>367</v>
      </c>
      <c r="X2270" s="165">
        <f t="shared" si="728"/>
        <v>1</v>
      </c>
      <c r="Y2270" s="255">
        <f t="shared" si="729"/>
        <v>0.27247956403269752</v>
      </c>
      <c r="Z2270" s="237" t="s">
        <v>6150</v>
      </c>
      <c r="AA2270" s="165" t="s">
        <v>6150</v>
      </c>
      <c r="AB2270" s="165" t="s">
        <v>6150</v>
      </c>
      <c r="AC2270" s="165" t="s">
        <v>6150</v>
      </c>
      <c r="AD2270" s="165" t="s">
        <v>6150</v>
      </c>
      <c r="AE2270" s="237" t="s">
        <v>6150</v>
      </c>
      <c r="AF2270" s="165" t="s">
        <v>6150</v>
      </c>
      <c r="AG2270" s="165" t="s">
        <v>6150</v>
      </c>
      <c r="AH2270" s="165" t="s">
        <v>6150</v>
      </c>
      <c r="AI2270" s="165" t="s">
        <v>6150</v>
      </c>
      <c r="AJ2270" s="237" t="s">
        <v>6150</v>
      </c>
      <c r="AK2270" s="165" t="s">
        <v>6150</v>
      </c>
      <c r="AL2270" s="165" t="s">
        <v>6150</v>
      </c>
      <c r="AM2270" s="165" t="s">
        <v>6150</v>
      </c>
      <c r="AN2270" s="165" t="s">
        <v>6150</v>
      </c>
      <c r="AO2270" s="237" t="s">
        <v>6150</v>
      </c>
      <c r="AP2270" s="165" t="s">
        <v>6150</v>
      </c>
      <c r="AQ2270" s="165" t="s">
        <v>6150</v>
      </c>
      <c r="AR2270" s="165" t="s">
        <v>6150</v>
      </c>
      <c r="AS2270" s="165" t="s">
        <v>6150</v>
      </c>
      <c r="AT2270" s="5"/>
    </row>
    <row r="2271" spans="2:46" ht="50" customHeight="1">
      <c r="B2271" s="34" t="s">
        <v>4467</v>
      </c>
      <c r="C2271" s="35" t="s">
        <v>5326</v>
      </c>
      <c r="D2271" s="36" t="s">
        <v>4468</v>
      </c>
      <c r="E2271" s="240">
        <v>18.773</v>
      </c>
      <c r="F2271" s="235">
        <v>53.768999999999998</v>
      </c>
      <c r="G2271" s="234">
        <f t="shared" si="722"/>
        <v>-34.995999999999995</v>
      </c>
      <c r="H2271" s="105">
        <f t="shared" si="723"/>
        <v>-65.08583012516506</v>
      </c>
      <c r="I2271" s="240">
        <v>18.773</v>
      </c>
      <c r="J2271" s="235">
        <v>53.768999999999998</v>
      </c>
      <c r="K2271" s="199">
        <f t="shared" si="724"/>
        <v>-34.995999999999995</v>
      </c>
      <c r="L2271" s="316">
        <f t="shared" si="725"/>
        <v>-65.08583012516506</v>
      </c>
      <c r="M2271" s="233" t="s">
        <v>5412</v>
      </c>
      <c r="N2271" s="232" t="s">
        <v>5412</v>
      </c>
      <c r="O2271" s="232" t="s">
        <v>5412</v>
      </c>
      <c r="P2271" s="232" t="s">
        <v>5412</v>
      </c>
      <c r="Q2271" s="240" t="s">
        <v>6150</v>
      </c>
      <c r="R2271" s="235" t="s">
        <v>6150</v>
      </c>
      <c r="S2271" s="235" t="s">
        <v>6150</v>
      </c>
      <c r="T2271" s="235" t="s">
        <v>6150</v>
      </c>
      <c r="U2271" s="180" t="s">
        <v>6150</v>
      </c>
      <c r="V2271" s="165" t="s">
        <v>6150</v>
      </c>
      <c r="W2271" s="165" t="s">
        <v>6150</v>
      </c>
      <c r="X2271" s="165" t="s">
        <v>6150</v>
      </c>
      <c r="Y2271" s="165" t="s">
        <v>6150</v>
      </c>
      <c r="Z2271" s="237" t="s">
        <v>6150</v>
      </c>
      <c r="AA2271" s="165" t="s">
        <v>6150</v>
      </c>
      <c r="AB2271" s="165" t="s">
        <v>6150</v>
      </c>
      <c r="AC2271" s="165" t="s">
        <v>6150</v>
      </c>
      <c r="AD2271" s="165" t="s">
        <v>6150</v>
      </c>
      <c r="AE2271" s="237" t="s">
        <v>6150</v>
      </c>
      <c r="AF2271" s="165" t="s">
        <v>6150</v>
      </c>
      <c r="AG2271" s="165" t="s">
        <v>6150</v>
      </c>
      <c r="AH2271" s="165" t="s">
        <v>6150</v>
      </c>
      <c r="AI2271" s="165" t="s">
        <v>6150</v>
      </c>
      <c r="AJ2271" s="237" t="s">
        <v>6150</v>
      </c>
      <c r="AK2271" s="165" t="s">
        <v>6150</v>
      </c>
      <c r="AL2271" s="165" t="s">
        <v>6150</v>
      </c>
      <c r="AM2271" s="165" t="s">
        <v>6150</v>
      </c>
      <c r="AN2271" s="165" t="s">
        <v>6150</v>
      </c>
      <c r="AO2271" s="237" t="s">
        <v>6150</v>
      </c>
      <c r="AP2271" s="165" t="s">
        <v>6150</v>
      </c>
      <c r="AQ2271" s="165" t="s">
        <v>6150</v>
      </c>
      <c r="AR2271" s="165" t="s">
        <v>6150</v>
      </c>
      <c r="AS2271" s="165" t="s">
        <v>6150</v>
      </c>
      <c r="AT2271" s="5"/>
    </row>
    <row r="2272" spans="2:46" ht="50" customHeight="1">
      <c r="B2272" s="34" t="s">
        <v>4469</v>
      </c>
      <c r="C2272" s="35" t="s">
        <v>5326</v>
      </c>
      <c r="D2272" s="36" t="s">
        <v>4470</v>
      </c>
      <c r="E2272" s="240">
        <v>100</v>
      </c>
      <c r="F2272" s="235">
        <v>100</v>
      </c>
      <c r="G2272" s="234">
        <f t="shared" si="722"/>
        <v>0</v>
      </c>
      <c r="H2272" s="105">
        <f t="shared" si="723"/>
        <v>0</v>
      </c>
      <c r="I2272" s="240" t="s">
        <v>6150</v>
      </c>
      <c r="J2272" s="235" t="s">
        <v>6150</v>
      </c>
      <c r="K2272" s="235" t="s">
        <v>6150</v>
      </c>
      <c r="L2272" s="314" t="s">
        <v>6150</v>
      </c>
      <c r="M2272" s="233" t="s">
        <v>5412</v>
      </c>
      <c r="N2272" s="232" t="s">
        <v>5412</v>
      </c>
      <c r="O2272" s="232" t="s">
        <v>5412</v>
      </c>
      <c r="P2272" s="232" t="s">
        <v>5412</v>
      </c>
      <c r="Q2272" s="233">
        <v>100</v>
      </c>
      <c r="R2272" s="232">
        <v>100</v>
      </c>
      <c r="S2272" s="199">
        <f t="shared" si="726"/>
        <v>0</v>
      </c>
      <c r="T2272" s="304">
        <f t="shared" si="727"/>
        <v>0</v>
      </c>
      <c r="U2272" s="180" t="s">
        <v>10702</v>
      </c>
      <c r="V2272" s="165">
        <v>100</v>
      </c>
      <c r="W2272" s="165">
        <v>100</v>
      </c>
      <c r="X2272" s="165">
        <f t="shared" si="728"/>
        <v>0</v>
      </c>
      <c r="Y2272" s="255">
        <f t="shared" si="729"/>
        <v>0</v>
      </c>
      <c r="Z2272" s="237" t="s">
        <v>6150</v>
      </c>
      <c r="AA2272" s="165" t="s">
        <v>6150</v>
      </c>
      <c r="AB2272" s="165" t="s">
        <v>6150</v>
      </c>
      <c r="AC2272" s="165" t="s">
        <v>6150</v>
      </c>
      <c r="AD2272" s="165" t="s">
        <v>6150</v>
      </c>
      <c r="AE2272" s="237" t="s">
        <v>6150</v>
      </c>
      <c r="AF2272" s="165" t="s">
        <v>6150</v>
      </c>
      <c r="AG2272" s="165" t="s">
        <v>6150</v>
      </c>
      <c r="AH2272" s="165" t="s">
        <v>6150</v>
      </c>
      <c r="AI2272" s="165" t="s">
        <v>6150</v>
      </c>
      <c r="AJ2272" s="237" t="s">
        <v>6150</v>
      </c>
      <c r="AK2272" s="165" t="s">
        <v>6150</v>
      </c>
      <c r="AL2272" s="165" t="s">
        <v>6150</v>
      </c>
      <c r="AM2272" s="165" t="s">
        <v>6150</v>
      </c>
      <c r="AN2272" s="165" t="s">
        <v>6150</v>
      </c>
      <c r="AO2272" s="237" t="s">
        <v>6150</v>
      </c>
      <c r="AP2272" s="165" t="s">
        <v>6150</v>
      </c>
      <c r="AQ2272" s="165" t="s">
        <v>6150</v>
      </c>
      <c r="AR2272" s="165" t="s">
        <v>6150</v>
      </c>
      <c r="AS2272" s="165" t="s">
        <v>6150</v>
      </c>
      <c r="AT2272" s="5"/>
    </row>
    <row r="2273" spans="2:46" ht="50" customHeight="1">
      <c r="B2273" s="34" t="s">
        <v>4471</v>
      </c>
      <c r="C2273" s="35" t="s">
        <v>5326</v>
      </c>
      <c r="D2273" s="36" t="s">
        <v>4472</v>
      </c>
      <c r="E2273" s="240">
        <v>80.132000000000005</v>
      </c>
      <c r="F2273" s="235">
        <v>70.105000000000004</v>
      </c>
      <c r="G2273" s="234">
        <f t="shared" si="722"/>
        <v>10.027000000000001</v>
      </c>
      <c r="H2273" s="105">
        <f t="shared" si="723"/>
        <v>14.302831467085086</v>
      </c>
      <c r="I2273" s="240" t="s">
        <v>6150</v>
      </c>
      <c r="J2273" s="235" t="s">
        <v>6150</v>
      </c>
      <c r="K2273" s="235" t="s">
        <v>6150</v>
      </c>
      <c r="L2273" s="314" t="s">
        <v>6150</v>
      </c>
      <c r="M2273" s="233" t="s">
        <v>5412</v>
      </c>
      <c r="N2273" s="232" t="s">
        <v>5412</v>
      </c>
      <c r="O2273" s="232" t="s">
        <v>5412</v>
      </c>
      <c r="P2273" s="232" t="s">
        <v>5412</v>
      </c>
      <c r="Q2273" s="233">
        <v>80.132000000000005</v>
      </c>
      <c r="R2273" s="232">
        <v>70.105000000000004</v>
      </c>
      <c r="S2273" s="199">
        <f t="shared" si="726"/>
        <v>10.027000000000001</v>
      </c>
      <c r="T2273" s="304">
        <f t="shared" si="727"/>
        <v>14.302831467085086</v>
      </c>
      <c r="U2273" s="180" t="s">
        <v>10703</v>
      </c>
      <c r="V2273" s="165">
        <v>80</v>
      </c>
      <c r="W2273" s="165">
        <v>70</v>
      </c>
      <c r="X2273" s="165">
        <f t="shared" si="728"/>
        <v>10</v>
      </c>
      <c r="Y2273" s="255">
        <f t="shared" si="729"/>
        <v>14.285714285714285</v>
      </c>
      <c r="Z2273" s="237" t="s">
        <v>6150</v>
      </c>
      <c r="AA2273" s="165" t="s">
        <v>6150</v>
      </c>
      <c r="AB2273" s="165" t="s">
        <v>6150</v>
      </c>
      <c r="AC2273" s="165" t="s">
        <v>6150</v>
      </c>
      <c r="AD2273" s="165" t="s">
        <v>6150</v>
      </c>
      <c r="AE2273" s="237" t="s">
        <v>6150</v>
      </c>
      <c r="AF2273" s="165" t="s">
        <v>6150</v>
      </c>
      <c r="AG2273" s="165" t="s">
        <v>6150</v>
      </c>
      <c r="AH2273" s="165" t="s">
        <v>6150</v>
      </c>
      <c r="AI2273" s="165" t="s">
        <v>6150</v>
      </c>
      <c r="AJ2273" s="237" t="s">
        <v>6150</v>
      </c>
      <c r="AK2273" s="165" t="s">
        <v>6150</v>
      </c>
      <c r="AL2273" s="165" t="s">
        <v>6150</v>
      </c>
      <c r="AM2273" s="165" t="s">
        <v>6150</v>
      </c>
      <c r="AN2273" s="165" t="s">
        <v>6150</v>
      </c>
      <c r="AO2273" s="241" t="s">
        <v>6150</v>
      </c>
      <c r="AP2273" s="165" t="s">
        <v>6150</v>
      </c>
      <c r="AQ2273" s="165" t="s">
        <v>6150</v>
      </c>
      <c r="AR2273" s="165" t="s">
        <v>6150</v>
      </c>
      <c r="AS2273" s="165" t="s">
        <v>6150</v>
      </c>
      <c r="AT2273" s="5"/>
    </row>
    <row r="2274" spans="2:46" ht="50" customHeight="1">
      <c r="B2274" s="34" t="s">
        <v>4473</v>
      </c>
      <c r="C2274" s="35" t="s">
        <v>5326</v>
      </c>
      <c r="D2274" s="36" t="s">
        <v>4474</v>
      </c>
      <c r="E2274" s="240">
        <v>26.225000000000001</v>
      </c>
      <c r="F2274" s="235">
        <v>16.922000000000001</v>
      </c>
      <c r="G2274" s="234">
        <f t="shared" si="722"/>
        <v>9.3030000000000008</v>
      </c>
      <c r="H2274" s="105">
        <f t="shared" si="723"/>
        <v>54.975771185439079</v>
      </c>
      <c r="I2274" s="240">
        <v>26.225000000000001</v>
      </c>
      <c r="J2274" s="235">
        <v>16.922000000000001</v>
      </c>
      <c r="K2274" s="199">
        <f t="shared" si="724"/>
        <v>9.3030000000000008</v>
      </c>
      <c r="L2274" s="316">
        <f t="shared" si="725"/>
        <v>54.975771185439079</v>
      </c>
      <c r="M2274" s="233" t="s">
        <v>5412</v>
      </c>
      <c r="N2274" s="232" t="s">
        <v>5412</v>
      </c>
      <c r="O2274" s="232" t="s">
        <v>5412</v>
      </c>
      <c r="P2274" s="232" t="s">
        <v>5412</v>
      </c>
      <c r="Q2274" s="240" t="s">
        <v>6150</v>
      </c>
      <c r="R2274" s="235" t="s">
        <v>6150</v>
      </c>
      <c r="S2274" s="235" t="s">
        <v>6150</v>
      </c>
      <c r="T2274" s="290" t="s">
        <v>6150</v>
      </c>
      <c r="U2274" s="292" t="s">
        <v>6150</v>
      </c>
      <c r="V2274" s="165" t="s">
        <v>6150</v>
      </c>
      <c r="W2274" s="165" t="s">
        <v>6150</v>
      </c>
      <c r="X2274" s="165" t="s">
        <v>6150</v>
      </c>
      <c r="Y2274" s="165" t="s">
        <v>6150</v>
      </c>
      <c r="Z2274" s="237" t="s">
        <v>6150</v>
      </c>
      <c r="AA2274" s="165" t="s">
        <v>6150</v>
      </c>
      <c r="AB2274" s="165" t="s">
        <v>6150</v>
      </c>
      <c r="AC2274" s="165" t="s">
        <v>6150</v>
      </c>
      <c r="AD2274" s="165" t="s">
        <v>6150</v>
      </c>
      <c r="AE2274" s="237" t="s">
        <v>6150</v>
      </c>
      <c r="AF2274" s="165" t="s">
        <v>6150</v>
      </c>
      <c r="AG2274" s="165" t="s">
        <v>6150</v>
      </c>
      <c r="AH2274" s="165" t="s">
        <v>6150</v>
      </c>
      <c r="AI2274" s="165" t="s">
        <v>6150</v>
      </c>
      <c r="AJ2274" s="237" t="s">
        <v>6150</v>
      </c>
      <c r="AK2274" s="165" t="s">
        <v>6150</v>
      </c>
      <c r="AL2274" s="165" t="s">
        <v>6150</v>
      </c>
      <c r="AM2274" s="165" t="s">
        <v>6150</v>
      </c>
      <c r="AN2274" s="165" t="s">
        <v>6150</v>
      </c>
      <c r="AO2274" s="237" t="s">
        <v>6150</v>
      </c>
      <c r="AP2274" s="165" t="s">
        <v>6150</v>
      </c>
      <c r="AQ2274" s="165" t="s">
        <v>6150</v>
      </c>
      <c r="AR2274" s="165" t="s">
        <v>6150</v>
      </c>
      <c r="AS2274" s="165" t="s">
        <v>6150</v>
      </c>
      <c r="AT2274" s="5"/>
    </row>
    <row r="2275" spans="2:46" ht="50" customHeight="1">
      <c r="B2275" s="34" t="s">
        <v>4475</v>
      </c>
      <c r="C2275" s="35" t="s">
        <v>5326</v>
      </c>
      <c r="D2275" s="36" t="s">
        <v>4476</v>
      </c>
      <c r="E2275" s="240">
        <v>131.94399999999999</v>
      </c>
      <c r="F2275" s="235">
        <v>170.601</v>
      </c>
      <c r="G2275" s="234">
        <f t="shared" si="722"/>
        <v>-38.657000000000011</v>
      </c>
      <c r="H2275" s="105">
        <f t="shared" si="723"/>
        <v>-22.659304458942216</v>
      </c>
      <c r="I2275" s="240">
        <v>131.94399999999999</v>
      </c>
      <c r="J2275" s="235">
        <v>170.601</v>
      </c>
      <c r="K2275" s="234">
        <f t="shared" si="724"/>
        <v>-38.657000000000011</v>
      </c>
      <c r="L2275" s="312">
        <f t="shared" si="725"/>
        <v>-22.659304458942216</v>
      </c>
      <c r="M2275" s="233" t="s">
        <v>5412</v>
      </c>
      <c r="N2275" s="232" t="s">
        <v>5412</v>
      </c>
      <c r="O2275" s="232" t="s">
        <v>5412</v>
      </c>
      <c r="P2275" s="232" t="s">
        <v>5412</v>
      </c>
      <c r="Q2275" s="240" t="s">
        <v>6150</v>
      </c>
      <c r="R2275" s="235" t="s">
        <v>6150</v>
      </c>
      <c r="S2275" s="235" t="s">
        <v>6150</v>
      </c>
      <c r="T2275" s="290" t="s">
        <v>6150</v>
      </c>
      <c r="U2275" s="292" t="s">
        <v>6150</v>
      </c>
      <c r="V2275" s="165" t="s">
        <v>6150</v>
      </c>
      <c r="W2275" s="165" t="s">
        <v>6150</v>
      </c>
      <c r="X2275" s="165" t="s">
        <v>6150</v>
      </c>
      <c r="Y2275" s="165" t="s">
        <v>6150</v>
      </c>
      <c r="Z2275" s="237" t="s">
        <v>6150</v>
      </c>
      <c r="AA2275" s="165" t="s">
        <v>6150</v>
      </c>
      <c r="AB2275" s="165" t="s">
        <v>6150</v>
      </c>
      <c r="AC2275" s="165" t="s">
        <v>6150</v>
      </c>
      <c r="AD2275" s="165" t="s">
        <v>6150</v>
      </c>
      <c r="AE2275" s="237" t="s">
        <v>6150</v>
      </c>
      <c r="AF2275" s="165" t="s">
        <v>6150</v>
      </c>
      <c r="AG2275" s="165" t="s">
        <v>6150</v>
      </c>
      <c r="AH2275" s="165" t="s">
        <v>6150</v>
      </c>
      <c r="AI2275" s="165" t="s">
        <v>6150</v>
      </c>
      <c r="AJ2275" s="237" t="s">
        <v>6150</v>
      </c>
      <c r="AK2275" s="165" t="s">
        <v>6150</v>
      </c>
      <c r="AL2275" s="165" t="s">
        <v>6150</v>
      </c>
      <c r="AM2275" s="165" t="s">
        <v>6150</v>
      </c>
      <c r="AN2275" s="165" t="s">
        <v>6150</v>
      </c>
      <c r="AO2275" s="237" t="s">
        <v>6150</v>
      </c>
      <c r="AP2275" s="165" t="s">
        <v>6150</v>
      </c>
      <c r="AQ2275" s="165" t="s">
        <v>6150</v>
      </c>
      <c r="AR2275" s="165" t="s">
        <v>6150</v>
      </c>
      <c r="AS2275" s="165" t="s">
        <v>6150</v>
      </c>
      <c r="AT2275" s="5"/>
    </row>
    <row r="2276" spans="2:46" ht="50" customHeight="1">
      <c r="B2276" s="34" t="s">
        <v>4477</v>
      </c>
      <c r="C2276" s="35" t="s">
        <v>5326</v>
      </c>
      <c r="D2276" s="36" t="s">
        <v>4478</v>
      </c>
      <c r="E2276" s="240">
        <v>112.404</v>
      </c>
      <c r="F2276" s="235">
        <v>100.901</v>
      </c>
      <c r="G2276" s="234">
        <f t="shared" si="722"/>
        <v>11.503</v>
      </c>
      <c r="H2276" s="105">
        <f t="shared" si="723"/>
        <v>11.400283446150187</v>
      </c>
      <c r="I2276" s="240">
        <v>112.404</v>
      </c>
      <c r="J2276" s="235">
        <v>100.901</v>
      </c>
      <c r="K2276" s="234">
        <f t="shared" si="724"/>
        <v>11.503</v>
      </c>
      <c r="L2276" s="312">
        <f t="shared" si="725"/>
        <v>11.400283446150187</v>
      </c>
      <c r="M2276" s="233" t="s">
        <v>5412</v>
      </c>
      <c r="N2276" s="232" t="s">
        <v>5412</v>
      </c>
      <c r="O2276" s="232" t="s">
        <v>5412</v>
      </c>
      <c r="P2276" s="232" t="s">
        <v>5412</v>
      </c>
      <c r="Q2276" s="240" t="s">
        <v>6150</v>
      </c>
      <c r="R2276" s="235" t="s">
        <v>6150</v>
      </c>
      <c r="S2276" s="235" t="s">
        <v>6150</v>
      </c>
      <c r="T2276" s="290" t="s">
        <v>6150</v>
      </c>
      <c r="U2276" s="292" t="s">
        <v>6150</v>
      </c>
      <c r="V2276" s="165" t="s">
        <v>6150</v>
      </c>
      <c r="W2276" s="165" t="s">
        <v>6150</v>
      </c>
      <c r="X2276" s="165" t="s">
        <v>6150</v>
      </c>
      <c r="Y2276" s="165" t="s">
        <v>6150</v>
      </c>
      <c r="Z2276" s="237" t="s">
        <v>6150</v>
      </c>
      <c r="AA2276" s="165" t="s">
        <v>6150</v>
      </c>
      <c r="AB2276" s="165" t="s">
        <v>6150</v>
      </c>
      <c r="AC2276" s="165" t="s">
        <v>6150</v>
      </c>
      <c r="AD2276" s="165" t="s">
        <v>6150</v>
      </c>
      <c r="AE2276" s="237" t="s">
        <v>6150</v>
      </c>
      <c r="AF2276" s="165" t="s">
        <v>6150</v>
      </c>
      <c r="AG2276" s="165" t="s">
        <v>6150</v>
      </c>
      <c r="AH2276" s="165" t="s">
        <v>6150</v>
      </c>
      <c r="AI2276" s="165" t="s">
        <v>6150</v>
      </c>
      <c r="AJ2276" s="237" t="s">
        <v>6150</v>
      </c>
      <c r="AK2276" s="165" t="s">
        <v>6150</v>
      </c>
      <c r="AL2276" s="165" t="s">
        <v>6150</v>
      </c>
      <c r="AM2276" s="165" t="s">
        <v>6150</v>
      </c>
      <c r="AN2276" s="165" t="s">
        <v>6150</v>
      </c>
      <c r="AO2276" s="237" t="s">
        <v>6150</v>
      </c>
      <c r="AP2276" s="165" t="s">
        <v>6150</v>
      </c>
      <c r="AQ2276" s="165" t="s">
        <v>6150</v>
      </c>
      <c r="AR2276" s="165" t="s">
        <v>6150</v>
      </c>
      <c r="AS2276" s="165" t="s">
        <v>6150</v>
      </c>
      <c r="AT2276" s="5"/>
    </row>
    <row r="2277" spans="2:46" ht="50" customHeight="1">
      <c r="B2277" s="34" t="s">
        <v>4479</v>
      </c>
      <c r="C2277" s="35" t="s">
        <v>5326</v>
      </c>
      <c r="D2277" s="36" t="s">
        <v>4480</v>
      </c>
      <c r="E2277" s="240">
        <v>10.8</v>
      </c>
      <c r="F2277" s="235">
        <v>10.8</v>
      </c>
      <c r="G2277" s="234">
        <f t="shared" si="722"/>
        <v>0</v>
      </c>
      <c r="H2277" s="105">
        <f t="shared" si="723"/>
        <v>0</v>
      </c>
      <c r="I2277" s="240">
        <v>10.8</v>
      </c>
      <c r="J2277" s="235">
        <v>10.8</v>
      </c>
      <c r="K2277" s="234">
        <f t="shared" si="724"/>
        <v>0</v>
      </c>
      <c r="L2277" s="312">
        <f t="shared" si="725"/>
        <v>0</v>
      </c>
      <c r="M2277" s="233" t="s">
        <v>5412</v>
      </c>
      <c r="N2277" s="232" t="s">
        <v>5412</v>
      </c>
      <c r="O2277" s="232" t="s">
        <v>5412</v>
      </c>
      <c r="P2277" s="232" t="s">
        <v>5412</v>
      </c>
      <c r="Q2277" s="240" t="s">
        <v>6150</v>
      </c>
      <c r="R2277" s="235" t="s">
        <v>6150</v>
      </c>
      <c r="S2277" s="235" t="s">
        <v>6150</v>
      </c>
      <c r="T2277" s="290" t="s">
        <v>6150</v>
      </c>
      <c r="U2277" s="292" t="s">
        <v>6150</v>
      </c>
      <c r="V2277" s="165" t="s">
        <v>6150</v>
      </c>
      <c r="W2277" s="165" t="s">
        <v>6150</v>
      </c>
      <c r="X2277" s="165" t="s">
        <v>6150</v>
      </c>
      <c r="Y2277" s="165" t="s">
        <v>6150</v>
      </c>
      <c r="Z2277" s="237" t="s">
        <v>6150</v>
      </c>
      <c r="AA2277" s="165" t="s">
        <v>6150</v>
      </c>
      <c r="AB2277" s="165" t="s">
        <v>6150</v>
      </c>
      <c r="AC2277" s="165" t="s">
        <v>6150</v>
      </c>
      <c r="AD2277" s="165" t="s">
        <v>6150</v>
      </c>
      <c r="AE2277" s="237" t="s">
        <v>6150</v>
      </c>
      <c r="AF2277" s="165" t="s">
        <v>6150</v>
      </c>
      <c r="AG2277" s="165" t="s">
        <v>6150</v>
      </c>
      <c r="AH2277" s="165" t="s">
        <v>6150</v>
      </c>
      <c r="AI2277" s="165" t="s">
        <v>6150</v>
      </c>
      <c r="AJ2277" s="237" t="s">
        <v>6150</v>
      </c>
      <c r="AK2277" s="165" t="s">
        <v>6150</v>
      </c>
      <c r="AL2277" s="165" t="s">
        <v>6150</v>
      </c>
      <c r="AM2277" s="165" t="s">
        <v>6150</v>
      </c>
      <c r="AN2277" s="165" t="s">
        <v>6150</v>
      </c>
      <c r="AO2277" s="237" t="s">
        <v>6150</v>
      </c>
      <c r="AP2277" s="165" t="s">
        <v>6150</v>
      </c>
      <c r="AQ2277" s="165" t="s">
        <v>6150</v>
      </c>
      <c r="AR2277" s="165" t="s">
        <v>6150</v>
      </c>
      <c r="AS2277" s="165" t="s">
        <v>6150</v>
      </c>
      <c r="AT2277" s="5"/>
    </row>
    <row r="2278" spans="2:46" ht="50" customHeight="1">
      <c r="B2278" s="37" t="s">
        <v>4481</v>
      </c>
      <c r="C2278" s="35" t="s">
        <v>5326</v>
      </c>
      <c r="D2278" s="39" t="s">
        <v>4482</v>
      </c>
      <c r="E2278" s="240">
        <v>28703.947</v>
      </c>
      <c r="F2278" s="235">
        <v>26128.383999999998</v>
      </c>
      <c r="G2278" s="234">
        <f t="shared" si="722"/>
        <v>2575.5630000000019</v>
      </c>
      <c r="H2278" s="105">
        <f t="shared" si="723"/>
        <v>9.857337522289944</v>
      </c>
      <c r="I2278" s="233" t="s">
        <v>6150</v>
      </c>
      <c r="J2278" s="232" t="s">
        <v>6150</v>
      </c>
      <c r="K2278" s="232" t="s">
        <v>6150</v>
      </c>
      <c r="L2278" s="319" t="s">
        <v>6150</v>
      </c>
      <c r="M2278" s="233" t="s">
        <v>5412</v>
      </c>
      <c r="N2278" s="232" t="s">
        <v>5412</v>
      </c>
      <c r="O2278" s="232" t="s">
        <v>5412</v>
      </c>
      <c r="P2278" s="232" t="s">
        <v>5412</v>
      </c>
      <c r="Q2278" s="240">
        <v>28703.947</v>
      </c>
      <c r="R2278" s="235">
        <v>26128.383999999998</v>
      </c>
      <c r="S2278" s="234">
        <f t="shared" si="726"/>
        <v>2575.5630000000019</v>
      </c>
      <c r="T2278" s="105">
        <f t="shared" si="727"/>
        <v>9.857337522289944</v>
      </c>
      <c r="U2278" s="180" t="s">
        <v>10704</v>
      </c>
      <c r="V2278" s="165">
        <v>28704</v>
      </c>
      <c r="W2278" s="165">
        <v>26128</v>
      </c>
      <c r="X2278" s="165">
        <f t="shared" si="728"/>
        <v>2576</v>
      </c>
      <c r="Y2278" s="255">
        <f t="shared" si="729"/>
        <v>9.8591549295774641</v>
      </c>
      <c r="Z2278" s="237" t="s">
        <v>6150</v>
      </c>
      <c r="AA2278" s="165" t="s">
        <v>6150</v>
      </c>
      <c r="AB2278" s="165" t="s">
        <v>6150</v>
      </c>
      <c r="AC2278" s="165" t="s">
        <v>6150</v>
      </c>
      <c r="AD2278" s="165" t="s">
        <v>6150</v>
      </c>
      <c r="AE2278" s="237" t="s">
        <v>6150</v>
      </c>
      <c r="AF2278" s="165" t="s">
        <v>6150</v>
      </c>
      <c r="AG2278" s="165" t="s">
        <v>6150</v>
      </c>
      <c r="AH2278" s="165" t="s">
        <v>6150</v>
      </c>
      <c r="AI2278" s="165" t="s">
        <v>6150</v>
      </c>
      <c r="AJ2278" s="237" t="s">
        <v>6150</v>
      </c>
      <c r="AK2278" s="165" t="s">
        <v>6150</v>
      </c>
      <c r="AL2278" s="165" t="s">
        <v>6150</v>
      </c>
      <c r="AM2278" s="165" t="s">
        <v>6150</v>
      </c>
      <c r="AN2278" s="165" t="s">
        <v>6150</v>
      </c>
      <c r="AO2278" s="237" t="s">
        <v>6150</v>
      </c>
      <c r="AP2278" s="165" t="s">
        <v>6150</v>
      </c>
      <c r="AQ2278" s="165" t="s">
        <v>6150</v>
      </c>
      <c r="AR2278" s="165" t="s">
        <v>6150</v>
      </c>
      <c r="AS2278" s="165" t="s">
        <v>6150</v>
      </c>
      <c r="AT2278" s="5"/>
    </row>
    <row r="2279" spans="2:46" ht="50" customHeight="1">
      <c r="B2279" s="37" t="s">
        <v>4483</v>
      </c>
      <c r="C2279" s="35" t="s">
        <v>5326</v>
      </c>
      <c r="D2279" s="39" t="s">
        <v>4484</v>
      </c>
      <c r="E2279" s="240">
        <v>1378.0129999999999</v>
      </c>
      <c r="F2279" s="235">
        <v>1350.413</v>
      </c>
      <c r="G2279" s="234">
        <f t="shared" si="722"/>
        <v>27.599999999999909</v>
      </c>
      <c r="H2279" s="105">
        <f t="shared" si="723"/>
        <v>2.0438191871671787</v>
      </c>
      <c r="I2279" s="240">
        <v>1378.0129999999999</v>
      </c>
      <c r="J2279" s="235">
        <v>1350.413</v>
      </c>
      <c r="K2279" s="234">
        <f t="shared" si="724"/>
        <v>27.599999999999909</v>
      </c>
      <c r="L2279" s="312">
        <f t="shared" si="725"/>
        <v>2.0438191871671787</v>
      </c>
      <c r="M2279" s="233" t="s">
        <v>5412</v>
      </c>
      <c r="N2279" s="232" t="s">
        <v>5412</v>
      </c>
      <c r="O2279" s="232" t="s">
        <v>5412</v>
      </c>
      <c r="P2279" s="232" t="s">
        <v>5412</v>
      </c>
      <c r="Q2279" s="240" t="s">
        <v>6150</v>
      </c>
      <c r="R2279" s="235" t="s">
        <v>6150</v>
      </c>
      <c r="S2279" s="235" t="s">
        <v>6150</v>
      </c>
      <c r="T2279" s="290" t="s">
        <v>6150</v>
      </c>
      <c r="U2279" s="292" t="s">
        <v>6150</v>
      </c>
      <c r="V2279" s="165" t="s">
        <v>6150</v>
      </c>
      <c r="W2279" s="165" t="s">
        <v>6150</v>
      </c>
      <c r="X2279" s="165" t="s">
        <v>6150</v>
      </c>
      <c r="Y2279" s="165" t="s">
        <v>6150</v>
      </c>
      <c r="Z2279" s="241" t="s">
        <v>6150</v>
      </c>
      <c r="AA2279" s="165" t="s">
        <v>6150</v>
      </c>
      <c r="AB2279" s="165" t="s">
        <v>6150</v>
      </c>
      <c r="AC2279" s="165" t="s">
        <v>6150</v>
      </c>
      <c r="AD2279" s="165" t="s">
        <v>6150</v>
      </c>
      <c r="AE2279" s="241" t="s">
        <v>6150</v>
      </c>
      <c r="AF2279" s="165" t="s">
        <v>6150</v>
      </c>
      <c r="AG2279" s="165" t="s">
        <v>6150</v>
      </c>
      <c r="AH2279" s="165" t="s">
        <v>6150</v>
      </c>
      <c r="AI2279" s="165" t="s">
        <v>6150</v>
      </c>
      <c r="AJ2279" s="237" t="s">
        <v>6150</v>
      </c>
      <c r="AK2279" s="165" t="s">
        <v>6150</v>
      </c>
      <c r="AL2279" s="165" t="s">
        <v>6150</v>
      </c>
      <c r="AM2279" s="165" t="s">
        <v>6150</v>
      </c>
      <c r="AN2279" s="165" t="s">
        <v>6150</v>
      </c>
      <c r="AO2279" s="241" t="s">
        <v>6150</v>
      </c>
      <c r="AP2279" s="165" t="s">
        <v>6150</v>
      </c>
      <c r="AQ2279" s="165" t="s">
        <v>6150</v>
      </c>
      <c r="AR2279" s="165" t="s">
        <v>6150</v>
      </c>
      <c r="AS2279" s="165" t="s">
        <v>6150</v>
      </c>
      <c r="AT2279" s="10"/>
    </row>
    <row r="2280" spans="2:46" ht="50" customHeight="1">
      <c r="B2280" s="34" t="s">
        <v>4485</v>
      </c>
      <c r="C2280" s="35" t="s">
        <v>5326</v>
      </c>
      <c r="D2280" s="36" t="s">
        <v>4486</v>
      </c>
      <c r="E2280" s="240">
        <v>92.668999999999997</v>
      </c>
      <c r="F2280" s="235">
        <v>76.611999999999995</v>
      </c>
      <c r="G2280" s="234">
        <f t="shared" si="722"/>
        <v>16.057000000000002</v>
      </c>
      <c r="H2280" s="105">
        <f t="shared" si="723"/>
        <v>20.958857620216158</v>
      </c>
      <c r="I2280" s="240">
        <v>92.168999999999997</v>
      </c>
      <c r="J2280" s="235">
        <v>76.111999999999995</v>
      </c>
      <c r="K2280" s="234">
        <f t="shared" si="724"/>
        <v>16.057000000000002</v>
      </c>
      <c r="L2280" s="312">
        <f t="shared" si="725"/>
        <v>21.096541938196349</v>
      </c>
      <c r="M2280" s="233" t="s">
        <v>5412</v>
      </c>
      <c r="N2280" s="232" t="s">
        <v>5412</v>
      </c>
      <c r="O2280" s="232" t="s">
        <v>5412</v>
      </c>
      <c r="P2280" s="232" t="s">
        <v>5412</v>
      </c>
      <c r="Q2280" s="233">
        <v>0.5</v>
      </c>
      <c r="R2280" s="232">
        <v>0.5</v>
      </c>
      <c r="S2280" s="199">
        <f t="shared" si="726"/>
        <v>0</v>
      </c>
      <c r="T2280" s="304">
        <f t="shared" si="727"/>
        <v>0</v>
      </c>
      <c r="U2280" s="180" t="s">
        <v>10705</v>
      </c>
      <c r="V2280" s="165">
        <v>1</v>
      </c>
      <c r="W2280" s="165">
        <v>1</v>
      </c>
      <c r="X2280" s="165">
        <f t="shared" si="728"/>
        <v>0</v>
      </c>
      <c r="Y2280" s="255">
        <f t="shared" si="729"/>
        <v>0</v>
      </c>
      <c r="Z2280" s="241" t="s">
        <v>6150</v>
      </c>
      <c r="AA2280" s="165" t="s">
        <v>6150</v>
      </c>
      <c r="AB2280" s="165" t="s">
        <v>6150</v>
      </c>
      <c r="AC2280" s="165" t="s">
        <v>6150</v>
      </c>
      <c r="AD2280" s="165" t="s">
        <v>6150</v>
      </c>
      <c r="AE2280" s="241" t="s">
        <v>6150</v>
      </c>
      <c r="AF2280" s="165" t="s">
        <v>6150</v>
      </c>
      <c r="AG2280" s="165" t="s">
        <v>6150</v>
      </c>
      <c r="AH2280" s="165" t="s">
        <v>6150</v>
      </c>
      <c r="AI2280" s="165" t="s">
        <v>6150</v>
      </c>
      <c r="AJ2280" s="237" t="s">
        <v>6150</v>
      </c>
      <c r="AK2280" s="165" t="s">
        <v>6150</v>
      </c>
      <c r="AL2280" s="165" t="s">
        <v>6150</v>
      </c>
      <c r="AM2280" s="165" t="s">
        <v>6150</v>
      </c>
      <c r="AN2280" s="165" t="s">
        <v>6150</v>
      </c>
      <c r="AO2280" s="241" t="s">
        <v>6150</v>
      </c>
      <c r="AP2280" s="165" t="s">
        <v>6150</v>
      </c>
      <c r="AQ2280" s="165" t="s">
        <v>6150</v>
      </c>
      <c r="AR2280" s="165" t="s">
        <v>6150</v>
      </c>
      <c r="AS2280" s="165" t="s">
        <v>6150</v>
      </c>
      <c r="AT2280" s="5"/>
    </row>
    <row r="2281" spans="2:46" ht="50" customHeight="1">
      <c r="B2281" s="34" t="s">
        <v>4487</v>
      </c>
      <c r="C2281" s="35" t="s">
        <v>5326</v>
      </c>
      <c r="D2281" s="36" t="s">
        <v>4488</v>
      </c>
      <c r="E2281" s="240">
        <v>15.009</v>
      </c>
      <c r="F2281" s="235">
        <v>15.007</v>
      </c>
      <c r="G2281" s="234">
        <f t="shared" si="722"/>
        <v>2.0000000000006679E-3</v>
      </c>
      <c r="H2281" s="105">
        <f t="shared" si="723"/>
        <v>1.3327114013464838E-2</v>
      </c>
      <c r="I2281" s="240">
        <v>15.009</v>
      </c>
      <c r="J2281" s="235">
        <v>15.007</v>
      </c>
      <c r="K2281" s="234">
        <f t="shared" si="724"/>
        <v>2.0000000000006679E-3</v>
      </c>
      <c r="L2281" s="312">
        <f t="shared" si="725"/>
        <v>1.3327114013464838E-2</v>
      </c>
      <c r="M2281" s="233" t="s">
        <v>5412</v>
      </c>
      <c r="N2281" s="232" t="s">
        <v>5412</v>
      </c>
      <c r="O2281" s="232" t="s">
        <v>5412</v>
      </c>
      <c r="P2281" s="232" t="s">
        <v>5412</v>
      </c>
      <c r="Q2281" s="240" t="s">
        <v>6150</v>
      </c>
      <c r="R2281" s="235" t="s">
        <v>6150</v>
      </c>
      <c r="S2281" s="235" t="s">
        <v>6150</v>
      </c>
      <c r="T2281" s="290" t="s">
        <v>6150</v>
      </c>
      <c r="U2281" s="292" t="s">
        <v>6150</v>
      </c>
      <c r="V2281" s="165" t="s">
        <v>6150</v>
      </c>
      <c r="W2281" s="165" t="s">
        <v>6150</v>
      </c>
      <c r="X2281" s="165" t="s">
        <v>6150</v>
      </c>
      <c r="Y2281" s="165" t="s">
        <v>6150</v>
      </c>
      <c r="Z2281" s="241" t="s">
        <v>6150</v>
      </c>
      <c r="AA2281" s="165" t="s">
        <v>6150</v>
      </c>
      <c r="AB2281" s="165" t="s">
        <v>6150</v>
      </c>
      <c r="AC2281" s="165" t="s">
        <v>6150</v>
      </c>
      <c r="AD2281" s="165" t="s">
        <v>6150</v>
      </c>
      <c r="AE2281" s="241" t="s">
        <v>6150</v>
      </c>
      <c r="AF2281" s="165" t="s">
        <v>6150</v>
      </c>
      <c r="AG2281" s="165" t="s">
        <v>6150</v>
      </c>
      <c r="AH2281" s="165" t="s">
        <v>6150</v>
      </c>
      <c r="AI2281" s="165" t="s">
        <v>6150</v>
      </c>
      <c r="AJ2281" s="237" t="s">
        <v>6150</v>
      </c>
      <c r="AK2281" s="165" t="s">
        <v>6150</v>
      </c>
      <c r="AL2281" s="165" t="s">
        <v>6150</v>
      </c>
      <c r="AM2281" s="165" t="s">
        <v>6150</v>
      </c>
      <c r="AN2281" s="165" t="s">
        <v>6150</v>
      </c>
      <c r="AO2281" s="241" t="s">
        <v>6150</v>
      </c>
      <c r="AP2281" s="165" t="s">
        <v>6150</v>
      </c>
      <c r="AQ2281" s="165" t="s">
        <v>6150</v>
      </c>
      <c r="AR2281" s="165" t="s">
        <v>6150</v>
      </c>
      <c r="AS2281" s="165" t="s">
        <v>6150</v>
      </c>
      <c r="AT2281" s="5"/>
    </row>
    <row r="2282" spans="2:46" ht="50" customHeight="1">
      <c r="B2282" s="34" t="s">
        <v>4489</v>
      </c>
      <c r="C2282" s="35" t="s">
        <v>5326</v>
      </c>
      <c r="D2282" s="36" t="s">
        <v>4490</v>
      </c>
      <c r="E2282" s="240">
        <v>91.694999999999993</v>
      </c>
      <c r="F2282" s="235">
        <v>122.178</v>
      </c>
      <c r="G2282" s="234">
        <f t="shared" si="722"/>
        <v>-30.483000000000004</v>
      </c>
      <c r="H2282" s="105">
        <f t="shared" si="723"/>
        <v>-24.949663605559106</v>
      </c>
      <c r="I2282" s="240" t="s">
        <v>6150</v>
      </c>
      <c r="J2282" s="235" t="s">
        <v>6150</v>
      </c>
      <c r="K2282" s="235" t="s">
        <v>6150</v>
      </c>
      <c r="L2282" s="314" t="s">
        <v>6150</v>
      </c>
      <c r="M2282" s="233" t="s">
        <v>5412</v>
      </c>
      <c r="N2282" s="232" t="s">
        <v>5412</v>
      </c>
      <c r="O2282" s="232" t="s">
        <v>5412</v>
      </c>
      <c r="P2282" s="232" t="s">
        <v>5412</v>
      </c>
      <c r="Q2282" s="233">
        <v>91.694999999999993</v>
      </c>
      <c r="R2282" s="232">
        <v>122.178</v>
      </c>
      <c r="S2282" s="199">
        <f t="shared" si="726"/>
        <v>-30.483000000000004</v>
      </c>
      <c r="T2282" s="304">
        <f t="shared" si="727"/>
        <v>-24.949663605559106</v>
      </c>
      <c r="U2282" s="180" t="s">
        <v>10706</v>
      </c>
      <c r="V2282" s="165">
        <v>51</v>
      </c>
      <c r="W2282" s="165">
        <v>56</v>
      </c>
      <c r="X2282" s="165">
        <f t="shared" si="728"/>
        <v>-5</v>
      </c>
      <c r="Y2282" s="165">
        <f t="shared" si="729"/>
        <v>-8.9285714285714288</v>
      </c>
      <c r="Z2282" s="241" t="s">
        <v>7334</v>
      </c>
      <c r="AA2282" s="165">
        <v>39</v>
      </c>
      <c r="AB2282" s="165">
        <v>65</v>
      </c>
      <c r="AC2282" s="165">
        <f t="shared" si="730"/>
        <v>-26</v>
      </c>
      <c r="AD2282" s="165">
        <f t="shared" si="721"/>
        <v>-40</v>
      </c>
      <c r="AE2282" s="241" t="s">
        <v>10707</v>
      </c>
      <c r="AF2282" s="165">
        <v>1</v>
      </c>
      <c r="AG2282" s="165">
        <v>1</v>
      </c>
      <c r="AH2282" s="165">
        <f t="shared" si="717"/>
        <v>0</v>
      </c>
      <c r="AI2282" s="165">
        <f t="shared" si="731"/>
        <v>0</v>
      </c>
      <c r="AJ2282" s="237" t="s">
        <v>6150</v>
      </c>
      <c r="AK2282" s="165" t="s">
        <v>6150</v>
      </c>
      <c r="AL2282" s="165" t="s">
        <v>6150</v>
      </c>
      <c r="AM2282" s="165" t="s">
        <v>6150</v>
      </c>
      <c r="AN2282" s="165" t="s">
        <v>6150</v>
      </c>
      <c r="AO2282" s="241" t="s">
        <v>6150</v>
      </c>
      <c r="AP2282" s="165" t="s">
        <v>6150</v>
      </c>
      <c r="AQ2282" s="165" t="s">
        <v>6150</v>
      </c>
      <c r="AR2282" s="165" t="s">
        <v>6150</v>
      </c>
      <c r="AS2282" s="165" t="s">
        <v>6150</v>
      </c>
      <c r="AT2282" s="5"/>
    </row>
    <row r="2283" spans="2:46" ht="50" customHeight="1">
      <c r="B2283" s="34" t="s">
        <v>4491</v>
      </c>
      <c r="C2283" s="35" t="s">
        <v>5326</v>
      </c>
      <c r="D2283" s="36" t="s">
        <v>4492</v>
      </c>
      <c r="E2283" s="240">
        <v>48.081000000000003</v>
      </c>
      <c r="F2283" s="235">
        <v>44.353000000000002</v>
      </c>
      <c r="G2283" s="234">
        <f t="shared" si="722"/>
        <v>3.7280000000000015</v>
      </c>
      <c r="H2283" s="105">
        <f t="shared" si="723"/>
        <v>8.4052938921831704</v>
      </c>
      <c r="I2283" s="240">
        <v>48.081000000000003</v>
      </c>
      <c r="J2283" s="235">
        <v>44.353000000000002</v>
      </c>
      <c r="K2283" s="234">
        <f t="shared" si="724"/>
        <v>3.7280000000000015</v>
      </c>
      <c r="L2283" s="316">
        <f t="shared" si="725"/>
        <v>8.4052938921831704</v>
      </c>
      <c r="M2283" s="233" t="s">
        <v>5412</v>
      </c>
      <c r="N2283" s="232" t="s">
        <v>5412</v>
      </c>
      <c r="O2283" s="232" t="s">
        <v>5412</v>
      </c>
      <c r="P2283" s="232" t="s">
        <v>5412</v>
      </c>
      <c r="Q2283" s="240" t="s">
        <v>6150</v>
      </c>
      <c r="R2283" s="235" t="s">
        <v>6150</v>
      </c>
      <c r="S2283" s="235" t="s">
        <v>6150</v>
      </c>
      <c r="T2283" s="290" t="s">
        <v>6150</v>
      </c>
      <c r="U2283" s="292" t="s">
        <v>6150</v>
      </c>
      <c r="V2283" s="165" t="s">
        <v>6150</v>
      </c>
      <c r="W2283" s="165" t="s">
        <v>6150</v>
      </c>
      <c r="X2283" s="165" t="s">
        <v>6150</v>
      </c>
      <c r="Y2283" s="165" t="s">
        <v>6150</v>
      </c>
      <c r="Z2283" s="241" t="s">
        <v>6150</v>
      </c>
      <c r="AA2283" s="165" t="s">
        <v>6150</v>
      </c>
      <c r="AB2283" s="165" t="s">
        <v>6150</v>
      </c>
      <c r="AC2283" s="165" t="s">
        <v>6150</v>
      </c>
      <c r="AD2283" s="165" t="s">
        <v>6150</v>
      </c>
      <c r="AE2283" s="241" t="s">
        <v>6150</v>
      </c>
      <c r="AF2283" s="165" t="s">
        <v>6150</v>
      </c>
      <c r="AG2283" s="165" t="s">
        <v>6150</v>
      </c>
      <c r="AH2283" s="165" t="s">
        <v>6150</v>
      </c>
      <c r="AI2283" s="165" t="s">
        <v>6150</v>
      </c>
      <c r="AJ2283" s="237" t="s">
        <v>6150</v>
      </c>
      <c r="AK2283" s="165" t="s">
        <v>6150</v>
      </c>
      <c r="AL2283" s="165" t="s">
        <v>6150</v>
      </c>
      <c r="AM2283" s="165" t="s">
        <v>6150</v>
      </c>
      <c r="AN2283" s="165" t="s">
        <v>6150</v>
      </c>
      <c r="AO2283" s="241" t="s">
        <v>6150</v>
      </c>
      <c r="AP2283" s="165" t="s">
        <v>6150</v>
      </c>
      <c r="AQ2283" s="165" t="s">
        <v>6150</v>
      </c>
      <c r="AR2283" s="165" t="s">
        <v>6150</v>
      </c>
      <c r="AS2283" s="165" t="s">
        <v>6150</v>
      </c>
      <c r="AT2283" s="5"/>
    </row>
    <row r="2284" spans="2:46" ht="50" customHeight="1">
      <c r="B2284" s="34" t="s">
        <v>4493</v>
      </c>
      <c r="C2284" s="35" t="s">
        <v>5326</v>
      </c>
      <c r="D2284" s="36" t="s">
        <v>4494</v>
      </c>
      <c r="E2284" s="240">
        <v>1350.89</v>
      </c>
      <c r="F2284" s="235">
        <v>1995.952</v>
      </c>
      <c r="G2284" s="234">
        <f t="shared" si="722"/>
        <v>-645.0619999999999</v>
      </c>
      <c r="H2284" s="105">
        <f t="shared" si="723"/>
        <v>-32.318512669643354</v>
      </c>
      <c r="I2284" s="240">
        <v>367.16899999999998</v>
      </c>
      <c r="J2284" s="235">
        <v>318.20100000000002</v>
      </c>
      <c r="K2284" s="234">
        <f t="shared" si="724"/>
        <v>48.967999999999961</v>
      </c>
      <c r="L2284" s="316">
        <f t="shared" si="725"/>
        <v>15.38901511937422</v>
      </c>
      <c r="M2284" s="233" t="s">
        <v>5412</v>
      </c>
      <c r="N2284" s="232" t="s">
        <v>5412</v>
      </c>
      <c r="O2284" s="232" t="s">
        <v>5412</v>
      </c>
      <c r="P2284" s="232" t="s">
        <v>5412</v>
      </c>
      <c r="Q2284" s="233">
        <v>983.721</v>
      </c>
      <c r="R2284" s="232">
        <v>1677.751</v>
      </c>
      <c r="S2284" s="199">
        <f t="shared" si="726"/>
        <v>-694.03</v>
      </c>
      <c r="T2284" s="304">
        <f t="shared" si="727"/>
        <v>-41.36668671334423</v>
      </c>
      <c r="U2284" s="180" t="s">
        <v>6097</v>
      </c>
      <c r="V2284" s="165">
        <v>736</v>
      </c>
      <c r="W2284" s="165">
        <v>794</v>
      </c>
      <c r="X2284" s="165">
        <f t="shared" si="728"/>
        <v>-58</v>
      </c>
      <c r="Y2284" s="165">
        <f t="shared" si="729"/>
        <v>-7.3047858942065487</v>
      </c>
      <c r="Z2284" s="241" t="s">
        <v>10708</v>
      </c>
      <c r="AA2284" s="165">
        <v>140</v>
      </c>
      <c r="AB2284" s="165">
        <v>140</v>
      </c>
      <c r="AC2284" s="165">
        <f t="shared" si="730"/>
        <v>0</v>
      </c>
      <c r="AD2284" s="165">
        <f t="shared" si="721"/>
        <v>0</v>
      </c>
      <c r="AE2284" s="241" t="s">
        <v>10709</v>
      </c>
      <c r="AF2284" s="165">
        <v>107</v>
      </c>
      <c r="AG2284" s="165">
        <v>744</v>
      </c>
      <c r="AH2284" s="165">
        <f t="shared" si="717"/>
        <v>-637</v>
      </c>
      <c r="AI2284" s="165">
        <f t="shared" si="731"/>
        <v>-85.618279569892479</v>
      </c>
      <c r="AJ2284" s="241" t="s">
        <v>10710</v>
      </c>
      <c r="AK2284" s="165">
        <v>0</v>
      </c>
      <c r="AL2284" s="165">
        <v>0</v>
      </c>
      <c r="AM2284" s="165" t="s">
        <v>6150</v>
      </c>
      <c r="AN2284" s="165" t="s">
        <v>6150</v>
      </c>
      <c r="AO2284" s="241" t="s">
        <v>6150</v>
      </c>
      <c r="AP2284" s="165" t="s">
        <v>6150</v>
      </c>
      <c r="AQ2284" s="165" t="s">
        <v>6150</v>
      </c>
      <c r="AR2284" s="165" t="s">
        <v>6150</v>
      </c>
      <c r="AS2284" s="165" t="s">
        <v>6150</v>
      </c>
      <c r="AT2284" s="5"/>
    </row>
    <row r="2285" spans="2:46" ht="50" customHeight="1">
      <c r="B2285" s="34" t="s">
        <v>4495</v>
      </c>
      <c r="C2285" s="35" t="s">
        <v>5326</v>
      </c>
      <c r="D2285" s="36" t="s">
        <v>4496</v>
      </c>
      <c r="E2285" s="240">
        <v>212.703</v>
      </c>
      <c r="F2285" s="235">
        <v>234.09</v>
      </c>
      <c r="G2285" s="234">
        <f t="shared" si="722"/>
        <v>-21.387</v>
      </c>
      <c r="H2285" s="105">
        <f t="shared" si="723"/>
        <v>-9.1362296552607969</v>
      </c>
      <c r="I2285" s="240" t="s">
        <v>6150</v>
      </c>
      <c r="J2285" s="235" t="s">
        <v>6150</v>
      </c>
      <c r="K2285" s="235" t="s">
        <v>6150</v>
      </c>
      <c r="L2285" s="314" t="s">
        <v>6150</v>
      </c>
      <c r="M2285" s="233" t="s">
        <v>5412</v>
      </c>
      <c r="N2285" s="232" t="s">
        <v>5412</v>
      </c>
      <c r="O2285" s="232" t="s">
        <v>5412</v>
      </c>
      <c r="P2285" s="232" t="s">
        <v>5412</v>
      </c>
      <c r="Q2285" s="233">
        <v>212.703</v>
      </c>
      <c r="R2285" s="232">
        <v>234.09</v>
      </c>
      <c r="S2285" s="199">
        <f t="shared" si="726"/>
        <v>-21.387</v>
      </c>
      <c r="T2285" s="304">
        <f t="shared" si="727"/>
        <v>-9.1362296552607969</v>
      </c>
      <c r="U2285" s="180" t="s">
        <v>6097</v>
      </c>
      <c r="V2285" s="165">
        <v>213</v>
      </c>
      <c r="W2285" s="165">
        <v>234</v>
      </c>
      <c r="X2285" s="165">
        <f t="shared" si="728"/>
        <v>-21</v>
      </c>
      <c r="Y2285" s="165">
        <f t="shared" si="729"/>
        <v>-8.9743589743589745</v>
      </c>
      <c r="Z2285" s="241" t="s">
        <v>6150</v>
      </c>
      <c r="AA2285" s="165" t="s">
        <v>6150</v>
      </c>
      <c r="AB2285" s="165" t="s">
        <v>6150</v>
      </c>
      <c r="AC2285" s="165" t="s">
        <v>6150</v>
      </c>
      <c r="AD2285" s="165" t="s">
        <v>6150</v>
      </c>
      <c r="AE2285" s="165" t="s">
        <v>6150</v>
      </c>
      <c r="AF2285" s="165" t="s">
        <v>6150</v>
      </c>
      <c r="AG2285" s="165" t="s">
        <v>6150</v>
      </c>
      <c r="AH2285" s="165" t="s">
        <v>6150</v>
      </c>
      <c r="AI2285" s="165" t="s">
        <v>6150</v>
      </c>
      <c r="AJ2285" s="241" t="s">
        <v>6150</v>
      </c>
      <c r="AK2285" s="165" t="s">
        <v>6150</v>
      </c>
      <c r="AL2285" s="165" t="s">
        <v>6150</v>
      </c>
      <c r="AM2285" s="165" t="s">
        <v>6150</v>
      </c>
      <c r="AN2285" s="165" t="s">
        <v>6150</v>
      </c>
      <c r="AO2285" s="241" t="s">
        <v>6150</v>
      </c>
      <c r="AP2285" s="165" t="s">
        <v>6150</v>
      </c>
      <c r="AQ2285" s="165" t="s">
        <v>6150</v>
      </c>
      <c r="AR2285" s="165" t="s">
        <v>6150</v>
      </c>
      <c r="AS2285" s="165" t="s">
        <v>6150</v>
      </c>
      <c r="AT2285" s="5"/>
    </row>
    <row r="2286" spans="2:46" ht="50" customHeight="1">
      <c r="B2286" s="34" t="s">
        <v>4497</v>
      </c>
      <c r="C2286" s="35" t="s">
        <v>5326</v>
      </c>
      <c r="D2286" s="36" t="s">
        <v>4498</v>
      </c>
      <c r="E2286" s="240">
        <v>1581.93</v>
      </c>
      <c r="F2286" s="235">
        <v>1437.595</v>
      </c>
      <c r="G2286" s="234">
        <f t="shared" si="722"/>
        <v>144.33500000000004</v>
      </c>
      <c r="H2286" s="105">
        <f t="shared" si="723"/>
        <v>10.0400321370066</v>
      </c>
      <c r="I2286" s="240">
        <v>1581.93</v>
      </c>
      <c r="J2286" s="235">
        <v>1437.595</v>
      </c>
      <c r="K2286" s="234">
        <f t="shared" si="724"/>
        <v>144.33500000000004</v>
      </c>
      <c r="L2286" s="316">
        <f t="shared" si="725"/>
        <v>10.0400321370066</v>
      </c>
      <c r="M2286" s="233" t="s">
        <v>5412</v>
      </c>
      <c r="N2286" s="232" t="s">
        <v>5412</v>
      </c>
      <c r="O2286" s="232" t="s">
        <v>5412</v>
      </c>
      <c r="P2286" s="232" t="s">
        <v>5412</v>
      </c>
      <c r="Q2286" s="240" t="s">
        <v>6150</v>
      </c>
      <c r="R2286" s="235" t="s">
        <v>6150</v>
      </c>
      <c r="S2286" s="235" t="s">
        <v>6150</v>
      </c>
      <c r="T2286" s="290" t="s">
        <v>6150</v>
      </c>
      <c r="U2286" s="292" t="s">
        <v>6150</v>
      </c>
      <c r="V2286" s="165" t="s">
        <v>6150</v>
      </c>
      <c r="W2286" s="165" t="s">
        <v>6150</v>
      </c>
      <c r="X2286" s="165" t="s">
        <v>6150</v>
      </c>
      <c r="Y2286" s="165" t="s">
        <v>6150</v>
      </c>
      <c r="Z2286" s="241" t="s">
        <v>6150</v>
      </c>
      <c r="AA2286" s="165" t="s">
        <v>6150</v>
      </c>
      <c r="AB2286" s="165" t="s">
        <v>6150</v>
      </c>
      <c r="AC2286" s="165" t="s">
        <v>6150</v>
      </c>
      <c r="AD2286" s="165" t="s">
        <v>6150</v>
      </c>
      <c r="AE2286" s="165" t="s">
        <v>6150</v>
      </c>
      <c r="AF2286" s="165" t="s">
        <v>6150</v>
      </c>
      <c r="AG2286" s="165" t="s">
        <v>6150</v>
      </c>
      <c r="AH2286" s="165" t="s">
        <v>6150</v>
      </c>
      <c r="AI2286" s="165" t="s">
        <v>6150</v>
      </c>
      <c r="AJ2286" s="241" t="s">
        <v>6150</v>
      </c>
      <c r="AK2286" s="165" t="s">
        <v>6150</v>
      </c>
      <c r="AL2286" s="165" t="s">
        <v>6150</v>
      </c>
      <c r="AM2286" s="165" t="s">
        <v>6150</v>
      </c>
      <c r="AN2286" s="165" t="s">
        <v>6150</v>
      </c>
      <c r="AO2286" s="241" t="s">
        <v>6150</v>
      </c>
      <c r="AP2286" s="165" t="s">
        <v>6150</v>
      </c>
      <c r="AQ2286" s="165" t="s">
        <v>6150</v>
      </c>
      <c r="AR2286" s="165" t="s">
        <v>6150</v>
      </c>
      <c r="AS2286" s="165" t="s">
        <v>6150</v>
      </c>
      <c r="AT2286" s="5"/>
    </row>
    <row r="2287" spans="2:46" ht="50" customHeight="1">
      <c r="B2287" s="37" t="s">
        <v>4499</v>
      </c>
      <c r="C2287" s="35" t="s">
        <v>5326</v>
      </c>
      <c r="D2287" s="39" t="s">
        <v>4500</v>
      </c>
      <c r="E2287" s="240">
        <v>219.20500000000001</v>
      </c>
      <c r="F2287" s="235">
        <v>232.70500000000001</v>
      </c>
      <c r="G2287" s="234">
        <f t="shared" si="722"/>
        <v>-13.5</v>
      </c>
      <c r="H2287" s="105">
        <f t="shared" si="723"/>
        <v>-5.8013364560280181</v>
      </c>
      <c r="I2287" s="240">
        <v>92.98</v>
      </c>
      <c r="J2287" s="235">
        <v>127.48</v>
      </c>
      <c r="K2287" s="234">
        <f t="shared" si="724"/>
        <v>-34.5</v>
      </c>
      <c r="L2287" s="316">
        <f t="shared" si="725"/>
        <v>-27.063068716661437</v>
      </c>
      <c r="M2287" s="233" t="s">
        <v>5412</v>
      </c>
      <c r="N2287" s="232" t="s">
        <v>5412</v>
      </c>
      <c r="O2287" s="232" t="s">
        <v>5412</v>
      </c>
      <c r="P2287" s="232" t="s">
        <v>5412</v>
      </c>
      <c r="Q2287" s="233">
        <v>126.22499999999999</v>
      </c>
      <c r="R2287" s="232">
        <v>105.22499999999999</v>
      </c>
      <c r="S2287" s="199">
        <f t="shared" si="726"/>
        <v>21</v>
      </c>
      <c r="T2287" s="304">
        <f t="shared" si="727"/>
        <v>19.957234497505347</v>
      </c>
      <c r="U2287" s="180" t="s">
        <v>10711</v>
      </c>
      <c r="V2287" s="165">
        <v>126</v>
      </c>
      <c r="W2287" s="165">
        <v>105</v>
      </c>
      <c r="X2287" s="165">
        <f t="shared" si="728"/>
        <v>21</v>
      </c>
      <c r="Y2287" s="255">
        <f t="shared" si="729"/>
        <v>20</v>
      </c>
      <c r="Z2287" s="241" t="s">
        <v>6150</v>
      </c>
      <c r="AA2287" s="165" t="s">
        <v>6150</v>
      </c>
      <c r="AB2287" s="165" t="s">
        <v>6150</v>
      </c>
      <c r="AC2287" s="165" t="s">
        <v>6150</v>
      </c>
      <c r="AD2287" s="165" t="s">
        <v>6150</v>
      </c>
      <c r="AE2287" s="165" t="s">
        <v>6150</v>
      </c>
      <c r="AF2287" s="165" t="s">
        <v>6150</v>
      </c>
      <c r="AG2287" s="165" t="s">
        <v>6150</v>
      </c>
      <c r="AH2287" s="165" t="s">
        <v>6150</v>
      </c>
      <c r="AI2287" s="165" t="s">
        <v>6150</v>
      </c>
      <c r="AJ2287" s="241" t="s">
        <v>6150</v>
      </c>
      <c r="AK2287" s="165" t="s">
        <v>6150</v>
      </c>
      <c r="AL2287" s="165" t="s">
        <v>6150</v>
      </c>
      <c r="AM2287" s="165" t="s">
        <v>6150</v>
      </c>
      <c r="AN2287" s="165" t="s">
        <v>6150</v>
      </c>
      <c r="AO2287" s="241" t="s">
        <v>6150</v>
      </c>
      <c r="AP2287" s="165" t="s">
        <v>6150</v>
      </c>
      <c r="AQ2287" s="165" t="s">
        <v>6150</v>
      </c>
      <c r="AR2287" s="165" t="s">
        <v>6150</v>
      </c>
      <c r="AS2287" s="165" t="s">
        <v>6150</v>
      </c>
      <c r="AT2287" s="10"/>
    </row>
    <row r="2288" spans="2:46" ht="50" customHeight="1">
      <c r="B2288" s="34" t="s">
        <v>4501</v>
      </c>
      <c r="C2288" s="35" t="s">
        <v>5326</v>
      </c>
      <c r="D2288" s="36" t="s">
        <v>4502</v>
      </c>
      <c r="E2288" s="240">
        <v>1996.37</v>
      </c>
      <c r="F2288" s="235">
        <v>1777.3889999999999</v>
      </c>
      <c r="G2288" s="234">
        <f t="shared" si="722"/>
        <v>218.98099999999999</v>
      </c>
      <c r="H2288" s="105">
        <f t="shared" si="723"/>
        <v>12.320375562130744</v>
      </c>
      <c r="I2288" s="240">
        <v>409.37</v>
      </c>
      <c r="J2288" s="235">
        <v>190.38900000000001</v>
      </c>
      <c r="K2288" s="234">
        <f t="shared" si="724"/>
        <v>218.98099999999999</v>
      </c>
      <c r="L2288" s="316">
        <f t="shared" si="725"/>
        <v>115.01767434042934</v>
      </c>
      <c r="M2288" s="233" t="s">
        <v>5412</v>
      </c>
      <c r="N2288" s="232" t="s">
        <v>5412</v>
      </c>
      <c r="O2288" s="232" t="s">
        <v>5412</v>
      </c>
      <c r="P2288" s="232" t="s">
        <v>5412</v>
      </c>
      <c r="Q2288" s="233">
        <v>1587</v>
      </c>
      <c r="R2288" s="232">
        <v>1587</v>
      </c>
      <c r="S2288" s="199">
        <f t="shared" si="726"/>
        <v>0</v>
      </c>
      <c r="T2288" s="304">
        <f t="shared" si="727"/>
        <v>0</v>
      </c>
      <c r="U2288" s="180" t="s">
        <v>10712</v>
      </c>
      <c r="V2288" s="165">
        <v>1587</v>
      </c>
      <c r="W2288" s="165">
        <v>1587</v>
      </c>
      <c r="X2288" s="165">
        <f t="shared" si="728"/>
        <v>0</v>
      </c>
      <c r="Y2288" s="165">
        <f t="shared" si="729"/>
        <v>0</v>
      </c>
      <c r="Z2288" s="241" t="s">
        <v>6150</v>
      </c>
      <c r="AA2288" s="165" t="s">
        <v>6150</v>
      </c>
      <c r="AB2288" s="165" t="s">
        <v>6150</v>
      </c>
      <c r="AC2288" s="165" t="s">
        <v>6150</v>
      </c>
      <c r="AD2288" s="165" t="s">
        <v>6150</v>
      </c>
      <c r="AE2288" s="165" t="s">
        <v>6150</v>
      </c>
      <c r="AF2288" s="165" t="s">
        <v>6150</v>
      </c>
      <c r="AG2288" s="165" t="s">
        <v>6150</v>
      </c>
      <c r="AH2288" s="165" t="s">
        <v>6150</v>
      </c>
      <c r="AI2288" s="165" t="s">
        <v>6150</v>
      </c>
      <c r="AJ2288" s="241" t="s">
        <v>6150</v>
      </c>
      <c r="AK2288" s="165" t="s">
        <v>6150</v>
      </c>
      <c r="AL2288" s="165" t="s">
        <v>6150</v>
      </c>
      <c r="AM2288" s="165" t="s">
        <v>6150</v>
      </c>
      <c r="AN2288" s="165" t="s">
        <v>6150</v>
      </c>
      <c r="AO2288" s="241" t="s">
        <v>6150</v>
      </c>
      <c r="AP2288" s="165" t="s">
        <v>6150</v>
      </c>
      <c r="AQ2288" s="165" t="s">
        <v>6150</v>
      </c>
      <c r="AR2288" s="165" t="s">
        <v>6150</v>
      </c>
      <c r="AS2288" s="165" t="s">
        <v>6150</v>
      </c>
      <c r="AT2288" s="5"/>
    </row>
    <row r="2289" spans="2:46" ht="50" customHeight="1">
      <c r="B2289" s="34" t="s">
        <v>4503</v>
      </c>
      <c r="C2289" s="35" t="s">
        <v>5326</v>
      </c>
      <c r="D2289" s="36" t="s">
        <v>4504</v>
      </c>
      <c r="E2289" s="240">
        <v>233.13</v>
      </c>
      <c r="F2289" s="235">
        <v>216.68199999999999</v>
      </c>
      <c r="G2289" s="234">
        <f t="shared" si="722"/>
        <v>16.448000000000008</v>
      </c>
      <c r="H2289" s="105">
        <f t="shared" si="723"/>
        <v>7.5908474169520348</v>
      </c>
      <c r="I2289" s="240">
        <v>202.09100000000001</v>
      </c>
      <c r="J2289" s="235">
        <v>188.65</v>
      </c>
      <c r="K2289" s="234">
        <f t="shared" si="724"/>
        <v>13.441000000000003</v>
      </c>
      <c r="L2289" s="316">
        <f t="shared" si="725"/>
        <v>7.1248343493241464</v>
      </c>
      <c r="M2289" s="233" t="s">
        <v>5412</v>
      </c>
      <c r="N2289" s="232" t="s">
        <v>5412</v>
      </c>
      <c r="O2289" s="232" t="s">
        <v>5412</v>
      </c>
      <c r="P2289" s="232" t="s">
        <v>5412</v>
      </c>
      <c r="Q2289" s="233">
        <v>31.039000000000001</v>
      </c>
      <c r="R2289" s="232">
        <v>28.032</v>
      </c>
      <c r="S2289" s="199">
        <f t="shared" si="726"/>
        <v>3.0070000000000014</v>
      </c>
      <c r="T2289" s="304">
        <f t="shared" si="727"/>
        <v>10.727026255707768</v>
      </c>
      <c r="U2289" s="180" t="s">
        <v>6097</v>
      </c>
      <c r="V2289" s="165">
        <v>31</v>
      </c>
      <c r="W2289" s="165">
        <v>28</v>
      </c>
      <c r="X2289" s="165">
        <f t="shared" si="728"/>
        <v>3</v>
      </c>
      <c r="Y2289" s="165">
        <f t="shared" si="729"/>
        <v>10.714285714285714</v>
      </c>
      <c r="Z2289" s="241" t="s">
        <v>6150</v>
      </c>
      <c r="AA2289" s="165" t="s">
        <v>6150</v>
      </c>
      <c r="AB2289" s="165" t="s">
        <v>6150</v>
      </c>
      <c r="AC2289" s="165" t="s">
        <v>6150</v>
      </c>
      <c r="AD2289" s="165" t="s">
        <v>6150</v>
      </c>
      <c r="AE2289" s="165" t="s">
        <v>6150</v>
      </c>
      <c r="AF2289" s="165" t="s">
        <v>6150</v>
      </c>
      <c r="AG2289" s="165" t="s">
        <v>6150</v>
      </c>
      <c r="AH2289" s="165" t="s">
        <v>6150</v>
      </c>
      <c r="AI2289" s="165" t="s">
        <v>6150</v>
      </c>
      <c r="AJ2289" s="241" t="s">
        <v>6150</v>
      </c>
      <c r="AK2289" s="165" t="s">
        <v>6150</v>
      </c>
      <c r="AL2289" s="165" t="s">
        <v>6150</v>
      </c>
      <c r="AM2289" s="165" t="s">
        <v>6150</v>
      </c>
      <c r="AN2289" s="165" t="s">
        <v>6150</v>
      </c>
      <c r="AO2289" s="241" t="s">
        <v>6150</v>
      </c>
      <c r="AP2289" s="165" t="s">
        <v>6150</v>
      </c>
      <c r="AQ2289" s="165" t="s">
        <v>6150</v>
      </c>
      <c r="AR2289" s="165" t="s">
        <v>6150</v>
      </c>
      <c r="AS2289" s="165" t="s">
        <v>6150</v>
      </c>
      <c r="AT2289" s="5"/>
    </row>
    <row r="2290" spans="2:46" ht="50" customHeight="1">
      <c r="B2290" s="34" t="s">
        <v>4505</v>
      </c>
      <c r="C2290" s="35" t="s">
        <v>5326</v>
      </c>
      <c r="D2290" s="36" t="s">
        <v>4506</v>
      </c>
      <c r="E2290" s="240">
        <v>725.88</v>
      </c>
      <c r="F2290" s="235">
        <v>672.46400000000006</v>
      </c>
      <c r="G2290" s="234">
        <f t="shared" si="722"/>
        <v>53.41599999999994</v>
      </c>
      <c r="H2290" s="105">
        <f t="shared" si="723"/>
        <v>7.9433248471293529</v>
      </c>
      <c r="I2290" s="240">
        <v>555.51900000000001</v>
      </c>
      <c r="J2290" s="235">
        <v>502.24099999999999</v>
      </c>
      <c r="K2290" s="234">
        <f t="shared" si="724"/>
        <v>53.27800000000002</v>
      </c>
      <c r="L2290" s="316">
        <f t="shared" si="725"/>
        <v>10.608054698839805</v>
      </c>
      <c r="M2290" s="233" t="s">
        <v>5412</v>
      </c>
      <c r="N2290" s="232" t="s">
        <v>5412</v>
      </c>
      <c r="O2290" s="232" t="s">
        <v>5412</v>
      </c>
      <c r="P2290" s="232" t="s">
        <v>5412</v>
      </c>
      <c r="Q2290" s="233">
        <v>170.36099999999999</v>
      </c>
      <c r="R2290" s="232">
        <v>170.22300000000001</v>
      </c>
      <c r="S2290" s="199">
        <f t="shared" si="726"/>
        <v>0.13799999999997681</v>
      </c>
      <c r="T2290" s="304">
        <f t="shared" si="727"/>
        <v>8.1070125658681144E-2</v>
      </c>
      <c r="U2290" s="180" t="s">
        <v>10713</v>
      </c>
      <c r="V2290" s="165">
        <v>170</v>
      </c>
      <c r="W2290" s="165">
        <v>170</v>
      </c>
      <c r="X2290" s="165">
        <f t="shared" si="728"/>
        <v>0</v>
      </c>
      <c r="Y2290" s="165">
        <f t="shared" si="729"/>
        <v>0</v>
      </c>
      <c r="Z2290" s="241" t="s">
        <v>6150</v>
      </c>
      <c r="AA2290" s="165" t="s">
        <v>6150</v>
      </c>
      <c r="AB2290" s="165" t="s">
        <v>6150</v>
      </c>
      <c r="AC2290" s="165" t="s">
        <v>6150</v>
      </c>
      <c r="AD2290" s="165" t="s">
        <v>6150</v>
      </c>
      <c r="AE2290" s="165" t="s">
        <v>6150</v>
      </c>
      <c r="AF2290" s="165" t="s">
        <v>6150</v>
      </c>
      <c r="AG2290" s="165" t="s">
        <v>6150</v>
      </c>
      <c r="AH2290" s="165" t="s">
        <v>6150</v>
      </c>
      <c r="AI2290" s="165" t="s">
        <v>6150</v>
      </c>
      <c r="AJ2290" s="241" t="s">
        <v>6150</v>
      </c>
      <c r="AK2290" s="165" t="s">
        <v>6150</v>
      </c>
      <c r="AL2290" s="165" t="s">
        <v>6150</v>
      </c>
      <c r="AM2290" s="165" t="s">
        <v>6150</v>
      </c>
      <c r="AN2290" s="165" t="s">
        <v>6150</v>
      </c>
      <c r="AO2290" s="241" t="s">
        <v>6150</v>
      </c>
      <c r="AP2290" s="165" t="s">
        <v>6150</v>
      </c>
      <c r="AQ2290" s="165" t="s">
        <v>6150</v>
      </c>
      <c r="AR2290" s="165" t="s">
        <v>6150</v>
      </c>
      <c r="AS2290" s="165" t="s">
        <v>6150</v>
      </c>
      <c r="AT2290" s="5"/>
    </row>
    <row r="2291" spans="2:46" ht="50" customHeight="1">
      <c r="B2291" s="34" t="s">
        <v>4507</v>
      </c>
      <c r="C2291" s="35" t="s">
        <v>5326</v>
      </c>
      <c r="D2291" s="36" t="s">
        <v>4508</v>
      </c>
      <c r="E2291" s="240">
        <v>1167.8989999999999</v>
      </c>
      <c r="F2291" s="235">
        <v>1242.5250000000001</v>
      </c>
      <c r="G2291" s="234">
        <f t="shared" si="722"/>
        <v>-74.626000000000204</v>
      </c>
      <c r="H2291" s="105">
        <f t="shared" si="723"/>
        <v>-6.0059958552141968</v>
      </c>
      <c r="I2291" s="240">
        <v>24.192</v>
      </c>
      <c r="J2291" s="235">
        <v>140.91800000000001</v>
      </c>
      <c r="K2291" s="234">
        <f t="shared" si="724"/>
        <v>-116.726</v>
      </c>
      <c r="L2291" s="316">
        <f t="shared" si="725"/>
        <v>-82.832569295618725</v>
      </c>
      <c r="M2291" s="233" t="s">
        <v>5412</v>
      </c>
      <c r="N2291" s="232" t="s">
        <v>5412</v>
      </c>
      <c r="O2291" s="232" t="s">
        <v>5412</v>
      </c>
      <c r="P2291" s="232" t="s">
        <v>5412</v>
      </c>
      <c r="Q2291" s="233">
        <v>1143.7070000000001</v>
      </c>
      <c r="R2291" s="232">
        <v>1101.607</v>
      </c>
      <c r="S2291" s="199">
        <f t="shared" si="726"/>
        <v>42.100000000000136</v>
      </c>
      <c r="T2291" s="304">
        <f t="shared" si="727"/>
        <v>3.821689586213608</v>
      </c>
      <c r="U2291" s="180" t="s">
        <v>10714</v>
      </c>
      <c r="V2291" s="165">
        <v>683</v>
      </c>
      <c r="W2291" s="165">
        <v>658</v>
      </c>
      <c r="X2291" s="165">
        <f t="shared" si="728"/>
        <v>25</v>
      </c>
      <c r="Y2291" s="255">
        <f t="shared" si="729"/>
        <v>3.7993920972644375</v>
      </c>
      <c r="Z2291" s="241" t="s">
        <v>10715</v>
      </c>
      <c r="AA2291" s="165">
        <v>128</v>
      </c>
      <c r="AB2291" s="165">
        <v>125</v>
      </c>
      <c r="AC2291" s="165">
        <f t="shared" si="730"/>
        <v>3</v>
      </c>
      <c r="AD2291" s="165">
        <f t="shared" si="721"/>
        <v>2.4</v>
      </c>
      <c r="AE2291" s="241" t="s">
        <v>5654</v>
      </c>
      <c r="AF2291" s="165">
        <v>111</v>
      </c>
      <c r="AG2291" s="165">
        <v>118</v>
      </c>
      <c r="AH2291" s="165">
        <f t="shared" si="717"/>
        <v>-7</v>
      </c>
      <c r="AI2291" s="165">
        <f t="shared" si="731"/>
        <v>-5.9322033898305087</v>
      </c>
      <c r="AJ2291" s="241" t="s">
        <v>10716</v>
      </c>
      <c r="AK2291" s="165">
        <v>87</v>
      </c>
      <c r="AL2291" s="165">
        <v>91</v>
      </c>
      <c r="AM2291" s="165">
        <f t="shared" ref="AM2291" si="732">AK2291-AL2291</f>
        <v>-4</v>
      </c>
      <c r="AN2291" s="165">
        <f t="shared" si="718"/>
        <v>-4.395604395604396</v>
      </c>
      <c r="AO2291" s="241" t="s">
        <v>10717</v>
      </c>
      <c r="AP2291" s="165">
        <v>67</v>
      </c>
      <c r="AQ2291" s="165">
        <v>62</v>
      </c>
      <c r="AR2291" s="165">
        <f t="shared" si="719"/>
        <v>5</v>
      </c>
      <c r="AS2291" s="255">
        <f t="shared" si="720"/>
        <v>8.064516129032258</v>
      </c>
      <c r="AT2291" s="5"/>
    </row>
    <row r="2292" spans="2:46" ht="50" customHeight="1">
      <c r="B2292" s="34" t="s">
        <v>4509</v>
      </c>
      <c r="C2292" s="35" t="s">
        <v>5326</v>
      </c>
      <c r="D2292" s="36" t="s">
        <v>4510</v>
      </c>
      <c r="E2292" s="240">
        <v>11.54</v>
      </c>
      <c r="F2292" s="235">
        <v>11.039</v>
      </c>
      <c r="G2292" s="234">
        <f t="shared" si="722"/>
        <v>0.50099999999999945</v>
      </c>
      <c r="H2292" s="105">
        <f t="shared" si="723"/>
        <v>4.5384545701603356</v>
      </c>
      <c r="I2292" s="233" t="s">
        <v>6150</v>
      </c>
      <c r="J2292" s="232" t="s">
        <v>6150</v>
      </c>
      <c r="K2292" s="232" t="s">
        <v>6150</v>
      </c>
      <c r="L2292" s="319" t="s">
        <v>6150</v>
      </c>
      <c r="M2292" s="233" t="s">
        <v>5412</v>
      </c>
      <c r="N2292" s="232" t="s">
        <v>5412</v>
      </c>
      <c r="O2292" s="232" t="s">
        <v>5412</v>
      </c>
      <c r="P2292" s="232" t="s">
        <v>5412</v>
      </c>
      <c r="Q2292" s="233">
        <v>11.54</v>
      </c>
      <c r="R2292" s="232">
        <v>11.039</v>
      </c>
      <c r="S2292" s="199">
        <f t="shared" si="726"/>
        <v>0.50099999999999945</v>
      </c>
      <c r="T2292" s="304">
        <f>S2292/R2292*100</f>
        <v>4.5384545701603356</v>
      </c>
      <c r="U2292" s="180" t="s">
        <v>10718</v>
      </c>
      <c r="V2292" s="165">
        <v>12</v>
      </c>
      <c r="W2292" s="165">
        <v>11</v>
      </c>
      <c r="X2292" s="165">
        <f t="shared" si="728"/>
        <v>1</v>
      </c>
      <c r="Y2292" s="165">
        <f>X2292/W2292*100</f>
        <v>9.0909090909090917</v>
      </c>
      <c r="Z2292" s="241" t="s">
        <v>6150</v>
      </c>
      <c r="AA2292" s="165" t="s">
        <v>6150</v>
      </c>
      <c r="AB2292" s="165" t="s">
        <v>6150</v>
      </c>
      <c r="AC2292" s="165" t="s">
        <v>6150</v>
      </c>
      <c r="AD2292" s="165" t="s">
        <v>6150</v>
      </c>
      <c r="AE2292" s="165" t="s">
        <v>6150</v>
      </c>
      <c r="AF2292" s="165" t="s">
        <v>6150</v>
      </c>
      <c r="AG2292" s="165" t="s">
        <v>6150</v>
      </c>
      <c r="AH2292" s="165" t="s">
        <v>6150</v>
      </c>
      <c r="AI2292" s="165" t="s">
        <v>6150</v>
      </c>
      <c r="AJ2292" s="241" t="s">
        <v>6150</v>
      </c>
      <c r="AK2292" s="165" t="s">
        <v>6150</v>
      </c>
      <c r="AL2292" s="165" t="s">
        <v>6150</v>
      </c>
      <c r="AM2292" s="165" t="s">
        <v>6150</v>
      </c>
      <c r="AN2292" s="165" t="s">
        <v>6150</v>
      </c>
      <c r="AO2292" s="241" t="s">
        <v>6150</v>
      </c>
      <c r="AP2292" s="165" t="s">
        <v>6150</v>
      </c>
      <c r="AQ2292" s="165" t="s">
        <v>6150</v>
      </c>
      <c r="AR2292" s="165" t="s">
        <v>6150</v>
      </c>
      <c r="AS2292" s="165" t="s">
        <v>6150</v>
      </c>
      <c r="AT2292" s="5"/>
    </row>
    <row r="2293" spans="2:46" ht="50" customHeight="1">
      <c r="B2293" s="34" t="s">
        <v>4511</v>
      </c>
      <c r="C2293" s="35" t="s">
        <v>5326</v>
      </c>
      <c r="D2293" s="36" t="s">
        <v>4512</v>
      </c>
      <c r="E2293" s="240">
        <v>111.039</v>
      </c>
      <c r="F2293" s="235">
        <v>89.768000000000001</v>
      </c>
      <c r="G2293" s="234">
        <f t="shared" si="722"/>
        <v>21.271000000000001</v>
      </c>
      <c r="H2293" s="105">
        <f t="shared" si="723"/>
        <v>23.695526245432671</v>
      </c>
      <c r="I2293" s="233">
        <v>100.408</v>
      </c>
      <c r="J2293" s="232">
        <v>89.768000000000001</v>
      </c>
      <c r="K2293" s="199">
        <f t="shared" si="724"/>
        <v>10.64</v>
      </c>
      <c r="L2293" s="316">
        <f t="shared" si="725"/>
        <v>11.852776044915784</v>
      </c>
      <c r="M2293" s="233" t="s">
        <v>5412</v>
      </c>
      <c r="N2293" s="232" t="s">
        <v>5412</v>
      </c>
      <c r="O2293" s="232" t="s">
        <v>5412</v>
      </c>
      <c r="P2293" s="232" t="s">
        <v>5412</v>
      </c>
      <c r="Q2293" s="233">
        <v>10.631</v>
      </c>
      <c r="R2293" s="232">
        <v>0</v>
      </c>
      <c r="S2293" s="199">
        <f t="shared" si="726"/>
        <v>10.631</v>
      </c>
      <c r="T2293" s="304" t="s">
        <v>12159</v>
      </c>
      <c r="U2293" s="180" t="s">
        <v>5654</v>
      </c>
      <c r="V2293" s="165">
        <v>11</v>
      </c>
      <c r="W2293" s="165">
        <v>0</v>
      </c>
      <c r="X2293" s="165">
        <f t="shared" si="728"/>
        <v>11</v>
      </c>
      <c r="Y2293" s="165">
        <v>0</v>
      </c>
      <c r="Z2293" s="241" t="s">
        <v>6150</v>
      </c>
      <c r="AA2293" s="165" t="s">
        <v>6150</v>
      </c>
      <c r="AB2293" s="165" t="s">
        <v>6150</v>
      </c>
      <c r="AC2293" s="165" t="s">
        <v>6150</v>
      </c>
      <c r="AD2293" s="165" t="s">
        <v>6150</v>
      </c>
      <c r="AE2293" s="165" t="s">
        <v>6150</v>
      </c>
      <c r="AF2293" s="165" t="s">
        <v>6150</v>
      </c>
      <c r="AG2293" s="165" t="s">
        <v>6150</v>
      </c>
      <c r="AH2293" s="165" t="s">
        <v>6150</v>
      </c>
      <c r="AI2293" s="165" t="s">
        <v>6150</v>
      </c>
      <c r="AJ2293" s="241" t="s">
        <v>6150</v>
      </c>
      <c r="AK2293" s="165" t="s">
        <v>6150</v>
      </c>
      <c r="AL2293" s="165" t="s">
        <v>6150</v>
      </c>
      <c r="AM2293" s="165" t="s">
        <v>6150</v>
      </c>
      <c r="AN2293" s="165" t="s">
        <v>6150</v>
      </c>
      <c r="AO2293" s="241" t="s">
        <v>6150</v>
      </c>
      <c r="AP2293" s="165" t="s">
        <v>6150</v>
      </c>
      <c r="AQ2293" s="165" t="s">
        <v>6150</v>
      </c>
      <c r="AR2293" s="165" t="s">
        <v>6150</v>
      </c>
      <c r="AS2293" s="165" t="s">
        <v>6150</v>
      </c>
      <c r="AT2293" s="5"/>
    </row>
    <row r="2294" spans="2:46" ht="50" customHeight="1">
      <c r="B2294" s="34" t="s">
        <v>4513</v>
      </c>
      <c r="C2294" s="35" t="s">
        <v>5326</v>
      </c>
      <c r="D2294" s="36" t="s">
        <v>4514</v>
      </c>
      <c r="E2294" s="240">
        <v>153.404</v>
      </c>
      <c r="F2294" s="235">
        <v>151.45400000000001</v>
      </c>
      <c r="G2294" s="234">
        <f t="shared" si="722"/>
        <v>1.9499999999999886</v>
      </c>
      <c r="H2294" s="105">
        <f t="shared" si="723"/>
        <v>1.2875196429278781</v>
      </c>
      <c r="I2294" s="233" t="s">
        <v>6150</v>
      </c>
      <c r="J2294" s="232" t="s">
        <v>6150</v>
      </c>
      <c r="K2294" s="232" t="s">
        <v>6150</v>
      </c>
      <c r="L2294" s="319" t="s">
        <v>6150</v>
      </c>
      <c r="M2294" s="233" t="s">
        <v>5412</v>
      </c>
      <c r="N2294" s="232" t="s">
        <v>5412</v>
      </c>
      <c r="O2294" s="232" t="s">
        <v>5412</v>
      </c>
      <c r="P2294" s="232" t="s">
        <v>5412</v>
      </c>
      <c r="Q2294" s="233">
        <v>153.404</v>
      </c>
      <c r="R2294" s="232">
        <v>151.45400000000001</v>
      </c>
      <c r="S2294" s="199">
        <f t="shared" si="726"/>
        <v>1.9499999999999886</v>
      </c>
      <c r="T2294" s="304">
        <f t="shared" si="727"/>
        <v>1.2875196429278781</v>
      </c>
      <c r="U2294" s="180" t="s">
        <v>5513</v>
      </c>
      <c r="V2294" s="165">
        <v>153</v>
      </c>
      <c r="W2294" s="165">
        <v>151</v>
      </c>
      <c r="X2294" s="165">
        <f t="shared" si="728"/>
        <v>2</v>
      </c>
      <c r="Y2294" s="255">
        <f t="shared" si="729"/>
        <v>1.3245033112582782</v>
      </c>
      <c r="Z2294" s="241" t="s">
        <v>6150</v>
      </c>
      <c r="AA2294" s="165" t="s">
        <v>6150</v>
      </c>
      <c r="AB2294" s="165" t="s">
        <v>6150</v>
      </c>
      <c r="AC2294" s="165" t="s">
        <v>6150</v>
      </c>
      <c r="AD2294" s="165" t="s">
        <v>6150</v>
      </c>
      <c r="AE2294" s="165" t="s">
        <v>6150</v>
      </c>
      <c r="AF2294" s="165" t="s">
        <v>6150</v>
      </c>
      <c r="AG2294" s="165" t="s">
        <v>6150</v>
      </c>
      <c r="AH2294" s="165" t="s">
        <v>6150</v>
      </c>
      <c r="AI2294" s="165" t="s">
        <v>6150</v>
      </c>
      <c r="AJ2294" s="241" t="s">
        <v>6150</v>
      </c>
      <c r="AK2294" s="165" t="s">
        <v>6150</v>
      </c>
      <c r="AL2294" s="165" t="s">
        <v>6150</v>
      </c>
      <c r="AM2294" s="165" t="s">
        <v>6150</v>
      </c>
      <c r="AN2294" s="165" t="s">
        <v>6150</v>
      </c>
      <c r="AO2294" s="241" t="s">
        <v>6150</v>
      </c>
      <c r="AP2294" s="165" t="s">
        <v>6150</v>
      </c>
      <c r="AQ2294" s="165" t="s">
        <v>6150</v>
      </c>
      <c r="AR2294" s="165" t="s">
        <v>6150</v>
      </c>
      <c r="AS2294" s="165" t="s">
        <v>6150</v>
      </c>
      <c r="AT2294" s="5"/>
    </row>
    <row r="2295" spans="2:46" ht="50" customHeight="1">
      <c r="B2295" s="34" t="s">
        <v>4515</v>
      </c>
      <c r="C2295" s="35" t="s">
        <v>5326</v>
      </c>
      <c r="D2295" s="36" t="s">
        <v>4516</v>
      </c>
      <c r="E2295" s="240">
        <v>1127.029</v>
      </c>
      <c r="F2295" s="235">
        <v>1070.239</v>
      </c>
      <c r="G2295" s="234">
        <f t="shared" si="722"/>
        <v>56.789999999999964</v>
      </c>
      <c r="H2295" s="105">
        <f t="shared" si="723"/>
        <v>5.3062913984633298</v>
      </c>
      <c r="I2295" s="240">
        <v>1127.029</v>
      </c>
      <c r="J2295" s="235">
        <v>1070.239</v>
      </c>
      <c r="K2295" s="234">
        <f t="shared" si="724"/>
        <v>56.789999999999964</v>
      </c>
      <c r="L2295" s="316">
        <f t="shared" si="725"/>
        <v>5.3062913984633298</v>
      </c>
      <c r="M2295" s="233" t="s">
        <v>5412</v>
      </c>
      <c r="N2295" s="232" t="s">
        <v>5412</v>
      </c>
      <c r="O2295" s="232" t="s">
        <v>5412</v>
      </c>
      <c r="P2295" s="232" t="s">
        <v>5412</v>
      </c>
      <c r="Q2295" s="233" t="s">
        <v>5412</v>
      </c>
      <c r="R2295" s="232" t="s">
        <v>5412</v>
      </c>
      <c r="S2295" s="232" t="s">
        <v>5412</v>
      </c>
      <c r="T2295" s="291" t="s">
        <v>5412</v>
      </c>
      <c r="U2295" s="65" t="s">
        <v>6150</v>
      </c>
      <c r="V2295" s="235" t="s">
        <v>6150</v>
      </c>
      <c r="W2295" s="235" t="s">
        <v>6150</v>
      </c>
      <c r="X2295" s="235" t="s">
        <v>6150</v>
      </c>
      <c r="Y2295" s="235" t="s">
        <v>6150</v>
      </c>
      <c r="Z2295" s="237" t="s">
        <v>6150</v>
      </c>
      <c r="AA2295" s="165" t="s">
        <v>6150</v>
      </c>
      <c r="AB2295" s="165" t="s">
        <v>6150</v>
      </c>
      <c r="AC2295" s="165" t="s">
        <v>6150</v>
      </c>
      <c r="AD2295" s="165" t="s">
        <v>6150</v>
      </c>
      <c r="AE2295" s="165" t="s">
        <v>6150</v>
      </c>
      <c r="AF2295" s="165" t="s">
        <v>6150</v>
      </c>
      <c r="AG2295" s="165" t="s">
        <v>6150</v>
      </c>
      <c r="AH2295" s="165" t="s">
        <v>6150</v>
      </c>
      <c r="AI2295" s="165" t="s">
        <v>6150</v>
      </c>
      <c r="AJ2295" s="241" t="s">
        <v>6150</v>
      </c>
      <c r="AK2295" s="165" t="s">
        <v>6150</v>
      </c>
      <c r="AL2295" s="165" t="s">
        <v>6150</v>
      </c>
      <c r="AM2295" s="165" t="s">
        <v>6150</v>
      </c>
      <c r="AN2295" s="165" t="s">
        <v>6150</v>
      </c>
      <c r="AO2295" s="241" t="s">
        <v>6150</v>
      </c>
      <c r="AP2295" s="165" t="s">
        <v>6150</v>
      </c>
      <c r="AQ2295" s="165" t="s">
        <v>6150</v>
      </c>
      <c r="AR2295" s="165" t="s">
        <v>6150</v>
      </c>
      <c r="AS2295" s="165" t="s">
        <v>6150</v>
      </c>
      <c r="AT2295" s="5"/>
    </row>
    <row r="2296" spans="2:46" ht="50" customHeight="1">
      <c r="B2296" s="37" t="s">
        <v>4517</v>
      </c>
      <c r="C2296" s="35" t="s">
        <v>5326</v>
      </c>
      <c r="D2296" s="39" t="s">
        <v>4518</v>
      </c>
      <c r="E2296" s="240">
        <v>58.591999999999999</v>
      </c>
      <c r="F2296" s="235">
        <v>58.591999999999999</v>
      </c>
      <c r="G2296" s="234">
        <f t="shared" si="722"/>
        <v>0</v>
      </c>
      <c r="H2296" s="105">
        <f t="shared" si="723"/>
        <v>0</v>
      </c>
      <c r="I2296" s="233" t="s">
        <v>6150</v>
      </c>
      <c r="J2296" s="232" t="s">
        <v>6150</v>
      </c>
      <c r="K2296" s="232" t="s">
        <v>6150</v>
      </c>
      <c r="L2296" s="319" t="s">
        <v>6150</v>
      </c>
      <c r="M2296" s="233" t="s">
        <v>5412</v>
      </c>
      <c r="N2296" s="232" t="s">
        <v>5412</v>
      </c>
      <c r="O2296" s="232" t="s">
        <v>5412</v>
      </c>
      <c r="P2296" s="232" t="s">
        <v>5412</v>
      </c>
      <c r="Q2296" s="233">
        <v>58.591999999999999</v>
      </c>
      <c r="R2296" s="232">
        <v>58.591999999999999</v>
      </c>
      <c r="S2296" s="199">
        <f t="shared" si="726"/>
        <v>0</v>
      </c>
      <c r="T2296" s="304">
        <f t="shared" si="727"/>
        <v>0</v>
      </c>
      <c r="U2296" s="180" t="s">
        <v>10719</v>
      </c>
      <c r="V2296" s="165">
        <v>59</v>
      </c>
      <c r="W2296" s="165">
        <v>59</v>
      </c>
      <c r="X2296" s="165">
        <f t="shared" si="728"/>
        <v>0</v>
      </c>
      <c r="Y2296" s="165">
        <f t="shared" si="729"/>
        <v>0</v>
      </c>
      <c r="Z2296" s="241" t="s">
        <v>6150</v>
      </c>
      <c r="AA2296" s="165" t="s">
        <v>6150</v>
      </c>
      <c r="AB2296" s="165" t="s">
        <v>6150</v>
      </c>
      <c r="AC2296" s="165" t="s">
        <v>6150</v>
      </c>
      <c r="AD2296" s="165" t="s">
        <v>6150</v>
      </c>
      <c r="AE2296" s="165" t="s">
        <v>6150</v>
      </c>
      <c r="AF2296" s="165" t="s">
        <v>6150</v>
      </c>
      <c r="AG2296" s="165" t="s">
        <v>6150</v>
      </c>
      <c r="AH2296" s="165" t="s">
        <v>6150</v>
      </c>
      <c r="AI2296" s="165" t="s">
        <v>6150</v>
      </c>
      <c r="AJ2296" s="241" t="s">
        <v>6150</v>
      </c>
      <c r="AK2296" s="165" t="s">
        <v>6150</v>
      </c>
      <c r="AL2296" s="165" t="s">
        <v>6150</v>
      </c>
      <c r="AM2296" s="165" t="s">
        <v>6150</v>
      </c>
      <c r="AN2296" s="165" t="s">
        <v>6150</v>
      </c>
      <c r="AO2296" s="241" t="s">
        <v>6150</v>
      </c>
      <c r="AP2296" s="165" t="s">
        <v>6150</v>
      </c>
      <c r="AQ2296" s="165" t="s">
        <v>6150</v>
      </c>
      <c r="AR2296" s="165" t="s">
        <v>6150</v>
      </c>
      <c r="AS2296" s="165" t="s">
        <v>6150</v>
      </c>
      <c r="AT2296" s="10"/>
    </row>
    <row r="2297" spans="2:46" ht="50" customHeight="1">
      <c r="B2297" s="37" t="s">
        <v>4519</v>
      </c>
      <c r="C2297" s="35" t="s">
        <v>5326</v>
      </c>
      <c r="D2297" s="39" t="s">
        <v>4520</v>
      </c>
      <c r="E2297" s="240">
        <v>147.46899999999999</v>
      </c>
      <c r="F2297" s="235">
        <v>111.16500000000001</v>
      </c>
      <c r="G2297" s="234">
        <f t="shared" si="722"/>
        <v>36.303999999999988</v>
      </c>
      <c r="H2297" s="105">
        <f t="shared" si="723"/>
        <v>32.657760985921811</v>
      </c>
      <c r="I2297" s="240">
        <v>4.3159999999999998</v>
      </c>
      <c r="J2297" s="235">
        <v>19.015999999999998</v>
      </c>
      <c r="K2297" s="234">
        <f t="shared" si="724"/>
        <v>-14.7</v>
      </c>
      <c r="L2297" s="316">
        <f t="shared" si="725"/>
        <v>-77.303323517038294</v>
      </c>
      <c r="M2297" s="233" t="s">
        <v>5412</v>
      </c>
      <c r="N2297" s="232" t="s">
        <v>5412</v>
      </c>
      <c r="O2297" s="232" t="s">
        <v>5412</v>
      </c>
      <c r="P2297" s="232" t="s">
        <v>5412</v>
      </c>
      <c r="Q2297" s="233">
        <v>143.15299999999999</v>
      </c>
      <c r="R2297" s="232">
        <v>92.149000000000001</v>
      </c>
      <c r="S2297" s="199">
        <f t="shared" si="726"/>
        <v>51.003999999999991</v>
      </c>
      <c r="T2297" s="304">
        <f t="shared" si="727"/>
        <v>55.349488328685062</v>
      </c>
      <c r="U2297" s="180" t="s">
        <v>7076</v>
      </c>
      <c r="V2297" s="165">
        <v>140</v>
      </c>
      <c r="W2297" s="165">
        <v>90</v>
      </c>
      <c r="X2297" s="165">
        <f t="shared" si="728"/>
        <v>50</v>
      </c>
      <c r="Y2297" s="165">
        <f t="shared" si="729"/>
        <v>55.555555555555557</v>
      </c>
      <c r="Z2297" s="241" t="s">
        <v>6017</v>
      </c>
      <c r="AA2297" s="165">
        <v>3</v>
      </c>
      <c r="AB2297" s="165">
        <v>2</v>
      </c>
      <c r="AC2297" s="165">
        <f t="shared" si="730"/>
        <v>1</v>
      </c>
      <c r="AD2297" s="165">
        <f t="shared" si="721"/>
        <v>50</v>
      </c>
      <c r="AE2297" s="241" t="s">
        <v>6150</v>
      </c>
      <c r="AF2297" s="165" t="s">
        <v>6150</v>
      </c>
      <c r="AG2297" s="165" t="s">
        <v>6150</v>
      </c>
      <c r="AH2297" s="165" t="s">
        <v>6150</v>
      </c>
      <c r="AI2297" s="165" t="s">
        <v>6150</v>
      </c>
      <c r="AJ2297" s="241" t="s">
        <v>6150</v>
      </c>
      <c r="AK2297" s="165" t="s">
        <v>6150</v>
      </c>
      <c r="AL2297" s="165" t="s">
        <v>6150</v>
      </c>
      <c r="AM2297" s="165" t="s">
        <v>6150</v>
      </c>
      <c r="AN2297" s="165" t="s">
        <v>6150</v>
      </c>
      <c r="AO2297" s="241" t="s">
        <v>6150</v>
      </c>
      <c r="AP2297" s="165" t="s">
        <v>6150</v>
      </c>
      <c r="AQ2297" s="165" t="s">
        <v>6150</v>
      </c>
      <c r="AR2297" s="165" t="s">
        <v>6150</v>
      </c>
      <c r="AS2297" s="165" t="s">
        <v>6150</v>
      </c>
      <c r="AT2297" s="10"/>
    </row>
    <row r="2298" spans="2:46" ht="50" customHeight="1">
      <c r="B2298" s="34" t="s">
        <v>4521</v>
      </c>
      <c r="C2298" s="35" t="s">
        <v>5326</v>
      </c>
      <c r="D2298" s="36" t="s">
        <v>4522</v>
      </c>
      <c r="E2298" s="240">
        <v>384.02</v>
      </c>
      <c r="F2298" s="235">
        <v>386.44600000000003</v>
      </c>
      <c r="G2298" s="234">
        <f t="shared" si="722"/>
        <v>-2.4260000000000446</v>
      </c>
      <c r="H2298" s="105">
        <f t="shared" si="723"/>
        <v>-0.62777205612169473</v>
      </c>
      <c r="I2298" s="240">
        <v>384.02</v>
      </c>
      <c r="J2298" s="235">
        <v>386.44600000000003</v>
      </c>
      <c r="K2298" s="234">
        <f t="shared" si="724"/>
        <v>-2.4260000000000446</v>
      </c>
      <c r="L2298" s="316">
        <f t="shared" si="725"/>
        <v>-0.62777205612169473</v>
      </c>
      <c r="M2298" s="233" t="s">
        <v>5412</v>
      </c>
      <c r="N2298" s="232" t="s">
        <v>5412</v>
      </c>
      <c r="O2298" s="232" t="s">
        <v>5412</v>
      </c>
      <c r="P2298" s="232" t="s">
        <v>5412</v>
      </c>
      <c r="Q2298" s="233" t="s">
        <v>5412</v>
      </c>
      <c r="R2298" s="232" t="s">
        <v>5412</v>
      </c>
      <c r="S2298" s="232" t="s">
        <v>5412</v>
      </c>
      <c r="T2298" s="291" t="s">
        <v>5412</v>
      </c>
      <c r="U2298" s="65" t="s">
        <v>6150</v>
      </c>
      <c r="V2298" s="235" t="s">
        <v>6150</v>
      </c>
      <c r="W2298" s="235" t="s">
        <v>6150</v>
      </c>
      <c r="X2298" s="235" t="s">
        <v>6150</v>
      </c>
      <c r="Y2298" s="235" t="s">
        <v>6150</v>
      </c>
      <c r="Z2298" s="241" t="s">
        <v>6150</v>
      </c>
      <c r="AA2298" s="165" t="s">
        <v>6150</v>
      </c>
      <c r="AB2298" s="165" t="s">
        <v>6150</v>
      </c>
      <c r="AC2298" s="165" t="s">
        <v>6150</v>
      </c>
      <c r="AD2298" s="165" t="s">
        <v>6150</v>
      </c>
      <c r="AE2298" s="165" t="s">
        <v>6150</v>
      </c>
      <c r="AF2298" s="165" t="s">
        <v>6150</v>
      </c>
      <c r="AG2298" s="165" t="s">
        <v>6150</v>
      </c>
      <c r="AH2298" s="165" t="s">
        <v>6150</v>
      </c>
      <c r="AI2298" s="165" t="s">
        <v>6150</v>
      </c>
      <c r="AJ2298" s="241" t="s">
        <v>6150</v>
      </c>
      <c r="AK2298" s="165" t="s">
        <v>6150</v>
      </c>
      <c r="AL2298" s="165" t="s">
        <v>6150</v>
      </c>
      <c r="AM2298" s="165" t="s">
        <v>6150</v>
      </c>
      <c r="AN2298" s="165" t="s">
        <v>6150</v>
      </c>
      <c r="AO2298" s="241" t="s">
        <v>6150</v>
      </c>
      <c r="AP2298" s="165" t="s">
        <v>6150</v>
      </c>
      <c r="AQ2298" s="165" t="s">
        <v>6150</v>
      </c>
      <c r="AR2298" s="165" t="s">
        <v>6150</v>
      </c>
      <c r="AS2298" s="165" t="s">
        <v>6150</v>
      </c>
      <c r="AT2298" s="5"/>
    </row>
    <row r="2299" spans="2:46" ht="50" customHeight="1">
      <c r="B2299" s="34" t="s">
        <v>4523</v>
      </c>
      <c r="C2299" s="35" t="s">
        <v>5326</v>
      </c>
      <c r="D2299" s="36" t="s">
        <v>4524</v>
      </c>
      <c r="E2299" s="240">
        <v>363.7</v>
      </c>
      <c r="F2299" s="235">
        <v>426</v>
      </c>
      <c r="G2299" s="234">
        <f t="shared" si="722"/>
        <v>-62.300000000000011</v>
      </c>
      <c r="H2299" s="105">
        <f t="shared" si="723"/>
        <v>-14.624413145539908</v>
      </c>
      <c r="I2299" s="240">
        <v>67</v>
      </c>
      <c r="J2299" s="235">
        <v>135</v>
      </c>
      <c r="K2299" s="234">
        <f t="shared" si="724"/>
        <v>-68</v>
      </c>
      <c r="L2299" s="316">
        <f t="shared" si="725"/>
        <v>-50.370370370370367</v>
      </c>
      <c r="M2299" s="233" t="s">
        <v>5412</v>
      </c>
      <c r="N2299" s="232" t="s">
        <v>5412</v>
      </c>
      <c r="O2299" s="232" t="s">
        <v>5412</v>
      </c>
      <c r="P2299" s="232" t="s">
        <v>5412</v>
      </c>
      <c r="Q2299" s="233">
        <v>296.7</v>
      </c>
      <c r="R2299" s="232">
        <v>291</v>
      </c>
      <c r="S2299" s="199">
        <f t="shared" si="726"/>
        <v>5.6999999999999886</v>
      </c>
      <c r="T2299" s="304">
        <f t="shared" si="727"/>
        <v>1.9587628865979343</v>
      </c>
      <c r="U2299" s="180" t="s">
        <v>6922</v>
      </c>
      <c r="V2299" s="165">
        <v>297</v>
      </c>
      <c r="W2299" s="165">
        <v>291</v>
      </c>
      <c r="X2299" s="165">
        <f t="shared" si="728"/>
        <v>6</v>
      </c>
      <c r="Y2299" s="165">
        <f t="shared" si="729"/>
        <v>2.0618556701030926</v>
      </c>
      <c r="Z2299" s="241" t="s">
        <v>6150</v>
      </c>
      <c r="AA2299" s="165" t="s">
        <v>6150</v>
      </c>
      <c r="AB2299" s="165" t="s">
        <v>6150</v>
      </c>
      <c r="AC2299" s="165" t="s">
        <v>6150</v>
      </c>
      <c r="AD2299" s="165" t="s">
        <v>6150</v>
      </c>
      <c r="AE2299" s="165" t="s">
        <v>6150</v>
      </c>
      <c r="AF2299" s="165" t="s">
        <v>6150</v>
      </c>
      <c r="AG2299" s="165" t="s">
        <v>6150</v>
      </c>
      <c r="AH2299" s="165" t="s">
        <v>6150</v>
      </c>
      <c r="AI2299" s="165" t="s">
        <v>6150</v>
      </c>
      <c r="AJ2299" s="241" t="s">
        <v>6150</v>
      </c>
      <c r="AK2299" s="165" t="s">
        <v>6150</v>
      </c>
      <c r="AL2299" s="165" t="s">
        <v>6150</v>
      </c>
      <c r="AM2299" s="165" t="s">
        <v>6150</v>
      </c>
      <c r="AN2299" s="165" t="s">
        <v>6150</v>
      </c>
      <c r="AO2299" s="241" t="s">
        <v>6150</v>
      </c>
      <c r="AP2299" s="165" t="s">
        <v>6150</v>
      </c>
      <c r="AQ2299" s="165" t="s">
        <v>6150</v>
      </c>
      <c r="AR2299" s="165" t="s">
        <v>6150</v>
      </c>
      <c r="AS2299" s="165" t="s">
        <v>6150</v>
      </c>
      <c r="AT2299" s="5"/>
    </row>
    <row r="2300" spans="2:46" ht="50" customHeight="1">
      <c r="B2300" s="34" t="s">
        <v>4525</v>
      </c>
      <c r="C2300" s="35" t="s">
        <v>5326</v>
      </c>
      <c r="D2300" s="36" t="s">
        <v>4526</v>
      </c>
      <c r="E2300" s="240">
        <v>397.15100000000001</v>
      </c>
      <c r="F2300" s="235">
        <v>407.38</v>
      </c>
      <c r="G2300" s="234">
        <f t="shared" si="722"/>
        <v>-10.228999999999985</v>
      </c>
      <c r="H2300" s="105">
        <f t="shared" si="723"/>
        <v>-2.5109234621238121</v>
      </c>
      <c r="I2300" s="233" t="s">
        <v>6150</v>
      </c>
      <c r="J2300" s="232" t="s">
        <v>6150</v>
      </c>
      <c r="K2300" s="232" t="s">
        <v>6150</v>
      </c>
      <c r="L2300" s="319" t="s">
        <v>6150</v>
      </c>
      <c r="M2300" s="233" t="s">
        <v>5412</v>
      </c>
      <c r="N2300" s="232" t="s">
        <v>5412</v>
      </c>
      <c r="O2300" s="232" t="s">
        <v>5412</v>
      </c>
      <c r="P2300" s="232" t="s">
        <v>5412</v>
      </c>
      <c r="Q2300" s="233">
        <v>397.15100000000001</v>
      </c>
      <c r="R2300" s="232">
        <v>407.38</v>
      </c>
      <c r="S2300" s="199">
        <f t="shared" si="726"/>
        <v>-10.228999999999985</v>
      </c>
      <c r="T2300" s="304">
        <f t="shared" si="727"/>
        <v>-2.5109234621238121</v>
      </c>
      <c r="U2300" s="180" t="s">
        <v>7076</v>
      </c>
      <c r="V2300" s="165">
        <v>397</v>
      </c>
      <c r="W2300" s="165">
        <v>407</v>
      </c>
      <c r="X2300" s="165">
        <f t="shared" si="728"/>
        <v>-10</v>
      </c>
      <c r="Y2300" s="165">
        <f t="shared" si="729"/>
        <v>-2.4570024570024569</v>
      </c>
      <c r="Z2300" s="241" t="s">
        <v>6150</v>
      </c>
      <c r="AA2300" s="165" t="s">
        <v>6150</v>
      </c>
      <c r="AB2300" s="165" t="s">
        <v>6150</v>
      </c>
      <c r="AC2300" s="165" t="s">
        <v>6150</v>
      </c>
      <c r="AD2300" s="165" t="s">
        <v>6150</v>
      </c>
      <c r="AE2300" s="165" t="s">
        <v>6150</v>
      </c>
      <c r="AF2300" s="165" t="s">
        <v>6150</v>
      </c>
      <c r="AG2300" s="165" t="s">
        <v>6150</v>
      </c>
      <c r="AH2300" s="165" t="s">
        <v>6150</v>
      </c>
      <c r="AI2300" s="165" t="s">
        <v>6150</v>
      </c>
      <c r="AJ2300" s="241" t="s">
        <v>6150</v>
      </c>
      <c r="AK2300" s="165" t="s">
        <v>6150</v>
      </c>
      <c r="AL2300" s="165" t="s">
        <v>6150</v>
      </c>
      <c r="AM2300" s="165" t="s">
        <v>6150</v>
      </c>
      <c r="AN2300" s="165" t="s">
        <v>6150</v>
      </c>
      <c r="AO2300" s="241" t="s">
        <v>6150</v>
      </c>
      <c r="AP2300" s="165" t="s">
        <v>6150</v>
      </c>
      <c r="AQ2300" s="165" t="s">
        <v>6150</v>
      </c>
      <c r="AR2300" s="165" t="s">
        <v>6150</v>
      </c>
      <c r="AS2300" s="165" t="s">
        <v>6150</v>
      </c>
      <c r="AT2300" s="5"/>
    </row>
    <row r="2301" spans="2:46" ht="50" customHeight="1">
      <c r="B2301" s="34" t="s">
        <v>4527</v>
      </c>
      <c r="C2301" s="35" t="s">
        <v>5326</v>
      </c>
      <c r="D2301" s="36" t="s">
        <v>4528</v>
      </c>
      <c r="E2301" s="240">
        <v>594.56299999999999</v>
      </c>
      <c r="F2301" s="235">
        <v>594.351</v>
      </c>
      <c r="G2301" s="234">
        <f t="shared" si="722"/>
        <v>0.21199999999998909</v>
      </c>
      <c r="H2301" s="105">
        <f t="shared" si="723"/>
        <v>3.5669158460234628E-2</v>
      </c>
      <c r="I2301" s="233" t="s">
        <v>6150</v>
      </c>
      <c r="J2301" s="232" t="s">
        <v>6150</v>
      </c>
      <c r="K2301" s="232" t="s">
        <v>6150</v>
      </c>
      <c r="L2301" s="319" t="s">
        <v>6150</v>
      </c>
      <c r="M2301" s="233" t="s">
        <v>5412</v>
      </c>
      <c r="N2301" s="232" t="s">
        <v>5412</v>
      </c>
      <c r="O2301" s="232" t="s">
        <v>5412</v>
      </c>
      <c r="P2301" s="232" t="s">
        <v>5412</v>
      </c>
      <c r="Q2301" s="233">
        <v>594.56299999999999</v>
      </c>
      <c r="R2301" s="232">
        <v>594.351</v>
      </c>
      <c r="S2301" s="199">
        <f t="shared" si="726"/>
        <v>0.21199999999998909</v>
      </c>
      <c r="T2301" s="304">
        <f t="shared" si="727"/>
        <v>3.5669158460234628E-2</v>
      </c>
      <c r="U2301" s="180" t="s">
        <v>10720</v>
      </c>
      <c r="V2301" s="165">
        <v>595</v>
      </c>
      <c r="W2301" s="165">
        <v>594</v>
      </c>
      <c r="X2301" s="165">
        <f t="shared" si="728"/>
        <v>1</v>
      </c>
      <c r="Y2301" s="165">
        <f t="shared" si="729"/>
        <v>0.16835016835016833</v>
      </c>
      <c r="Z2301" s="241" t="s">
        <v>6150</v>
      </c>
      <c r="AA2301" s="165" t="s">
        <v>6150</v>
      </c>
      <c r="AB2301" s="165" t="s">
        <v>6150</v>
      </c>
      <c r="AC2301" s="165" t="s">
        <v>6150</v>
      </c>
      <c r="AD2301" s="165" t="s">
        <v>6150</v>
      </c>
      <c r="AE2301" s="165" t="s">
        <v>6150</v>
      </c>
      <c r="AF2301" s="165" t="s">
        <v>6150</v>
      </c>
      <c r="AG2301" s="165" t="s">
        <v>6150</v>
      </c>
      <c r="AH2301" s="165" t="s">
        <v>6150</v>
      </c>
      <c r="AI2301" s="165" t="s">
        <v>6150</v>
      </c>
      <c r="AJ2301" s="241" t="s">
        <v>6150</v>
      </c>
      <c r="AK2301" s="165" t="s">
        <v>6150</v>
      </c>
      <c r="AL2301" s="165" t="s">
        <v>6150</v>
      </c>
      <c r="AM2301" s="165" t="s">
        <v>6150</v>
      </c>
      <c r="AN2301" s="165" t="s">
        <v>6150</v>
      </c>
      <c r="AO2301" s="241" t="s">
        <v>6150</v>
      </c>
      <c r="AP2301" s="165" t="s">
        <v>6150</v>
      </c>
      <c r="AQ2301" s="165" t="s">
        <v>6150</v>
      </c>
      <c r="AR2301" s="165" t="s">
        <v>6150</v>
      </c>
      <c r="AS2301" s="165" t="s">
        <v>6150</v>
      </c>
      <c r="AT2301" s="5"/>
    </row>
    <row r="2302" spans="2:46" ht="50" customHeight="1">
      <c r="B2302" s="34" t="s">
        <v>4529</v>
      </c>
      <c r="C2302" s="35" t="s">
        <v>5326</v>
      </c>
      <c r="D2302" s="36" t="s">
        <v>4530</v>
      </c>
      <c r="E2302" s="240">
        <v>349.77100000000002</v>
      </c>
      <c r="F2302" s="235">
        <v>325.22000000000003</v>
      </c>
      <c r="G2302" s="234">
        <f t="shared" si="722"/>
        <v>24.550999999999988</v>
      </c>
      <c r="H2302" s="105">
        <f t="shared" si="723"/>
        <v>7.5490437242481976</v>
      </c>
      <c r="I2302" s="240">
        <v>150.512</v>
      </c>
      <c r="J2302" s="235">
        <v>130.49</v>
      </c>
      <c r="K2302" s="234">
        <f t="shared" si="724"/>
        <v>20.021999999999991</v>
      </c>
      <c r="L2302" s="316">
        <f t="shared" si="725"/>
        <v>15.343704498428989</v>
      </c>
      <c r="M2302" s="233" t="s">
        <v>5412</v>
      </c>
      <c r="N2302" s="232" t="s">
        <v>5412</v>
      </c>
      <c r="O2302" s="232" t="s">
        <v>5412</v>
      </c>
      <c r="P2302" s="232" t="s">
        <v>5412</v>
      </c>
      <c r="Q2302" s="233">
        <v>199.25899999999999</v>
      </c>
      <c r="R2302" s="232">
        <v>194.73</v>
      </c>
      <c r="S2302" s="199">
        <f t="shared" si="726"/>
        <v>4.5289999999999964</v>
      </c>
      <c r="T2302" s="304">
        <f t="shared" si="727"/>
        <v>2.3257844194525736</v>
      </c>
      <c r="U2302" s="180" t="s">
        <v>10721</v>
      </c>
      <c r="V2302" s="165">
        <v>184</v>
      </c>
      <c r="W2302" s="165">
        <v>183</v>
      </c>
      <c r="X2302" s="165">
        <f t="shared" si="728"/>
        <v>1</v>
      </c>
      <c r="Y2302" s="165">
        <f t="shared" si="729"/>
        <v>0.54644808743169404</v>
      </c>
      <c r="Z2302" s="241" t="s">
        <v>10722</v>
      </c>
      <c r="AA2302" s="165">
        <v>16</v>
      </c>
      <c r="AB2302" s="165">
        <v>12</v>
      </c>
      <c r="AC2302" s="165">
        <f t="shared" si="730"/>
        <v>4</v>
      </c>
      <c r="AD2302" s="165">
        <f t="shared" si="721"/>
        <v>33.333333333333329</v>
      </c>
      <c r="AE2302" s="241" t="s">
        <v>6150</v>
      </c>
      <c r="AF2302" s="165" t="s">
        <v>6150</v>
      </c>
      <c r="AG2302" s="165" t="s">
        <v>6150</v>
      </c>
      <c r="AH2302" s="165" t="s">
        <v>6150</v>
      </c>
      <c r="AI2302" s="165" t="s">
        <v>6150</v>
      </c>
      <c r="AJ2302" s="241" t="s">
        <v>6150</v>
      </c>
      <c r="AK2302" s="165" t="s">
        <v>6150</v>
      </c>
      <c r="AL2302" s="165" t="s">
        <v>6150</v>
      </c>
      <c r="AM2302" s="165" t="s">
        <v>6150</v>
      </c>
      <c r="AN2302" s="165" t="s">
        <v>6150</v>
      </c>
      <c r="AO2302" s="241" t="s">
        <v>6150</v>
      </c>
      <c r="AP2302" s="165" t="s">
        <v>6150</v>
      </c>
      <c r="AQ2302" s="165" t="s">
        <v>6150</v>
      </c>
      <c r="AR2302" s="165" t="s">
        <v>6150</v>
      </c>
      <c r="AS2302" s="165" t="s">
        <v>6150</v>
      </c>
      <c r="AT2302" s="5"/>
    </row>
    <row r="2303" spans="2:46" ht="50" customHeight="1">
      <c r="B2303" s="34" t="s">
        <v>4531</v>
      </c>
      <c r="C2303" s="35" t="s">
        <v>5326</v>
      </c>
      <c r="D2303" s="36" t="s">
        <v>4532</v>
      </c>
      <c r="E2303" s="240">
        <v>182.57499999999999</v>
      </c>
      <c r="F2303" s="235">
        <v>182.553</v>
      </c>
      <c r="G2303" s="234">
        <f t="shared" si="722"/>
        <v>2.199999999999136E-2</v>
      </c>
      <c r="H2303" s="105">
        <f t="shared" si="723"/>
        <v>1.2051294692495529E-2</v>
      </c>
      <c r="I2303" s="240">
        <v>20.010000000000002</v>
      </c>
      <c r="J2303" s="235">
        <v>20.010000000000002</v>
      </c>
      <c r="K2303" s="234">
        <f t="shared" si="724"/>
        <v>0</v>
      </c>
      <c r="L2303" s="316">
        <f t="shared" si="725"/>
        <v>0</v>
      </c>
      <c r="M2303" s="233" t="s">
        <v>5412</v>
      </c>
      <c r="N2303" s="232" t="s">
        <v>5412</v>
      </c>
      <c r="O2303" s="232" t="s">
        <v>5412</v>
      </c>
      <c r="P2303" s="232" t="s">
        <v>5412</v>
      </c>
      <c r="Q2303" s="233">
        <v>162.565</v>
      </c>
      <c r="R2303" s="232">
        <v>162.54300000000001</v>
      </c>
      <c r="S2303" s="199">
        <f t="shared" si="726"/>
        <v>2.199999999999136E-2</v>
      </c>
      <c r="T2303" s="304">
        <f t="shared" si="727"/>
        <v>1.3534880000979039E-2</v>
      </c>
      <c r="U2303" s="180" t="s">
        <v>10723</v>
      </c>
      <c r="V2303" s="165">
        <v>103</v>
      </c>
      <c r="W2303" s="165">
        <v>103</v>
      </c>
      <c r="X2303" s="165">
        <f t="shared" si="728"/>
        <v>0</v>
      </c>
      <c r="Y2303" s="255">
        <f t="shared" si="729"/>
        <v>0</v>
      </c>
      <c r="Z2303" s="241" t="s">
        <v>10724</v>
      </c>
      <c r="AA2303" s="165">
        <v>50</v>
      </c>
      <c r="AB2303" s="165">
        <v>50</v>
      </c>
      <c r="AC2303" s="165">
        <f t="shared" si="730"/>
        <v>0</v>
      </c>
      <c r="AD2303" s="165">
        <f t="shared" si="721"/>
        <v>0</v>
      </c>
      <c r="AE2303" s="241" t="s">
        <v>10725</v>
      </c>
      <c r="AF2303" s="165">
        <v>9</v>
      </c>
      <c r="AG2303" s="165">
        <v>9</v>
      </c>
      <c r="AH2303" s="165">
        <f t="shared" si="717"/>
        <v>0</v>
      </c>
      <c r="AI2303" s="165">
        <f t="shared" si="731"/>
        <v>0</v>
      </c>
      <c r="AJ2303" s="241" t="s">
        <v>6150</v>
      </c>
      <c r="AK2303" s="165" t="s">
        <v>6150</v>
      </c>
      <c r="AL2303" s="165" t="s">
        <v>6150</v>
      </c>
      <c r="AM2303" s="165" t="s">
        <v>6150</v>
      </c>
      <c r="AN2303" s="165" t="s">
        <v>6150</v>
      </c>
      <c r="AO2303" s="241" t="s">
        <v>6150</v>
      </c>
      <c r="AP2303" s="165" t="s">
        <v>6150</v>
      </c>
      <c r="AQ2303" s="165" t="s">
        <v>6150</v>
      </c>
      <c r="AR2303" s="165" t="s">
        <v>6150</v>
      </c>
      <c r="AS2303" s="165" t="s">
        <v>6150</v>
      </c>
      <c r="AT2303" s="5"/>
    </row>
    <row r="2304" spans="2:46" ht="50" customHeight="1">
      <c r="B2304" s="34" t="s">
        <v>4533</v>
      </c>
      <c r="C2304" s="35" t="s">
        <v>5326</v>
      </c>
      <c r="D2304" s="36" t="s">
        <v>4534</v>
      </c>
      <c r="E2304" s="240">
        <v>100</v>
      </c>
      <c r="F2304" s="235">
        <v>50</v>
      </c>
      <c r="G2304" s="234">
        <f t="shared" si="722"/>
        <v>50</v>
      </c>
      <c r="H2304" s="105">
        <f t="shared" si="723"/>
        <v>100</v>
      </c>
      <c r="I2304" s="240">
        <v>100</v>
      </c>
      <c r="J2304" s="235">
        <v>50</v>
      </c>
      <c r="K2304" s="234">
        <f t="shared" si="724"/>
        <v>50</v>
      </c>
      <c r="L2304" s="316">
        <f t="shared" si="725"/>
        <v>100</v>
      </c>
      <c r="M2304" s="233" t="s">
        <v>5412</v>
      </c>
      <c r="N2304" s="232" t="s">
        <v>5412</v>
      </c>
      <c r="O2304" s="232" t="s">
        <v>5412</v>
      </c>
      <c r="P2304" s="232" t="s">
        <v>5412</v>
      </c>
      <c r="Q2304" s="233" t="s">
        <v>5412</v>
      </c>
      <c r="R2304" s="232" t="s">
        <v>5412</v>
      </c>
      <c r="S2304" s="232" t="s">
        <v>5412</v>
      </c>
      <c r="T2304" s="291" t="s">
        <v>5412</v>
      </c>
      <c r="U2304" s="65" t="s">
        <v>6150</v>
      </c>
      <c r="V2304" s="235" t="s">
        <v>6150</v>
      </c>
      <c r="W2304" s="235" t="s">
        <v>6150</v>
      </c>
      <c r="X2304" s="235" t="s">
        <v>6150</v>
      </c>
      <c r="Y2304" s="235" t="s">
        <v>6150</v>
      </c>
      <c r="Z2304" s="241" t="s">
        <v>6150</v>
      </c>
      <c r="AA2304" s="165" t="s">
        <v>6150</v>
      </c>
      <c r="AB2304" s="165" t="s">
        <v>6150</v>
      </c>
      <c r="AC2304" s="165" t="s">
        <v>6150</v>
      </c>
      <c r="AD2304" s="165" t="s">
        <v>6150</v>
      </c>
      <c r="AE2304" s="165" t="s">
        <v>6150</v>
      </c>
      <c r="AF2304" s="165" t="s">
        <v>6150</v>
      </c>
      <c r="AG2304" s="165" t="s">
        <v>6150</v>
      </c>
      <c r="AH2304" s="165" t="s">
        <v>6150</v>
      </c>
      <c r="AI2304" s="165" t="s">
        <v>6150</v>
      </c>
      <c r="AJ2304" s="241" t="s">
        <v>6150</v>
      </c>
      <c r="AK2304" s="165" t="s">
        <v>6150</v>
      </c>
      <c r="AL2304" s="165" t="s">
        <v>6150</v>
      </c>
      <c r="AM2304" s="165" t="s">
        <v>6150</v>
      </c>
      <c r="AN2304" s="165" t="s">
        <v>6150</v>
      </c>
      <c r="AO2304" s="241" t="s">
        <v>6150</v>
      </c>
      <c r="AP2304" s="165" t="s">
        <v>6150</v>
      </c>
      <c r="AQ2304" s="165" t="s">
        <v>6150</v>
      </c>
      <c r="AR2304" s="165" t="s">
        <v>6150</v>
      </c>
      <c r="AS2304" s="165" t="s">
        <v>6150</v>
      </c>
      <c r="AT2304" s="5"/>
    </row>
    <row r="2305" spans="2:46" ht="50" customHeight="1">
      <c r="B2305" s="34" t="s">
        <v>4535</v>
      </c>
      <c r="C2305" s="35" t="s">
        <v>5326</v>
      </c>
      <c r="D2305" s="36" t="s">
        <v>4536</v>
      </c>
      <c r="E2305" s="240">
        <v>195.804</v>
      </c>
      <c r="F2305" s="235">
        <v>120.657</v>
      </c>
      <c r="G2305" s="234">
        <f t="shared" si="722"/>
        <v>75.147000000000006</v>
      </c>
      <c r="H2305" s="105">
        <f t="shared" si="723"/>
        <v>62.281508739650413</v>
      </c>
      <c r="I2305" s="233" t="s">
        <v>6150</v>
      </c>
      <c r="J2305" s="232" t="s">
        <v>6150</v>
      </c>
      <c r="K2305" s="232" t="s">
        <v>6150</v>
      </c>
      <c r="L2305" s="319" t="s">
        <v>6150</v>
      </c>
      <c r="M2305" s="233" t="s">
        <v>5412</v>
      </c>
      <c r="N2305" s="232" t="s">
        <v>5412</v>
      </c>
      <c r="O2305" s="232" t="s">
        <v>5412</v>
      </c>
      <c r="P2305" s="232" t="s">
        <v>5412</v>
      </c>
      <c r="Q2305" s="233">
        <v>195.804</v>
      </c>
      <c r="R2305" s="232">
        <v>120.657</v>
      </c>
      <c r="S2305" s="199">
        <f t="shared" si="726"/>
        <v>75.147000000000006</v>
      </c>
      <c r="T2305" s="304">
        <f t="shared" si="727"/>
        <v>62.281508739650413</v>
      </c>
      <c r="U2305" s="180" t="s">
        <v>10726</v>
      </c>
      <c r="V2305" s="165">
        <v>186</v>
      </c>
      <c r="W2305" s="165">
        <v>121</v>
      </c>
      <c r="X2305" s="165">
        <f t="shared" si="728"/>
        <v>65</v>
      </c>
      <c r="Y2305" s="165">
        <f t="shared" si="729"/>
        <v>53.719008264462808</v>
      </c>
      <c r="Z2305" s="241" t="s">
        <v>9283</v>
      </c>
      <c r="AA2305" s="165">
        <v>10</v>
      </c>
      <c r="AB2305" s="165" t="s">
        <v>6150</v>
      </c>
      <c r="AC2305" s="165" t="s">
        <v>6150</v>
      </c>
      <c r="AD2305" s="165" t="s">
        <v>6150</v>
      </c>
      <c r="AE2305" s="165" t="s">
        <v>6150</v>
      </c>
      <c r="AF2305" s="165" t="s">
        <v>6150</v>
      </c>
      <c r="AG2305" s="165" t="s">
        <v>6150</v>
      </c>
      <c r="AH2305" s="165" t="s">
        <v>6150</v>
      </c>
      <c r="AI2305" s="165" t="s">
        <v>6150</v>
      </c>
      <c r="AJ2305" s="241" t="s">
        <v>6150</v>
      </c>
      <c r="AK2305" s="165" t="s">
        <v>6150</v>
      </c>
      <c r="AL2305" s="165" t="s">
        <v>6150</v>
      </c>
      <c r="AM2305" s="165" t="s">
        <v>6150</v>
      </c>
      <c r="AN2305" s="165" t="s">
        <v>6150</v>
      </c>
      <c r="AO2305" s="241" t="s">
        <v>6150</v>
      </c>
      <c r="AP2305" s="165" t="s">
        <v>6150</v>
      </c>
      <c r="AQ2305" s="165" t="s">
        <v>6150</v>
      </c>
      <c r="AR2305" s="165" t="s">
        <v>6150</v>
      </c>
      <c r="AS2305" s="165" t="s">
        <v>6150</v>
      </c>
      <c r="AT2305" s="5"/>
    </row>
    <row r="2306" spans="2:46" ht="50" customHeight="1">
      <c r="B2306" s="34" t="s">
        <v>4537</v>
      </c>
      <c r="C2306" s="35" t="s">
        <v>5326</v>
      </c>
      <c r="D2306" s="36" t="s">
        <v>4538</v>
      </c>
      <c r="E2306" s="240">
        <v>1704.5239999999999</v>
      </c>
      <c r="F2306" s="235">
        <v>1697.5239999999999</v>
      </c>
      <c r="G2306" s="234">
        <f t="shared" si="722"/>
        <v>7</v>
      </c>
      <c r="H2306" s="105">
        <f t="shared" si="723"/>
        <v>0.41236530381897402</v>
      </c>
      <c r="I2306" s="233" t="s">
        <v>6150</v>
      </c>
      <c r="J2306" s="232" t="s">
        <v>6150</v>
      </c>
      <c r="K2306" s="232" t="s">
        <v>6150</v>
      </c>
      <c r="L2306" s="319" t="s">
        <v>6150</v>
      </c>
      <c r="M2306" s="233" t="s">
        <v>5412</v>
      </c>
      <c r="N2306" s="232" t="s">
        <v>5412</v>
      </c>
      <c r="O2306" s="232" t="s">
        <v>5412</v>
      </c>
      <c r="P2306" s="232" t="s">
        <v>5412</v>
      </c>
      <c r="Q2306" s="233">
        <v>1704.5239999999999</v>
      </c>
      <c r="R2306" s="232">
        <v>1697.5239999999999</v>
      </c>
      <c r="S2306" s="199">
        <f t="shared" si="726"/>
        <v>7</v>
      </c>
      <c r="T2306" s="304">
        <f t="shared" si="727"/>
        <v>0.41236530381897402</v>
      </c>
      <c r="U2306" s="180" t="s">
        <v>10727</v>
      </c>
      <c r="V2306" s="165">
        <v>1705</v>
      </c>
      <c r="W2306" s="165">
        <v>1698</v>
      </c>
      <c r="X2306" s="165">
        <f t="shared" si="728"/>
        <v>7</v>
      </c>
      <c r="Y2306" s="255">
        <f t="shared" si="729"/>
        <v>0.4122497055359246</v>
      </c>
      <c r="Z2306" s="237" t="s">
        <v>6150</v>
      </c>
      <c r="AA2306" s="165" t="s">
        <v>6150</v>
      </c>
      <c r="AB2306" s="165" t="s">
        <v>6150</v>
      </c>
      <c r="AC2306" s="165" t="s">
        <v>6150</v>
      </c>
      <c r="AD2306" s="165" t="s">
        <v>6150</v>
      </c>
      <c r="AE2306" s="165" t="s">
        <v>6150</v>
      </c>
      <c r="AF2306" s="165" t="s">
        <v>6150</v>
      </c>
      <c r="AG2306" s="165" t="s">
        <v>6150</v>
      </c>
      <c r="AH2306" s="165" t="s">
        <v>6150</v>
      </c>
      <c r="AI2306" s="165" t="s">
        <v>6150</v>
      </c>
      <c r="AJ2306" s="241" t="s">
        <v>6150</v>
      </c>
      <c r="AK2306" s="165" t="s">
        <v>6150</v>
      </c>
      <c r="AL2306" s="165" t="s">
        <v>6150</v>
      </c>
      <c r="AM2306" s="165" t="s">
        <v>6150</v>
      </c>
      <c r="AN2306" s="165" t="s">
        <v>6150</v>
      </c>
      <c r="AO2306" s="241" t="s">
        <v>6150</v>
      </c>
      <c r="AP2306" s="165" t="s">
        <v>6150</v>
      </c>
      <c r="AQ2306" s="165" t="s">
        <v>6150</v>
      </c>
      <c r="AR2306" s="165" t="s">
        <v>6150</v>
      </c>
      <c r="AS2306" s="165" t="s">
        <v>6150</v>
      </c>
      <c r="AT2306" s="5"/>
    </row>
    <row r="2307" spans="2:46" ht="50" customHeight="1">
      <c r="B2307" s="34" t="s">
        <v>4539</v>
      </c>
      <c r="C2307" s="35" t="s">
        <v>5326</v>
      </c>
      <c r="D2307" s="36" t="s">
        <v>4540</v>
      </c>
      <c r="E2307" s="240">
        <v>405.18</v>
      </c>
      <c r="F2307" s="235">
        <v>354.46899999999999</v>
      </c>
      <c r="G2307" s="234">
        <f t="shared" si="722"/>
        <v>50.711000000000013</v>
      </c>
      <c r="H2307" s="105">
        <f t="shared" si="723"/>
        <v>14.306187565062112</v>
      </c>
      <c r="I2307" s="233" t="s">
        <v>6150</v>
      </c>
      <c r="J2307" s="232" t="s">
        <v>6150</v>
      </c>
      <c r="K2307" s="232" t="s">
        <v>6150</v>
      </c>
      <c r="L2307" s="319" t="s">
        <v>6150</v>
      </c>
      <c r="M2307" s="233" t="s">
        <v>5412</v>
      </c>
      <c r="N2307" s="232" t="s">
        <v>5412</v>
      </c>
      <c r="O2307" s="232" t="s">
        <v>5412</v>
      </c>
      <c r="P2307" s="232" t="s">
        <v>5412</v>
      </c>
      <c r="Q2307" s="233">
        <v>405.18</v>
      </c>
      <c r="R2307" s="232">
        <v>354.46899999999999</v>
      </c>
      <c r="S2307" s="199">
        <f t="shared" si="726"/>
        <v>50.711000000000013</v>
      </c>
      <c r="T2307" s="304">
        <f t="shared" si="727"/>
        <v>14.306187565062112</v>
      </c>
      <c r="U2307" s="180" t="s">
        <v>7076</v>
      </c>
      <c r="V2307" s="165">
        <v>405</v>
      </c>
      <c r="W2307" s="165">
        <v>354</v>
      </c>
      <c r="X2307" s="165">
        <f t="shared" si="728"/>
        <v>51</v>
      </c>
      <c r="Y2307" s="165">
        <f t="shared" si="729"/>
        <v>14.40677966101695</v>
      </c>
      <c r="Z2307" s="241" t="s">
        <v>6150</v>
      </c>
      <c r="AA2307" s="165" t="s">
        <v>6150</v>
      </c>
      <c r="AB2307" s="165" t="s">
        <v>6150</v>
      </c>
      <c r="AC2307" s="165" t="s">
        <v>6150</v>
      </c>
      <c r="AD2307" s="165" t="s">
        <v>6150</v>
      </c>
      <c r="AE2307" s="165" t="s">
        <v>6150</v>
      </c>
      <c r="AF2307" s="165" t="s">
        <v>6150</v>
      </c>
      <c r="AG2307" s="165" t="s">
        <v>6150</v>
      </c>
      <c r="AH2307" s="165" t="s">
        <v>6150</v>
      </c>
      <c r="AI2307" s="165" t="s">
        <v>6150</v>
      </c>
      <c r="AJ2307" s="241" t="s">
        <v>6150</v>
      </c>
      <c r="AK2307" s="165" t="s">
        <v>6150</v>
      </c>
      <c r="AL2307" s="165" t="s">
        <v>6150</v>
      </c>
      <c r="AM2307" s="165" t="s">
        <v>6150</v>
      </c>
      <c r="AN2307" s="165" t="s">
        <v>6150</v>
      </c>
      <c r="AO2307" s="241" t="s">
        <v>6150</v>
      </c>
      <c r="AP2307" s="165" t="s">
        <v>6150</v>
      </c>
      <c r="AQ2307" s="165" t="s">
        <v>6150</v>
      </c>
      <c r="AR2307" s="165" t="s">
        <v>6150</v>
      </c>
      <c r="AS2307" s="165" t="s">
        <v>6150</v>
      </c>
      <c r="AT2307" s="5"/>
    </row>
    <row r="2308" spans="2:46" ht="50" customHeight="1">
      <c r="B2308" s="34" t="s">
        <v>4541</v>
      </c>
      <c r="C2308" s="35" t="s">
        <v>5326</v>
      </c>
      <c r="D2308" s="36" t="s">
        <v>4542</v>
      </c>
      <c r="E2308" s="240">
        <v>233.56700000000001</v>
      </c>
      <c r="F2308" s="235">
        <v>86.325999999999993</v>
      </c>
      <c r="G2308" s="234">
        <f t="shared" si="722"/>
        <v>147.24100000000001</v>
      </c>
      <c r="H2308" s="105">
        <f t="shared" si="723"/>
        <v>170.56390890345901</v>
      </c>
      <c r="I2308" s="233">
        <v>233.56700000000001</v>
      </c>
      <c r="J2308" s="232">
        <v>86.325999999999993</v>
      </c>
      <c r="K2308" s="199">
        <f t="shared" si="724"/>
        <v>147.24100000000001</v>
      </c>
      <c r="L2308" s="316">
        <f t="shared" si="725"/>
        <v>170.56390890345901</v>
      </c>
      <c r="M2308" s="233" t="s">
        <v>5412</v>
      </c>
      <c r="N2308" s="232" t="s">
        <v>5412</v>
      </c>
      <c r="O2308" s="232" t="s">
        <v>5412</v>
      </c>
      <c r="P2308" s="232" t="s">
        <v>5412</v>
      </c>
      <c r="Q2308" s="233" t="s">
        <v>5412</v>
      </c>
      <c r="R2308" s="232" t="s">
        <v>5412</v>
      </c>
      <c r="S2308" s="232" t="s">
        <v>5412</v>
      </c>
      <c r="T2308" s="291" t="s">
        <v>5412</v>
      </c>
      <c r="U2308" s="65" t="s">
        <v>6150</v>
      </c>
      <c r="V2308" s="235" t="s">
        <v>6150</v>
      </c>
      <c r="W2308" s="235" t="s">
        <v>6150</v>
      </c>
      <c r="X2308" s="235" t="s">
        <v>6150</v>
      </c>
      <c r="Y2308" s="235" t="s">
        <v>6150</v>
      </c>
      <c r="Z2308" s="237" t="s">
        <v>6150</v>
      </c>
      <c r="AA2308" s="165" t="s">
        <v>6150</v>
      </c>
      <c r="AB2308" s="165" t="s">
        <v>6150</v>
      </c>
      <c r="AC2308" s="165" t="s">
        <v>6150</v>
      </c>
      <c r="AD2308" s="165" t="s">
        <v>6150</v>
      </c>
      <c r="AE2308" s="165" t="s">
        <v>6150</v>
      </c>
      <c r="AF2308" s="165" t="s">
        <v>6150</v>
      </c>
      <c r="AG2308" s="165" t="s">
        <v>6150</v>
      </c>
      <c r="AH2308" s="165" t="s">
        <v>6150</v>
      </c>
      <c r="AI2308" s="165" t="s">
        <v>6150</v>
      </c>
      <c r="AJ2308" s="241" t="s">
        <v>6150</v>
      </c>
      <c r="AK2308" s="165" t="s">
        <v>6150</v>
      </c>
      <c r="AL2308" s="165" t="s">
        <v>6150</v>
      </c>
      <c r="AM2308" s="165" t="s">
        <v>6150</v>
      </c>
      <c r="AN2308" s="165" t="s">
        <v>6150</v>
      </c>
      <c r="AO2308" s="241" t="s">
        <v>6150</v>
      </c>
      <c r="AP2308" s="165" t="s">
        <v>6150</v>
      </c>
      <c r="AQ2308" s="165" t="s">
        <v>6150</v>
      </c>
      <c r="AR2308" s="165" t="s">
        <v>6150</v>
      </c>
      <c r="AS2308" s="165" t="s">
        <v>6150</v>
      </c>
      <c r="AT2308" s="5"/>
    </row>
    <row r="2309" spans="2:46" ht="50" customHeight="1">
      <c r="B2309" s="34" t="s">
        <v>4543</v>
      </c>
      <c r="C2309" s="35" t="s">
        <v>5326</v>
      </c>
      <c r="D2309" s="36" t="s">
        <v>4544</v>
      </c>
      <c r="E2309" s="240">
        <v>40.008000000000003</v>
      </c>
      <c r="F2309" s="235">
        <v>20.001999999999999</v>
      </c>
      <c r="G2309" s="234">
        <f t="shared" si="722"/>
        <v>20.006000000000004</v>
      </c>
      <c r="H2309" s="105">
        <f t="shared" si="723"/>
        <v>100.0199980002</v>
      </c>
      <c r="I2309" s="233" t="s">
        <v>6150</v>
      </c>
      <c r="J2309" s="232" t="s">
        <v>6150</v>
      </c>
      <c r="K2309" s="232" t="s">
        <v>6150</v>
      </c>
      <c r="L2309" s="319" t="s">
        <v>6150</v>
      </c>
      <c r="M2309" s="233" t="s">
        <v>5412</v>
      </c>
      <c r="N2309" s="232" t="s">
        <v>5412</v>
      </c>
      <c r="O2309" s="232" t="s">
        <v>5412</v>
      </c>
      <c r="P2309" s="232" t="s">
        <v>5412</v>
      </c>
      <c r="Q2309" s="233">
        <v>40.008000000000003</v>
      </c>
      <c r="R2309" s="232">
        <v>20.001999999999999</v>
      </c>
      <c r="S2309" s="199">
        <f t="shared" si="726"/>
        <v>20.006000000000004</v>
      </c>
      <c r="T2309" s="304">
        <f t="shared" si="727"/>
        <v>100.0199980002</v>
      </c>
      <c r="U2309" s="180" t="s">
        <v>10728</v>
      </c>
      <c r="V2309" s="165">
        <v>40</v>
      </c>
      <c r="W2309" s="165">
        <v>20</v>
      </c>
      <c r="X2309" s="165">
        <f t="shared" si="728"/>
        <v>20</v>
      </c>
      <c r="Y2309" s="165">
        <f t="shared" si="729"/>
        <v>100</v>
      </c>
      <c r="Z2309" s="241" t="s">
        <v>6150</v>
      </c>
      <c r="AA2309" s="165" t="s">
        <v>6150</v>
      </c>
      <c r="AB2309" s="165" t="s">
        <v>6150</v>
      </c>
      <c r="AC2309" s="165" t="s">
        <v>6150</v>
      </c>
      <c r="AD2309" s="165" t="s">
        <v>6150</v>
      </c>
      <c r="AE2309" s="165" t="s">
        <v>6150</v>
      </c>
      <c r="AF2309" s="165" t="s">
        <v>6150</v>
      </c>
      <c r="AG2309" s="165" t="s">
        <v>6150</v>
      </c>
      <c r="AH2309" s="165" t="s">
        <v>6150</v>
      </c>
      <c r="AI2309" s="165" t="s">
        <v>6150</v>
      </c>
      <c r="AJ2309" s="241" t="s">
        <v>6150</v>
      </c>
      <c r="AK2309" s="165" t="s">
        <v>6150</v>
      </c>
      <c r="AL2309" s="165" t="s">
        <v>6150</v>
      </c>
      <c r="AM2309" s="165" t="s">
        <v>6150</v>
      </c>
      <c r="AN2309" s="165" t="s">
        <v>6150</v>
      </c>
      <c r="AO2309" s="241" t="s">
        <v>6150</v>
      </c>
      <c r="AP2309" s="165" t="s">
        <v>6150</v>
      </c>
      <c r="AQ2309" s="165" t="s">
        <v>6150</v>
      </c>
      <c r="AR2309" s="165" t="s">
        <v>6150</v>
      </c>
      <c r="AS2309" s="165" t="s">
        <v>6150</v>
      </c>
      <c r="AT2309" s="5"/>
    </row>
    <row r="2310" spans="2:46" ht="50" customHeight="1">
      <c r="B2310" s="34" t="s">
        <v>4545</v>
      </c>
      <c r="C2310" s="35" t="s">
        <v>5326</v>
      </c>
      <c r="D2310" s="36" t="s">
        <v>4546</v>
      </c>
      <c r="E2310" s="240">
        <v>506.02600000000001</v>
      </c>
      <c r="F2310" s="235">
        <v>483.31700000000001</v>
      </c>
      <c r="G2310" s="234">
        <f t="shared" si="722"/>
        <v>22.709000000000003</v>
      </c>
      <c r="H2310" s="105">
        <f t="shared" si="723"/>
        <v>4.6985725724524485</v>
      </c>
      <c r="I2310" s="233" t="s">
        <v>6150</v>
      </c>
      <c r="J2310" s="232" t="s">
        <v>6150</v>
      </c>
      <c r="K2310" s="232" t="s">
        <v>6150</v>
      </c>
      <c r="L2310" s="319" t="s">
        <v>6150</v>
      </c>
      <c r="M2310" s="233" t="s">
        <v>5412</v>
      </c>
      <c r="N2310" s="232" t="s">
        <v>5412</v>
      </c>
      <c r="O2310" s="232" t="s">
        <v>5412</v>
      </c>
      <c r="P2310" s="232" t="s">
        <v>5412</v>
      </c>
      <c r="Q2310" s="233">
        <v>506.02600000000001</v>
      </c>
      <c r="R2310" s="232">
        <v>483.31700000000001</v>
      </c>
      <c r="S2310" s="199">
        <f t="shared" si="726"/>
        <v>22.709000000000003</v>
      </c>
      <c r="T2310" s="304">
        <f t="shared" si="727"/>
        <v>4.6985725724524485</v>
      </c>
      <c r="U2310" s="180" t="s">
        <v>10729</v>
      </c>
      <c r="V2310" s="165">
        <v>506</v>
      </c>
      <c r="W2310" s="165">
        <v>483</v>
      </c>
      <c r="X2310" s="165">
        <f t="shared" si="728"/>
        <v>23</v>
      </c>
      <c r="Y2310" s="255">
        <f t="shared" si="729"/>
        <v>4.7619047619047619</v>
      </c>
      <c r="Z2310" s="241" t="s">
        <v>10730</v>
      </c>
      <c r="AA2310" s="165">
        <v>0</v>
      </c>
      <c r="AB2310" s="165">
        <v>0</v>
      </c>
      <c r="AC2310" s="165">
        <f t="shared" si="730"/>
        <v>0</v>
      </c>
      <c r="AD2310" s="165">
        <v>0</v>
      </c>
      <c r="AE2310" s="241" t="s">
        <v>6150</v>
      </c>
      <c r="AF2310" s="165" t="s">
        <v>6150</v>
      </c>
      <c r="AG2310" s="165" t="s">
        <v>6150</v>
      </c>
      <c r="AH2310" s="165" t="s">
        <v>6150</v>
      </c>
      <c r="AI2310" s="165" t="s">
        <v>6150</v>
      </c>
      <c r="AJ2310" s="241" t="s">
        <v>6150</v>
      </c>
      <c r="AK2310" s="165" t="s">
        <v>6150</v>
      </c>
      <c r="AL2310" s="165" t="s">
        <v>6150</v>
      </c>
      <c r="AM2310" s="165" t="s">
        <v>6150</v>
      </c>
      <c r="AN2310" s="165" t="s">
        <v>6150</v>
      </c>
      <c r="AO2310" s="241" t="s">
        <v>6150</v>
      </c>
      <c r="AP2310" s="165" t="s">
        <v>6150</v>
      </c>
      <c r="AQ2310" s="165" t="s">
        <v>6150</v>
      </c>
      <c r="AR2310" s="165" t="s">
        <v>6150</v>
      </c>
      <c r="AS2310" s="165" t="s">
        <v>6150</v>
      </c>
      <c r="AT2310" s="5"/>
    </row>
    <row r="2311" spans="2:46" ht="50" customHeight="1">
      <c r="B2311" s="34" t="s">
        <v>4547</v>
      </c>
      <c r="C2311" s="35" t="s">
        <v>5326</v>
      </c>
      <c r="D2311" s="36" t="s">
        <v>4548</v>
      </c>
      <c r="E2311" s="240">
        <v>3877.6849999999999</v>
      </c>
      <c r="F2311" s="235">
        <v>3855.2979999999998</v>
      </c>
      <c r="G2311" s="234">
        <f t="shared" si="722"/>
        <v>22.387000000000171</v>
      </c>
      <c r="H2311" s="105">
        <f t="shared" si="723"/>
        <v>0.58068144148649914</v>
      </c>
      <c r="I2311" s="233">
        <v>993.62400000000002</v>
      </c>
      <c r="J2311" s="232">
        <v>984.85299999999995</v>
      </c>
      <c r="K2311" s="199">
        <f t="shared" si="724"/>
        <v>8.7710000000000719</v>
      </c>
      <c r="L2311" s="316">
        <f t="shared" si="725"/>
        <v>0.89058976314232396</v>
      </c>
      <c r="M2311" s="233" t="s">
        <v>5412</v>
      </c>
      <c r="N2311" s="232" t="s">
        <v>5412</v>
      </c>
      <c r="O2311" s="232" t="s">
        <v>5412</v>
      </c>
      <c r="P2311" s="232" t="s">
        <v>5412</v>
      </c>
      <c r="Q2311" s="233">
        <v>2884.0610000000001</v>
      </c>
      <c r="R2311" s="232">
        <v>2870.4450000000002</v>
      </c>
      <c r="S2311" s="199">
        <f t="shared" si="726"/>
        <v>13.615999999999985</v>
      </c>
      <c r="T2311" s="304">
        <f t="shared" si="727"/>
        <v>0.47435153782775785</v>
      </c>
      <c r="U2311" s="180" t="s">
        <v>10731</v>
      </c>
      <c r="V2311" s="165">
        <v>2683</v>
      </c>
      <c r="W2311" s="165">
        <v>2642</v>
      </c>
      <c r="X2311" s="165">
        <f t="shared" si="728"/>
        <v>41</v>
      </c>
      <c r="Y2311" s="165">
        <f t="shared" si="729"/>
        <v>1.5518546555639667</v>
      </c>
      <c r="Z2311" s="241" t="s">
        <v>10732</v>
      </c>
      <c r="AA2311" s="165">
        <v>201</v>
      </c>
      <c r="AB2311" s="165">
        <v>228</v>
      </c>
      <c r="AC2311" s="165">
        <f t="shared" si="730"/>
        <v>-27</v>
      </c>
      <c r="AD2311" s="165">
        <f t="shared" si="721"/>
        <v>-11.842105263157894</v>
      </c>
      <c r="AE2311" s="241" t="s">
        <v>6150</v>
      </c>
      <c r="AF2311" s="165" t="s">
        <v>6150</v>
      </c>
      <c r="AG2311" s="165" t="s">
        <v>6150</v>
      </c>
      <c r="AH2311" s="165" t="s">
        <v>6150</v>
      </c>
      <c r="AI2311" s="165" t="s">
        <v>6150</v>
      </c>
      <c r="AJ2311" s="241" t="s">
        <v>6150</v>
      </c>
      <c r="AK2311" s="165" t="s">
        <v>6150</v>
      </c>
      <c r="AL2311" s="165" t="s">
        <v>6150</v>
      </c>
      <c r="AM2311" s="165" t="s">
        <v>6150</v>
      </c>
      <c r="AN2311" s="165" t="s">
        <v>6150</v>
      </c>
      <c r="AO2311" s="241" t="s">
        <v>6150</v>
      </c>
      <c r="AP2311" s="165" t="s">
        <v>6150</v>
      </c>
      <c r="AQ2311" s="165" t="s">
        <v>6150</v>
      </c>
      <c r="AR2311" s="165" t="s">
        <v>6150</v>
      </c>
      <c r="AS2311" s="165" t="s">
        <v>6150</v>
      </c>
      <c r="AT2311" s="5"/>
    </row>
    <row r="2312" spans="2:46" ht="50" customHeight="1">
      <c r="B2312" s="34" t="s">
        <v>4549</v>
      </c>
      <c r="C2312" s="35" t="s">
        <v>5326</v>
      </c>
      <c r="D2312" s="36" t="s">
        <v>4550</v>
      </c>
      <c r="E2312" s="240">
        <v>0.9</v>
      </c>
      <c r="F2312" s="235">
        <v>0.9</v>
      </c>
      <c r="G2312" s="234">
        <f t="shared" si="722"/>
        <v>0</v>
      </c>
      <c r="H2312" s="105">
        <f t="shared" si="723"/>
        <v>0</v>
      </c>
      <c r="I2312" s="233">
        <v>0.9</v>
      </c>
      <c r="J2312" s="232">
        <v>0.9</v>
      </c>
      <c r="K2312" s="199">
        <f t="shared" si="724"/>
        <v>0</v>
      </c>
      <c r="L2312" s="316">
        <f t="shared" si="725"/>
        <v>0</v>
      </c>
      <c r="M2312" s="233" t="s">
        <v>5412</v>
      </c>
      <c r="N2312" s="232" t="s">
        <v>5412</v>
      </c>
      <c r="O2312" s="232" t="s">
        <v>5412</v>
      </c>
      <c r="P2312" s="232" t="s">
        <v>5412</v>
      </c>
      <c r="Q2312" s="233" t="s">
        <v>5412</v>
      </c>
      <c r="R2312" s="232" t="s">
        <v>5412</v>
      </c>
      <c r="S2312" s="232" t="s">
        <v>5412</v>
      </c>
      <c r="T2312" s="232" t="s">
        <v>5412</v>
      </c>
      <c r="U2312" s="180" t="s">
        <v>6150</v>
      </c>
      <c r="V2312" s="165" t="s">
        <v>6150</v>
      </c>
      <c r="W2312" s="165" t="s">
        <v>6150</v>
      </c>
      <c r="X2312" s="165" t="s">
        <v>6150</v>
      </c>
      <c r="Y2312" s="165" t="s">
        <v>6150</v>
      </c>
      <c r="Z2312" s="241" t="s">
        <v>6150</v>
      </c>
      <c r="AA2312" s="165" t="s">
        <v>6150</v>
      </c>
      <c r="AB2312" s="165" t="s">
        <v>6150</v>
      </c>
      <c r="AC2312" s="165" t="s">
        <v>6150</v>
      </c>
      <c r="AD2312" s="165" t="s">
        <v>6150</v>
      </c>
      <c r="AE2312" s="165" t="s">
        <v>6150</v>
      </c>
      <c r="AF2312" s="165" t="s">
        <v>6150</v>
      </c>
      <c r="AG2312" s="165" t="s">
        <v>6150</v>
      </c>
      <c r="AH2312" s="165" t="s">
        <v>6150</v>
      </c>
      <c r="AI2312" s="165" t="s">
        <v>6150</v>
      </c>
      <c r="AJ2312" s="241" t="s">
        <v>6150</v>
      </c>
      <c r="AK2312" s="165" t="s">
        <v>6150</v>
      </c>
      <c r="AL2312" s="165" t="s">
        <v>6150</v>
      </c>
      <c r="AM2312" s="165" t="s">
        <v>6150</v>
      </c>
      <c r="AN2312" s="165" t="s">
        <v>6150</v>
      </c>
      <c r="AO2312" s="241" t="s">
        <v>6150</v>
      </c>
      <c r="AP2312" s="165" t="s">
        <v>6150</v>
      </c>
      <c r="AQ2312" s="165" t="s">
        <v>6150</v>
      </c>
      <c r="AR2312" s="165" t="s">
        <v>6150</v>
      </c>
      <c r="AS2312" s="165" t="s">
        <v>6150</v>
      </c>
      <c r="AT2312" s="5"/>
    </row>
    <row r="2313" spans="2:46" ht="50" customHeight="1">
      <c r="B2313" s="37" t="s">
        <v>4551</v>
      </c>
      <c r="C2313" s="35" t="s">
        <v>5326</v>
      </c>
      <c r="D2313" s="39" t="s">
        <v>4552</v>
      </c>
      <c r="E2313" s="240">
        <v>1169.421</v>
      </c>
      <c r="F2313" s="235">
        <v>1189.8320000000001</v>
      </c>
      <c r="G2313" s="234">
        <f t="shared" si="722"/>
        <v>-20.411000000000058</v>
      </c>
      <c r="H2313" s="105">
        <f t="shared" si="723"/>
        <v>-1.7154522655299282</v>
      </c>
      <c r="I2313" s="233">
        <v>712.64099999999996</v>
      </c>
      <c r="J2313" s="232">
        <v>882.89800000000002</v>
      </c>
      <c r="K2313" s="199">
        <f t="shared" si="724"/>
        <v>-170.25700000000006</v>
      </c>
      <c r="L2313" s="316">
        <f t="shared" si="725"/>
        <v>-19.283881037220617</v>
      </c>
      <c r="M2313" s="233" t="s">
        <v>5412</v>
      </c>
      <c r="N2313" s="232" t="s">
        <v>5412</v>
      </c>
      <c r="O2313" s="232" t="s">
        <v>5412</v>
      </c>
      <c r="P2313" s="232" t="s">
        <v>5412</v>
      </c>
      <c r="Q2313" s="233">
        <v>456.78</v>
      </c>
      <c r="R2313" s="232">
        <v>306.93400000000003</v>
      </c>
      <c r="S2313" s="199">
        <f t="shared" si="726"/>
        <v>149.84599999999995</v>
      </c>
      <c r="T2313" s="304">
        <f t="shared" si="727"/>
        <v>48.820267549375416</v>
      </c>
      <c r="U2313" s="180" t="s">
        <v>7076</v>
      </c>
      <c r="V2313" s="165">
        <v>457</v>
      </c>
      <c r="W2313" s="165">
        <v>307</v>
      </c>
      <c r="X2313" s="165">
        <f t="shared" si="728"/>
        <v>150</v>
      </c>
      <c r="Y2313" s="165">
        <f t="shared" si="729"/>
        <v>48.859934853420192</v>
      </c>
      <c r="Z2313" s="241" t="s">
        <v>6150</v>
      </c>
      <c r="AA2313" s="165" t="s">
        <v>6150</v>
      </c>
      <c r="AB2313" s="165" t="s">
        <v>6150</v>
      </c>
      <c r="AC2313" s="165" t="s">
        <v>6150</v>
      </c>
      <c r="AD2313" s="165" t="s">
        <v>6150</v>
      </c>
      <c r="AE2313" s="165" t="s">
        <v>6150</v>
      </c>
      <c r="AF2313" s="165" t="s">
        <v>6150</v>
      </c>
      <c r="AG2313" s="165" t="s">
        <v>6150</v>
      </c>
      <c r="AH2313" s="165" t="s">
        <v>6150</v>
      </c>
      <c r="AI2313" s="165" t="s">
        <v>6150</v>
      </c>
      <c r="AJ2313" s="241" t="s">
        <v>6150</v>
      </c>
      <c r="AK2313" s="165" t="s">
        <v>6150</v>
      </c>
      <c r="AL2313" s="165" t="s">
        <v>6150</v>
      </c>
      <c r="AM2313" s="165" t="s">
        <v>6150</v>
      </c>
      <c r="AN2313" s="165" t="s">
        <v>6150</v>
      </c>
      <c r="AO2313" s="241" t="s">
        <v>6150</v>
      </c>
      <c r="AP2313" s="165" t="s">
        <v>6150</v>
      </c>
      <c r="AQ2313" s="165" t="s">
        <v>6150</v>
      </c>
      <c r="AR2313" s="165" t="s">
        <v>6150</v>
      </c>
      <c r="AS2313" s="165" t="s">
        <v>6150</v>
      </c>
      <c r="AT2313" s="10"/>
    </row>
    <row r="2314" spans="2:46" ht="50" customHeight="1">
      <c r="B2314" s="34" t="s">
        <v>4553</v>
      </c>
      <c r="C2314" s="35" t="s">
        <v>5326</v>
      </c>
      <c r="D2314" s="36" t="s">
        <v>4554</v>
      </c>
      <c r="E2314" s="240">
        <v>0</v>
      </c>
      <c r="F2314" s="235">
        <v>41.758000000000003</v>
      </c>
      <c r="G2314" s="234">
        <f t="shared" si="722"/>
        <v>-41.758000000000003</v>
      </c>
      <c r="H2314" s="105">
        <f t="shared" si="723"/>
        <v>-100</v>
      </c>
      <c r="I2314" s="233" t="s">
        <v>6150</v>
      </c>
      <c r="J2314" s="232">
        <v>41.758000000000003</v>
      </c>
      <c r="K2314" s="199" t="s">
        <v>12159</v>
      </c>
      <c r="L2314" s="316" t="s">
        <v>12159</v>
      </c>
      <c r="M2314" s="233" t="s">
        <v>5412</v>
      </c>
      <c r="N2314" s="232" t="s">
        <v>5412</v>
      </c>
      <c r="O2314" s="232" t="s">
        <v>5412</v>
      </c>
      <c r="P2314" s="232" t="s">
        <v>5412</v>
      </c>
      <c r="Q2314" s="233" t="s">
        <v>5412</v>
      </c>
      <c r="R2314" s="232" t="s">
        <v>5412</v>
      </c>
      <c r="S2314" s="232" t="s">
        <v>5412</v>
      </c>
      <c r="T2314" s="291" t="s">
        <v>5412</v>
      </c>
      <c r="U2314" s="65" t="s">
        <v>6150</v>
      </c>
      <c r="V2314" s="235" t="s">
        <v>6150</v>
      </c>
      <c r="W2314" s="235" t="s">
        <v>6150</v>
      </c>
      <c r="X2314" s="235" t="s">
        <v>6150</v>
      </c>
      <c r="Y2314" s="235" t="s">
        <v>6150</v>
      </c>
      <c r="Z2314" s="241" t="s">
        <v>6150</v>
      </c>
      <c r="AA2314" s="165" t="s">
        <v>6150</v>
      </c>
      <c r="AB2314" s="165" t="s">
        <v>6150</v>
      </c>
      <c r="AC2314" s="165" t="s">
        <v>6150</v>
      </c>
      <c r="AD2314" s="165" t="s">
        <v>6150</v>
      </c>
      <c r="AE2314" s="165" t="s">
        <v>6150</v>
      </c>
      <c r="AF2314" s="165" t="s">
        <v>6150</v>
      </c>
      <c r="AG2314" s="165" t="s">
        <v>6150</v>
      </c>
      <c r="AH2314" s="165" t="s">
        <v>6150</v>
      </c>
      <c r="AI2314" s="165" t="s">
        <v>6150</v>
      </c>
      <c r="AJ2314" s="241" t="s">
        <v>6150</v>
      </c>
      <c r="AK2314" s="165" t="s">
        <v>6150</v>
      </c>
      <c r="AL2314" s="165" t="s">
        <v>6150</v>
      </c>
      <c r="AM2314" s="165" t="s">
        <v>6150</v>
      </c>
      <c r="AN2314" s="165" t="s">
        <v>6150</v>
      </c>
      <c r="AO2314" s="241" t="s">
        <v>6150</v>
      </c>
      <c r="AP2314" s="165" t="s">
        <v>6150</v>
      </c>
      <c r="AQ2314" s="165" t="s">
        <v>6150</v>
      </c>
      <c r="AR2314" s="165" t="s">
        <v>6150</v>
      </c>
      <c r="AS2314" s="165" t="s">
        <v>6150</v>
      </c>
      <c r="AT2314" s="5"/>
    </row>
    <row r="2315" spans="2:46" ht="50" customHeight="1">
      <c r="B2315" s="34" t="s">
        <v>4555</v>
      </c>
      <c r="C2315" s="35" t="s">
        <v>5326</v>
      </c>
      <c r="D2315" s="36" t="s">
        <v>4556</v>
      </c>
      <c r="E2315" s="240">
        <v>182.94900000000001</v>
      </c>
      <c r="F2315" s="235">
        <v>182.714</v>
      </c>
      <c r="G2315" s="234">
        <f t="shared" si="722"/>
        <v>0.23500000000001364</v>
      </c>
      <c r="H2315" s="105">
        <f t="shared" si="723"/>
        <v>0.12861630745318564</v>
      </c>
      <c r="I2315" s="240">
        <v>182.94900000000001</v>
      </c>
      <c r="J2315" s="235">
        <v>182.714</v>
      </c>
      <c r="K2315" s="234">
        <f t="shared" si="724"/>
        <v>0.23500000000001364</v>
      </c>
      <c r="L2315" s="316">
        <f t="shared" si="725"/>
        <v>0.12861630745318564</v>
      </c>
      <c r="M2315" s="233" t="s">
        <v>5412</v>
      </c>
      <c r="N2315" s="232" t="s">
        <v>5412</v>
      </c>
      <c r="O2315" s="232" t="s">
        <v>5412</v>
      </c>
      <c r="P2315" s="232" t="s">
        <v>5412</v>
      </c>
      <c r="Q2315" s="233" t="s">
        <v>5412</v>
      </c>
      <c r="R2315" s="232" t="s">
        <v>5412</v>
      </c>
      <c r="S2315" s="232" t="s">
        <v>5412</v>
      </c>
      <c r="T2315" s="291" t="s">
        <v>5412</v>
      </c>
      <c r="U2315" s="65" t="s">
        <v>6150</v>
      </c>
      <c r="V2315" s="235" t="s">
        <v>6150</v>
      </c>
      <c r="W2315" s="235" t="s">
        <v>6150</v>
      </c>
      <c r="X2315" s="235" t="s">
        <v>6150</v>
      </c>
      <c r="Y2315" s="235" t="s">
        <v>6150</v>
      </c>
      <c r="Z2315" s="241" t="s">
        <v>6150</v>
      </c>
      <c r="AA2315" s="165" t="s">
        <v>6150</v>
      </c>
      <c r="AB2315" s="165" t="s">
        <v>6150</v>
      </c>
      <c r="AC2315" s="165" t="s">
        <v>6150</v>
      </c>
      <c r="AD2315" s="165" t="s">
        <v>6150</v>
      </c>
      <c r="AE2315" s="165" t="s">
        <v>6150</v>
      </c>
      <c r="AF2315" s="165" t="s">
        <v>6150</v>
      </c>
      <c r="AG2315" s="165" t="s">
        <v>6150</v>
      </c>
      <c r="AH2315" s="165" t="s">
        <v>6150</v>
      </c>
      <c r="AI2315" s="165" t="s">
        <v>6150</v>
      </c>
      <c r="AJ2315" s="241" t="s">
        <v>6150</v>
      </c>
      <c r="AK2315" s="165" t="s">
        <v>6150</v>
      </c>
      <c r="AL2315" s="165" t="s">
        <v>6150</v>
      </c>
      <c r="AM2315" s="165" t="s">
        <v>6150</v>
      </c>
      <c r="AN2315" s="165" t="s">
        <v>6150</v>
      </c>
      <c r="AO2315" s="241" t="s">
        <v>6150</v>
      </c>
      <c r="AP2315" s="165" t="s">
        <v>6150</v>
      </c>
      <c r="AQ2315" s="165" t="s">
        <v>6150</v>
      </c>
      <c r="AR2315" s="165" t="s">
        <v>6150</v>
      </c>
      <c r="AS2315" s="165" t="s">
        <v>6150</v>
      </c>
      <c r="AT2315" s="5"/>
    </row>
    <row r="2316" spans="2:46" ht="50" customHeight="1" thickBot="1">
      <c r="B2316" s="34" t="s">
        <v>5268</v>
      </c>
      <c r="C2316" s="35" t="s">
        <v>5326</v>
      </c>
      <c r="D2316" s="36" t="s">
        <v>5269</v>
      </c>
      <c r="E2316" s="240">
        <v>2665.5169999999998</v>
      </c>
      <c r="F2316" s="235">
        <v>2517.6329999999998</v>
      </c>
      <c r="G2316" s="234">
        <f t="shared" si="722"/>
        <v>147.88400000000001</v>
      </c>
      <c r="H2316" s="105">
        <f t="shared" si="723"/>
        <v>5.8739299969455452</v>
      </c>
      <c r="I2316" s="240">
        <v>1460.8879999999999</v>
      </c>
      <c r="J2316" s="235">
        <v>1369.0409999999999</v>
      </c>
      <c r="K2316" s="234">
        <f t="shared" si="724"/>
        <v>91.84699999999998</v>
      </c>
      <c r="L2316" s="316">
        <f t="shared" si="725"/>
        <v>6.7088567836901882</v>
      </c>
      <c r="M2316" s="233" t="s">
        <v>5412</v>
      </c>
      <c r="N2316" s="232" t="s">
        <v>5412</v>
      </c>
      <c r="O2316" s="232" t="s">
        <v>5412</v>
      </c>
      <c r="P2316" s="232" t="s">
        <v>5412</v>
      </c>
      <c r="Q2316" s="233">
        <v>1204.6289999999999</v>
      </c>
      <c r="R2316" s="232">
        <v>1148.5920000000001</v>
      </c>
      <c r="S2316" s="199">
        <f t="shared" si="726"/>
        <v>56.036999999999807</v>
      </c>
      <c r="T2316" s="304">
        <f t="shared" si="727"/>
        <v>4.8787559028793348</v>
      </c>
      <c r="U2316" s="180" t="s">
        <v>7076</v>
      </c>
      <c r="V2316" s="165">
        <v>1205</v>
      </c>
      <c r="W2316" s="165">
        <v>1149</v>
      </c>
      <c r="X2316" s="165">
        <f t="shared" si="728"/>
        <v>56</v>
      </c>
      <c r="Y2316" s="165">
        <f t="shared" si="729"/>
        <v>4.8738033072236728</v>
      </c>
      <c r="Z2316" s="241" t="s">
        <v>6150</v>
      </c>
      <c r="AA2316" s="165" t="s">
        <v>6150</v>
      </c>
      <c r="AB2316" s="165" t="s">
        <v>6150</v>
      </c>
      <c r="AC2316" s="165" t="s">
        <v>6150</v>
      </c>
      <c r="AD2316" s="165" t="s">
        <v>6150</v>
      </c>
      <c r="AE2316" s="165" t="s">
        <v>6150</v>
      </c>
      <c r="AF2316" s="165" t="s">
        <v>6150</v>
      </c>
      <c r="AG2316" s="165" t="s">
        <v>6150</v>
      </c>
      <c r="AH2316" s="165" t="s">
        <v>6150</v>
      </c>
      <c r="AI2316" s="165" t="s">
        <v>6150</v>
      </c>
      <c r="AJ2316" s="241" t="s">
        <v>6150</v>
      </c>
      <c r="AK2316" s="165" t="s">
        <v>6150</v>
      </c>
      <c r="AL2316" s="165" t="s">
        <v>6150</v>
      </c>
      <c r="AM2316" s="165" t="s">
        <v>6150</v>
      </c>
      <c r="AN2316" s="165" t="s">
        <v>6150</v>
      </c>
      <c r="AO2316" s="241" t="s">
        <v>6150</v>
      </c>
      <c r="AP2316" s="165" t="s">
        <v>6150</v>
      </c>
      <c r="AQ2316" s="165" t="s">
        <v>6150</v>
      </c>
      <c r="AR2316" s="165" t="s">
        <v>6150</v>
      </c>
      <c r="AS2316" s="165" t="s">
        <v>6150</v>
      </c>
      <c r="AT2316" s="5"/>
    </row>
    <row r="2317" spans="2:46" ht="50" customHeight="1">
      <c r="B2317" s="34" t="s">
        <v>4557</v>
      </c>
      <c r="C2317" s="35" t="s">
        <v>5327</v>
      </c>
      <c r="D2317" s="36" t="s">
        <v>4558</v>
      </c>
      <c r="E2317" s="240">
        <v>22586.274000000001</v>
      </c>
      <c r="F2317" s="235">
        <v>26187.038</v>
      </c>
      <c r="G2317" s="234">
        <v>-3600.7639999999992</v>
      </c>
      <c r="H2317" s="105">
        <v>-13.750176709561421</v>
      </c>
      <c r="I2317" s="240">
        <v>6811.8190000000004</v>
      </c>
      <c r="J2317" s="235">
        <v>10267.314</v>
      </c>
      <c r="K2317" s="234">
        <v>-3455.4949999999999</v>
      </c>
      <c r="L2317" s="316">
        <v>-33.655296799143372</v>
      </c>
      <c r="M2317" s="233">
        <v>6539.9449999999997</v>
      </c>
      <c r="N2317" s="232">
        <v>6646.2579999999998</v>
      </c>
      <c r="O2317" s="199">
        <v>-106.3130000000001</v>
      </c>
      <c r="P2317" s="304">
        <v>-1.5995918304706214</v>
      </c>
      <c r="Q2317" s="233">
        <v>9235</v>
      </c>
      <c r="R2317" s="232">
        <v>9273</v>
      </c>
      <c r="S2317" s="199">
        <v>-38</v>
      </c>
      <c r="T2317" s="304">
        <v>-0.40979186886660202</v>
      </c>
      <c r="U2317" s="198" t="s">
        <v>5508</v>
      </c>
      <c r="V2317" s="92">
        <v>4000</v>
      </c>
      <c r="W2317" s="92">
        <v>4000</v>
      </c>
      <c r="X2317" s="92">
        <v>0</v>
      </c>
      <c r="Y2317" s="345">
        <v>0</v>
      </c>
      <c r="Z2317" s="232" t="s">
        <v>5373</v>
      </c>
      <c r="AA2317" s="92">
        <v>1868</v>
      </c>
      <c r="AB2317" s="92">
        <v>1868</v>
      </c>
      <c r="AC2317" s="92">
        <v>0</v>
      </c>
      <c r="AD2317" s="92">
        <v>0</v>
      </c>
      <c r="AE2317" s="232" t="s">
        <v>10733</v>
      </c>
      <c r="AF2317" s="92">
        <v>1209</v>
      </c>
      <c r="AG2317" s="92">
        <v>1207</v>
      </c>
      <c r="AH2317" s="92">
        <v>2</v>
      </c>
      <c r="AI2317" s="92">
        <v>0.16570008285004142</v>
      </c>
      <c r="AJ2317" s="232" t="s">
        <v>5460</v>
      </c>
      <c r="AK2317" s="92">
        <v>614</v>
      </c>
      <c r="AL2317" s="92">
        <v>426</v>
      </c>
      <c r="AM2317" s="92">
        <v>188</v>
      </c>
      <c r="AN2317" s="92">
        <v>44.131455399061032</v>
      </c>
      <c r="AO2317" s="98" t="s">
        <v>7585</v>
      </c>
      <c r="AP2317" s="92">
        <v>531</v>
      </c>
      <c r="AQ2317" s="92">
        <v>530</v>
      </c>
      <c r="AR2317" s="92">
        <v>1</v>
      </c>
      <c r="AS2317" s="281">
        <v>0.18867924528301888</v>
      </c>
      <c r="AT2317" s="283" t="s">
        <v>11871</v>
      </c>
    </row>
    <row r="2318" spans="2:46" ht="50" customHeight="1">
      <c r="B2318" s="34" t="s">
        <v>4559</v>
      </c>
      <c r="C2318" s="35" t="s">
        <v>5327</v>
      </c>
      <c r="D2318" s="36" t="s">
        <v>4560</v>
      </c>
      <c r="E2318" s="240">
        <v>12772.995999999999</v>
      </c>
      <c r="F2318" s="235">
        <v>14276.316000000001</v>
      </c>
      <c r="G2318" s="234">
        <f t="shared" ref="G2318:G2380" si="733">E2318-F2318</f>
        <v>-1503.3200000000015</v>
      </c>
      <c r="H2318" s="105">
        <f t="shared" ref="H2318:H2380" si="734">G2318/F2318*100</f>
        <v>-10.530167586651917</v>
      </c>
      <c r="I2318" s="240">
        <v>1050.347</v>
      </c>
      <c r="J2318" s="235">
        <v>2054.5819999999999</v>
      </c>
      <c r="K2318" s="234">
        <f t="shared" ref="K2318:K2380" si="735">I2318-J2318</f>
        <v>-1004.2349999999999</v>
      </c>
      <c r="L2318" s="312">
        <f t="shared" ref="L2318:L2380" si="736">K2318/J2318*100</f>
        <v>-48.877825270541649</v>
      </c>
      <c r="M2318" s="240">
        <v>468.50400000000002</v>
      </c>
      <c r="N2318" s="235">
        <v>512.94200000000001</v>
      </c>
      <c r="O2318" s="234">
        <f t="shared" ref="O2318:O2380" si="737">M2318-N2318</f>
        <v>-44.437999999999988</v>
      </c>
      <c r="P2318" s="105">
        <f t="shared" ref="P2318:P2380" si="738">O2318/N2318*100</f>
        <v>-8.6633576505725767</v>
      </c>
      <c r="Q2318" s="240">
        <v>11254.145</v>
      </c>
      <c r="R2318" s="235">
        <v>11708.791999999999</v>
      </c>
      <c r="S2318" s="234">
        <f t="shared" ref="S2318:S2380" si="739">Q2318-R2318</f>
        <v>-454.64699999999903</v>
      </c>
      <c r="T2318" s="105">
        <f t="shared" ref="T2318:T2380" si="740">S2318/R2318*100</f>
        <v>-3.8829539375197633</v>
      </c>
      <c r="U2318" s="180" t="s">
        <v>10734</v>
      </c>
      <c r="V2318" s="165">
        <v>3800</v>
      </c>
      <c r="W2318" s="165">
        <v>4860</v>
      </c>
      <c r="X2318" s="165">
        <v>-1060</v>
      </c>
      <c r="Y2318" s="165">
        <v>-21.810699588477366</v>
      </c>
      <c r="Z2318" s="235" t="s">
        <v>6010</v>
      </c>
      <c r="AA2318" s="165">
        <v>2576</v>
      </c>
      <c r="AB2318" s="165">
        <v>1615</v>
      </c>
      <c r="AC2318" s="165">
        <v>961</v>
      </c>
      <c r="AD2318" s="165">
        <v>59.504643962848306</v>
      </c>
      <c r="AE2318" s="235" t="s">
        <v>10735</v>
      </c>
      <c r="AF2318" s="165">
        <v>1379</v>
      </c>
      <c r="AG2318" s="165">
        <v>1165</v>
      </c>
      <c r="AH2318" s="165">
        <v>214</v>
      </c>
      <c r="AI2318" s="165">
        <v>18.369098712446352</v>
      </c>
      <c r="AJ2318" s="235" t="s">
        <v>8204</v>
      </c>
      <c r="AK2318" s="165">
        <v>1354</v>
      </c>
      <c r="AL2318" s="165">
        <v>1757</v>
      </c>
      <c r="AM2318" s="165">
        <v>-403</v>
      </c>
      <c r="AN2318" s="165">
        <v>-22.936824132043256</v>
      </c>
      <c r="AO2318" s="235" t="s">
        <v>5362</v>
      </c>
      <c r="AP2318" s="165">
        <v>773</v>
      </c>
      <c r="AQ2318" s="165">
        <v>772</v>
      </c>
      <c r="AR2318" s="165">
        <v>1</v>
      </c>
      <c r="AS2318" s="263">
        <v>0.1295336787564767</v>
      </c>
      <c r="AT2318" s="284" t="s">
        <v>11872</v>
      </c>
    </row>
    <row r="2319" spans="2:46" ht="50" customHeight="1">
      <c r="B2319" s="34" t="s">
        <v>4561</v>
      </c>
      <c r="C2319" s="35" t="s">
        <v>5327</v>
      </c>
      <c r="D2319" s="36" t="s">
        <v>4562</v>
      </c>
      <c r="E2319" s="240">
        <v>10668.995000000001</v>
      </c>
      <c r="F2319" s="235">
        <v>9377.643</v>
      </c>
      <c r="G2319" s="234">
        <f t="shared" si="733"/>
        <v>1291.3520000000008</v>
      </c>
      <c r="H2319" s="105">
        <f t="shared" si="734"/>
        <v>13.770539142938166</v>
      </c>
      <c r="I2319" s="240">
        <v>3743.7849999999999</v>
      </c>
      <c r="J2319" s="235">
        <v>3038.16</v>
      </c>
      <c r="K2319" s="234">
        <f t="shared" si="735"/>
        <v>705.625</v>
      </c>
      <c r="L2319" s="312">
        <f t="shared" si="736"/>
        <v>23.22540616689049</v>
      </c>
      <c r="M2319" s="240">
        <v>1456.135</v>
      </c>
      <c r="N2319" s="235">
        <v>1056.135</v>
      </c>
      <c r="O2319" s="234">
        <f t="shared" si="737"/>
        <v>400</v>
      </c>
      <c r="P2319" s="105">
        <f t="shared" si="738"/>
        <v>37.873946039095379</v>
      </c>
      <c r="Q2319" s="240">
        <v>5469.0749999999998</v>
      </c>
      <c r="R2319" s="235">
        <v>5283.348</v>
      </c>
      <c r="S2319" s="234">
        <f t="shared" si="739"/>
        <v>185.72699999999986</v>
      </c>
      <c r="T2319" s="105">
        <f t="shared" si="740"/>
        <v>3.5153277807935397</v>
      </c>
      <c r="U2319" s="180" t="s">
        <v>5395</v>
      </c>
      <c r="V2319" s="165">
        <v>3200</v>
      </c>
      <c r="W2319" s="165">
        <v>3200</v>
      </c>
      <c r="X2319" s="165">
        <v>0</v>
      </c>
      <c r="Y2319" s="255">
        <v>0</v>
      </c>
      <c r="Z2319" s="237" t="s">
        <v>7322</v>
      </c>
      <c r="AA2319" s="165">
        <v>925</v>
      </c>
      <c r="AB2319" s="165">
        <v>825</v>
      </c>
      <c r="AC2319" s="165">
        <v>100</v>
      </c>
      <c r="AD2319" s="165">
        <v>12.121212121212121</v>
      </c>
      <c r="AE2319" s="237" t="s">
        <v>6109</v>
      </c>
      <c r="AF2319" s="165">
        <v>392</v>
      </c>
      <c r="AG2319" s="165">
        <v>391</v>
      </c>
      <c r="AH2319" s="165">
        <v>1</v>
      </c>
      <c r="AI2319" s="165">
        <v>0.25575447570332482</v>
      </c>
      <c r="AJ2319" s="237" t="s">
        <v>10736</v>
      </c>
      <c r="AK2319" s="165">
        <v>365</v>
      </c>
      <c r="AL2319" s="165">
        <v>365</v>
      </c>
      <c r="AM2319" s="165">
        <v>0</v>
      </c>
      <c r="AN2319" s="165">
        <v>0</v>
      </c>
      <c r="AO2319" s="235" t="s">
        <v>5373</v>
      </c>
      <c r="AP2319" s="165">
        <v>339</v>
      </c>
      <c r="AQ2319" s="165">
        <v>339</v>
      </c>
      <c r="AR2319" s="165">
        <v>0</v>
      </c>
      <c r="AS2319" s="263">
        <v>0</v>
      </c>
      <c r="AT2319" s="284" t="s">
        <v>11873</v>
      </c>
    </row>
    <row r="2320" spans="2:46" ht="50" customHeight="1">
      <c r="B2320" s="34" t="s">
        <v>4563</v>
      </c>
      <c r="C2320" s="35" t="s">
        <v>5327</v>
      </c>
      <c r="D2320" s="36" t="s">
        <v>4564</v>
      </c>
      <c r="E2320" s="240">
        <v>8486.4449999999997</v>
      </c>
      <c r="F2320" s="235">
        <v>8909.2950000000001</v>
      </c>
      <c r="G2320" s="234">
        <f t="shared" si="733"/>
        <v>-422.85000000000036</v>
      </c>
      <c r="H2320" s="105">
        <f t="shared" si="734"/>
        <v>-4.7461667842405086</v>
      </c>
      <c r="I2320" s="240">
        <v>454.74</v>
      </c>
      <c r="J2320" s="235">
        <v>813.89700000000005</v>
      </c>
      <c r="K2320" s="234">
        <f t="shared" si="735"/>
        <v>-359.15700000000004</v>
      </c>
      <c r="L2320" s="312">
        <f t="shared" si="736"/>
        <v>-44.12806534487779</v>
      </c>
      <c r="M2320" s="240">
        <v>882.14</v>
      </c>
      <c r="N2320" s="235">
        <v>1256.5440000000001</v>
      </c>
      <c r="O2320" s="234">
        <f t="shared" si="737"/>
        <v>-374.40400000000011</v>
      </c>
      <c r="P2320" s="105">
        <f t="shared" si="738"/>
        <v>-29.796330251865438</v>
      </c>
      <c r="Q2320" s="240">
        <v>7149.5649999999996</v>
      </c>
      <c r="R2320" s="235">
        <v>6838.8540000000003</v>
      </c>
      <c r="S2320" s="234">
        <f t="shared" si="739"/>
        <v>310.71099999999933</v>
      </c>
      <c r="T2320" s="105">
        <f t="shared" si="740"/>
        <v>4.5433196848477726</v>
      </c>
      <c r="U2320" s="180" t="s">
        <v>10737</v>
      </c>
      <c r="V2320" s="165">
        <v>4815</v>
      </c>
      <c r="W2320" s="165">
        <v>4796</v>
      </c>
      <c r="X2320" s="165">
        <v>19</v>
      </c>
      <c r="Y2320" s="165">
        <v>0.396163469557965</v>
      </c>
      <c r="Z2320" s="235" t="s">
        <v>5605</v>
      </c>
      <c r="AA2320" s="165">
        <v>602</v>
      </c>
      <c r="AB2320" s="165">
        <v>172</v>
      </c>
      <c r="AC2320" s="165">
        <v>430</v>
      </c>
      <c r="AD2320" s="165">
        <v>250</v>
      </c>
      <c r="AE2320" s="235" t="s">
        <v>10738</v>
      </c>
      <c r="AF2320" s="165">
        <v>588</v>
      </c>
      <c r="AG2320" s="165">
        <v>588</v>
      </c>
      <c r="AH2320" s="165">
        <v>0</v>
      </c>
      <c r="AI2320" s="165">
        <v>0</v>
      </c>
      <c r="AJ2320" s="235" t="s">
        <v>10739</v>
      </c>
      <c r="AK2320" s="165">
        <v>320</v>
      </c>
      <c r="AL2320" s="165">
        <v>319</v>
      </c>
      <c r="AM2320" s="165">
        <v>1</v>
      </c>
      <c r="AN2320" s="165">
        <v>0.31347962382445138</v>
      </c>
      <c r="AO2320" s="235" t="s">
        <v>10740</v>
      </c>
      <c r="AP2320" s="165">
        <v>311</v>
      </c>
      <c r="AQ2320" s="165">
        <v>410</v>
      </c>
      <c r="AR2320" s="165">
        <v>-99</v>
      </c>
      <c r="AS2320" s="263">
        <v>-24.146341463414632</v>
      </c>
      <c r="AT2320" s="284" t="s">
        <v>11874</v>
      </c>
    </row>
    <row r="2321" spans="2:48" ht="50" customHeight="1">
      <c r="B2321" s="34" t="s">
        <v>4565</v>
      </c>
      <c r="C2321" s="35" t="s">
        <v>5327</v>
      </c>
      <c r="D2321" s="36" t="s">
        <v>4566</v>
      </c>
      <c r="E2321" s="240">
        <v>5009.7569999999996</v>
      </c>
      <c r="F2321" s="235">
        <v>4802.5230000000001</v>
      </c>
      <c r="G2321" s="234">
        <f t="shared" si="733"/>
        <v>207.23399999999947</v>
      </c>
      <c r="H2321" s="105">
        <f t="shared" si="734"/>
        <v>4.3151068719504204</v>
      </c>
      <c r="I2321" s="240">
        <v>1346.444</v>
      </c>
      <c r="J2321" s="235">
        <v>1534.1179999999999</v>
      </c>
      <c r="K2321" s="234">
        <f t="shared" si="735"/>
        <v>-187.67399999999998</v>
      </c>
      <c r="L2321" s="312">
        <f t="shared" si="736"/>
        <v>-12.233348412573216</v>
      </c>
      <c r="M2321" s="240">
        <v>404.75099999999998</v>
      </c>
      <c r="N2321" s="235">
        <v>500.61099999999999</v>
      </c>
      <c r="O2321" s="234">
        <f t="shared" si="737"/>
        <v>-95.860000000000014</v>
      </c>
      <c r="P2321" s="105">
        <f t="shared" si="738"/>
        <v>-19.14860041029862</v>
      </c>
      <c r="Q2321" s="240">
        <v>3258.5619999999999</v>
      </c>
      <c r="R2321" s="235">
        <v>2767.7939999999999</v>
      </c>
      <c r="S2321" s="234">
        <f t="shared" si="739"/>
        <v>490.76800000000003</v>
      </c>
      <c r="T2321" s="105">
        <f t="shared" si="740"/>
        <v>17.731377407422663</v>
      </c>
      <c r="U2321" s="180" t="s">
        <v>5460</v>
      </c>
      <c r="V2321" s="165">
        <v>1310</v>
      </c>
      <c r="W2321" s="165">
        <v>850</v>
      </c>
      <c r="X2321" s="165">
        <v>460</v>
      </c>
      <c r="Y2321" s="165">
        <v>54.117647058823529</v>
      </c>
      <c r="Z2321" s="235" t="s">
        <v>5395</v>
      </c>
      <c r="AA2321" s="165">
        <v>505</v>
      </c>
      <c r="AB2321" s="165">
        <v>445</v>
      </c>
      <c r="AC2321" s="165">
        <v>60</v>
      </c>
      <c r="AD2321" s="165">
        <v>13.48314606741573</v>
      </c>
      <c r="AE2321" s="235" t="s">
        <v>5362</v>
      </c>
      <c r="AF2321" s="165">
        <v>469</v>
      </c>
      <c r="AG2321" s="165">
        <v>470</v>
      </c>
      <c r="AH2321" s="165">
        <v>-1</v>
      </c>
      <c r="AI2321" s="165">
        <v>-0.21276595744680851</v>
      </c>
      <c r="AJ2321" s="235" t="s">
        <v>5524</v>
      </c>
      <c r="AK2321" s="165">
        <v>444</v>
      </c>
      <c r="AL2321" s="165">
        <v>480</v>
      </c>
      <c r="AM2321" s="165">
        <v>-36</v>
      </c>
      <c r="AN2321" s="165">
        <v>-7.5</v>
      </c>
      <c r="AO2321" s="241" t="s">
        <v>10741</v>
      </c>
      <c r="AP2321" s="165">
        <v>405</v>
      </c>
      <c r="AQ2321" s="165">
        <v>399</v>
      </c>
      <c r="AR2321" s="165">
        <v>6</v>
      </c>
      <c r="AS2321" s="263">
        <v>1.5037593984962405</v>
      </c>
      <c r="AT2321" s="284" t="s">
        <v>11875</v>
      </c>
    </row>
    <row r="2322" spans="2:48" ht="50" customHeight="1">
      <c r="B2322" s="56" t="s">
        <v>4567</v>
      </c>
      <c r="C2322" s="35" t="s">
        <v>5327</v>
      </c>
      <c r="D2322" s="58" t="s">
        <v>4568</v>
      </c>
      <c r="E2322" s="240">
        <v>10881.066999999999</v>
      </c>
      <c r="F2322" s="235">
        <v>11150.103999999999</v>
      </c>
      <c r="G2322" s="234">
        <f t="shared" si="733"/>
        <v>-269.03700000000026</v>
      </c>
      <c r="H2322" s="105">
        <f t="shared" si="734"/>
        <v>-2.4128653867264402</v>
      </c>
      <c r="I2322" s="240">
        <v>2687.1819999999998</v>
      </c>
      <c r="J2322" s="235">
        <v>2662.5680000000002</v>
      </c>
      <c r="K2322" s="234">
        <f t="shared" si="735"/>
        <v>24.613999999999578</v>
      </c>
      <c r="L2322" s="312">
        <f t="shared" si="736"/>
        <v>0.92444587330725736</v>
      </c>
      <c r="M2322" s="240">
        <v>872.72400000000005</v>
      </c>
      <c r="N2322" s="235">
        <v>852.29600000000005</v>
      </c>
      <c r="O2322" s="234">
        <f t="shared" si="737"/>
        <v>20.427999999999997</v>
      </c>
      <c r="P2322" s="105">
        <f t="shared" si="738"/>
        <v>2.3968198841716957</v>
      </c>
      <c r="Q2322" s="240">
        <v>7321.1610000000001</v>
      </c>
      <c r="R2322" s="235">
        <v>7635.24</v>
      </c>
      <c r="S2322" s="234">
        <f t="shared" si="739"/>
        <v>-314.07899999999972</v>
      </c>
      <c r="T2322" s="105">
        <f t="shared" si="740"/>
        <v>-4.1135445644144744</v>
      </c>
      <c r="U2322" s="355" t="s">
        <v>6664</v>
      </c>
      <c r="V2322" s="250">
        <v>3206</v>
      </c>
      <c r="W2322" s="250">
        <v>3259</v>
      </c>
      <c r="X2322" s="250">
        <v>-53</v>
      </c>
      <c r="Y2322" s="356">
        <v>-1.6262657256827246</v>
      </c>
      <c r="Z2322" s="365" t="s">
        <v>10742</v>
      </c>
      <c r="AA2322" s="250">
        <v>1722</v>
      </c>
      <c r="AB2322" s="250">
        <v>1816</v>
      </c>
      <c r="AC2322" s="250">
        <v>-94</v>
      </c>
      <c r="AD2322" s="250">
        <v>-5.176211453744493</v>
      </c>
      <c r="AE2322" s="365" t="s">
        <v>10743</v>
      </c>
      <c r="AF2322" s="250">
        <v>617</v>
      </c>
      <c r="AG2322" s="250">
        <v>619</v>
      </c>
      <c r="AH2322" s="250">
        <v>-2</v>
      </c>
      <c r="AI2322" s="250">
        <v>-0.32310177705977383</v>
      </c>
      <c r="AJ2322" s="365" t="s">
        <v>5373</v>
      </c>
      <c r="AK2322" s="250">
        <v>517</v>
      </c>
      <c r="AL2322" s="250">
        <v>648</v>
      </c>
      <c r="AM2322" s="250">
        <v>-131</v>
      </c>
      <c r="AN2322" s="250">
        <v>-20.216049382716051</v>
      </c>
      <c r="AO2322" s="365" t="s">
        <v>10744</v>
      </c>
      <c r="AP2322" s="250">
        <v>366</v>
      </c>
      <c r="AQ2322" s="250">
        <v>366</v>
      </c>
      <c r="AR2322" s="250">
        <v>0</v>
      </c>
      <c r="AS2322" s="282">
        <v>0</v>
      </c>
      <c r="AT2322" s="284" t="s">
        <v>11876</v>
      </c>
      <c r="AV2322"/>
    </row>
    <row r="2323" spans="2:48" ht="50" customHeight="1">
      <c r="B2323" s="34" t="s">
        <v>4569</v>
      </c>
      <c r="C2323" s="35" t="s">
        <v>5327</v>
      </c>
      <c r="D2323" s="36" t="s">
        <v>4570</v>
      </c>
      <c r="E2323" s="240">
        <v>2908.721</v>
      </c>
      <c r="F2323" s="266">
        <v>2932.0059999999999</v>
      </c>
      <c r="G2323" s="234">
        <v>-23.284999999999854</v>
      </c>
      <c r="H2323" s="105">
        <v>-0.79416617837752901</v>
      </c>
      <c r="I2323" s="240">
        <v>1085.355</v>
      </c>
      <c r="J2323" s="232">
        <v>1326.9829999999999</v>
      </c>
      <c r="K2323" s="234">
        <v>-241.62799999999993</v>
      </c>
      <c r="L2323" s="312">
        <v>-18.208824076872119</v>
      </c>
      <c r="M2323" s="240">
        <v>186.27799999999999</v>
      </c>
      <c r="N2323" s="235">
        <v>190.559</v>
      </c>
      <c r="O2323" s="234">
        <v>-4.2810000000000059</v>
      </c>
      <c r="P2323" s="105">
        <v>-2.2465483131208739</v>
      </c>
      <c r="Q2323" s="240">
        <v>1637.088</v>
      </c>
      <c r="R2323" s="232">
        <v>1414.4639999999999</v>
      </c>
      <c r="S2323" s="234">
        <v>222.62400000000002</v>
      </c>
      <c r="T2323" s="105">
        <v>15.739106827745353</v>
      </c>
      <c r="U2323" s="180" t="s">
        <v>5557</v>
      </c>
      <c r="V2323" s="165">
        <v>706.22699999999998</v>
      </c>
      <c r="W2323" s="165">
        <v>475.19400000000002</v>
      </c>
      <c r="X2323" s="165">
        <v>231.03299999999996</v>
      </c>
      <c r="Y2323" s="255">
        <v>48.618669427644278</v>
      </c>
      <c r="Z2323" s="237" t="s">
        <v>5751</v>
      </c>
      <c r="AA2323" s="165">
        <v>623.20799999999997</v>
      </c>
      <c r="AB2323" s="165">
        <v>643.30200000000002</v>
      </c>
      <c r="AC2323" s="165">
        <v>-20.094000000000051</v>
      </c>
      <c r="AD2323" s="165">
        <v>-3.1235718216327713</v>
      </c>
      <c r="AE2323" s="237" t="s">
        <v>5373</v>
      </c>
      <c r="AF2323" s="165">
        <v>232.39599999999999</v>
      </c>
      <c r="AG2323" s="165">
        <v>231.887</v>
      </c>
      <c r="AH2323" s="165">
        <v>0.50899999999998613</v>
      </c>
      <c r="AI2323" s="165">
        <v>0.21950346504978122</v>
      </c>
      <c r="AJ2323" s="237" t="s">
        <v>5445</v>
      </c>
      <c r="AK2323" s="165">
        <v>25.315000000000001</v>
      </c>
      <c r="AL2323" s="165">
        <v>19.202000000000002</v>
      </c>
      <c r="AM2323" s="165">
        <v>6.1129999999999995</v>
      </c>
      <c r="AN2323" s="165">
        <v>31.835225497344023</v>
      </c>
      <c r="AO2323" s="237" t="s">
        <v>10745</v>
      </c>
      <c r="AP2323" s="165">
        <v>22.318000000000001</v>
      </c>
      <c r="AQ2323" s="165">
        <v>21.539000000000001</v>
      </c>
      <c r="AR2323" s="165">
        <v>0.77899999999999991</v>
      </c>
      <c r="AS2323" s="263">
        <v>3.6166952969032913</v>
      </c>
      <c r="AT2323" s="284" t="s">
        <v>11877</v>
      </c>
    </row>
    <row r="2324" spans="2:48" ht="50" customHeight="1">
      <c r="B2324" s="37" t="s">
        <v>4571</v>
      </c>
      <c r="C2324" s="38" t="s">
        <v>5327</v>
      </c>
      <c r="D2324" s="39" t="s">
        <v>4572</v>
      </c>
      <c r="E2324" s="240">
        <v>17184.683000000001</v>
      </c>
      <c r="F2324" s="235">
        <v>18167.674999999999</v>
      </c>
      <c r="G2324" s="234">
        <f t="shared" si="733"/>
        <v>-982.99199999999837</v>
      </c>
      <c r="H2324" s="105">
        <f t="shared" si="734"/>
        <v>-5.410664820897547</v>
      </c>
      <c r="I2324" s="240">
        <v>1419.3710000000001</v>
      </c>
      <c r="J2324" s="235">
        <v>1737.6279999999999</v>
      </c>
      <c r="K2324" s="234">
        <f t="shared" si="735"/>
        <v>-318.25699999999983</v>
      </c>
      <c r="L2324" s="312">
        <f t="shared" si="736"/>
        <v>-18.315600347139885</v>
      </c>
      <c r="M2324" s="240">
        <v>2389.277</v>
      </c>
      <c r="N2324" s="235">
        <v>2718.096</v>
      </c>
      <c r="O2324" s="234">
        <f t="shared" si="737"/>
        <v>-328.81899999999996</v>
      </c>
      <c r="P2324" s="105">
        <f t="shared" si="738"/>
        <v>-12.097402004932862</v>
      </c>
      <c r="Q2324" s="240">
        <v>13376.035</v>
      </c>
      <c r="R2324" s="235">
        <v>13711.950999999999</v>
      </c>
      <c r="S2324" s="234">
        <f t="shared" si="739"/>
        <v>-335.91599999999926</v>
      </c>
      <c r="T2324" s="105">
        <f t="shared" si="740"/>
        <v>-2.4498045537064659</v>
      </c>
      <c r="U2324" s="180" t="s">
        <v>10746</v>
      </c>
      <c r="V2324" s="165">
        <v>7343</v>
      </c>
      <c r="W2324" s="165">
        <v>7393</v>
      </c>
      <c r="X2324" s="165">
        <v>-50</v>
      </c>
      <c r="Y2324" s="255">
        <v>-0.6763154335181929</v>
      </c>
      <c r="Z2324" s="237" t="s">
        <v>5508</v>
      </c>
      <c r="AA2324" s="165">
        <v>2500</v>
      </c>
      <c r="AB2324" s="165">
        <v>2500</v>
      </c>
      <c r="AC2324" s="165">
        <v>0</v>
      </c>
      <c r="AD2324" s="165">
        <v>0</v>
      </c>
      <c r="AE2324" s="237" t="s">
        <v>5395</v>
      </c>
      <c r="AF2324" s="165">
        <v>2029</v>
      </c>
      <c r="AG2324" s="165">
        <v>2294</v>
      </c>
      <c r="AH2324" s="165">
        <v>-265</v>
      </c>
      <c r="AI2324" s="165">
        <v>-11.551874455100261</v>
      </c>
      <c r="AJ2324" s="237" t="s">
        <v>5373</v>
      </c>
      <c r="AK2324" s="165">
        <v>530</v>
      </c>
      <c r="AL2324" s="165">
        <v>530</v>
      </c>
      <c r="AM2324" s="165">
        <v>0</v>
      </c>
      <c r="AN2324" s="165">
        <v>0</v>
      </c>
      <c r="AO2324" s="237" t="s">
        <v>5564</v>
      </c>
      <c r="AP2324" s="165">
        <v>376</v>
      </c>
      <c r="AQ2324" s="165">
        <v>376</v>
      </c>
      <c r="AR2324" s="165">
        <v>0</v>
      </c>
      <c r="AS2324" s="263">
        <v>0</v>
      </c>
      <c r="AT2324" s="284" t="s">
        <v>11878</v>
      </c>
    </row>
    <row r="2325" spans="2:48" ht="50" customHeight="1">
      <c r="B2325" s="37" t="s">
        <v>4573</v>
      </c>
      <c r="C2325" s="38" t="s">
        <v>5327</v>
      </c>
      <c r="D2325" s="39" t="s">
        <v>4574</v>
      </c>
      <c r="E2325" s="240">
        <v>8446.6360000000004</v>
      </c>
      <c r="F2325" s="235">
        <v>7308.98</v>
      </c>
      <c r="G2325" s="234">
        <v>1137.6560000000009</v>
      </c>
      <c r="H2325" s="105">
        <v>15.565181461708761</v>
      </c>
      <c r="I2325" s="240">
        <v>3172.3440000000001</v>
      </c>
      <c r="J2325" s="235">
        <v>3173.913</v>
      </c>
      <c r="K2325" s="234">
        <v>-1.56899999999996</v>
      </c>
      <c r="L2325" s="312">
        <v>-4.9434247252522677E-2</v>
      </c>
      <c r="M2325" s="240">
        <v>1113.4929999999999</v>
      </c>
      <c r="N2325" s="235">
        <v>1258.981</v>
      </c>
      <c r="O2325" s="234">
        <v>-145.48800000000006</v>
      </c>
      <c r="P2325" s="105">
        <v>-11.556012362378786</v>
      </c>
      <c r="Q2325" s="240">
        <v>4160.799</v>
      </c>
      <c r="R2325" s="235">
        <v>2876.0859999999998</v>
      </c>
      <c r="S2325" s="234">
        <v>1284.7130000000002</v>
      </c>
      <c r="T2325" s="105">
        <v>44.668796412902822</v>
      </c>
      <c r="U2325" s="180" t="s">
        <v>10747</v>
      </c>
      <c r="V2325" s="165">
        <v>1598</v>
      </c>
      <c r="W2325" s="165">
        <v>323</v>
      </c>
      <c r="X2325" s="165">
        <v>1275</v>
      </c>
      <c r="Y2325" s="255">
        <v>394.73684210526312</v>
      </c>
      <c r="Z2325" s="237" t="s">
        <v>5508</v>
      </c>
      <c r="AA2325" s="165">
        <v>1385</v>
      </c>
      <c r="AB2325" s="165">
        <v>1389</v>
      </c>
      <c r="AC2325" s="165">
        <v>-4</v>
      </c>
      <c r="AD2325" s="165">
        <v>-0.28797696184305255</v>
      </c>
      <c r="AE2325" s="237" t="s">
        <v>5529</v>
      </c>
      <c r="AF2325" s="165">
        <v>417</v>
      </c>
      <c r="AG2325" s="165">
        <v>417</v>
      </c>
      <c r="AH2325" s="165">
        <v>0</v>
      </c>
      <c r="AI2325" s="165">
        <v>0</v>
      </c>
      <c r="AJ2325" s="237" t="s">
        <v>5751</v>
      </c>
      <c r="AK2325" s="165">
        <v>239</v>
      </c>
      <c r="AL2325" s="165">
        <v>239</v>
      </c>
      <c r="AM2325" s="165">
        <v>0</v>
      </c>
      <c r="AN2325" s="165">
        <v>0</v>
      </c>
      <c r="AO2325" s="237" t="s">
        <v>5373</v>
      </c>
      <c r="AP2325" s="165">
        <v>214</v>
      </c>
      <c r="AQ2325" s="165">
        <v>214</v>
      </c>
      <c r="AR2325" s="165">
        <v>0</v>
      </c>
      <c r="AS2325" s="263">
        <v>0</v>
      </c>
      <c r="AT2325" s="284" t="s">
        <v>11879</v>
      </c>
    </row>
    <row r="2326" spans="2:48" ht="50" customHeight="1">
      <c r="B2326" s="34" t="s">
        <v>4575</v>
      </c>
      <c r="C2326" s="38" t="s">
        <v>5327</v>
      </c>
      <c r="D2326" s="36" t="s">
        <v>4576</v>
      </c>
      <c r="E2326" s="240">
        <v>6383.9759999999997</v>
      </c>
      <c r="F2326" s="235">
        <v>6270.5510000000004</v>
      </c>
      <c r="G2326" s="234">
        <f t="shared" si="733"/>
        <v>113.42499999999927</v>
      </c>
      <c r="H2326" s="105">
        <f t="shared" si="734"/>
        <v>1.8088522045351239</v>
      </c>
      <c r="I2326" s="240">
        <v>2311.2750000000001</v>
      </c>
      <c r="J2326" s="235">
        <v>2742.2179999999998</v>
      </c>
      <c r="K2326" s="234">
        <f t="shared" si="735"/>
        <v>-430.94299999999976</v>
      </c>
      <c r="L2326" s="312">
        <f t="shared" si="736"/>
        <v>-15.715125493305045</v>
      </c>
      <c r="M2326" s="240">
        <v>484.71499999999997</v>
      </c>
      <c r="N2326" s="235">
        <v>483.91</v>
      </c>
      <c r="O2326" s="234">
        <f t="shared" si="737"/>
        <v>0.80499999999994998</v>
      </c>
      <c r="P2326" s="105">
        <f t="shared" si="738"/>
        <v>0.16635324750469094</v>
      </c>
      <c r="Q2326" s="240">
        <v>3587.9859999999999</v>
      </c>
      <c r="R2326" s="235">
        <v>3044.4229999999998</v>
      </c>
      <c r="S2326" s="234">
        <f t="shared" si="739"/>
        <v>543.5630000000001</v>
      </c>
      <c r="T2326" s="105">
        <f t="shared" si="740"/>
        <v>17.854384886725665</v>
      </c>
      <c r="U2326" s="180" t="s">
        <v>10748</v>
      </c>
      <c r="V2326" s="165">
        <v>1665</v>
      </c>
      <c r="W2326" s="165">
        <v>1483</v>
      </c>
      <c r="X2326" s="165">
        <v>182</v>
      </c>
      <c r="Y2326" s="255">
        <v>12.27242076871207</v>
      </c>
      <c r="Z2326" s="237" t="s">
        <v>10749</v>
      </c>
      <c r="AA2326" s="165">
        <v>597</v>
      </c>
      <c r="AB2326" s="165">
        <v>268</v>
      </c>
      <c r="AC2326" s="165">
        <v>329</v>
      </c>
      <c r="AD2326" s="165">
        <v>122.76119402985076</v>
      </c>
      <c r="AE2326" s="237" t="s">
        <v>10750</v>
      </c>
      <c r="AF2326" s="165">
        <v>524</v>
      </c>
      <c r="AG2326" s="165">
        <v>557</v>
      </c>
      <c r="AH2326" s="165">
        <v>-33</v>
      </c>
      <c r="AI2326" s="165">
        <v>-5.9245960502693</v>
      </c>
      <c r="AJ2326" s="237" t="s">
        <v>10751</v>
      </c>
      <c r="AK2326" s="165">
        <v>519</v>
      </c>
      <c r="AL2326" s="165">
        <v>519</v>
      </c>
      <c r="AM2326" s="165">
        <v>0</v>
      </c>
      <c r="AN2326" s="165">
        <v>0</v>
      </c>
      <c r="AO2326" s="237" t="s">
        <v>10752</v>
      </c>
      <c r="AP2326" s="165">
        <v>184</v>
      </c>
      <c r="AQ2326" s="165">
        <v>134</v>
      </c>
      <c r="AR2326" s="165">
        <v>50</v>
      </c>
      <c r="AS2326" s="263">
        <v>37.313432835820898</v>
      </c>
      <c r="AT2326" s="284" t="s">
        <v>11880</v>
      </c>
    </row>
    <row r="2327" spans="2:48" ht="50" customHeight="1">
      <c r="B2327" s="34" t="s">
        <v>4577</v>
      </c>
      <c r="C2327" s="38" t="s">
        <v>5327</v>
      </c>
      <c r="D2327" s="36" t="s">
        <v>4578</v>
      </c>
      <c r="E2327" s="240">
        <v>9362.7049999999999</v>
      </c>
      <c r="F2327" s="235">
        <v>9694.2659999999996</v>
      </c>
      <c r="G2327" s="234">
        <v>-331.56099999999969</v>
      </c>
      <c r="H2327" s="105">
        <v>-3.4201764218147064</v>
      </c>
      <c r="I2327" s="240">
        <v>2365.317</v>
      </c>
      <c r="J2327" s="235">
        <v>2656.2040000000002</v>
      </c>
      <c r="K2327" s="234">
        <v>-290.88700000000017</v>
      </c>
      <c r="L2327" s="312">
        <v>-10.951229649529937</v>
      </c>
      <c r="M2327" s="240">
        <v>1122.26</v>
      </c>
      <c r="N2327" s="235">
        <v>1108.192</v>
      </c>
      <c r="O2327" s="234">
        <v>14.067999999999984</v>
      </c>
      <c r="P2327" s="105">
        <v>1.2694551124714837</v>
      </c>
      <c r="Q2327" s="240">
        <v>5875.1279999999997</v>
      </c>
      <c r="R2327" s="235">
        <v>5929.87</v>
      </c>
      <c r="S2327" s="234">
        <v>-54.742000000000189</v>
      </c>
      <c r="T2327" s="105">
        <v>-0.92315683143138361</v>
      </c>
      <c r="U2327" s="180" t="s">
        <v>10753</v>
      </c>
      <c r="V2327" s="165">
        <v>1743.895</v>
      </c>
      <c r="W2327" s="165">
        <v>1808.239</v>
      </c>
      <c r="X2327" s="165">
        <v>-64.344000000000051</v>
      </c>
      <c r="Y2327" s="255">
        <v>-3.5583791744343554</v>
      </c>
      <c r="Z2327" s="237" t="s">
        <v>10754</v>
      </c>
      <c r="AA2327" s="165">
        <v>1246.4449999999999</v>
      </c>
      <c r="AB2327" s="165">
        <v>1072.825</v>
      </c>
      <c r="AC2327" s="165">
        <v>173.61999999999989</v>
      </c>
      <c r="AD2327" s="165">
        <v>16.183440915340331</v>
      </c>
      <c r="AE2327" s="237" t="s">
        <v>10755</v>
      </c>
      <c r="AF2327" s="165">
        <v>1169.614</v>
      </c>
      <c r="AG2327" s="165">
        <v>1154.952</v>
      </c>
      <c r="AH2327" s="165">
        <v>14.662000000000035</v>
      </c>
      <c r="AI2327" s="165">
        <v>1.2694899874626855</v>
      </c>
      <c r="AJ2327" s="237" t="s">
        <v>10756</v>
      </c>
      <c r="AK2327" s="165">
        <v>668.33699999999999</v>
      </c>
      <c r="AL2327" s="165">
        <v>889.02200000000005</v>
      </c>
      <c r="AM2327" s="165">
        <v>-220.68500000000006</v>
      </c>
      <c r="AN2327" s="165">
        <v>-24.823345204055698</v>
      </c>
      <c r="AO2327" s="237" t="s">
        <v>10757</v>
      </c>
      <c r="AP2327" s="165">
        <v>348.34399999999999</v>
      </c>
      <c r="AQ2327" s="165">
        <v>313.47399999999999</v>
      </c>
      <c r="AR2327" s="165">
        <v>34.870000000000005</v>
      </c>
      <c r="AS2327" s="263">
        <v>11.123729559708304</v>
      </c>
      <c r="AT2327" s="284" t="s">
        <v>11881</v>
      </c>
    </row>
    <row r="2328" spans="2:48" ht="50" customHeight="1">
      <c r="B2328" s="34" t="s">
        <v>4579</v>
      </c>
      <c r="C2328" s="38" t="s">
        <v>5327</v>
      </c>
      <c r="D2328" s="36" t="s">
        <v>4580</v>
      </c>
      <c r="E2328" s="240">
        <v>2306.98</v>
      </c>
      <c r="F2328" s="235">
        <v>2474.377</v>
      </c>
      <c r="G2328" s="234">
        <v>-167.39699999999993</v>
      </c>
      <c r="H2328" s="105">
        <v>-6.7652180730745526</v>
      </c>
      <c r="I2328" s="240">
        <v>437.60500000000002</v>
      </c>
      <c r="J2328" s="235">
        <v>505.34300000000002</v>
      </c>
      <c r="K2328" s="234">
        <v>-67.738</v>
      </c>
      <c r="L2328" s="312">
        <v>-13.404360998371404</v>
      </c>
      <c r="M2328" s="240">
        <v>0.95399999999999996</v>
      </c>
      <c r="N2328" s="235">
        <v>13.952999999999999</v>
      </c>
      <c r="O2328" s="234">
        <v>-12.998999999999999</v>
      </c>
      <c r="P2328" s="105">
        <v>-93.162760696624375</v>
      </c>
      <c r="Q2328" s="240">
        <v>1868.421</v>
      </c>
      <c r="R2328" s="235">
        <v>1955.0809999999999</v>
      </c>
      <c r="S2328" s="234">
        <v>-86.659999999999854</v>
      </c>
      <c r="T2328" s="105">
        <v>-4.432552922359732</v>
      </c>
      <c r="U2328" s="180" t="s">
        <v>5395</v>
      </c>
      <c r="V2328" s="165">
        <v>809</v>
      </c>
      <c r="W2328" s="165">
        <v>842</v>
      </c>
      <c r="X2328" s="165">
        <v>-33</v>
      </c>
      <c r="Y2328" s="255">
        <v>-3.9192399049881232</v>
      </c>
      <c r="Z2328" s="237" t="s">
        <v>6311</v>
      </c>
      <c r="AA2328" s="165">
        <v>684</v>
      </c>
      <c r="AB2328" s="165">
        <v>461</v>
      </c>
      <c r="AC2328" s="165">
        <v>223</v>
      </c>
      <c r="AD2328" s="165">
        <v>48.373101952277658</v>
      </c>
      <c r="AE2328" s="237" t="s">
        <v>5860</v>
      </c>
      <c r="AF2328" s="165">
        <v>220</v>
      </c>
      <c r="AG2328" s="165">
        <v>220</v>
      </c>
      <c r="AH2328" s="165">
        <v>0</v>
      </c>
      <c r="AI2328" s="165">
        <v>0</v>
      </c>
      <c r="AJ2328" s="237" t="s">
        <v>10758</v>
      </c>
      <c r="AK2328" s="165">
        <v>101</v>
      </c>
      <c r="AL2328" s="165">
        <v>101</v>
      </c>
      <c r="AM2328" s="165">
        <v>0</v>
      </c>
      <c r="AN2328" s="165">
        <v>0</v>
      </c>
      <c r="AO2328" s="237" t="s">
        <v>9290</v>
      </c>
      <c r="AP2328" s="165">
        <v>40</v>
      </c>
      <c r="AQ2328" s="165">
        <v>40</v>
      </c>
      <c r="AR2328" s="165">
        <v>0</v>
      </c>
      <c r="AS2328" s="263">
        <v>0</v>
      </c>
      <c r="AT2328" s="284" t="s">
        <v>11882</v>
      </c>
    </row>
    <row r="2329" spans="2:48" ht="50" customHeight="1">
      <c r="B2329" s="34" t="s">
        <v>4581</v>
      </c>
      <c r="C2329" s="38" t="s">
        <v>5327</v>
      </c>
      <c r="D2329" s="36" t="s">
        <v>4582</v>
      </c>
      <c r="E2329" s="240">
        <v>5417.9830000000002</v>
      </c>
      <c r="F2329" s="235">
        <v>4264.5770000000002</v>
      </c>
      <c r="G2329" s="234">
        <v>1153.4059999999999</v>
      </c>
      <c r="H2329" s="105">
        <v>27.046199423764648</v>
      </c>
      <c r="I2329" s="240">
        <v>532.62800000000004</v>
      </c>
      <c r="J2329" s="235">
        <v>514.29899999999998</v>
      </c>
      <c r="K2329" s="234">
        <v>18.329000000000065</v>
      </c>
      <c r="L2329" s="312">
        <v>3.5638801553182229</v>
      </c>
      <c r="M2329" s="240">
        <v>207.798</v>
      </c>
      <c r="N2329" s="235">
        <v>220.46700000000001</v>
      </c>
      <c r="O2329" s="234">
        <v>-12.669000000000011</v>
      </c>
      <c r="P2329" s="105">
        <v>-5.7464382424580593</v>
      </c>
      <c r="Q2329" s="240">
        <v>4677.5569999999998</v>
      </c>
      <c r="R2329" s="235">
        <v>3529.8110000000001</v>
      </c>
      <c r="S2329" s="234">
        <v>1147.7459999999996</v>
      </c>
      <c r="T2329" s="105">
        <v>32.515791922003743</v>
      </c>
      <c r="U2329" s="180" t="s">
        <v>10412</v>
      </c>
      <c r="V2329" s="165">
        <v>4309</v>
      </c>
      <c r="W2329" s="165">
        <v>3095</v>
      </c>
      <c r="X2329" s="165">
        <v>1214</v>
      </c>
      <c r="Y2329" s="255">
        <v>39.224555735056541</v>
      </c>
      <c r="Z2329" s="237" t="s">
        <v>5395</v>
      </c>
      <c r="AA2329" s="165">
        <v>344</v>
      </c>
      <c r="AB2329" s="165">
        <v>409</v>
      </c>
      <c r="AC2329" s="165">
        <v>-65</v>
      </c>
      <c r="AD2329" s="165">
        <v>-15.892420537897312</v>
      </c>
      <c r="AE2329" s="237" t="s">
        <v>5373</v>
      </c>
      <c r="AF2329" s="165">
        <v>17</v>
      </c>
      <c r="AG2329" s="165">
        <v>17</v>
      </c>
      <c r="AH2329" s="165">
        <v>0</v>
      </c>
      <c r="AI2329" s="165">
        <v>0</v>
      </c>
      <c r="AJ2329" s="237" t="s">
        <v>5524</v>
      </c>
      <c r="AK2329" s="165">
        <v>4</v>
      </c>
      <c r="AL2329" s="165">
        <v>4</v>
      </c>
      <c r="AM2329" s="165">
        <v>0</v>
      </c>
      <c r="AN2329" s="165">
        <v>0</v>
      </c>
      <c r="AO2329" s="237" t="s">
        <v>10759</v>
      </c>
      <c r="AP2329" s="165">
        <v>4</v>
      </c>
      <c r="AQ2329" s="165">
        <v>6</v>
      </c>
      <c r="AR2329" s="165">
        <v>-2</v>
      </c>
      <c r="AS2329" s="263">
        <v>-33.333333333333329</v>
      </c>
      <c r="AT2329" s="284" t="s">
        <v>11883</v>
      </c>
    </row>
    <row r="2330" spans="2:48" ht="50" customHeight="1">
      <c r="B2330" s="34" t="s">
        <v>4583</v>
      </c>
      <c r="C2330" s="38" t="s">
        <v>5327</v>
      </c>
      <c r="D2330" s="36" t="s">
        <v>4584</v>
      </c>
      <c r="E2330" s="240">
        <v>12978.438</v>
      </c>
      <c r="F2330" s="235">
        <v>13985.09</v>
      </c>
      <c r="G2330" s="234">
        <f t="shared" si="733"/>
        <v>-1006.652</v>
      </c>
      <c r="H2330" s="105">
        <f t="shared" si="734"/>
        <v>-7.1980373383367571</v>
      </c>
      <c r="I2330" s="240">
        <v>1498.5920000000001</v>
      </c>
      <c r="J2330" s="235">
        <v>1496.2919999999999</v>
      </c>
      <c r="K2330" s="234">
        <f t="shared" si="735"/>
        <v>2.3000000000001819</v>
      </c>
      <c r="L2330" s="312">
        <f t="shared" si="736"/>
        <v>0.15371331264219698</v>
      </c>
      <c r="M2330" s="240">
        <v>2139.0360000000001</v>
      </c>
      <c r="N2330" s="235">
        <v>2260.9549999999999</v>
      </c>
      <c r="O2330" s="234">
        <f t="shared" si="737"/>
        <v>-121.91899999999987</v>
      </c>
      <c r="P2330" s="105">
        <f t="shared" si="738"/>
        <v>-5.3923673845786348</v>
      </c>
      <c r="Q2330" s="240">
        <v>9340.81</v>
      </c>
      <c r="R2330" s="235">
        <v>10227.843000000001</v>
      </c>
      <c r="S2330" s="234">
        <f t="shared" si="739"/>
        <v>-887.03300000000127</v>
      </c>
      <c r="T2330" s="105">
        <f t="shared" si="740"/>
        <v>-8.6727279642442809</v>
      </c>
      <c r="U2330" s="180" t="s">
        <v>10760</v>
      </c>
      <c r="V2330" s="165">
        <v>6118</v>
      </c>
      <c r="W2330" s="165">
        <v>6986</v>
      </c>
      <c r="X2330" s="165">
        <v>-868</v>
      </c>
      <c r="Y2330" s="255">
        <v>-12.424849699398797</v>
      </c>
      <c r="Z2330" s="237" t="s">
        <v>5508</v>
      </c>
      <c r="AA2330" s="165">
        <v>1822</v>
      </c>
      <c r="AB2330" s="165">
        <v>1820</v>
      </c>
      <c r="AC2330" s="165">
        <v>2</v>
      </c>
      <c r="AD2330" s="165">
        <v>0.10989010989010989</v>
      </c>
      <c r="AE2330" s="237" t="s">
        <v>5373</v>
      </c>
      <c r="AF2330" s="165">
        <v>493</v>
      </c>
      <c r="AG2330" s="165">
        <v>493</v>
      </c>
      <c r="AH2330" s="165">
        <v>0</v>
      </c>
      <c r="AI2330" s="165">
        <v>0</v>
      </c>
      <c r="AJ2330" s="237" t="s">
        <v>10761</v>
      </c>
      <c r="AK2330" s="165">
        <v>245</v>
      </c>
      <c r="AL2330" s="165">
        <v>321</v>
      </c>
      <c r="AM2330" s="165">
        <v>-76</v>
      </c>
      <c r="AN2330" s="165">
        <v>-23.676012461059191</v>
      </c>
      <c r="AO2330" s="237" t="s">
        <v>6762</v>
      </c>
      <c r="AP2330" s="165">
        <v>179</v>
      </c>
      <c r="AQ2330" s="165">
        <v>137</v>
      </c>
      <c r="AR2330" s="165">
        <v>42</v>
      </c>
      <c r="AS2330" s="263">
        <v>30.656934306569344</v>
      </c>
      <c r="AT2330" s="284" t="s">
        <v>11884</v>
      </c>
    </row>
    <row r="2331" spans="2:48" ht="50" customHeight="1">
      <c r="B2331" s="34" t="s">
        <v>4585</v>
      </c>
      <c r="C2331" s="38" t="s">
        <v>5327</v>
      </c>
      <c r="D2331" s="36" t="s">
        <v>4586</v>
      </c>
      <c r="E2331" s="240">
        <v>14260.763000000001</v>
      </c>
      <c r="F2331" s="235">
        <v>11964.453</v>
      </c>
      <c r="G2331" s="234">
        <f t="shared" si="733"/>
        <v>2296.3100000000013</v>
      </c>
      <c r="H2331" s="105">
        <f t="shared" si="734"/>
        <v>19.192770450934958</v>
      </c>
      <c r="I2331" s="240">
        <v>3732.328</v>
      </c>
      <c r="J2331" s="235">
        <v>3412.74</v>
      </c>
      <c r="K2331" s="234">
        <f t="shared" si="735"/>
        <v>319.58800000000019</v>
      </c>
      <c r="L2331" s="312">
        <f t="shared" si="736"/>
        <v>9.3645575109735937</v>
      </c>
      <c r="M2331" s="240">
        <v>7.39</v>
      </c>
      <c r="N2331" s="235">
        <v>7.3849999999999998</v>
      </c>
      <c r="O2331" s="234">
        <f t="shared" si="737"/>
        <v>4.9999999999998934E-3</v>
      </c>
      <c r="P2331" s="105">
        <f t="shared" si="738"/>
        <v>6.7704807041298484E-2</v>
      </c>
      <c r="Q2331" s="240">
        <v>10521.045</v>
      </c>
      <c r="R2331" s="235">
        <v>8544.3279999999995</v>
      </c>
      <c r="S2331" s="234">
        <f t="shared" si="739"/>
        <v>1976.7170000000006</v>
      </c>
      <c r="T2331" s="105">
        <f t="shared" si="740"/>
        <v>23.134844542484799</v>
      </c>
      <c r="U2331" s="180" t="s">
        <v>5395</v>
      </c>
      <c r="V2331" s="165">
        <v>2931</v>
      </c>
      <c r="W2331" s="165">
        <v>2344</v>
      </c>
      <c r="X2331" s="165">
        <v>587</v>
      </c>
      <c r="Y2331" s="255">
        <v>25.042662116040955</v>
      </c>
      <c r="Z2331" s="237" t="s">
        <v>9363</v>
      </c>
      <c r="AA2331" s="165">
        <v>2661</v>
      </c>
      <c r="AB2331" s="165">
        <v>2032</v>
      </c>
      <c r="AC2331" s="165">
        <v>629</v>
      </c>
      <c r="AD2331" s="165">
        <v>30.954724409448819</v>
      </c>
      <c r="AE2331" s="237" t="s">
        <v>9367</v>
      </c>
      <c r="AF2331" s="165">
        <v>2319</v>
      </c>
      <c r="AG2331" s="165">
        <v>1464</v>
      </c>
      <c r="AH2331" s="165">
        <v>855</v>
      </c>
      <c r="AI2331" s="165">
        <v>58.401639344262293</v>
      </c>
      <c r="AJ2331" s="237" t="s">
        <v>7670</v>
      </c>
      <c r="AK2331" s="165">
        <v>731</v>
      </c>
      <c r="AL2331" s="165">
        <v>725</v>
      </c>
      <c r="AM2331" s="165">
        <v>6</v>
      </c>
      <c r="AN2331" s="165">
        <v>0.82758620689655171</v>
      </c>
      <c r="AO2331" s="237" t="s">
        <v>10762</v>
      </c>
      <c r="AP2331" s="165">
        <v>721</v>
      </c>
      <c r="AQ2331" s="165">
        <v>732</v>
      </c>
      <c r="AR2331" s="165">
        <v>-11</v>
      </c>
      <c r="AS2331" s="263">
        <v>-1.5027322404371584</v>
      </c>
      <c r="AT2331" s="284" t="s">
        <v>11885</v>
      </c>
    </row>
    <row r="2332" spans="2:48" ht="50" customHeight="1">
      <c r="B2332" s="34" t="s">
        <v>4587</v>
      </c>
      <c r="C2332" s="38" t="s">
        <v>5327</v>
      </c>
      <c r="D2332" s="36" t="s">
        <v>4588</v>
      </c>
      <c r="E2332" s="240">
        <v>6980.558</v>
      </c>
      <c r="F2332" s="235">
        <v>6366.0770000000002</v>
      </c>
      <c r="G2332" s="234">
        <v>614.48099999999977</v>
      </c>
      <c r="H2332" s="105">
        <v>9.6524280180714079</v>
      </c>
      <c r="I2332" s="240">
        <v>2325.9319999999998</v>
      </c>
      <c r="J2332" s="235">
        <v>2244.44</v>
      </c>
      <c r="K2332" s="234">
        <v>81.491999999999734</v>
      </c>
      <c r="L2332" s="312">
        <v>3.6308388729482513</v>
      </c>
      <c r="M2332" s="240">
        <v>140.434</v>
      </c>
      <c r="N2332" s="235">
        <v>140.12799999999999</v>
      </c>
      <c r="O2332" s="234">
        <v>0.3060000000000116</v>
      </c>
      <c r="P2332" s="105">
        <v>0.21837177437772012</v>
      </c>
      <c r="Q2332" s="240">
        <v>4514.192</v>
      </c>
      <c r="R2332" s="235">
        <v>3981.509</v>
      </c>
      <c r="S2332" s="234">
        <v>532.68299999999999</v>
      </c>
      <c r="T2332" s="105">
        <v>13.378922413587411</v>
      </c>
      <c r="U2332" s="180" t="s">
        <v>5460</v>
      </c>
      <c r="V2332" s="165">
        <v>1338</v>
      </c>
      <c r="W2332" s="165">
        <v>1016</v>
      </c>
      <c r="X2332" s="165">
        <v>322</v>
      </c>
      <c r="Y2332" s="255">
        <v>31.69291338582677</v>
      </c>
      <c r="Z2332" s="237" t="s">
        <v>5508</v>
      </c>
      <c r="AA2332" s="165">
        <v>1005</v>
      </c>
      <c r="AB2332" s="165">
        <v>803</v>
      </c>
      <c r="AC2332" s="165">
        <v>202</v>
      </c>
      <c r="AD2332" s="165">
        <v>25.155666251556664</v>
      </c>
      <c r="AE2332" s="237" t="s">
        <v>10763</v>
      </c>
      <c r="AF2332" s="165">
        <v>573</v>
      </c>
      <c r="AG2332" s="165">
        <v>589</v>
      </c>
      <c r="AH2332" s="165">
        <v>-16</v>
      </c>
      <c r="AI2332" s="165">
        <v>-2.7164685908319184</v>
      </c>
      <c r="AJ2332" s="237" t="s">
        <v>5536</v>
      </c>
      <c r="AK2332" s="165">
        <v>346</v>
      </c>
      <c r="AL2332" s="165">
        <v>345</v>
      </c>
      <c r="AM2332" s="165">
        <v>1</v>
      </c>
      <c r="AN2332" s="165">
        <v>0.28985507246376813</v>
      </c>
      <c r="AO2332" s="237" t="s">
        <v>10764</v>
      </c>
      <c r="AP2332" s="165">
        <v>326</v>
      </c>
      <c r="AQ2332" s="165">
        <v>326</v>
      </c>
      <c r="AR2332" s="165">
        <v>0</v>
      </c>
      <c r="AS2332" s="263">
        <v>0</v>
      </c>
      <c r="AT2332" s="284" t="s">
        <v>11886</v>
      </c>
    </row>
    <row r="2333" spans="2:48" ht="50" customHeight="1">
      <c r="B2333" s="34" t="s">
        <v>4589</v>
      </c>
      <c r="C2333" s="38" t="s">
        <v>5327</v>
      </c>
      <c r="D2333" s="36" t="s">
        <v>4590</v>
      </c>
      <c r="E2333" s="240">
        <v>3631.1869999999999</v>
      </c>
      <c r="F2333" s="235">
        <v>3170.922</v>
      </c>
      <c r="G2333" s="234">
        <f t="shared" si="733"/>
        <v>460.26499999999987</v>
      </c>
      <c r="H2333" s="105">
        <f t="shared" si="734"/>
        <v>14.515178865957596</v>
      </c>
      <c r="I2333" s="240">
        <v>1063.6859999999999</v>
      </c>
      <c r="J2333" s="235">
        <v>1066.2750000000001</v>
      </c>
      <c r="K2333" s="234">
        <f t="shared" si="735"/>
        <v>-2.5890000000001692</v>
      </c>
      <c r="L2333" s="312">
        <f t="shared" si="736"/>
        <v>-0.24280790602801047</v>
      </c>
      <c r="M2333" s="240">
        <v>350.73099999999999</v>
      </c>
      <c r="N2333" s="235">
        <v>380.56299999999999</v>
      </c>
      <c r="O2333" s="234">
        <f t="shared" si="737"/>
        <v>-29.831999999999994</v>
      </c>
      <c r="P2333" s="105">
        <f t="shared" si="738"/>
        <v>-7.8389123482839889</v>
      </c>
      <c r="Q2333" s="240">
        <v>2216.77</v>
      </c>
      <c r="R2333" s="235">
        <v>1724.0840000000001</v>
      </c>
      <c r="S2333" s="234">
        <f t="shared" si="739"/>
        <v>492.68599999999992</v>
      </c>
      <c r="T2333" s="105">
        <f t="shared" si="740"/>
        <v>28.576681878609158</v>
      </c>
      <c r="U2333" s="180" t="s">
        <v>9363</v>
      </c>
      <c r="V2333" s="165">
        <v>1384</v>
      </c>
      <c r="W2333" s="165">
        <v>900</v>
      </c>
      <c r="X2333" s="165">
        <v>484</v>
      </c>
      <c r="Y2333" s="255">
        <v>53.777777777777779</v>
      </c>
      <c r="Z2333" s="237" t="s">
        <v>10765</v>
      </c>
      <c r="AA2333" s="165">
        <v>232</v>
      </c>
      <c r="AB2333" s="165">
        <v>230</v>
      </c>
      <c r="AC2333" s="165">
        <v>2</v>
      </c>
      <c r="AD2333" s="165">
        <v>0.86956521739130432</v>
      </c>
      <c r="AE2333" s="237" t="s">
        <v>5373</v>
      </c>
      <c r="AF2333" s="165">
        <v>211</v>
      </c>
      <c r="AG2333" s="165">
        <v>210</v>
      </c>
      <c r="AH2333" s="165">
        <v>1</v>
      </c>
      <c r="AI2333" s="165">
        <v>0.47619047619047622</v>
      </c>
      <c r="AJ2333" s="237" t="s">
        <v>5395</v>
      </c>
      <c r="AK2333" s="165">
        <v>169</v>
      </c>
      <c r="AL2333" s="165">
        <v>169</v>
      </c>
      <c r="AM2333" s="165">
        <v>0</v>
      </c>
      <c r="AN2333" s="165">
        <v>0</v>
      </c>
      <c r="AO2333" s="237" t="s">
        <v>10766</v>
      </c>
      <c r="AP2333" s="165">
        <v>115</v>
      </c>
      <c r="AQ2333" s="165">
        <v>150</v>
      </c>
      <c r="AR2333" s="165">
        <v>-35</v>
      </c>
      <c r="AS2333" s="263">
        <v>-23.333333333333332</v>
      </c>
      <c r="AT2333" s="207" t="s">
        <v>11887</v>
      </c>
    </row>
    <row r="2334" spans="2:48" ht="50" customHeight="1">
      <c r="B2334" s="34" t="s">
        <v>4591</v>
      </c>
      <c r="C2334" s="38" t="s">
        <v>5327</v>
      </c>
      <c r="D2334" s="36" t="s">
        <v>4592</v>
      </c>
      <c r="E2334" s="240">
        <v>11871.312</v>
      </c>
      <c r="F2334" s="235">
        <v>12055.071</v>
      </c>
      <c r="G2334" s="234">
        <v>-183.75900000000001</v>
      </c>
      <c r="H2334" s="105">
        <v>-1.5243294709753266</v>
      </c>
      <c r="I2334" s="240">
        <v>794.55</v>
      </c>
      <c r="J2334" s="235">
        <v>810.61500000000001</v>
      </c>
      <c r="K2334" s="234">
        <v>-16.065000000000055</v>
      </c>
      <c r="L2334" s="312">
        <v>-1.9818286116097106</v>
      </c>
      <c r="M2334" s="240">
        <v>921.197</v>
      </c>
      <c r="N2334" s="235">
        <v>1060.9929999999999</v>
      </c>
      <c r="O2334" s="234">
        <v>-139.79599999999994</v>
      </c>
      <c r="P2334" s="105">
        <v>-13.175958748078445</v>
      </c>
      <c r="Q2334" s="240">
        <v>10155.565000000001</v>
      </c>
      <c r="R2334" s="235">
        <v>10183.463</v>
      </c>
      <c r="S2334" s="234">
        <v>-27.897999999999229</v>
      </c>
      <c r="T2334" s="105">
        <v>-0.27395395849132292</v>
      </c>
      <c r="U2334" s="180" t="s">
        <v>10767</v>
      </c>
      <c r="V2334" s="165">
        <v>8501</v>
      </c>
      <c r="W2334" s="165">
        <v>8537</v>
      </c>
      <c r="X2334" s="165">
        <v>-36</v>
      </c>
      <c r="Y2334" s="255">
        <v>-0.42169380344383273</v>
      </c>
      <c r="Z2334" s="237" t="s">
        <v>5372</v>
      </c>
      <c r="AA2334" s="165">
        <v>902</v>
      </c>
      <c r="AB2334" s="165">
        <v>1003</v>
      </c>
      <c r="AC2334" s="165">
        <v>-101</v>
      </c>
      <c r="AD2334" s="165">
        <v>-10.069790628115653</v>
      </c>
      <c r="AE2334" s="237" t="s">
        <v>5460</v>
      </c>
      <c r="AF2334" s="165">
        <v>470</v>
      </c>
      <c r="AG2334" s="165">
        <v>376</v>
      </c>
      <c r="AH2334" s="165">
        <v>94</v>
      </c>
      <c r="AI2334" s="165">
        <v>25</v>
      </c>
      <c r="AJ2334" s="237" t="s">
        <v>5373</v>
      </c>
      <c r="AK2334" s="165">
        <v>187</v>
      </c>
      <c r="AL2334" s="165">
        <v>186</v>
      </c>
      <c r="AM2334" s="165">
        <v>1</v>
      </c>
      <c r="AN2334" s="165">
        <v>0.53763440860215062</v>
      </c>
      <c r="AO2334" s="237" t="s">
        <v>10768</v>
      </c>
      <c r="AP2334" s="165">
        <v>73</v>
      </c>
      <c r="AQ2334" s="165">
        <v>59</v>
      </c>
      <c r="AR2334" s="165">
        <v>14</v>
      </c>
      <c r="AS2334" s="263">
        <v>23.728813559322035</v>
      </c>
      <c r="AT2334" s="284" t="s">
        <v>11888</v>
      </c>
    </row>
    <row r="2335" spans="2:48" ht="50" customHeight="1">
      <c r="B2335" s="34" t="s">
        <v>4593</v>
      </c>
      <c r="C2335" s="38" t="s">
        <v>5327</v>
      </c>
      <c r="D2335" s="36" t="s">
        <v>4594</v>
      </c>
      <c r="E2335" s="240">
        <v>8391.7170000000006</v>
      </c>
      <c r="F2335" s="235">
        <v>8660.0769999999993</v>
      </c>
      <c r="G2335" s="234">
        <f t="shared" si="733"/>
        <v>-268.35999999999876</v>
      </c>
      <c r="H2335" s="105">
        <f t="shared" si="734"/>
        <v>-3.0988177125907632</v>
      </c>
      <c r="I2335" s="240">
        <v>2190.4279999999999</v>
      </c>
      <c r="J2335" s="235">
        <v>2380.83</v>
      </c>
      <c r="K2335" s="234">
        <f t="shared" si="735"/>
        <v>-190.40200000000004</v>
      </c>
      <c r="L2335" s="312">
        <f t="shared" si="736"/>
        <v>-7.9972950609661364</v>
      </c>
      <c r="M2335" s="240">
        <v>1704.8869999999999</v>
      </c>
      <c r="N2335" s="235">
        <v>1728.2619999999999</v>
      </c>
      <c r="O2335" s="234">
        <f t="shared" si="737"/>
        <v>-23.375</v>
      </c>
      <c r="P2335" s="105">
        <f t="shared" si="738"/>
        <v>-1.3525148386066463</v>
      </c>
      <c r="Q2335" s="240">
        <v>4496.402</v>
      </c>
      <c r="R2335" s="235">
        <v>4550.9849999999997</v>
      </c>
      <c r="S2335" s="234">
        <f t="shared" si="739"/>
        <v>-54.582999999999629</v>
      </c>
      <c r="T2335" s="105">
        <f t="shared" si="740"/>
        <v>-1.1993667304989937</v>
      </c>
      <c r="U2335" s="180" t="s">
        <v>5804</v>
      </c>
      <c r="V2335" s="165">
        <v>1492</v>
      </c>
      <c r="W2335" s="165">
        <v>1492</v>
      </c>
      <c r="X2335" s="165">
        <v>0</v>
      </c>
      <c r="Y2335" s="255">
        <v>0</v>
      </c>
      <c r="Z2335" s="237" t="s">
        <v>5395</v>
      </c>
      <c r="AA2335" s="165">
        <v>1241</v>
      </c>
      <c r="AB2335" s="165">
        <v>1320</v>
      </c>
      <c r="AC2335" s="165">
        <v>-79</v>
      </c>
      <c r="AD2335" s="165">
        <v>-5.9848484848484844</v>
      </c>
      <c r="AE2335" s="237" t="s">
        <v>5774</v>
      </c>
      <c r="AF2335" s="165">
        <v>815</v>
      </c>
      <c r="AG2335" s="165">
        <v>698</v>
      </c>
      <c r="AH2335" s="165">
        <v>117</v>
      </c>
      <c r="AI2335" s="165">
        <v>16.762177650429798</v>
      </c>
      <c r="AJ2335" s="237" t="s">
        <v>5373</v>
      </c>
      <c r="AK2335" s="165">
        <v>499</v>
      </c>
      <c r="AL2335" s="165">
        <v>539</v>
      </c>
      <c r="AM2335" s="165">
        <v>-40</v>
      </c>
      <c r="AN2335" s="165">
        <v>-7.421150278293136</v>
      </c>
      <c r="AO2335" s="237" t="s">
        <v>7677</v>
      </c>
      <c r="AP2335" s="165">
        <v>334</v>
      </c>
      <c r="AQ2335" s="165">
        <v>395</v>
      </c>
      <c r="AR2335" s="165">
        <v>-61</v>
      </c>
      <c r="AS2335" s="263">
        <v>-15.443037974683543</v>
      </c>
      <c r="AT2335" s="284" t="s">
        <v>11889</v>
      </c>
    </row>
    <row r="2336" spans="2:48" ht="50" customHeight="1" thickBot="1">
      <c r="B2336" s="34" t="s">
        <v>4595</v>
      </c>
      <c r="C2336" s="38" t="s">
        <v>5327</v>
      </c>
      <c r="D2336" s="36" t="s">
        <v>4596</v>
      </c>
      <c r="E2336" s="240">
        <v>6654.3630000000003</v>
      </c>
      <c r="F2336" s="235">
        <v>6412.8590000000004</v>
      </c>
      <c r="G2336" s="234">
        <f t="shared" si="733"/>
        <v>241.50399999999991</v>
      </c>
      <c r="H2336" s="105">
        <f t="shared" si="734"/>
        <v>3.7659334159693811</v>
      </c>
      <c r="I2336" s="240">
        <v>1417.5229999999999</v>
      </c>
      <c r="J2336" s="235">
        <v>1493.077</v>
      </c>
      <c r="K2336" s="234">
        <f t="shared" si="735"/>
        <v>-75.554000000000087</v>
      </c>
      <c r="L2336" s="312">
        <f t="shared" si="736"/>
        <v>-5.0602882503715545</v>
      </c>
      <c r="M2336" s="240">
        <v>1525.771</v>
      </c>
      <c r="N2336" s="235">
        <v>1525.268</v>
      </c>
      <c r="O2336" s="234">
        <f t="shared" si="737"/>
        <v>0.50299999999992906</v>
      </c>
      <c r="P2336" s="105">
        <f t="shared" si="738"/>
        <v>3.2977811112534255E-2</v>
      </c>
      <c r="Q2336" s="240">
        <v>3711.069</v>
      </c>
      <c r="R2336" s="235">
        <v>3394.5140000000001</v>
      </c>
      <c r="S2336" s="234">
        <f t="shared" si="739"/>
        <v>316.55499999999984</v>
      </c>
      <c r="T2336" s="105">
        <f t="shared" si="740"/>
        <v>9.325488125840689</v>
      </c>
      <c r="U2336" s="180" t="s">
        <v>10769</v>
      </c>
      <c r="V2336" s="165">
        <v>1227</v>
      </c>
      <c r="W2336" s="165">
        <v>853</v>
      </c>
      <c r="X2336" s="165">
        <v>374</v>
      </c>
      <c r="Y2336" s="255">
        <v>43.845252051582648</v>
      </c>
      <c r="Z2336" s="237" t="s">
        <v>5395</v>
      </c>
      <c r="AA2336" s="165">
        <v>943</v>
      </c>
      <c r="AB2336" s="165">
        <v>965</v>
      </c>
      <c r="AC2336" s="165">
        <v>-22</v>
      </c>
      <c r="AD2336" s="165">
        <v>-2.2797927461139897</v>
      </c>
      <c r="AE2336" s="237" t="s">
        <v>10770</v>
      </c>
      <c r="AF2336" s="165">
        <v>575</v>
      </c>
      <c r="AG2336" s="165">
        <v>578</v>
      </c>
      <c r="AH2336" s="165">
        <v>-3</v>
      </c>
      <c r="AI2336" s="165">
        <v>-0.51903114186851207</v>
      </c>
      <c r="AJ2336" s="237" t="s">
        <v>10771</v>
      </c>
      <c r="AK2336" s="165">
        <v>421</v>
      </c>
      <c r="AL2336" s="165">
        <v>467</v>
      </c>
      <c r="AM2336" s="165">
        <v>-46</v>
      </c>
      <c r="AN2336" s="165">
        <v>-9.8501070663811561</v>
      </c>
      <c r="AO2336" s="237" t="s">
        <v>10772</v>
      </c>
      <c r="AP2336" s="165">
        <v>183</v>
      </c>
      <c r="AQ2336" s="165">
        <v>171</v>
      </c>
      <c r="AR2336" s="165">
        <v>12</v>
      </c>
      <c r="AS2336" s="263">
        <v>7.0175438596491224</v>
      </c>
      <c r="AT2336" s="285" t="s">
        <v>11890</v>
      </c>
    </row>
    <row r="2337" spans="2:46" ht="50" customHeight="1">
      <c r="B2337" s="34" t="s">
        <v>4597</v>
      </c>
      <c r="C2337" s="38" t="s">
        <v>5327</v>
      </c>
      <c r="D2337" s="36" t="s">
        <v>4598</v>
      </c>
      <c r="E2337" s="240">
        <v>193.56700000000001</v>
      </c>
      <c r="F2337" s="235">
        <v>213.566</v>
      </c>
      <c r="G2337" s="234">
        <f t="shared" si="733"/>
        <v>-19.998999999999995</v>
      </c>
      <c r="H2337" s="105">
        <f t="shared" si="734"/>
        <v>-9.3643182903645688</v>
      </c>
      <c r="I2337" s="240" t="s">
        <v>6150</v>
      </c>
      <c r="J2337" s="235" t="s">
        <v>6150</v>
      </c>
      <c r="K2337" s="235" t="s">
        <v>6150</v>
      </c>
      <c r="L2337" s="314" t="s">
        <v>6150</v>
      </c>
      <c r="M2337" s="240">
        <v>0</v>
      </c>
      <c r="N2337" s="235">
        <v>10.02</v>
      </c>
      <c r="O2337" s="234">
        <f t="shared" si="737"/>
        <v>-10.02</v>
      </c>
      <c r="P2337" s="105">
        <f t="shared" si="738"/>
        <v>-100</v>
      </c>
      <c r="Q2337" s="240">
        <v>193.56700000000001</v>
      </c>
      <c r="R2337" s="235">
        <v>203.54599999999999</v>
      </c>
      <c r="S2337" s="234">
        <f t="shared" si="739"/>
        <v>-9.978999999999985</v>
      </c>
      <c r="T2337" s="105">
        <f t="shared" si="740"/>
        <v>-4.9025773043931027</v>
      </c>
      <c r="U2337" s="180" t="s">
        <v>10773</v>
      </c>
      <c r="V2337" s="165">
        <v>192</v>
      </c>
      <c r="W2337" s="165">
        <v>202</v>
      </c>
      <c r="X2337" s="165">
        <f t="shared" ref="X2337:X2380" si="741">V2337-W2337</f>
        <v>-10</v>
      </c>
      <c r="Y2337" s="255">
        <f t="shared" ref="Y2337:Y2380" si="742">X2337/W2337*100</f>
        <v>-4.9504950495049505</v>
      </c>
      <c r="Z2337" s="237" t="s">
        <v>7741</v>
      </c>
      <c r="AA2337" s="165">
        <v>1</v>
      </c>
      <c r="AB2337" s="165">
        <v>1</v>
      </c>
      <c r="AC2337" s="165">
        <f t="shared" ref="AC2337:AC2354" si="743">AA2337-AB2337</f>
        <v>0</v>
      </c>
      <c r="AD2337" s="165">
        <f t="shared" ref="AD2337:AD2380" si="744">AC2337/AB2337*100</f>
        <v>0</v>
      </c>
      <c r="AE2337" s="235" t="s">
        <v>12158</v>
      </c>
      <c r="AF2337" s="235" t="s">
        <v>12158</v>
      </c>
      <c r="AG2337" s="235" t="s">
        <v>12158</v>
      </c>
      <c r="AH2337" s="235" t="s">
        <v>12158</v>
      </c>
      <c r="AI2337" s="235" t="s">
        <v>12158</v>
      </c>
      <c r="AJ2337" s="165" t="s">
        <v>6176</v>
      </c>
      <c r="AK2337" s="165" t="s">
        <v>6176</v>
      </c>
      <c r="AL2337" s="165" t="s">
        <v>6176</v>
      </c>
      <c r="AM2337" s="165" t="s">
        <v>6176</v>
      </c>
      <c r="AN2337" s="165" t="s">
        <v>6176</v>
      </c>
      <c r="AO2337" s="165" t="s">
        <v>6176</v>
      </c>
      <c r="AP2337" s="165" t="s">
        <v>6176</v>
      </c>
      <c r="AQ2337" s="165" t="s">
        <v>6176</v>
      </c>
      <c r="AR2337" s="165" t="s">
        <v>6176</v>
      </c>
      <c r="AS2337" s="165" t="s">
        <v>6176</v>
      </c>
      <c r="AT2337" s="5"/>
    </row>
    <row r="2338" spans="2:46" ht="50" customHeight="1">
      <c r="B2338" s="34" t="s">
        <v>4599</v>
      </c>
      <c r="C2338" s="38" t="s">
        <v>5327</v>
      </c>
      <c r="D2338" s="36" t="s">
        <v>4600</v>
      </c>
      <c r="E2338" s="240">
        <v>159.40799999999999</v>
      </c>
      <c r="F2338" s="235">
        <v>144.81399999999999</v>
      </c>
      <c r="G2338" s="234">
        <f t="shared" si="733"/>
        <v>14.593999999999994</v>
      </c>
      <c r="H2338" s="105">
        <f t="shared" si="734"/>
        <v>10.077754913198996</v>
      </c>
      <c r="I2338" s="240">
        <v>28.748999999999999</v>
      </c>
      <c r="J2338" s="235">
        <v>28.725999999999999</v>
      </c>
      <c r="K2338" s="234">
        <f t="shared" si="735"/>
        <v>2.2999999999999687E-2</v>
      </c>
      <c r="L2338" s="312">
        <f t="shared" si="736"/>
        <v>8.006683840423201E-2</v>
      </c>
      <c r="M2338" s="240" t="s">
        <v>6150</v>
      </c>
      <c r="N2338" s="235" t="s">
        <v>6150</v>
      </c>
      <c r="O2338" s="235" t="s">
        <v>6150</v>
      </c>
      <c r="P2338" s="235" t="s">
        <v>6150</v>
      </c>
      <c r="Q2338" s="240">
        <v>130.65899999999999</v>
      </c>
      <c r="R2338" s="235">
        <v>116.08799999999999</v>
      </c>
      <c r="S2338" s="234">
        <f t="shared" si="739"/>
        <v>14.570999999999998</v>
      </c>
      <c r="T2338" s="105">
        <f t="shared" si="740"/>
        <v>12.551684928674797</v>
      </c>
      <c r="U2338" s="180" t="s">
        <v>6082</v>
      </c>
      <c r="V2338" s="165">
        <v>131</v>
      </c>
      <c r="W2338" s="165">
        <v>116</v>
      </c>
      <c r="X2338" s="165">
        <f t="shared" si="741"/>
        <v>15</v>
      </c>
      <c r="Y2338" s="255">
        <f t="shared" si="742"/>
        <v>12.931034482758621</v>
      </c>
      <c r="Z2338" s="235" t="s">
        <v>6150</v>
      </c>
      <c r="AA2338" s="235" t="s">
        <v>6150</v>
      </c>
      <c r="AB2338" s="235" t="s">
        <v>6150</v>
      </c>
      <c r="AC2338" s="235" t="s">
        <v>6150</v>
      </c>
      <c r="AD2338" s="235" t="s">
        <v>6150</v>
      </c>
      <c r="AE2338" s="235" t="s">
        <v>12158</v>
      </c>
      <c r="AF2338" s="235" t="s">
        <v>12158</v>
      </c>
      <c r="AG2338" s="235" t="s">
        <v>12158</v>
      </c>
      <c r="AH2338" s="235" t="s">
        <v>12158</v>
      </c>
      <c r="AI2338" s="235" t="s">
        <v>12158</v>
      </c>
      <c r="AJ2338" s="165" t="s">
        <v>6176</v>
      </c>
      <c r="AK2338" s="165" t="s">
        <v>6176</v>
      </c>
      <c r="AL2338" s="165" t="s">
        <v>6176</v>
      </c>
      <c r="AM2338" s="165" t="s">
        <v>6176</v>
      </c>
      <c r="AN2338" s="165" t="s">
        <v>6176</v>
      </c>
      <c r="AO2338" s="165" t="s">
        <v>6176</v>
      </c>
      <c r="AP2338" s="165" t="s">
        <v>6176</v>
      </c>
      <c r="AQ2338" s="165" t="s">
        <v>6176</v>
      </c>
      <c r="AR2338" s="165" t="s">
        <v>6176</v>
      </c>
      <c r="AS2338" s="165" t="s">
        <v>6176</v>
      </c>
      <c r="AT2338" s="5"/>
    </row>
    <row r="2339" spans="2:46" ht="50" customHeight="1">
      <c r="B2339" s="34" t="s">
        <v>4601</v>
      </c>
      <c r="C2339" s="38" t="s">
        <v>5327</v>
      </c>
      <c r="D2339" s="36" t="s">
        <v>4602</v>
      </c>
      <c r="E2339" s="240">
        <v>133.077</v>
      </c>
      <c r="F2339" s="235">
        <v>132.87700000000001</v>
      </c>
      <c r="G2339" s="234">
        <f t="shared" si="733"/>
        <v>0.19999999999998863</v>
      </c>
      <c r="H2339" s="105">
        <f t="shared" si="734"/>
        <v>0.15051513806000183</v>
      </c>
      <c r="I2339" s="240" t="s">
        <v>6150</v>
      </c>
      <c r="J2339" s="235" t="s">
        <v>6150</v>
      </c>
      <c r="K2339" s="235" t="s">
        <v>6150</v>
      </c>
      <c r="L2339" s="314" t="s">
        <v>6150</v>
      </c>
      <c r="M2339" s="240" t="s">
        <v>6150</v>
      </c>
      <c r="N2339" s="235" t="s">
        <v>6150</v>
      </c>
      <c r="O2339" s="235" t="s">
        <v>6150</v>
      </c>
      <c r="P2339" s="235" t="s">
        <v>6150</v>
      </c>
      <c r="Q2339" s="240">
        <v>133.077</v>
      </c>
      <c r="R2339" s="235">
        <v>132.87700000000001</v>
      </c>
      <c r="S2339" s="234">
        <f t="shared" si="739"/>
        <v>0.19999999999998863</v>
      </c>
      <c r="T2339" s="105">
        <f t="shared" si="740"/>
        <v>0.15051513806000183</v>
      </c>
      <c r="U2339" s="180" t="s">
        <v>6074</v>
      </c>
      <c r="V2339" s="165">
        <v>133</v>
      </c>
      <c r="W2339" s="165">
        <v>133</v>
      </c>
      <c r="X2339" s="165">
        <f t="shared" si="741"/>
        <v>0</v>
      </c>
      <c r="Y2339" s="255">
        <f t="shared" si="742"/>
        <v>0</v>
      </c>
      <c r="Z2339" s="235" t="s">
        <v>6150</v>
      </c>
      <c r="AA2339" s="235" t="s">
        <v>6150</v>
      </c>
      <c r="AB2339" s="235" t="s">
        <v>6150</v>
      </c>
      <c r="AC2339" s="235" t="s">
        <v>6150</v>
      </c>
      <c r="AD2339" s="235" t="s">
        <v>6150</v>
      </c>
      <c r="AE2339" s="235" t="s">
        <v>12158</v>
      </c>
      <c r="AF2339" s="235" t="s">
        <v>12158</v>
      </c>
      <c r="AG2339" s="235" t="s">
        <v>12158</v>
      </c>
      <c r="AH2339" s="235" t="s">
        <v>12158</v>
      </c>
      <c r="AI2339" s="235" t="s">
        <v>12158</v>
      </c>
      <c r="AJ2339" s="165" t="s">
        <v>6176</v>
      </c>
      <c r="AK2339" s="165" t="s">
        <v>6176</v>
      </c>
      <c r="AL2339" s="165" t="s">
        <v>6176</v>
      </c>
      <c r="AM2339" s="165" t="s">
        <v>6176</v>
      </c>
      <c r="AN2339" s="165" t="s">
        <v>6176</v>
      </c>
      <c r="AO2339" s="165" t="s">
        <v>6176</v>
      </c>
      <c r="AP2339" s="165" t="s">
        <v>6176</v>
      </c>
      <c r="AQ2339" s="165" t="s">
        <v>6176</v>
      </c>
      <c r="AR2339" s="165" t="s">
        <v>6176</v>
      </c>
      <c r="AS2339" s="165" t="s">
        <v>6176</v>
      </c>
      <c r="AT2339" s="5"/>
    </row>
    <row r="2340" spans="2:46" ht="50" customHeight="1">
      <c r="B2340" s="34" t="s">
        <v>4603</v>
      </c>
      <c r="C2340" s="38" t="s">
        <v>5327</v>
      </c>
      <c r="D2340" s="36" t="s">
        <v>4604</v>
      </c>
      <c r="E2340" s="240">
        <v>187.488</v>
      </c>
      <c r="F2340" s="235">
        <v>187.11799999999999</v>
      </c>
      <c r="G2340" s="234">
        <f t="shared" si="733"/>
        <v>0.37000000000000455</v>
      </c>
      <c r="H2340" s="105">
        <f t="shared" si="734"/>
        <v>0.19773618786006936</v>
      </c>
      <c r="I2340" s="240">
        <v>187.488</v>
      </c>
      <c r="J2340" s="235">
        <v>187.11799999999999</v>
      </c>
      <c r="K2340" s="234">
        <f t="shared" si="735"/>
        <v>0.37000000000000455</v>
      </c>
      <c r="L2340" s="312">
        <f t="shared" si="736"/>
        <v>0.19773618786006936</v>
      </c>
      <c r="M2340" s="240" t="s">
        <v>6150</v>
      </c>
      <c r="N2340" s="235" t="s">
        <v>6150</v>
      </c>
      <c r="O2340" s="235" t="s">
        <v>6150</v>
      </c>
      <c r="P2340" s="235" t="s">
        <v>6150</v>
      </c>
      <c r="Q2340" s="240" t="s">
        <v>6150</v>
      </c>
      <c r="R2340" s="235" t="s">
        <v>6150</v>
      </c>
      <c r="S2340" s="235" t="s">
        <v>6150</v>
      </c>
      <c r="T2340" s="290" t="s">
        <v>6150</v>
      </c>
      <c r="U2340" s="65" t="s">
        <v>6150</v>
      </c>
      <c r="V2340" s="235" t="s">
        <v>6150</v>
      </c>
      <c r="W2340" s="235" t="s">
        <v>6150</v>
      </c>
      <c r="X2340" s="235" t="s">
        <v>6150</v>
      </c>
      <c r="Y2340" s="235" t="s">
        <v>6150</v>
      </c>
      <c r="Z2340" s="235" t="s">
        <v>6150</v>
      </c>
      <c r="AA2340" s="235" t="s">
        <v>6150</v>
      </c>
      <c r="AB2340" s="235" t="s">
        <v>6150</v>
      </c>
      <c r="AC2340" s="235" t="s">
        <v>6150</v>
      </c>
      <c r="AD2340" s="235" t="s">
        <v>6150</v>
      </c>
      <c r="AE2340" s="235" t="s">
        <v>12158</v>
      </c>
      <c r="AF2340" s="235" t="s">
        <v>12158</v>
      </c>
      <c r="AG2340" s="235" t="s">
        <v>12158</v>
      </c>
      <c r="AH2340" s="235" t="s">
        <v>12158</v>
      </c>
      <c r="AI2340" s="235" t="s">
        <v>12158</v>
      </c>
      <c r="AJ2340" s="165" t="s">
        <v>6176</v>
      </c>
      <c r="AK2340" s="165" t="s">
        <v>6176</v>
      </c>
      <c r="AL2340" s="165" t="s">
        <v>6176</v>
      </c>
      <c r="AM2340" s="165" t="s">
        <v>6176</v>
      </c>
      <c r="AN2340" s="165" t="s">
        <v>6176</v>
      </c>
      <c r="AO2340" s="165" t="s">
        <v>6176</v>
      </c>
      <c r="AP2340" s="165" t="s">
        <v>6176</v>
      </c>
      <c r="AQ2340" s="165" t="s">
        <v>6176</v>
      </c>
      <c r="AR2340" s="165" t="s">
        <v>6176</v>
      </c>
      <c r="AS2340" s="165" t="s">
        <v>6176</v>
      </c>
      <c r="AT2340" s="5"/>
    </row>
    <row r="2341" spans="2:46" ht="50" customHeight="1">
      <c r="B2341" s="37" t="s">
        <v>4605</v>
      </c>
      <c r="C2341" s="38" t="s">
        <v>5327</v>
      </c>
      <c r="D2341" s="39" t="s">
        <v>4606</v>
      </c>
      <c r="E2341" s="240">
        <v>1859.569</v>
      </c>
      <c r="F2341" s="235">
        <v>1575.7080000000001</v>
      </c>
      <c r="G2341" s="234">
        <f t="shared" si="733"/>
        <v>283.86099999999988</v>
      </c>
      <c r="H2341" s="105">
        <f t="shared" si="734"/>
        <v>18.014822543263083</v>
      </c>
      <c r="I2341" s="240">
        <v>370.14800000000002</v>
      </c>
      <c r="J2341" s="235">
        <v>352.053</v>
      </c>
      <c r="K2341" s="234">
        <f t="shared" si="735"/>
        <v>18.095000000000027</v>
      </c>
      <c r="L2341" s="312">
        <f t="shared" si="736"/>
        <v>5.1398511019647684</v>
      </c>
      <c r="M2341" s="240" t="s">
        <v>6150</v>
      </c>
      <c r="N2341" s="235" t="s">
        <v>6150</v>
      </c>
      <c r="O2341" s="235" t="s">
        <v>6150</v>
      </c>
      <c r="P2341" s="235" t="s">
        <v>6150</v>
      </c>
      <c r="Q2341" s="240">
        <v>1489.421</v>
      </c>
      <c r="R2341" s="235">
        <v>1223.655</v>
      </c>
      <c r="S2341" s="234">
        <f t="shared" si="739"/>
        <v>265.76600000000008</v>
      </c>
      <c r="T2341" s="105">
        <f t="shared" si="740"/>
        <v>21.71903028222825</v>
      </c>
      <c r="U2341" s="180" t="s">
        <v>6094</v>
      </c>
      <c r="V2341" s="165">
        <v>712</v>
      </c>
      <c r="W2341" s="165">
        <v>474</v>
      </c>
      <c r="X2341" s="165">
        <f t="shared" si="741"/>
        <v>238</v>
      </c>
      <c r="Y2341" s="255">
        <f t="shared" si="742"/>
        <v>50.210970464135016</v>
      </c>
      <c r="Z2341" s="237" t="s">
        <v>6549</v>
      </c>
      <c r="AA2341" s="165">
        <v>517</v>
      </c>
      <c r="AB2341" s="165">
        <v>554</v>
      </c>
      <c r="AC2341" s="165">
        <f t="shared" si="743"/>
        <v>-37</v>
      </c>
      <c r="AD2341" s="165">
        <f t="shared" si="744"/>
        <v>-6.6787003610108311</v>
      </c>
      <c r="AE2341" s="237" t="s">
        <v>5467</v>
      </c>
      <c r="AF2341" s="165">
        <v>260</v>
      </c>
      <c r="AG2341" s="165">
        <v>196</v>
      </c>
      <c r="AH2341" s="165">
        <f t="shared" ref="AH2341:AH2380" si="745">AF2341-AG2341</f>
        <v>64</v>
      </c>
      <c r="AI2341" s="165">
        <f t="shared" ref="AI2341:AI2380" si="746">AH2341/AG2341*100</f>
        <v>32.653061224489797</v>
      </c>
      <c r="AJ2341" s="165" t="s">
        <v>6176</v>
      </c>
      <c r="AK2341" s="165" t="s">
        <v>6176</v>
      </c>
      <c r="AL2341" s="165" t="s">
        <v>6176</v>
      </c>
      <c r="AM2341" s="165" t="s">
        <v>6176</v>
      </c>
      <c r="AN2341" s="165" t="s">
        <v>6176</v>
      </c>
      <c r="AO2341" s="165" t="s">
        <v>6176</v>
      </c>
      <c r="AP2341" s="165" t="s">
        <v>6176</v>
      </c>
      <c r="AQ2341" s="165" t="s">
        <v>6176</v>
      </c>
      <c r="AR2341" s="165" t="s">
        <v>6176</v>
      </c>
      <c r="AS2341" s="165" t="s">
        <v>6176</v>
      </c>
      <c r="AT2341" s="10"/>
    </row>
    <row r="2342" spans="2:46" ht="50" customHeight="1">
      <c r="B2342" s="37" t="s">
        <v>4607</v>
      </c>
      <c r="C2342" s="38" t="s">
        <v>5327</v>
      </c>
      <c r="D2342" s="39" t="s">
        <v>4608</v>
      </c>
      <c r="E2342" s="240">
        <v>1264.8489999999999</v>
      </c>
      <c r="F2342" s="235">
        <v>1279.6010000000001</v>
      </c>
      <c r="G2342" s="234">
        <f t="shared" si="733"/>
        <v>-14.75200000000018</v>
      </c>
      <c r="H2342" s="105">
        <f t="shared" si="734"/>
        <v>-1.1528593678810957</v>
      </c>
      <c r="I2342" s="240">
        <v>142.40100000000001</v>
      </c>
      <c r="J2342" s="235">
        <v>218.971</v>
      </c>
      <c r="K2342" s="234">
        <f t="shared" si="735"/>
        <v>-76.569999999999993</v>
      </c>
      <c r="L2342" s="312">
        <f t="shared" si="736"/>
        <v>-34.968100798735904</v>
      </c>
      <c r="M2342" s="240" t="s">
        <v>6150</v>
      </c>
      <c r="N2342" s="235" t="s">
        <v>6150</v>
      </c>
      <c r="O2342" s="235" t="s">
        <v>6150</v>
      </c>
      <c r="P2342" s="235" t="s">
        <v>6150</v>
      </c>
      <c r="Q2342" s="240">
        <v>1122.4480000000001</v>
      </c>
      <c r="R2342" s="235">
        <v>1060.6300000000001</v>
      </c>
      <c r="S2342" s="234">
        <f t="shared" si="739"/>
        <v>61.817999999999984</v>
      </c>
      <c r="T2342" s="105">
        <f t="shared" si="740"/>
        <v>5.8284227298869524</v>
      </c>
      <c r="U2342" s="180" t="s">
        <v>6602</v>
      </c>
      <c r="V2342" s="165">
        <v>689</v>
      </c>
      <c r="W2342" s="165">
        <v>694</v>
      </c>
      <c r="X2342" s="165">
        <f t="shared" si="741"/>
        <v>-5</v>
      </c>
      <c r="Y2342" s="255">
        <f t="shared" si="742"/>
        <v>-0.72046109510086453</v>
      </c>
      <c r="Z2342" s="237" t="s">
        <v>6109</v>
      </c>
      <c r="AA2342" s="165">
        <v>433</v>
      </c>
      <c r="AB2342" s="165">
        <v>367</v>
      </c>
      <c r="AC2342" s="165">
        <f t="shared" si="743"/>
        <v>66</v>
      </c>
      <c r="AD2342" s="165">
        <f t="shared" si="744"/>
        <v>17.983651226158038</v>
      </c>
      <c r="AE2342" s="235" t="s">
        <v>12158</v>
      </c>
      <c r="AF2342" s="235" t="s">
        <v>12158</v>
      </c>
      <c r="AG2342" s="235" t="s">
        <v>12158</v>
      </c>
      <c r="AH2342" s="235" t="s">
        <v>12158</v>
      </c>
      <c r="AI2342" s="235" t="s">
        <v>12158</v>
      </c>
      <c r="AJ2342" s="165" t="s">
        <v>6176</v>
      </c>
      <c r="AK2342" s="165" t="s">
        <v>6176</v>
      </c>
      <c r="AL2342" s="165" t="s">
        <v>6176</v>
      </c>
      <c r="AM2342" s="165" t="s">
        <v>6176</v>
      </c>
      <c r="AN2342" s="165" t="s">
        <v>6176</v>
      </c>
      <c r="AO2342" s="165" t="s">
        <v>6176</v>
      </c>
      <c r="AP2342" s="165" t="s">
        <v>6176</v>
      </c>
      <c r="AQ2342" s="165" t="s">
        <v>6176</v>
      </c>
      <c r="AR2342" s="165" t="s">
        <v>6176</v>
      </c>
      <c r="AS2342" s="165" t="s">
        <v>6176</v>
      </c>
      <c r="AT2342" s="10"/>
    </row>
    <row r="2343" spans="2:46" ht="50" customHeight="1">
      <c r="B2343" s="34" t="s">
        <v>4609</v>
      </c>
      <c r="C2343" s="38" t="s">
        <v>5327</v>
      </c>
      <c r="D2343" s="36" t="s">
        <v>4610</v>
      </c>
      <c r="E2343" s="240">
        <v>8.3629999999999995</v>
      </c>
      <c r="F2343" s="235">
        <v>11.362</v>
      </c>
      <c r="G2343" s="234">
        <f t="shared" si="733"/>
        <v>-2.9990000000000006</v>
      </c>
      <c r="H2343" s="105">
        <f t="shared" si="734"/>
        <v>-26.395000880126744</v>
      </c>
      <c r="I2343" s="240" t="s">
        <v>6150</v>
      </c>
      <c r="J2343" s="235" t="s">
        <v>6150</v>
      </c>
      <c r="K2343" s="235" t="s">
        <v>6150</v>
      </c>
      <c r="L2343" s="314" t="s">
        <v>6150</v>
      </c>
      <c r="M2343" s="240" t="s">
        <v>6150</v>
      </c>
      <c r="N2343" s="235" t="s">
        <v>6150</v>
      </c>
      <c r="O2343" s="235" t="s">
        <v>6150</v>
      </c>
      <c r="P2343" s="235" t="s">
        <v>6150</v>
      </c>
      <c r="Q2343" s="240">
        <v>8.3629999999999995</v>
      </c>
      <c r="R2343" s="235">
        <v>11.362</v>
      </c>
      <c r="S2343" s="234">
        <f t="shared" si="739"/>
        <v>-2.9990000000000006</v>
      </c>
      <c r="T2343" s="138">
        <f t="shared" si="740"/>
        <v>-26.395000880126744</v>
      </c>
      <c r="U2343" s="65" t="s">
        <v>6150</v>
      </c>
      <c r="V2343" s="235" t="s">
        <v>6150</v>
      </c>
      <c r="W2343" s="235" t="s">
        <v>6150</v>
      </c>
      <c r="X2343" s="235" t="s">
        <v>6150</v>
      </c>
      <c r="Y2343" s="235" t="s">
        <v>6150</v>
      </c>
      <c r="Z2343" s="235" t="s">
        <v>6150</v>
      </c>
      <c r="AA2343" s="235" t="s">
        <v>6150</v>
      </c>
      <c r="AB2343" s="235" t="s">
        <v>6150</v>
      </c>
      <c r="AC2343" s="235" t="s">
        <v>6150</v>
      </c>
      <c r="AD2343" s="235" t="s">
        <v>6150</v>
      </c>
      <c r="AE2343" s="235" t="s">
        <v>12158</v>
      </c>
      <c r="AF2343" s="235" t="s">
        <v>12158</v>
      </c>
      <c r="AG2343" s="235" t="s">
        <v>12158</v>
      </c>
      <c r="AH2343" s="235" t="s">
        <v>12158</v>
      </c>
      <c r="AI2343" s="235" t="s">
        <v>12158</v>
      </c>
      <c r="AJ2343" s="165" t="s">
        <v>6176</v>
      </c>
      <c r="AK2343" s="165" t="s">
        <v>6176</v>
      </c>
      <c r="AL2343" s="165" t="s">
        <v>6176</v>
      </c>
      <c r="AM2343" s="165" t="s">
        <v>6176</v>
      </c>
      <c r="AN2343" s="165" t="s">
        <v>6176</v>
      </c>
      <c r="AO2343" s="165" t="s">
        <v>6176</v>
      </c>
      <c r="AP2343" s="165" t="s">
        <v>6176</v>
      </c>
      <c r="AQ2343" s="165" t="s">
        <v>6176</v>
      </c>
      <c r="AR2343" s="165" t="s">
        <v>6176</v>
      </c>
      <c r="AS2343" s="165" t="s">
        <v>6176</v>
      </c>
      <c r="AT2343" s="5"/>
    </row>
    <row r="2344" spans="2:46" ht="50" customHeight="1">
      <c r="B2344" s="34" t="s">
        <v>4611</v>
      </c>
      <c r="C2344" s="38" t="s">
        <v>5327</v>
      </c>
      <c r="D2344" s="36" t="s">
        <v>4612</v>
      </c>
      <c r="E2344" s="240">
        <v>154.18799999999999</v>
      </c>
      <c r="F2344" s="235">
        <v>110.107</v>
      </c>
      <c r="G2344" s="234">
        <f t="shared" si="733"/>
        <v>44.080999999999989</v>
      </c>
      <c r="H2344" s="105">
        <f t="shared" si="734"/>
        <v>40.034693525388931</v>
      </c>
      <c r="I2344" s="240">
        <v>35.323999999999998</v>
      </c>
      <c r="J2344" s="235">
        <v>31.344999999999999</v>
      </c>
      <c r="K2344" s="234">
        <f t="shared" si="735"/>
        <v>3.9789999999999992</v>
      </c>
      <c r="L2344" s="312">
        <f t="shared" si="736"/>
        <v>12.694209602807463</v>
      </c>
      <c r="M2344" s="240" t="s">
        <v>6150</v>
      </c>
      <c r="N2344" s="235" t="s">
        <v>6150</v>
      </c>
      <c r="O2344" s="235" t="s">
        <v>6150</v>
      </c>
      <c r="P2344" s="235" t="s">
        <v>6150</v>
      </c>
      <c r="Q2344" s="240">
        <v>118.864</v>
      </c>
      <c r="R2344" s="235">
        <v>78.762</v>
      </c>
      <c r="S2344" s="234">
        <f t="shared" si="739"/>
        <v>40.102000000000004</v>
      </c>
      <c r="T2344" s="105">
        <f t="shared" si="740"/>
        <v>50.915416063583962</v>
      </c>
      <c r="U2344" s="180" t="s">
        <v>6074</v>
      </c>
      <c r="V2344" s="165">
        <v>119</v>
      </c>
      <c r="W2344" s="165">
        <v>79</v>
      </c>
      <c r="X2344" s="165">
        <f t="shared" si="741"/>
        <v>40</v>
      </c>
      <c r="Y2344" s="255">
        <f t="shared" si="742"/>
        <v>50.632911392405063</v>
      </c>
      <c r="Z2344" s="235" t="s">
        <v>6150</v>
      </c>
      <c r="AA2344" s="235" t="s">
        <v>6150</v>
      </c>
      <c r="AB2344" s="235" t="s">
        <v>6150</v>
      </c>
      <c r="AC2344" s="235" t="s">
        <v>6150</v>
      </c>
      <c r="AD2344" s="235" t="s">
        <v>6150</v>
      </c>
      <c r="AE2344" s="235" t="s">
        <v>12158</v>
      </c>
      <c r="AF2344" s="235" t="s">
        <v>12158</v>
      </c>
      <c r="AG2344" s="235" t="s">
        <v>12158</v>
      </c>
      <c r="AH2344" s="235" t="s">
        <v>12158</v>
      </c>
      <c r="AI2344" s="235" t="s">
        <v>12158</v>
      </c>
      <c r="AJ2344" s="165" t="s">
        <v>6176</v>
      </c>
      <c r="AK2344" s="165" t="s">
        <v>6176</v>
      </c>
      <c r="AL2344" s="165" t="s">
        <v>6176</v>
      </c>
      <c r="AM2344" s="165" t="s">
        <v>6176</v>
      </c>
      <c r="AN2344" s="165" t="s">
        <v>6176</v>
      </c>
      <c r="AO2344" s="165" t="s">
        <v>6176</v>
      </c>
      <c r="AP2344" s="165" t="s">
        <v>6176</v>
      </c>
      <c r="AQ2344" s="165" t="s">
        <v>6176</v>
      </c>
      <c r="AR2344" s="165" t="s">
        <v>6176</v>
      </c>
      <c r="AS2344" s="165" t="s">
        <v>6176</v>
      </c>
      <c r="AT2344" s="5"/>
    </row>
    <row r="2345" spans="2:46" ht="50" customHeight="1">
      <c r="B2345" s="34" t="s">
        <v>4613</v>
      </c>
      <c r="C2345" s="38" t="s">
        <v>5327</v>
      </c>
      <c r="D2345" s="36" t="s">
        <v>4614</v>
      </c>
      <c r="E2345" s="240">
        <v>76.92</v>
      </c>
      <c r="F2345" s="235">
        <v>68.561000000000007</v>
      </c>
      <c r="G2345" s="234">
        <f t="shared" si="733"/>
        <v>8.3589999999999947</v>
      </c>
      <c r="H2345" s="105">
        <f t="shared" si="734"/>
        <v>12.192062542845049</v>
      </c>
      <c r="I2345" s="240">
        <v>46.749000000000002</v>
      </c>
      <c r="J2345" s="235">
        <v>44.392000000000003</v>
      </c>
      <c r="K2345" s="234">
        <f t="shared" si="735"/>
        <v>2.3569999999999993</v>
      </c>
      <c r="L2345" s="312">
        <f t="shared" si="736"/>
        <v>5.3095152279690012</v>
      </c>
      <c r="M2345" s="240" t="s">
        <v>6150</v>
      </c>
      <c r="N2345" s="235" t="s">
        <v>6150</v>
      </c>
      <c r="O2345" s="235" t="s">
        <v>6150</v>
      </c>
      <c r="P2345" s="235" t="s">
        <v>6150</v>
      </c>
      <c r="Q2345" s="240">
        <v>30.170999999999999</v>
      </c>
      <c r="R2345" s="235">
        <v>24.169</v>
      </c>
      <c r="S2345" s="234">
        <f t="shared" si="739"/>
        <v>6.0019999999999989</v>
      </c>
      <c r="T2345" s="105">
        <f t="shared" si="740"/>
        <v>24.833464355165702</v>
      </c>
      <c r="U2345" s="180" t="s">
        <v>7076</v>
      </c>
      <c r="V2345" s="165">
        <v>30</v>
      </c>
      <c r="W2345" s="165">
        <v>24</v>
      </c>
      <c r="X2345" s="165">
        <f t="shared" si="741"/>
        <v>6</v>
      </c>
      <c r="Y2345" s="165">
        <f t="shared" si="742"/>
        <v>25</v>
      </c>
      <c r="Z2345" s="235" t="s">
        <v>6150</v>
      </c>
      <c r="AA2345" s="235" t="s">
        <v>6150</v>
      </c>
      <c r="AB2345" s="235" t="s">
        <v>6150</v>
      </c>
      <c r="AC2345" s="235" t="s">
        <v>6150</v>
      </c>
      <c r="AD2345" s="235" t="s">
        <v>6150</v>
      </c>
      <c r="AE2345" s="235" t="s">
        <v>12158</v>
      </c>
      <c r="AF2345" s="235" t="s">
        <v>12158</v>
      </c>
      <c r="AG2345" s="235" t="s">
        <v>12158</v>
      </c>
      <c r="AH2345" s="235" t="s">
        <v>12158</v>
      </c>
      <c r="AI2345" s="235" t="s">
        <v>12158</v>
      </c>
      <c r="AJ2345" s="165" t="s">
        <v>6176</v>
      </c>
      <c r="AK2345" s="165" t="s">
        <v>6176</v>
      </c>
      <c r="AL2345" s="165" t="s">
        <v>6176</v>
      </c>
      <c r="AM2345" s="165" t="s">
        <v>6176</v>
      </c>
      <c r="AN2345" s="165" t="s">
        <v>6176</v>
      </c>
      <c r="AO2345" s="165" t="s">
        <v>6176</v>
      </c>
      <c r="AP2345" s="165" t="s">
        <v>6176</v>
      </c>
      <c r="AQ2345" s="165" t="s">
        <v>6176</v>
      </c>
      <c r="AR2345" s="165" t="s">
        <v>6176</v>
      </c>
      <c r="AS2345" s="165" t="s">
        <v>6176</v>
      </c>
      <c r="AT2345" s="5"/>
    </row>
    <row r="2346" spans="2:46" ht="50" customHeight="1">
      <c r="B2346" s="34" t="s">
        <v>4615</v>
      </c>
      <c r="C2346" s="38" t="s">
        <v>5327</v>
      </c>
      <c r="D2346" s="36" t="s">
        <v>4616</v>
      </c>
      <c r="E2346" s="240">
        <v>857.17600000000004</v>
      </c>
      <c r="F2346" s="235">
        <v>874.73699999999997</v>
      </c>
      <c r="G2346" s="234">
        <f t="shared" si="733"/>
        <v>-17.560999999999922</v>
      </c>
      <c r="H2346" s="105">
        <f t="shared" si="734"/>
        <v>-2.0075748482115108</v>
      </c>
      <c r="I2346" s="240">
        <v>142.13</v>
      </c>
      <c r="J2346" s="235">
        <v>97.036000000000001</v>
      </c>
      <c r="K2346" s="234">
        <f t="shared" si="735"/>
        <v>45.093999999999994</v>
      </c>
      <c r="L2346" s="312">
        <f t="shared" si="736"/>
        <v>46.471412671585796</v>
      </c>
      <c r="M2346" s="240" t="s">
        <v>6150</v>
      </c>
      <c r="N2346" s="235" t="s">
        <v>6150</v>
      </c>
      <c r="O2346" s="235" t="s">
        <v>6150</v>
      </c>
      <c r="P2346" s="235" t="s">
        <v>6150</v>
      </c>
      <c r="Q2346" s="240">
        <v>715.04600000000005</v>
      </c>
      <c r="R2346" s="235">
        <v>777.70100000000002</v>
      </c>
      <c r="S2346" s="234">
        <f t="shared" si="739"/>
        <v>-62.654999999999973</v>
      </c>
      <c r="T2346" s="105">
        <f t="shared" si="740"/>
        <v>-8.0564381426795091</v>
      </c>
      <c r="U2346" s="180" t="s">
        <v>6925</v>
      </c>
      <c r="V2346" s="165">
        <v>656</v>
      </c>
      <c r="W2346" s="165">
        <v>717</v>
      </c>
      <c r="X2346" s="165">
        <f t="shared" si="741"/>
        <v>-61</v>
      </c>
      <c r="Y2346" s="165">
        <f t="shared" si="742"/>
        <v>-8.5076708507670844</v>
      </c>
      <c r="Z2346" s="235" t="s">
        <v>10774</v>
      </c>
      <c r="AA2346" s="165">
        <v>59</v>
      </c>
      <c r="AB2346" s="165">
        <v>61</v>
      </c>
      <c r="AC2346" s="165">
        <f t="shared" si="743"/>
        <v>-2</v>
      </c>
      <c r="AD2346" s="165">
        <f t="shared" si="744"/>
        <v>-3.278688524590164</v>
      </c>
      <c r="AE2346" s="235" t="s">
        <v>12158</v>
      </c>
      <c r="AF2346" s="235" t="s">
        <v>12158</v>
      </c>
      <c r="AG2346" s="235" t="s">
        <v>12158</v>
      </c>
      <c r="AH2346" s="235" t="s">
        <v>12158</v>
      </c>
      <c r="AI2346" s="235" t="s">
        <v>12158</v>
      </c>
      <c r="AJ2346" s="165" t="s">
        <v>6176</v>
      </c>
      <c r="AK2346" s="165" t="s">
        <v>6176</v>
      </c>
      <c r="AL2346" s="165" t="s">
        <v>6176</v>
      </c>
      <c r="AM2346" s="165" t="s">
        <v>6176</v>
      </c>
      <c r="AN2346" s="165" t="s">
        <v>6176</v>
      </c>
      <c r="AO2346" s="165" t="s">
        <v>6176</v>
      </c>
      <c r="AP2346" s="165" t="s">
        <v>6176</v>
      </c>
      <c r="AQ2346" s="165" t="s">
        <v>6176</v>
      </c>
      <c r="AR2346" s="165" t="s">
        <v>6176</v>
      </c>
      <c r="AS2346" s="165" t="s">
        <v>6176</v>
      </c>
      <c r="AT2346" s="5"/>
    </row>
    <row r="2347" spans="2:46" ht="50" customHeight="1">
      <c r="B2347" s="34" t="s">
        <v>4617</v>
      </c>
      <c r="C2347" s="38" t="s">
        <v>5327</v>
      </c>
      <c r="D2347" s="36" t="s">
        <v>4618</v>
      </c>
      <c r="E2347" s="240">
        <v>333.77499999999998</v>
      </c>
      <c r="F2347" s="235">
        <v>298.76600000000002</v>
      </c>
      <c r="G2347" s="234">
        <f t="shared" si="733"/>
        <v>35.008999999999958</v>
      </c>
      <c r="H2347" s="105">
        <f t="shared" si="734"/>
        <v>11.717866156122167</v>
      </c>
      <c r="I2347" s="240">
        <v>28.951000000000001</v>
      </c>
      <c r="J2347" s="235">
        <v>28.332999999999998</v>
      </c>
      <c r="K2347" s="234">
        <f t="shared" si="735"/>
        <v>0.6180000000000021</v>
      </c>
      <c r="L2347" s="312">
        <f t="shared" si="736"/>
        <v>2.1812021317897936</v>
      </c>
      <c r="M2347" s="240" t="s">
        <v>6150</v>
      </c>
      <c r="N2347" s="235" t="s">
        <v>6150</v>
      </c>
      <c r="O2347" s="235" t="s">
        <v>6150</v>
      </c>
      <c r="P2347" s="235" t="s">
        <v>6150</v>
      </c>
      <c r="Q2347" s="240">
        <v>304.82400000000001</v>
      </c>
      <c r="R2347" s="235">
        <v>270.43299999999999</v>
      </c>
      <c r="S2347" s="234">
        <f t="shared" si="739"/>
        <v>34.39100000000002</v>
      </c>
      <c r="T2347" s="105">
        <f t="shared" si="740"/>
        <v>12.717013086420673</v>
      </c>
      <c r="U2347" s="180" t="s">
        <v>10775</v>
      </c>
      <c r="V2347" s="165">
        <v>283</v>
      </c>
      <c r="W2347" s="165">
        <v>249</v>
      </c>
      <c r="X2347" s="165">
        <f t="shared" si="741"/>
        <v>34</v>
      </c>
      <c r="Y2347" s="165">
        <f t="shared" si="742"/>
        <v>13.654618473895583</v>
      </c>
      <c r="Z2347" s="235" t="s">
        <v>10776</v>
      </c>
      <c r="AA2347" s="165">
        <v>21</v>
      </c>
      <c r="AB2347" s="165">
        <v>21</v>
      </c>
      <c r="AC2347" s="165">
        <f t="shared" si="743"/>
        <v>0</v>
      </c>
      <c r="AD2347" s="165">
        <f t="shared" si="744"/>
        <v>0</v>
      </c>
      <c r="AE2347" s="235" t="s">
        <v>12158</v>
      </c>
      <c r="AF2347" s="235" t="s">
        <v>12158</v>
      </c>
      <c r="AG2347" s="235" t="s">
        <v>12158</v>
      </c>
      <c r="AH2347" s="235" t="s">
        <v>12158</v>
      </c>
      <c r="AI2347" s="235" t="s">
        <v>12158</v>
      </c>
      <c r="AJ2347" s="165" t="s">
        <v>6176</v>
      </c>
      <c r="AK2347" s="165" t="s">
        <v>6176</v>
      </c>
      <c r="AL2347" s="165" t="s">
        <v>6176</v>
      </c>
      <c r="AM2347" s="165" t="s">
        <v>6176</v>
      </c>
      <c r="AN2347" s="165" t="s">
        <v>6176</v>
      </c>
      <c r="AO2347" s="165" t="s">
        <v>6176</v>
      </c>
      <c r="AP2347" s="165" t="s">
        <v>6176</v>
      </c>
      <c r="AQ2347" s="165" t="s">
        <v>6176</v>
      </c>
      <c r="AR2347" s="165" t="s">
        <v>6176</v>
      </c>
      <c r="AS2347" s="165" t="s">
        <v>6176</v>
      </c>
      <c r="AT2347" s="5"/>
    </row>
    <row r="2348" spans="2:46" ht="50" customHeight="1">
      <c r="B2348" s="34" t="s">
        <v>4619</v>
      </c>
      <c r="C2348" s="38" t="s">
        <v>5327</v>
      </c>
      <c r="D2348" s="36" t="s">
        <v>4620</v>
      </c>
      <c r="E2348" s="240">
        <v>172.328</v>
      </c>
      <c r="F2348" s="235">
        <v>102.28700000000001</v>
      </c>
      <c r="G2348" s="234">
        <f t="shared" si="733"/>
        <v>70.040999999999997</v>
      </c>
      <c r="H2348" s="105">
        <f t="shared" si="734"/>
        <v>68.474977269838774</v>
      </c>
      <c r="I2348" s="240" t="s">
        <v>6150</v>
      </c>
      <c r="J2348" s="235" t="s">
        <v>6150</v>
      </c>
      <c r="K2348" s="235" t="s">
        <v>6150</v>
      </c>
      <c r="L2348" s="314" t="s">
        <v>6150</v>
      </c>
      <c r="M2348" s="240" t="s">
        <v>6150</v>
      </c>
      <c r="N2348" s="235" t="s">
        <v>6150</v>
      </c>
      <c r="O2348" s="235" t="s">
        <v>6150</v>
      </c>
      <c r="P2348" s="235" t="s">
        <v>6150</v>
      </c>
      <c r="Q2348" s="240">
        <v>172.328</v>
      </c>
      <c r="R2348" s="235">
        <v>102.28700000000001</v>
      </c>
      <c r="S2348" s="234">
        <f t="shared" si="739"/>
        <v>70.040999999999997</v>
      </c>
      <c r="T2348" s="105">
        <f t="shared" si="740"/>
        <v>68.474977269838774</v>
      </c>
      <c r="U2348" s="180" t="s">
        <v>6082</v>
      </c>
      <c r="V2348" s="165">
        <v>102</v>
      </c>
      <c r="W2348" s="165">
        <v>102</v>
      </c>
      <c r="X2348" s="165">
        <f t="shared" si="741"/>
        <v>0</v>
      </c>
      <c r="Y2348" s="255">
        <f t="shared" si="742"/>
        <v>0</v>
      </c>
      <c r="Z2348" s="237" t="s">
        <v>10777</v>
      </c>
      <c r="AA2348" s="165">
        <v>70</v>
      </c>
      <c r="AB2348" s="165" t="s">
        <v>6150</v>
      </c>
      <c r="AC2348" s="165" t="s">
        <v>6150</v>
      </c>
      <c r="AD2348" s="165" t="s">
        <v>6150</v>
      </c>
      <c r="AE2348" s="235" t="s">
        <v>12158</v>
      </c>
      <c r="AF2348" s="235" t="s">
        <v>12158</v>
      </c>
      <c r="AG2348" s="235" t="s">
        <v>12158</v>
      </c>
      <c r="AH2348" s="235" t="s">
        <v>12158</v>
      </c>
      <c r="AI2348" s="235" t="s">
        <v>12158</v>
      </c>
      <c r="AJ2348" s="165" t="s">
        <v>6176</v>
      </c>
      <c r="AK2348" s="165" t="s">
        <v>6176</v>
      </c>
      <c r="AL2348" s="165" t="s">
        <v>6176</v>
      </c>
      <c r="AM2348" s="165" t="s">
        <v>6176</v>
      </c>
      <c r="AN2348" s="165" t="s">
        <v>6176</v>
      </c>
      <c r="AO2348" s="165" t="s">
        <v>6176</v>
      </c>
      <c r="AP2348" s="165" t="s">
        <v>6176</v>
      </c>
      <c r="AQ2348" s="165" t="s">
        <v>6176</v>
      </c>
      <c r="AR2348" s="165" t="s">
        <v>6176</v>
      </c>
      <c r="AS2348" s="165" t="s">
        <v>6176</v>
      </c>
      <c r="AT2348" s="5"/>
    </row>
    <row r="2349" spans="2:46" ht="50" customHeight="1">
      <c r="B2349" s="37" t="s">
        <v>4621</v>
      </c>
      <c r="C2349" s="38" t="s">
        <v>5327</v>
      </c>
      <c r="D2349" s="39" t="s">
        <v>4622</v>
      </c>
      <c r="E2349" s="240">
        <v>8783</v>
      </c>
      <c r="F2349" s="235">
        <v>8214.56</v>
      </c>
      <c r="G2349" s="234">
        <f t="shared" si="733"/>
        <v>568.44000000000051</v>
      </c>
      <c r="H2349" s="105">
        <f t="shared" si="734"/>
        <v>6.9199080656785092</v>
      </c>
      <c r="I2349" s="240">
        <v>8782.518</v>
      </c>
      <c r="J2349" s="235">
        <v>8214.56</v>
      </c>
      <c r="K2349" s="234">
        <f t="shared" si="735"/>
        <v>567.95800000000054</v>
      </c>
      <c r="L2349" s="312">
        <f t="shared" si="736"/>
        <v>6.9140404355193779</v>
      </c>
      <c r="M2349" s="240" t="s">
        <v>6150</v>
      </c>
      <c r="N2349" s="235" t="s">
        <v>6150</v>
      </c>
      <c r="O2349" s="235" t="s">
        <v>6150</v>
      </c>
      <c r="P2349" s="235" t="s">
        <v>6150</v>
      </c>
      <c r="Q2349" s="240" t="s">
        <v>6150</v>
      </c>
      <c r="R2349" s="235" t="s">
        <v>6150</v>
      </c>
      <c r="S2349" s="235" t="s">
        <v>6150</v>
      </c>
      <c r="T2349" s="235" t="s">
        <v>6150</v>
      </c>
      <c r="U2349" s="240" t="s">
        <v>6150</v>
      </c>
      <c r="V2349" s="235" t="s">
        <v>6150</v>
      </c>
      <c r="W2349" s="235" t="s">
        <v>6150</v>
      </c>
      <c r="X2349" s="235" t="s">
        <v>6150</v>
      </c>
      <c r="Y2349" s="235" t="s">
        <v>6150</v>
      </c>
      <c r="Z2349" s="235" t="s">
        <v>6150</v>
      </c>
      <c r="AA2349" s="235" t="s">
        <v>6150</v>
      </c>
      <c r="AB2349" s="235" t="s">
        <v>6150</v>
      </c>
      <c r="AC2349" s="235" t="s">
        <v>6150</v>
      </c>
      <c r="AD2349" s="235" t="s">
        <v>6150</v>
      </c>
      <c r="AE2349" s="235" t="s">
        <v>12158</v>
      </c>
      <c r="AF2349" s="235" t="s">
        <v>12158</v>
      </c>
      <c r="AG2349" s="235" t="s">
        <v>12158</v>
      </c>
      <c r="AH2349" s="235" t="s">
        <v>12158</v>
      </c>
      <c r="AI2349" s="235" t="s">
        <v>12158</v>
      </c>
      <c r="AJ2349" s="165" t="s">
        <v>6176</v>
      </c>
      <c r="AK2349" s="165" t="s">
        <v>6176</v>
      </c>
      <c r="AL2349" s="165" t="s">
        <v>6176</v>
      </c>
      <c r="AM2349" s="165" t="s">
        <v>6176</v>
      </c>
      <c r="AN2349" s="165" t="s">
        <v>6176</v>
      </c>
      <c r="AO2349" s="165" t="s">
        <v>6176</v>
      </c>
      <c r="AP2349" s="165" t="s">
        <v>6176</v>
      </c>
      <c r="AQ2349" s="165" t="s">
        <v>6176</v>
      </c>
      <c r="AR2349" s="165" t="s">
        <v>6176</v>
      </c>
      <c r="AS2349" s="165" t="s">
        <v>6176</v>
      </c>
      <c r="AT2349" s="10"/>
    </row>
    <row r="2350" spans="2:46" ht="50" customHeight="1">
      <c r="B2350" s="34" t="s">
        <v>4623</v>
      </c>
      <c r="C2350" s="38" t="s">
        <v>5327</v>
      </c>
      <c r="D2350" s="36" t="s">
        <v>4624</v>
      </c>
      <c r="E2350" s="240">
        <v>381.66800000000001</v>
      </c>
      <c r="F2350" s="235">
        <v>381.66800000000001</v>
      </c>
      <c r="G2350" s="234">
        <f t="shared" si="733"/>
        <v>0</v>
      </c>
      <c r="H2350" s="105">
        <f t="shared" si="734"/>
        <v>0</v>
      </c>
      <c r="I2350" s="240">
        <v>11.185</v>
      </c>
      <c r="J2350" s="235">
        <v>11.185</v>
      </c>
      <c r="K2350" s="234">
        <f t="shared" si="735"/>
        <v>0</v>
      </c>
      <c r="L2350" s="312">
        <f t="shared" si="736"/>
        <v>0</v>
      </c>
      <c r="M2350" s="240" t="s">
        <v>6150</v>
      </c>
      <c r="N2350" s="235" t="s">
        <v>6150</v>
      </c>
      <c r="O2350" s="235" t="s">
        <v>6150</v>
      </c>
      <c r="P2350" s="235" t="s">
        <v>6150</v>
      </c>
      <c r="Q2350" s="240">
        <v>370.483</v>
      </c>
      <c r="R2350" s="235">
        <v>370.483</v>
      </c>
      <c r="S2350" s="234">
        <f t="shared" si="739"/>
        <v>0</v>
      </c>
      <c r="T2350" s="105">
        <f t="shared" si="740"/>
        <v>0</v>
      </c>
      <c r="U2350" s="180" t="s">
        <v>6082</v>
      </c>
      <c r="V2350" s="165">
        <v>370</v>
      </c>
      <c r="W2350" s="165">
        <v>370</v>
      </c>
      <c r="X2350" s="165">
        <f t="shared" si="741"/>
        <v>0</v>
      </c>
      <c r="Y2350" s="165">
        <f t="shared" si="742"/>
        <v>0</v>
      </c>
      <c r="Z2350" s="235" t="s">
        <v>6150</v>
      </c>
      <c r="AA2350" s="235" t="s">
        <v>6150</v>
      </c>
      <c r="AB2350" s="235" t="s">
        <v>6150</v>
      </c>
      <c r="AC2350" s="235" t="s">
        <v>6150</v>
      </c>
      <c r="AD2350" s="235" t="s">
        <v>6150</v>
      </c>
      <c r="AE2350" s="235" t="s">
        <v>12158</v>
      </c>
      <c r="AF2350" s="235" t="s">
        <v>12158</v>
      </c>
      <c r="AG2350" s="235" t="s">
        <v>12158</v>
      </c>
      <c r="AH2350" s="235" t="s">
        <v>12158</v>
      </c>
      <c r="AI2350" s="235" t="s">
        <v>12158</v>
      </c>
      <c r="AJ2350" s="165" t="s">
        <v>6176</v>
      </c>
      <c r="AK2350" s="165" t="s">
        <v>6176</v>
      </c>
      <c r="AL2350" s="165" t="s">
        <v>6176</v>
      </c>
      <c r="AM2350" s="165" t="s">
        <v>6176</v>
      </c>
      <c r="AN2350" s="165" t="s">
        <v>6176</v>
      </c>
      <c r="AO2350" s="165" t="s">
        <v>6176</v>
      </c>
      <c r="AP2350" s="165" t="s">
        <v>6176</v>
      </c>
      <c r="AQ2350" s="165" t="s">
        <v>6176</v>
      </c>
      <c r="AR2350" s="165" t="s">
        <v>6176</v>
      </c>
      <c r="AS2350" s="165" t="s">
        <v>6176</v>
      </c>
      <c r="AT2350" s="5"/>
    </row>
    <row r="2351" spans="2:46" ht="50" customHeight="1">
      <c r="B2351" s="34" t="s">
        <v>4625</v>
      </c>
      <c r="C2351" s="38" t="s">
        <v>5327</v>
      </c>
      <c r="D2351" s="36" t="s">
        <v>4626</v>
      </c>
      <c r="E2351" s="240">
        <v>173.55799999999999</v>
      </c>
      <c r="F2351" s="235">
        <v>96.927000000000007</v>
      </c>
      <c r="G2351" s="234">
        <f t="shared" si="733"/>
        <v>76.630999999999986</v>
      </c>
      <c r="H2351" s="105">
        <f t="shared" si="734"/>
        <v>79.060530089655074</v>
      </c>
      <c r="I2351" s="240">
        <v>0.27300000000000002</v>
      </c>
      <c r="J2351" s="235">
        <v>0.27300000000000002</v>
      </c>
      <c r="K2351" s="234">
        <f t="shared" si="735"/>
        <v>0</v>
      </c>
      <c r="L2351" s="312">
        <f t="shared" si="736"/>
        <v>0</v>
      </c>
      <c r="M2351" s="240" t="s">
        <v>6150</v>
      </c>
      <c r="N2351" s="235" t="s">
        <v>6150</v>
      </c>
      <c r="O2351" s="235" t="s">
        <v>6150</v>
      </c>
      <c r="P2351" s="235" t="s">
        <v>6150</v>
      </c>
      <c r="Q2351" s="240">
        <v>173.285</v>
      </c>
      <c r="R2351" s="235">
        <v>96.653999999999996</v>
      </c>
      <c r="S2351" s="234">
        <f t="shared" si="739"/>
        <v>76.631</v>
      </c>
      <c r="T2351" s="105">
        <f t="shared" si="740"/>
        <v>79.2838371924597</v>
      </c>
      <c r="U2351" s="180" t="s">
        <v>5901</v>
      </c>
      <c r="V2351" s="165">
        <v>173.285</v>
      </c>
      <c r="W2351" s="165">
        <v>96.653999999999996</v>
      </c>
      <c r="X2351" s="165">
        <f t="shared" si="741"/>
        <v>76.631</v>
      </c>
      <c r="Y2351" s="165">
        <f t="shared" si="742"/>
        <v>79.2838371924597</v>
      </c>
      <c r="Z2351" s="235" t="s">
        <v>6150</v>
      </c>
      <c r="AA2351" s="235" t="s">
        <v>6150</v>
      </c>
      <c r="AB2351" s="235" t="s">
        <v>6150</v>
      </c>
      <c r="AC2351" s="235" t="s">
        <v>6150</v>
      </c>
      <c r="AD2351" s="235" t="s">
        <v>6150</v>
      </c>
      <c r="AE2351" s="235" t="s">
        <v>12158</v>
      </c>
      <c r="AF2351" s="235" t="s">
        <v>12158</v>
      </c>
      <c r="AG2351" s="235" t="s">
        <v>12158</v>
      </c>
      <c r="AH2351" s="235" t="s">
        <v>12158</v>
      </c>
      <c r="AI2351" s="235" t="s">
        <v>12158</v>
      </c>
      <c r="AJ2351" s="165" t="s">
        <v>6176</v>
      </c>
      <c r="AK2351" s="165" t="s">
        <v>6176</v>
      </c>
      <c r="AL2351" s="165" t="s">
        <v>6176</v>
      </c>
      <c r="AM2351" s="165" t="s">
        <v>6176</v>
      </c>
      <c r="AN2351" s="165" t="s">
        <v>6176</v>
      </c>
      <c r="AO2351" s="165" t="s">
        <v>6176</v>
      </c>
      <c r="AP2351" s="165" t="s">
        <v>6176</v>
      </c>
      <c r="AQ2351" s="165" t="s">
        <v>6176</v>
      </c>
      <c r="AR2351" s="165" t="s">
        <v>6176</v>
      </c>
      <c r="AS2351" s="165" t="s">
        <v>6176</v>
      </c>
      <c r="AT2351" s="5"/>
    </row>
    <row r="2352" spans="2:46" ht="50" customHeight="1">
      <c r="B2352" s="34" t="s">
        <v>4627</v>
      </c>
      <c r="C2352" s="38" t="s">
        <v>5328</v>
      </c>
      <c r="D2352" s="36" t="s">
        <v>4628</v>
      </c>
      <c r="E2352" s="240">
        <v>46418.607000000004</v>
      </c>
      <c r="F2352" s="235">
        <v>49121.542999999998</v>
      </c>
      <c r="G2352" s="234">
        <f t="shared" si="733"/>
        <v>-2702.9359999999942</v>
      </c>
      <c r="H2352" s="105">
        <f t="shared" si="734"/>
        <v>-5.5025470189321908</v>
      </c>
      <c r="I2352" s="240">
        <v>12162.937</v>
      </c>
      <c r="J2352" s="235">
        <v>12471.603999999999</v>
      </c>
      <c r="K2352" s="234">
        <f t="shared" si="735"/>
        <v>-308.66699999999946</v>
      </c>
      <c r="L2352" s="312">
        <f t="shared" si="736"/>
        <v>-2.4749583133011557</v>
      </c>
      <c r="M2352" s="240">
        <v>7476.2950000000001</v>
      </c>
      <c r="N2352" s="235">
        <v>9315.6270000000004</v>
      </c>
      <c r="O2352" s="234">
        <f t="shared" si="737"/>
        <v>-1839.3320000000003</v>
      </c>
      <c r="P2352" s="105">
        <f t="shared" si="738"/>
        <v>-19.744586166878516</v>
      </c>
      <c r="Q2352" s="240">
        <v>26779.375</v>
      </c>
      <c r="R2352" s="235">
        <v>27334.312000000002</v>
      </c>
      <c r="S2352" s="234">
        <f t="shared" si="739"/>
        <v>-554.93700000000172</v>
      </c>
      <c r="T2352" s="105">
        <f t="shared" si="740"/>
        <v>-2.0301846265602062</v>
      </c>
      <c r="U2352" s="180" t="s">
        <v>10778</v>
      </c>
      <c r="V2352" s="165">
        <v>15505</v>
      </c>
      <c r="W2352" s="165">
        <v>15881</v>
      </c>
      <c r="X2352" s="165">
        <f t="shared" si="741"/>
        <v>-376</v>
      </c>
      <c r="Y2352" s="255">
        <f t="shared" si="742"/>
        <v>-2.3676090926264091</v>
      </c>
      <c r="Z2352" s="235" t="s">
        <v>5338</v>
      </c>
      <c r="AA2352" s="165">
        <v>4102</v>
      </c>
      <c r="AB2352" s="165">
        <v>4149</v>
      </c>
      <c r="AC2352" s="165">
        <f t="shared" si="743"/>
        <v>-47</v>
      </c>
      <c r="AD2352" s="165">
        <f t="shared" si="744"/>
        <v>-1.1328030850807425</v>
      </c>
      <c r="AE2352" s="235" t="s">
        <v>10779</v>
      </c>
      <c r="AF2352" s="165">
        <v>2452</v>
      </c>
      <c r="AG2352" s="165">
        <v>2479</v>
      </c>
      <c r="AH2352" s="165">
        <f t="shared" si="745"/>
        <v>-27</v>
      </c>
      <c r="AI2352" s="165">
        <f t="shared" si="746"/>
        <v>-1.0891488503428801</v>
      </c>
      <c r="AJ2352" s="235" t="s">
        <v>10780</v>
      </c>
      <c r="AK2352" s="165">
        <v>1069</v>
      </c>
      <c r="AL2352" s="165">
        <v>1077</v>
      </c>
      <c r="AM2352" s="165">
        <f t="shared" ref="AM2352:AM2380" si="747">AK2352-AL2352</f>
        <v>-8</v>
      </c>
      <c r="AN2352" s="165">
        <f t="shared" ref="AN2352:AN2380" si="748">AM2352/AL2352*100</f>
        <v>-0.74280408542246978</v>
      </c>
      <c r="AO2352" s="241" t="s">
        <v>10781</v>
      </c>
      <c r="AP2352" s="165">
        <v>723</v>
      </c>
      <c r="AQ2352" s="165">
        <v>609</v>
      </c>
      <c r="AR2352" s="165">
        <f t="shared" ref="AR2352:AR2380" si="749">AP2352-AQ2352</f>
        <v>114</v>
      </c>
      <c r="AS2352" s="255">
        <f t="shared" ref="AS2352:AS2380" si="750">AR2352/AQ2352*100</f>
        <v>18.7192118226601</v>
      </c>
      <c r="AT2352" s="166" t="s">
        <v>11850</v>
      </c>
    </row>
    <row r="2353" spans="2:46" ht="50" customHeight="1">
      <c r="B2353" s="34" t="s">
        <v>4629</v>
      </c>
      <c r="C2353" s="38" t="s">
        <v>5328</v>
      </c>
      <c r="D2353" s="36" t="s">
        <v>4630</v>
      </c>
      <c r="E2353" s="240">
        <v>21983.467000000001</v>
      </c>
      <c r="F2353" s="235">
        <v>22432.695</v>
      </c>
      <c r="G2353" s="234">
        <f t="shared" si="733"/>
        <v>-449.22799999999916</v>
      </c>
      <c r="H2353" s="105">
        <f t="shared" si="734"/>
        <v>-2.0025592110087493</v>
      </c>
      <c r="I2353" s="240">
        <v>5566.576</v>
      </c>
      <c r="J2353" s="235">
        <v>4577.1210000000001</v>
      </c>
      <c r="K2353" s="234">
        <f t="shared" si="735"/>
        <v>989.45499999999993</v>
      </c>
      <c r="L2353" s="312">
        <f t="shared" si="736"/>
        <v>21.617409721088865</v>
      </c>
      <c r="M2353" s="240">
        <v>3447.07</v>
      </c>
      <c r="N2353" s="235">
        <v>3508.3829999999998</v>
      </c>
      <c r="O2353" s="234">
        <f t="shared" si="737"/>
        <v>-61.312999999999647</v>
      </c>
      <c r="P2353" s="105">
        <f t="shared" si="738"/>
        <v>-1.7476142142975739</v>
      </c>
      <c r="Q2353" s="240">
        <v>12969.821</v>
      </c>
      <c r="R2353" s="235">
        <v>14347.191000000001</v>
      </c>
      <c r="S2353" s="234">
        <f t="shared" si="739"/>
        <v>-1377.3700000000008</v>
      </c>
      <c r="T2353" s="105">
        <f t="shared" si="740"/>
        <v>-9.6002764582976603</v>
      </c>
      <c r="U2353" s="180" t="s">
        <v>6074</v>
      </c>
      <c r="V2353" s="165">
        <v>4826</v>
      </c>
      <c r="W2353" s="165">
        <v>5210</v>
      </c>
      <c r="X2353" s="165">
        <f t="shared" si="741"/>
        <v>-384</v>
      </c>
      <c r="Y2353" s="255">
        <f t="shared" si="742"/>
        <v>-7.3704414587332057</v>
      </c>
      <c r="Z2353" s="241" t="s">
        <v>10782</v>
      </c>
      <c r="AA2353" s="165">
        <v>2153</v>
      </c>
      <c r="AB2353" s="165">
        <v>2129</v>
      </c>
      <c r="AC2353" s="165">
        <f t="shared" si="743"/>
        <v>24</v>
      </c>
      <c r="AD2353" s="165">
        <f t="shared" si="744"/>
        <v>1.1272898074213245</v>
      </c>
      <c r="AE2353" s="235" t="s">
        <v>6283</v>
      </c>
      <c r="AF2353" s="165">
        <v>2018</v>
      </c>
      <c r="AG2353" s="165">
        <v>2528</v>
      </c>
      <c r="AH2353" s="165">
        <f t="shared" si="745"/>
        <v>-510</v>
      </c>
      <c r="AI2353" s="165">
        <f t="shared" si="746"/>
        <v>-20.174050632911392</v>
      </c>
      <c r="AJ2353" s="235" t="s">
        <v>7740</v>
      </c>
      <c r="AK2353" s="165">
        <v>853</v>
      </c>
      <c r="AL2353" s="165">
        <v>853</v>
      </c>
      <c r="AM2353" s="165">
        <f t="shared" si="747"/>
        <v>0</v>
      </c>
      <c r="AN2353" s="165">
        <f t="shared" si="748"/>
        <v>0</v>
      </c>
      <c r="AO2353" s="235" t="s">
        <v>5362</v>
      </c>
      <c r="AP2353" s="165">
        <v>731</v>
      </c>
      <c r="AQ2353" s="165">
        <v>755</v>
      </c>
      <c r="AR2353" s="165">
        <f t="shared" si="749"/>
        <v>-24</v>
      </c>
      <c r="AS2353" s="255">
        <f t="shared" si="750"/>
        <v>-3.1788079470198674</v>
      </c>
      <c r="AT2353" s="166" t="s">
        <v>11851</v>
      </c>
    </row>
    <row r="2354" spans="2:46" ht="50" customHeight="1">
      <c r="B2354" s="34" t="s">
        <v>4631</v>
      </c>
      <c r="C2354" s="38" t="s">
        <v>5328</v>
      </c>
      <c r="D2354" s="36" t="s">
        <v>4632</v>
      </c>
      <c r="E2354" s="240">
        <v>5804.5</v>
      </c>
      <c r="F2354" s="235">
        <v>6360.8540000000003</v>
      </c>
      <c r="G2354" s="234">
        <f t="shared" si="733"/>
        <v>-556.35400000000027</v>
      </c>
      <c r="H2354" s="105">
        <f t="shared" si="734"/>
        <v>-8.7465299470794378</v>
      </c>
      <c r="I2354" s="240">
        <v>715.96</v>
      </c>
      <c r="J2354" s="235">
        <v>665.33900000000006</v>
      </c>
      <c r="K2354" s="234">
        <f t="shared" si="735"/>
        <v>50.620999999999981</v>
      </c>
      <c r="L2354" s="312">
        <f t="shared" si="736"/>
        <v>7.6083019333001642</v>
      </c>
      <c r="M2354" s="240">
        <v>800.90300000000002</v>
      </c>
      <c r="N2354" s="235">
        <v>893.35900000000004</v>
      </c>
      <c r="O2354" s="234">
        <f t="shared" si="737"/>
        <v>-92.456000000000017</v>
      </c>
      <c r="P2354" s="105">
        <f t="shared" si="738"/>
        <v>-10.349254890810974</v>
      </c>
      <c r="Q2354" s="240">
        <v>4287.6369999999997</v>
      </c>
      <c r="R2354" s="235">
        <v>4802.1559999999999</v>
      </c>
      <c r="S2354" s="234">
        <f t="shared" si="739"/>
        <v>-514.51900000000023</v>
      </c>
      <c r="T2354" s="105">
        <f t="shared" si="740"/>
        <v>-10.714333311954052</v>
      </c>
      <c r="U2354" s="180" t="s">
        <v>10783</v>
      </c>
      <c r="V2354" s="165">
        <v>963</v>
      </c>
      <c r="W2354" s="165">
        <v>846</v>
      </c>
      <c r="X2354" s="165">
        <f t="shared" si="741"/>
        <v>117</v>
      </c>
      <c r="Y2354" s="255">
        <f t="shared" si="742"/>
        <v>13.829787234042554</v>
      </c>
      <c r="Z2354" s="235" t="s">
        <v>5440</v>
      </c>
      <c r="AA2354" s="165">
        <v>710</v>
      </c>
      <c r="AB2354" s="165">
        <v>1011</v>
      </c>
      <c r="AC2354" s="165">
        <f t="shared" si="743"/>
        <v>-301</v>
      </c>
      <c r="AD2354" s="165">
        <f t="shared" si="744"/>
        <v>-29.772502472799207</v>
      </c>
      <c r="AE2354" s="235" t="s">
        <v>5338</v>
      </c>
      <c r="AF2354" s="165">
        <v>692</v>
      </c>
      <c r="AG2354" s="165">
        <v>687</v>
      </c>
      <c r="AH2354" s="165">
        <f t="shared" si="745"/>
        <v>5</v>
      </c>
      <c r="AI2354" s="165">
        <f t="shared" si="746"/>
        <v>0.72780203784570596</v>
      </c>
      <c r="AJ2354" s="235" t="s">
        <v>5508</v>
      </c>
      <c r="AK2354" s="165">
        <v>668</v>
      </c>
      <c r="AL2354" s="165">
        <v>860</v>
      </c>
      <c r="AM2354" s="165">
        <f t="shared" si="747"/>
        <v>-192</v>
      </c>
      <c r="AN2354" s="165">
        <f t="shared" si="748"/>
        <v>-22.325581395348838</v>
      </c>
      <c r="AO2354" s="235" t="s">
        <v>10784</v>
      </c>
      <c r="AP2354" s="165">
        <v>533</v>
      </c>
      <c r="AQ2354" s="165">
        <v>529</v>
      </c>
      <c r="AR2354" s="165">
        <f t="shared" si="749"/>
        <v>4</v>
      </c>
      <c r="AS2354" s="255">
        <f t="shared" si="750"/>
        <v>0.75614366729678639</v>
      </c>
      <c r="AT2354" s="173" t="s">
        <v>11852</v>
      </c>
    </row>
    <row r="2355" spans="2:46" ht="50" customHeight="1">
      <c r="B2355" s="34" t="s">
        <v>4633</v>
      </c>
      <c r="C2355" s="38" t="s">
        <v>5328</v>
      </c>
      <c r="D2355" s="36" t="s">
        <v>4634</v>
      </c>
      <c r="E2355" s="240">
        <v>23798.351999999999</v>
      </c>
      <c r="F2355" s="235">
        <v>24224.346000000001</v>
      </c>
      <c r="G2355" s="234">
        <f t="shared" si="733"/>
        <v>-425.99400000000242</v>
      </c>
      <c r="H2355" s="105">
        <f t="shared" si="734"/>
        <v>-1.758536639131568</v>
      </c>
      <c r="I2355" s="240">
        <v>4531.46</v>
      </c>
      <c r="J2355" s="235">
        <v>3781.1750000000002</v>
      </c>
      <c r="K2355" s="234">
        <f t="shared" si="735"/>
        <v>750.28499999999985</v>
      </c>
      <c r="L2355" s="312">
        <f t="shared" si="736"/>
        <v>19.842641506938978</v>
      </c>
      <c r="M2355" s="240">
        <v>3353.1550000000002</v>
      </c>
      <c r="N2355" s="235">
        <v>3543.7289999999998</v>
      </c>
      <c r="O2355" s="234">
        <f t="shared" si="737"/>
        <v>-190.57399999999961</v>
      </c>
      <c r="P2355" s="105">
        <f t="shared" si="738"/>
        <v>-5.3777814274172666</v>
      </c>
      <c r="Q2355" s="240">
        <v>15913.736999999999</v>
      </c>
      <c r="R2355" s="235">
        <v>16899.441999999999</v>
      </c>
      <c r="S2355" s="234">
        <f t="shared" si="739"/>
        <v>-985.70499999999993</v>
      </c>
      <c r="T2355" s="105">
        <f t="shared" si="740"/>
        <v>-5.832766549333404</v>
      </c>
      <c r="U2355" s="180" t="s">
        <v>10785</v>
      </c>
      <c r="V2355" s="165">
        <v>4220.4390000000003</v>
      </c>
      <c r="W2355" s="165">
        <v>4247.0290000000005</v>
      </c>
      <c r="X2355" s="165">
        <f t="shared" si="741"/>
        <v>-26.590000000000146</v>
      </c>
      <c r="Y2355" s="255">
        <f t="shared" si="742"/>
        <v>-0.62608472887753164</v>
      </c>
      <c r="Z2355" s="241" t="s">
        <v>10786</v>
      </c>
      <c r="AA2355" s="165">
        <v>2990.2069999999999</v>
      </c>
      <c r="AB2355" s="165">
        <v>3028.2280000000001</v>
      </c>
      <c r="AC2355" s="165">
        <f>AA2355-AB2355</f>
        <v>-38.021000000000186</v>
      </c>
      <c r="AD2355" s="165">
        <f t="shared" si="744"/>
        <v>-1.2555527523026728</v>
      </c>
      <c r="AE2355" s="241" t="s">
        <v>10787</v>
      </c>
      <c r="AF2355" s="165">
        <v>2761.9389999999999</v>
      </c>
      <c r="AG2355" s="165">
        <v>3352.7759999999998</v>
      </c>
      <c r="AH2355" s="165">
        <f t="shared" si="745"/>
        <v>-590.83699999999999</v>
      </c>
      <c r="AI2355" s="165">
        <f t="shared" si="746"/>
        <v>-17.622322517221551</v>
      </c>
      <c r="AJ2355" s="235" t="s">
        <v>10788</v>
      </c>
      <c r="AK2355" s="165">
        <v>1412.9190000000001</v>
      </c>
      <c r="AL2355" s="165">
        <v>1412.3779999999999</v>
      </c>
      <c r="AM2355" s="165">
        <f t="shared" si="747"/>
        <v>0.54100000000016735</v>
      </c>
      <c r="AN2355" s="165">
        <f t="shared" si="748"/>
        <v>3.8304193353349274E-2</v>
      </c>
      <c r="AO2355" s="235" t="s">
        <v>10789</v>
      </c>
      <c r="AP2355" s="165">
        <v>1311.37</v>
      </c>
      <c r="AQ2355" s="165">
        <v>1479.626</v>
      </c>
      <c r="AR2355" s="165">
        <f t="shared" si="749"/>
        <v>-168.25600000000009</v>
      </c>
      <c r="AS2355" s="255">
        <f t="shared" si="750"/>
        <v>-11.371522263058372</v>
      </c>
      <c r="AT2355" s="166" t="s">
        <v>11853</v>
      </c>
    </row>
    <row r="2356" spans="2:46" ht="50" customHeight="1">
      <c r="B2356" s="34" t="s">
        <v>4635</v>
      </c>
      <c r="C2356" s="38" t="s">
        <v>5328</v>
      </c>
      <c r="D2356" s="36" t="s">
        <v>4636</v>
      </c>
      <c r="E2356" s="240">
        <v>11933.252</v>
      </c>
      <c r="F2356" s="235">
        <v>8708.2900000000009</v>
      </c>
      <c r="G2356" s="234">
        <f t="shared" si="733"/>
        <v>3224.9619999999995</v>
      </c>
      <c r="H2356" s="105">
        <f t="shared" si="734"/>
        <v>37.033240739571134</v>
      </c>
      <c r="I2356" s="240">
        <v>2684.6840000000002</v>
      </c>
      <c r="J2356" s="235">
        <v>2435.8710000000001</v>
      </c>
      <c r="K2356" s="234">
        <f t="shared" si="735"/>
        <v>248.8130000000001</v>
      </c>
      <c r="L2356" s="312">
        <f t="shared" si="736"/>
        <v>10.214539275684142</v>
      </c>
      <c r="M2356" s="240">
        <v>1061.355</v>
      </c>
      <c r="N2356" s="235">
        <v>1060.8150000000001</v>
      </c>
      <c r="O2356" s="234">
        <f t="shared" si="737"/>
        <v>0.53999999999996362</v>
      </c>
      <c r="P2356" s="105">
        <f t="shared" si="738"/>
        <v>5.0904257575539902E-2</v>
      </c>
      <c r="Q2356" s="240">
        <v>8187.2129999999997</v>
      </c>
      <c r="R2356" s="235">
        <v>5211.6040000000003</v>
      </c>
      <c r="S2356" s="234">
        <f t="shared" si="739"/>
        <v>2975.6089999999995</v>
      </c>
      <c r="T2356" s="105">
        <f t="shared" si="740"/>
        <v>57.095838440526173</v>
      </c>
      <c r="U2356" s="180" t="s">
        <v>10790</v>
      </c>
      <c r="V2356" s="165">
        <v>5160</v>
      </c>
      <c r="W2356" s="165">
        <v>1100</v>
      </c>
      <c r="X2356" s="165">
        <f t="shared" si="741"/>
        <v>4060</v>
      </c>
      <c r="Y2356" s="165">
        <f t="shared" si="742"/>
        <v>369.09090909090907</v>
      </c>
      <c r="Z2356" s="235" t="s">
        <v>10791</v>
      </c>
      <c r="AA2356" s="165">
        <v>1725</v>
      </c>
      <c r="AB2356" s="165">
        <v>1725</v>
      </c>
      <c r="AC2356" s="165">
        <f t="shared" ref="AC2356:AC2378" si="751">AA2356-AB2356</f>
        <v>0</v>
      </c>
      <c r="AD2356" s="165">
        <f t="shared" si="744"/>
        <v>0</v>
      </c>
      <c r="AE2356" s="235" t="s">
        <v>6339</v>
      </c>
      <c r="AF2356" s="165">
        <v>674</v>
      </c>
      <c r="AG2356" s="165">
        <v>1661</v>
      </c>
      <c r="AH2356" s="165">
        <f t="shared" si="745"/>
        <v>-987</v>
      </c>
      <c r="AI2356" s="165">
        <f t="shared" si="746"/>
        <v>-59.422034918723668</v>
      </c>
      <c r="AJ2356" s="235" t="s">
        <v>7868</v>
      </c>
      <c r="AK2356" s="165">
        <v>360</v>
      </c>
      <c r="AL2356" s="165">
        <v>448</v>
      </c>
      <c r="AM2356" s="165">
        <f t="shared" si="747"/>
        <v>-88</v>
      </c>
      <c r="AN2356" s="165">
        <f t="shared" si="748"/>
        <v>-19.642857142857142</v>
      </c>
      <c r="AO2356" s="235" t="s">
        <v>9485</v>
      </c>
      <c r="AP2356" s="165">
        <v>204</v>
      </c>
      <c r="AQ2356" s="165">
        <v>204</v>
      </c>
      <c r="AR2356" s="165">
        <f t="shared" si="749"/>
        <v>0</v>
      </c>
      <c r="AS2356" s="255">
        <f t="shared" si="750"/>
        <v>0</v>
      </c>
      <c r="AT2356" s="166" t="s">
        <v>11854</v>
      </c>
    </row>
    <row r="2357" spans="2:46" ht="50" customHeight="1">
      <c r="B2357" s="34" t="s">
        <v>4637</v>
      </c>
      <c r="C2357" s="38" t="s">
        <v>5328</v>
      </c>
      <c r="D2357" s="36" t="s">
        <v>4638</v>
      </c>
      <c r="E2357" s="240">
        <v>11471.52</v>
      </c>
      <c r="F2357" s="235">
        <v>12149.387000000001</v>
      </c>
      <c r="G2357" s="234">
        <f t="shared" si="733"/>
        <v>-677.86700000000019</v>
      </c>
      <c r="H2357" s="105">
        <f t="shared" si="734"/>
        <v>-5.5794337607321269</v>
      </c>
      <c r="I2357" s="240">
        <v>2813.4279999999999</v>
      </c>
      <c r="J2357" s="235">
        <v>2808.6880000000001</v>
      </c>
      <c r="K2357" s="234">
        <f t="shared" si="735"/>
        <v>4.7399999999997817</v>
      </c>
      <c r="L2357" s="312">
        <f t="shared" si="736"/>
        <v>0.16876206969231833</v>
      </c>
      <c r="M2357" s="240">
        <v>2632.9769999999999</v>
      </c>
      <c r="N2357" s="235">
        <v>3206.3380000000002</v>
      </c>
      <c r="O2357" s="234">
        <f t="shared" si="737"/>
        <v>-573.36100000000033</v>
      </c>
      <c r="P2357" s="105">
        <f t="shared" si="738"/>
        <v>-17.882113488970916</v>
      </c>
      <c r="Q2357" s="240">
        <v>6025.1149999999998</v>
      </c>
      <c r="R2357" s="235">
        <v>6134.3609999999999</v>
      </c>
      <c r="S2357" s="234">
        <f t="shared" si="739"/>
        <v>-109.24600000000009</v>
      </c>
      <c r="T2357" s="105">
        <f t="shared" si="740"/>
        <v>-1.7808863873515122</v>
      </c>
      <c r="U2357" s="180" t="s">
        <v>10792</v>
      </c>
      <c r="V2357" s="165">
        <v>3219</v>
      </c>
      <c r="W2357" s="165">
        <v>3303</v>
      </c>
      <c r="X2357" s="165">
        <f t="shared" si="741"/>
        <v>-84</v>
      </c>
      <c r="Y2357" s="255">
        <f t="shared" si="742"/>
        <v>-2.5431425976385107</v>
      </c>
      <c r="Z2357" s="237" t="s">
        <v>11786</v>
      </c>
      <c r="AA2357" s="165">
        <v>1604</v>
      </c>
      <c r="AB2357" s="165">
        <v>1603</v>
      </c>
      <c r="AC2357" s="165">
        <f t="shared" si="751"/>
        <v>1</v>
      </c>
      <c r="AD2357" s="165">
        <f t="shared" si="744"/>
        <v>6.2383031815346227E-2</v>
      </c>
      <c r="AE2357" s="237" t="s">
        <v>11787</v>
      </c>
      <c r="AF2357" s="165">
        <v>722</v>
      </c>
      <c r="AG2357" s="165">
        <v>739</v>
      </c>
      <c r="AH2357" s="165">
        <f t="shared" si="745"/>
        <v>-17</v>
      </c>
      <c r="AI2357" s="165">
        <f t="shared" si="746"/>
        <v>-2.3004059539918806</v>
      </c>
      <c r="AJ2357" s="237" t="s">
        <v>11788</v>
      </c>
      <c r="AK2357" s="165">
        <v>288</v>
      </c>
      <c r="AL2357" s="165">
        <v>295</v>
      </c>
      <c r="AM2357" s="165">
        <f t="shared" si="747"/>
        <v>-7</v>
      </c>
      <c r="AN2357" s="165">
        <f t="shared" si="748"/>
        <v>-2.3728813559322033</v>
      </c>
      <c r="AO2357" s="237" t="s">
        <v>11789</v>
      </c>
      <c r="AP2357" s="165">
        <v>101</v>
      </c>
      <c r="AQ2357" s="165">
        <v>71</v>
      </c>
      <c r="AR2357" s="165">
        <f t="shared" si="749"/>
        <v>30</v>
      </c>
      <c r="AS2357" s="255">
        <f t="shared" si="750"/>
        <v>42.25352112676056</v>
      </c>
      <c r="AT2357" s="166" t="s">
        <v>11855</v>
      </c>
    </row>
    <row r="2358" spans="2:46" ht="50" customHeight="1">
      <c r="B2358" s="37" t="s">
        <v>4639</v>
      </c>
      <c r="C2358" s="38" t="s">
        <v>5328</v>
      </c>
      <c r="D2358" s="39" t="s">
        <v>4640</v>
      </c>
      <c r="E2358" s="240">
        <v>5518.1480000000001</v>
      </c>
      <c r="F2358" s="235">
        <v>6493.1490000000003</v>
      </c>
      <c r="G2358" s="234">
        <f t="shared" si="733"/>
        <v>-975.0010000000002</v>
      </c>
      <c r="H2358" s="105">
        <f t="shared" si="734"/>
        <v>-15.015842082169994</v>
      </c>
      <c r="I2358" s="240">
        <v>954.53499999999997</v>
      </c>
      <c r="J2358" s="235">
        <v>1069.268</v>
      </c>
      <c r="K2358" s="234">
        <f t="shared" si="735"/>
        <v>-114.73300000000006</v>
      </c>
      <c r="L2358" s="312">
        <f t="shared" si="736"/>
        <v>-10.730050838517572</v>
      </c>
      <c r="M2358" s="240">
        <v>749.20500000000004</v>
      </c>
      <c r="N2358" s="235">
        <v>749.20500000000004</v>
      </c>
      <c r="O2358" s="234">
        <f t="shared" si="737"/>
        <v>0</v>
      </c>
      <c r="P2358" s="105">
        <f t="shared" si="738"/>
        <v>0</v>
      </c>
      <c r="Q2358" s="240">
        <v>3814.4079999999999</v>
      </c>
      <c r="R2358" s="235">
        <v>4674.6760000000004</v>
      </c>
      <c r="S2358" s="234">
        <f t="shared" si="739"/>
        <v>-860.26800000000048</v>
      </c>
      <c r="T2358" s="105">
        <f t="shared" si="740"/>
        <v>-18.402729943208907</v>
      </c>
      <c r="U2358" s="180" t="s">
        <v>5508</v>
      </c>
      <c r="V2358" s="165">
        <v>518</v>
      </c>
      <c r="W2358" s="165">
        <v>1170</v>
      </c>
      <c r="X2358" s="165">
        <f t="shared" si="741"/>
        <v>-652</v>
      </c>
      <c r="Y2358" s="255">
        <f t="shared" si="742"/>
        <v>-55.726495726495727</v>
      </c>
      <c r="Z2358" s="237" t="s">
        <v>5580</v>
      </c>
      <c r="AA2358" s="165">
        <v>502</v>
      </c>
      <c r="AB2358" s="165">
        <v>605</v>
      </c>
      <c r="AC2358" s="165">
        <f t="shared" si="751"/>
        <v>-103</v>
      </c>
      <c r="AD2358" s="165">
        <f t="shared" si="744"/>
        <v>-17.024793388429753</v>
      </c>
      <c r="AE2358" s="237" t="s">
        <v>5338</v>
      </c>
      <c r="AF2358" s="165">
        <v>445</v>
      </c>
      <c r="AG2358" s="165">
        <v>431</v>
      </c>
      <c r="AH2358" s="165">
        <f t="shared" si="745"/>
        <v>14</v>
      </c>
      <c r="AI2358" s="165">
        <f t="shared" si="746"/>
        <v>3.2482598607888629</v>
      </c>
      <c r="AJ2358" s="237" t="s">
        <v>5373</v>
      </c>
      <c r="AK2358" s="165">
        <v>239</v>
      </c>
      <c r="AL2358" s="165">
        <v>284</v>
      </c>
      <c r="AM2358" s="165">
        <f t="shared" si="747"/>
        <v>-45</v>
      </c>
      <c r="AN2358" s="165">
        <f t="shared" si="748"/>
        <v>-15.845070422535212</v>
      </c>
      <c r="AO2358" s="237" t="s">
        <v>7248</v>
      </c>
      <c r="AP2358" s="165">
        <v>192</v>
      </c>
      <c r="AQ2358" s="165">
        <v>241</v>
      </c>
      <c r="AR2358" s="165">
        <f t="shared" si="749"/>
        <v>-49</v>
      </c>
      <c r="AS2358" s="255">
        <f t="shared" si="750"/>
        <v>-20.331950207468878</v>
      </c>
      <c r="AT2358" s="166" t="s">
        <v>11856</v>
      </c>
    </row>
    <row r="2359" spans="2:46" ht="50" customHeight="1">
      <c r="B2359" s="37" t="s">
        <v>4641</v>
      </c>
      <c r="C2359" s="38" t="s">
        <v>5328</v>
      </c>
      <c r="D2359" s="39" t="s">
        <v>4642</v>
      </c>
      <c r="E2359" s="240">
        <v>15290.873</v>
      </c>
      <c r="F2359" s="235">
        <v>15067.108</v>
      </c>
      <c r="G2359" s="234">
        <f t="shared" si="733"/>
        <v>223.76499999999942</v>
      </c>
      <c r="H2359" s="105">
        <f t="shared" si="734"/>
        <v>1.4851224269448353</v>
      </c>
      <c r="I2359" s="240">
        <v>2416.982</v>
      </c>
      <c r="J2359" s="235">
        <v>2246.982</v>
      </c>
      <c r="K2359" s="234">
        <f t="shared" si="735"/>
        <v>170</v>
      </c>
      <c r="L2359" s="312">
        <f t="shared" si="736"/>
        <v>7.5657036860998437</v>
      </c>
      <c r="M2359" s="240">
        <v>4508.9350000000004</v>
      </c>
      <c r="N2359" s="235">
        <v>4349.335</v>
      </c>
      <c r="O2359" s="234">
        <f t="shared" si="737"/>
        <v>159.60000000000036</v>
      </c>
      <c r="P2359" s="105">
        <f t="shared" si="738"/>
        <v>3.6695264908313652</v>
      </c>
      <c r="Q2359" s="240">
        <v>8364.9560000000001</v>
      </c>
      <c r="R2359" s="235">
        <v>8470.7909999999993</v>
      </c>
      <c r="S2359" s="234">
        <f t="shared" si="739"/>
        <v>-105.83499999999913</v>
      </c>
      <c r="T2359" s="105">
        <f t="shared" si="740"/>
        <v>-1.2494110644448568</v>
      </c>
      <c r="U2359" s="180" t="s">
        <v>6444</v>
      </c>
      <c r="V2359" s="165">
        <v>2699</v>
      </c>
      <c r="W2359" s="165">
        <v>2883</v>
      </c>
      <c r="X2359" s="165">
        <f t="shared" si="741"/>
        <v>-184</v>
      </c>
      <c r="Y2359" s="255">
        <f t="shared" si="742"/>
        <v>-6.3822407214706907</v>
      </c>
      <c r="Z2359" s="237" t="s">
        <v>6404</v>
      </c>
      <c r="AA2359" s="165">
        <v>1910</v>
      </c>
      <c r="AB2359" s="165">
        <v>1998</v>
      </c>
      <c r="AC2359" s="165">
        <f t="shared" si="751"/>
        <v>-88</v>
      </c>
      <c r="AD2359" s="165">
        <f t="shared" si="744"/>
        <v>-4.4044044044044046</v>
      </c>
      <c r="AE2359" s="237" t="s">
        <v>10793</v>
      </c>
      <c r="AF2359" s="165">
        <v>1700</v>
      </c>
      <c r="AG2359" s="165">
        <v>1584</v>
      </c>
      <c r="AH2359" s="165">
        <f t="shared" si="745"/>
        <v>116</v>
      </c>
      <c r="AI2359" s="165">
        <f t="shared" si="746"/>
        <v>7.3232323232323235</v>
      </c>
      <c r="AJ2359" s="237" t="s">
        <v>6386</v>
      </c>
      <c r="AK2359" s="165">
        <v>1000</v>
      </c>
      <c r="AL2359" s="165">
        <v>1000</v>
      </c>
      <c r="AM2359" s="165">
        <f t="shared" si="747"/>
        <v>0</v>
      </c>
      <c r="AN2359" s="165">
        <f t="shared" si="748"/>
        <v>0</v>
      </c>
      <c r="AO2359" s="237" t="s">
        <v>8682</v>
      </c>
      <c r="AP2359" s="165">
        <v>481</v>
      </c>
      <c r="AQ2359" s="165">
        <v>481</v>
      </c>
      <c r="AR2359" s="165">
        <f t="shared" si="749"/>
        <v>0</v>
      </c>
      <c r="AS2359" s="255">
        <f t="shared" si="750"/>
        <v>0</v>
      </c>
      <c r="AT2359" s="171" t="s">
        <v>11857</v>
      </c>
    </row>
    <row r="2360" spans="2:46" ht="50" customHeight="1">
      <c r="B2360" s="34" t="s">
        <v>4643</v>
      </c>
      <c r="C2360" s="38" t="s">
        <v>5328</v>
      </c>
      <c r="D2360" s="36" t="s">
        <v>4644</v>
      </c>
      <c r="E2360" s="240">
        <v>7925.0259999999998</v>
      </c>
      <c r="F2360" s="235">
        <v>9019.2150000000001</v>
      </c>
      <c r="G2360" s="234">
        <f t="shared" si="733"/>
        <v>-1094.1890000000003</v>
      </c>
      <c r="H2360" s="105">
        <f t="shared" si="734"/>
        <v>-12.131754260210011</v>
      </c>
      <c r="I2360" s="240">
        <v>1053.96</v>
      </c>
      <c r="J2360" s="235">
        <v>1203.6679999999999</v>
      </c>
      <c r="K2360" s="234">
        <f t="shared" si="735"/>
        <v>-149.70799999999986</v>
      </c>
      <c r="L2360" s="312">
        <f t="shared" si="736"/>
        <v>-12.437648919801795</v>
      </c>
      <c r="M2360" s="240">
        <v>765.40599999999995</v>
      </c>
      <c r="N2360" s="235">
        <v>1765.1590000000001</v>
      </c>
      <c r="O2360" s="234">
        <f t="shared" si="737"/>
        <v>-999.75300000000016</v>
      </c>
      <c r="P2360" s="105">
        <f t="shared" si="738"/>
        <v>-56.638127216868284</v>
      </c>
      <c r="Q2360" s="240">
        <v>6105.66</v>
      </c>
      <c r="R2360" s="235">
        <v>6050.3879999999999</v>
      </c>
      <c r="S2360" s="234">
        <f t="shared" si="739"/>
        <v>55.271999999999935</v>
      </c>
      <c r="T2360" s="105">
        <f t="shared" si="740"/>
        <v>0.91352819025821053</v>
      </c>
      <c r="U2360" s="180" t="s">
        <v>5508</v>
      </c>
      <c r="V2360" s="165">
        <v>2366</v>
      </c>
      <c r="W2360" s="165">
        <v>2366</v>
      </c>
      <c r="X2360" s="165">
        <f t="shared" si="741"/>
        <v>0</v>
      </c>
      <c r="Y2360" s="255">
        <f t="shared" si="742"/>
        <v>0</v>
      </c>
      <c r="Z2360" s="237" t="s">
        <v>6549</v>
      </c>
      <c r="AA2360" s="165">
        <v>1000</v>
      </c>
      <c r="AB2360" s="165">
        <v>1000</v>
      </c>
      <c r="AC2360" s="165">
        <f t="shared" si="751"/>
        <v>0</v>
      </c>
      <c r="AD2360" s="165">
        <f t="shared" si="744"/>
        <v>0</v>
      </c>
      <c r="AE2360" s="237" t="s">
        <v>5373</v>
      </c>
      <c r="AF2360" s="165">
        <v>689</v>
      </c>
      <c r="AG2360" s="165">
        <v>693</v>
      </c>
      <c r="AH2360" s="165">
        <f t="shared" si="745"/>
        <v>-4</v>
      </c>
      <c r="AI2360" s="165">
        <f t="shared" si="746"/>
        <v>-0.57720057720057716</v>
      </c>
      <c r="AJ2360" s="237" t="s">
        <v>5460</v>
      </c>
      <c r="AK2360" s="165">
        <v>512</v>
      </c>
      <c r="AL2360" s="165">
        <v>434</v>
      </c>
      <c r="AM2360" s="165">
        <f t="shared" si="747"/>
        <v>78</v>
      </c>
      <c r="AN2360" s="165">
        <f t="shared" si="748"/>
        <v>17.972350230414747</v>
      </c>
      <c r="AO2360" s="237" t="s">
        <v>5441</v>
      </c>
      <c r="AP2360" s="165">
        <v>508</v>
      </c>
      <c r="AQ2360" s="165">
        <v>470</v>
      </c>
      <c r="AR2360" s="165">
        <f t="shared" si="749"/>
        <v>38</v>
      </c>
      <c r="AS2360" s="255">
        <f t="shared" si="750"/>
        <v>8.085106382978724</v>
      </c>
      <c r="AT2360" s="166" t="s">
        <v>11858</v>
      </c>
    </row>
    <row r="2361" spans="2:46" ht="50" customHeight="1">
      <c r="B2361" s="34" t="s">
        <v>4645</v>
      </c>
      <c r="C2361" s="38" t="s">
        <v>5328</v>
      </c>
      <c r="D2361" s="36" t="s">
        <v>4646</v>
      </c>
      <c r="E2361" s="240">
        <v>13998.423000000001</v>
      </c>
      <c r="F2361" s="235">
        <v>14525.826999999999</v>
      </c>
      <c r="G2361" s="234">
        <f t="shared" si="733"/>
        <v>-527.40399999999863</v>
      </c>
      <c r="H2361" s="105">
        <f t="shared" si="734"/>
        <v>-3.6308018813661946</v>
      </c>
      <c r="I2361" s="240">
        <v>4255.8490000000002</v>
      </c>
      <c r="J2361" s="235">
        <v>4813.71</v>
      </c>
      <c r="K2361" s="234">
        <f t="shared" si="735"/>
        <v>-557.86099999999988</v>
      </c>
      <c r="L2361" s="312">
        <f t="shared" si="736"/>
        <v>-11.589003076629043</v>
      </c>
      <c r="M2361" s="240">
        <v>2098.3000000000002</v>
      </c>
      <c r="N2361" s="235">
        <v>2099.625</v>
      </c>
      <c r="O2361" s="234">
        <f t="shared" si="737"/>
        <v>-1.3249999999998181</v>
      </c>
      <c r="P2361" s="105">
        <f t="shared" si="738"/>
        <v>-6.3106507114357002E-2</v>
      </c>
      <c r="Q2361" s="240">
        <v>7644.2740000000003</v>
      </c>
      <c r="R2361" s="235">
        <v>7612.4920000000002</v>
      </c>
      <c r="S2361" s="234">
        <f t="shared" si="739"/>
        <v>31.782000000000153</v>
      </c>
      <c r="T2361" s="105">
        <f t="shared" si="740"/>
        <v>0.41749797569573999</v>
      </c>
      <c r="U2361" s="180" t="s">
        <v>6283</v>
      </c>
      <c r="V2361" s="165">
        <v>3409.7649999999999</v>
      </c>
      <c r="W2361" s="165">
        <v>3405.4270000000001</v>
      </c>
      <c r="X2361" s="165">
        <f t="shared" si="741"/>
        <v>4.3379999999997381</v>
      </c>
      <c r="Y2361" s="255">
        <f t="shared" si="742"/>
        <v>0.12738490650364076</v>
      </c>
      <c r="Z2361" s="237" t="s">
        <v>5339</v>
      </c>
      <c r="AA2361" s="165">
        <v>1802.6669999999999</v>
      </c>
      <c r="AB2361" s="165">
        <v>1800.374</v>
      </c>
      <c r="AC2361" s="165">
        <f t="shared" si="751"/>
        <v>2.2929999999998927</v>
      </c>
      <c r="AD2361" s="165">
        <f t="shared" si="744"/>
        <v>0.12736242580707635</v>
      </c>
      <c r="AE2361" s="237" t="s">
        <v>5524</v>
      </c>
      <c r="AF2361" s="165">
        <v>1014.105</v>
      </c>
      <c r="AG2361" s="165">
        <v>1013.105</v>
      </c>
      <c r="AH2361" s="165">
        <f t="shared" si="745"/>
        <v>1</v>
      </c>
      <c r="AI2361" s="165">
        <f t="shared" si="746"/>
        <v>9.8706451947231544E-2</v>
      </c>
      <c r="AJ2361" s="237" t="s">
        <v>5373</v>
      </c>
      <c r="AK2361" s="165">
        <v>730.87199999999996</v>
      </c>
      <c r="AL2361" s="165">
        <v>732.60799999999995</v>
      </c>
      <c r="AM2361" s="165">
        <f t="shared" si="747"/>
        <v>-1.73599999999999</v>
      </c>
      <c r="AN2361" s="165">
        <f t="shared" si="748"/>
        <v>-0.23696164934043717</v>
      </c>
      <c r="AO2361" s="237" t="s">
        <v>5580</v>
      </c>
      <c r="AP2361" s="165">
        <v>349.36700000000002</v>
      </c>
      <c r="AQ2361" s="165">
        <v>321.79700000000003</v>
      </c>
      <c r="AR2361" s="165">
        <f t="shared" si="749"/>
        <v>27.569999999999993</v>
      </c>
      <c r="AS2361" s="255">
        <f t="shared" si="750"/>
        <v>8.567513059475381</v>
      </c>
      <c r="AT2361" s="166" t="s">
        <v>11859</v>
      </c>
    </row>
    <row r="2362" spans="2:46" ht="50" customHeight="1">
      <c r="B2362" s="34" t="s">
        <v>4647</v>
      </c>
      <c r="C2362" s="38" t="s">
        <v>5328</v>
      </c>
      <c r="D2362" s="36" t="s">
        <v>4648</v>
      </c>
      <c r="E2362" s="240">
        <v>15701.566000000001</v>
      </c>
      <c r="F2362" s="235">
        <v>16071.709000000001</v>
      </c>
      <c r="G2362" s="234">
        <f t="shared" si="733"/>
        <v>-370.14300000000003</v>
      </c>
      <c r="H2362" s="105">
        <f t="shared" si="734"/>
        <v>-2.3030718139558153</v>
      </c>
      <c r="I2362" s="240">
        <v>2992.3440000000001</v>
      </c>
      <c r="J2362" s="235">
        <v>3065.0010000000002</v>
      </c>
      <c r="K2362" s="234">
        <f t="shared" si="735"/>
        <v>-72.657000000000153</v>
      </c>
      <c r="L2362" s="312">
        <f t="shared" si="736"/>
        <v>-2.3705375626304903</v>
      </c>
      <c r="M2362" s="240">
        <v>780.87800000000004</v>
      </c>
      <c r="N2362" s="235">
        <v>1180.9269999999999</v>
      </c>
      <c r="O2362" s="234">
        <f t="shared" si="737"/>
        <v>-400.04899999999986</v>
      </c>
      <c r="P2362" s="105">
        <f t="shared" si="738"/>
        <v>-33.875844992958918</v>
      </c>
      <c r="Q2362" s="240">
        <v>11928.343999999999</v>
      </c>
      <c r="R2362" s="235">
        <v>11825.781000000001</v>
      </c>
      <c r="S2362" s="234">
        <f t="shared" si="739"/>
        <v>102.56299999999828</v>
      </c>
      <c r="T2362" s="105">
        <f t="shared" si="740"/>
        <v>0.86728309952635085</v>
      </c>
      <c r="U2362" s="180" t="s">
        <v>7661</v>
      </c>
      <c r="V2362" s="165">
        <v>5053</v>
      </c>
      <c r="W2362" s="165">
        <v>5045</v>
      </c>
      <c r="X2362" s="165">
        <f t="shared" si="741"/>
        <v>8</v>
      </c>
      <c r="Y2362" s="255">
        <f t="shared" si="742"/>
        <v>0.15857284440039643</v>
      </c>
      <c r="Z2362" s="237" t="s">
        <v>6283</v>
      </c>
      <c r="AA2362" s="165">
        <v>2890</v>
      </c>
      <c r="AB2362" s="165">
        <v>2865</v>
      </c>
      <c r="AC2362" s="165">
        <f t="shared" si="751"/>
        <v>25</v>
      </c>
      <c r="AD2362" s="165">
        <f t="shared" si="744"/>
        <v>0.87260034904013961</v>
      </c>
      <c r="AE2362" s="237" t="s">
        <v>5494</v>
      </c>
      <c r="AF2362" s="165">
        <v>2027</v>
      </c>
      <c r="AG2362" s="165">
        <v>2032</v>
      </c>
      <c r="AH2362" s="165">
        <f t="shared" si="745"/>
        <v>-5</v>
      </c>
      <c r="AI2362" s="165">
        <f t="shared" si="746"/>
        <v>-0.24606299212598426</v>
      </c>
      <c r="AJ2362" s="237" t="s">
        <v>10794</v>
      </c>
      <c r="AK2362" s="165">
        <v>507</v>
      </c>
      <c r="AL2362" s="165">
        <v>505</v>
      </c>
      <c r="AM2362" s="165">
        <f t="shared" si="747"/>
        <v>2</v>
      </c>
      <c r="AN2362" s="165">
        <f t="shared" si="748"/>
        <v>0.39603960396039606</v>
      </c>
      <c r="AO2362" s="187" t="s">
        <v>10795</v>
      </c>
      <c r="AP2362" s="165">
        <v>433</v>
      </c>
      <c r="AQ2362" s="165">
        <v>448</v>
      </c>
      <c r="AR2362" s="165">
        <f t="shared" si="749"/>
        <v>-15</v>
      </c>
      <c r="AS2362" s="255">
        <f t="shared" si="750"/>
        <v>-3.3482142857142856</v>
      </c>
      <c r="AT2362" s="166" t="s">
        <v>11860</v>
      </c>
    </row>
    <row r="2363" spans="2:46" ht="50" customHeight="1">
      <c r="B2363" s="34" t="s">
        <v>4649</v>
      </c>
      <c r="C2363" s="38" t="s">
        <v>5328</v>
      </c>
      <c r="D2363" s="36" t="s">
        <v>4650</v>
      </c>
      <c r="E2363" s="240">
        <v>22557.530999999999</v>
      </c>
      <c r="F2363" s="235">
        <v>23408.171999999999</v>
      </c>
      <c r="G2363" s="234">
        <f t="shared" si="733"/>
        <v>-850.64099999999962</v>
      </c>
      <c r="H2363" s="105">
        <f t="shared" si="734"/>
        <v>-3.6339488619615388</v>
      </c>
      <c r="I2363" s="240">
        <v>1280.2349999999999</v>
      </c>
      <c r="J2363" s="235">
        <v>1280.106</v>
      </c>
      <c r="K2363" s="234">
        <f t="shared" si="735"/>
        <v>0.12899999999990541</v>
      </c>
      <c r="L2363" s="312">
        <f t="shared" si="736"/>
        <v>1.0077290474375201E-2</v>
      </c>
      <c r="M2363" s="240">
        <v>13465.93</v>
      </c>
      <c r="N2363" s="235">
        <v>14358.044</v>
      </c>
      <c r="O2363" s="234">
        <f t="shared" si="737"/>
        <v>-892.11399999999958</v>
      </c>
      <c r="P2363" s="105">
        <f t="shared" si="738"/>
        <v>-6.2133393657241864</v>
      </c>
      <c r="Q2363" s="240">
        <v>7811.366</v>
      </c>
      <c r="R2363" s="235">
        <v>7770.0219999999999</v>
      </c>
      <c r="S2363" s="234">
        <f t="shared" si="739"/>
        <v>41.344000000000051</v>
      </c>
      <c r="T2363" s="105">
        <f t="shared" si="740"/>
        <v>0.53209630551882681</v>
      </c>
      <c r="U2363" s="180" t="s">
        <v>5804</v>
      </c>
      <c r="V2363" s="165">
        <v>4656</v>
      </c>
      <c r="W2363" s="165">
        <v>4656</v>
      </c>
      <c r="X2363" s="165">
        <f t="shared" si="741"/>
        <v>0</v>
      </c>
      <c r="Y2363" s="255">
        <f t="shared" si="742"/>
        <v>0</v>
      </c>
      <c r="Z2363" s="237" t="s">
        <v>5373</v>
      </c>
      <c r="AA2363" s="165">
        <v>1145</v>
      </c>
      <c r="AB2363" s="165">
        <v>1145</v>
      </c>
      <c r="AC2363" s="165">
        <f t="shared" si="751"/>
        <v>0</v>
      </c>
      <c r="AD2363" s="165">
        <f t="shared" si="744"/>
        <v>0</v>
      </c>
      <c r="AE2363" s="237" t="s">
        <v>5427</v>
      </c>
      <c r="AF2363" s="165">
        <v>635</v>
      </c>
      <c r="AG2363" s="165">
        <v>663</v>
      </c>
      <c r="AH2363" s="165">
        <f t="shared" si="745"/>
        <v>-28</v>
      </c>
      <c r="AI2363" s="165">
        <f t="shared" si="746"/>
        <v>-4.2232277526395174</v>
      </c>
      <c r="AJ2363" s="237" t="s">
        <v>7670</v>
      </c>
      <c r="AK2363" s="165">
        <v>626</v>
      </c>
      <c r="AL2363" s="165">
        <v>628</v>
      </c>
      <c r="AM2363" s="165">
        <f t="shared" si="747"/>
        <v>-2</v>
      </c>
      <c r="AN2363" s="165">
        <f t="shared" si="748"/>
        <v>-0.31847133757961787</v>
      </c>
      <c r="AO2363" s="237" t="s">
        <v>10796</v>
      </c>
      <c r="AP2363" s="165">
        <v>317</v>
      </c>
      <c r="AQ2363" s="165">
        <v>324</v>
      </c>
      <c r="AR2363" s="165">
        <f t="shared" si="749"/>
        <v>-7</v>
      </c>
      <c r="AS2363" s="255">
        <f t="shared" si="750"/>
        <v>-2.1604938271604937</v>
      </c>
      <c r="AT2363" s="166" t="s">
        <v>11861</v>
      </c>
    </row>
    <row r="2364" spans="2:46" ht="50" customHeight="1">
      <c r="B2364" s="34" t="s">
        <v>4651</v>
      </c>
      <c r="C2364" s="38" t="s">
        <v>5328</v>
      </c>
      <c r="D2364" s="36" t="s">
        <v>4652</v>
      </c>
      <c r="E2364" s="240">
        <v>17253.298999999999</v>
      </c>
      <c r="F2364" s="235">
        <v>18075.510999999999</v>
      </c>
      <c r="G2364" s="234">
        <f t="shared" si="733"/>
        <v>-822.21199999999953</v>
      </c>
      <c r="H2364" s="105">
        <f t="shared" si="734"/>
        <v>-4.5487621345808682</v>
      </c>
      <c r="I2364" s="240">
        <v>3491.1309999999999</v>
      </c>
      <c r="J2364" s="235">
        <v>3490.2860000000001</v>
      </c>
      <c r="K2364" s="234">
        <f t="shared" si="735"/>
        <v>0.84499999999979991</v>
      </c>
      <c r="L2364" s="312">
        <f t="shared" si="736"/>
        <v>2.4210050408470823E-2</v>
      </c>
      <c r="M2364" s="240">
        <v>5606.616</v>
      </c>
      <c r="N2364" s="235">
        <v>7072.5330000000004</v>
      </c>
      <c r="O2364" s="234">
        <f t="shared" si="737"/>
        <v>-1465.9170000000004</v>
      </c>
      <c r="P2364" s="105">
        <f t="shared" si="738"/>
        <v>-20.726902228664049</v>
      </c>
      <c r="Q2364" s="240">
        <v>8155.5519999999997</v>
      </c>
      <c r="R2364" s="235">
        <v>7512.692</v>
      </c>
      <c r="S2364" s="234">
        <f t="shared" si="739"/>
        <v>642.85999999999967</v>
      </c>
      <c r="T2364" s="105">
        <f t="shared" si="740"/>
        <v>8.5569859645517159</v>
      </c>
      <c r="U2364" s="180" t="s">
        <v>6142</v>
      </c>
      <c r="V2364" s="165">
        <v>4000</v>
      </c>
      <c r="W2364" s="165">
        <v>4000</v>
      </c>
      <c r="X2364" s="165">
        <f t="shared" si="741"/>
        <v>0</v>
      </c>
      <c r="Y2364" s="255">
        <f t="shared" si="742"/>
        <v>0</v>
      </c>
      <c r="Z2364" s="237" t="s">
        <v>5386</v>
      </c>
      <c r="AA2364" s="165">
        <v>1255</v>
      </c>
      <c r="AB2364" s="165">
        <v>1255</v>
      </c>
      <c r="AC2364" s="165">
        <f t="shared" si="751"/>
        <v>0</v>
      </c>
      <c r="AD2364" s="165">
        <f t="shared" si="744"/>
        <v>0</v>
      </c>
      <c r="AE2364" s="237" t="s">
        <v>7770</v>
      </c>
      <c r="AF2364" s="165">
        <v>801</v>
      </c>
      <c r="AG2364" s="165">
        <v>600</v>
      </c>
      <c r="AH2364" s="165">
        <f t="shared" si="745"/>
        <v>201</v>
      </c>
      <c r="AI2364" s="165">
        <f t="shared" si="746"/>
        <v>33.5</v>
      </c>
      <c r="AJ2364" s="237" t="s">
        <v>6401</v>
      </c>
      <c r="AK2364" s="165">
        <v>792</v>
      </c>
      <c r="AL2364" s="165">
        <v>559</v>
      </c>
      <c r="AM2364" s="165">
        <f t="shared" si="747"/>
        <v>233</v>
      </c>
      <c r="AN2364" s="165">
        <f t="shared" si="748"/>
        <v>41.681574239713775</v>
      </c>
      <c r="AO2364" s="235" t="s">
        <v>6353</v>
      </c>
      <c r="AP2364" s="165">
        <v>693</v>
      </c>
      <c r="AQ2364" s="165">
        <v>693</v>
      </c>
      <c r="AR2364" s="165">
        <f t="shared" si="749"/>
        <v>0</v>
      </c>
      <c r="AS2364" s="255">
        <f t="shared" si="750"/>
        <v>0</v>
      </c>
      <c r="AT2364" s="166" t="s">
        <v>11862</v>
      </c>
    </row>
    <row r="2365" spans="2:46" ht="50" customHeight="1">
      <c r="B2365" s="34" t="s">
        <v>4653</v>
      </c>
      <c r="C2365" s="38" t="s">
        <v>5328</v>
      </c>
      <c r="D2365" s="36" t="s">
        <v>4654</v>
      </c>
      <c r="E2365" s="240">
        <v>3545.6640000000002</v>
      </c>
      <c r="F2365" s="235">
        <v>3657.029</v>
      </c>
      <c r="G2365" s="234">
        <f t="shared" si="733"/>
        <v>-111.36499999999978</v>
      </c>
      <c r="H2365" s="105">
        <f t="shared" si="734"/>
        <v>-3.0452315253720927</v>
      </c>
      <c r="I2365" s="240">
        <v>1582.5440000000001</v>
      </c>
      <c r="J2365" s="235">
        <v>1722.268</v>
      </c>
      <c r="K2365" s="234">
        <f t="shared" si="735"/>
        <v>-139.72399999999993</v>
      </c>
      <c r="L2365" s="312">
        <f t="shared" si="736"/>
        <v>-8.1127908083991542</v>
      </c>
      <c r="M2365" s="240">
        <v>1241.9739999999999</v>
      </c>
      <c r="N2365" s="235">
        <v>1241.847</v>
      </c>
      <c r="O2365" s="234">
        <f t="shared" si="737"/>
        <v>0.12699999999995271</v>
      </c>
      <c r="P2365" s="105">
        <f t="shared" si="738"/>
        <v>1.0226702645330118E-2</v>
      </c>
      <c r="Q2365" s="240">
        <v>721.14599999999996</v>
      </c>
      <c r="R2365" s="235">
        <v>692.91399999999999</v>
      </c>
      <c r="S2365" s="234">
        <f t="shared" si="739"/>
        <v>28.231999999999971</v>
      </c>
      <c r="T2365" s="105">
        <f t="shared" si="740"/>
        <v>4.074387297702164</v>
      </c>
      <c r="U2365" s="180" t="s">
        <v>5391</v>
      </c>
      <c r="V2365" s="165">
        <v>344</v>
      </c>
      <c r="W2365" s="165">
        <v>301</v>
      </c>
      <c r="X2365" s="165">
        <f t="shared" si="741"/>
        <v>43</v>
      </c>
      <c r="Y2365" s="255">
        <f t="shared" si="742"/>
        <v>14.285714285714285</v>
      </c>
      <c r="Z2365" s="237" t="s">
        <v>5580</v>
      </c>
      <c r="AA2365" s="165">
        <v>126</v>
      </c>
      <c r="AB2365" s="165">
        <v>144</v>
      </c>
      <c r="AC2365" s="165">
        <f t="shared" si="751"/>
        <v>-18</v>
      </c>
      <c r="AD2365" s="165">
        <f t="shared" si="744"/>
        <v>-12.5</v>
      </c>
      <c r="AE2365" s="237" t="s">
        <v>10797</v>
      </c>
      <c r="AF2365" s="165">
        <v>111</v>
      </c>
      <c r="AG2365" s="165">
        <v>109</v>
      </c>
      <c r="AH2365" s="165">
        <f t="shared" si="745"/>
        <v>2</v>
      </c>
      <c r="AI2365" s="165">
        <f t="shared" si="746"/>
        <v>1.834862385321101</v>
      </c>
      <c r="AJ2365" s="237" t="s">
        <v>10798</v>
      </c>
      <c r="AK2365" s="165">
        <v>81</v>
      </c>
      <c r="AL2365" s="165">
        <v>81</v>
      </c>
      <c r="AM2365" s="165">
        <f t="shared" si="747"/>
        <v>0</v>
      </c>
      <c r="AN2365" s="165">
        <f t="shared" si="748"/>
        <v>0</v>
      </c>
      <c r="AO2365" s="237" t="s">
        <v>5492</v>
      </c>
      <c r="AP2365" s="165">
        <v>42</v>
      </c>
      <c r="AQ2365" s="165">
        <v>42</v>
      </c>
      <c r="AR2365" s="165">
        <f t="shared" si="749"/>
        <v>0</v>
      </c>
      <c r="AS2365" s="255">
        <f t="shared" si="750"/>
        <v>0</v>
      </c>
      <c r="AT2365" s="166" t="s">
        <v>11863</v>
      </c>
    </row>
    <row r="2366" spans="2:46" ht="50" customHeight="1">
      <c r="B2366" s="34" t="s">
        <v>4655</v>
      </c>
      <c r="C2366" s="38" t="s">
        <v>5328</v>
      </c>
      <c r="D2366" s="36" t="s">
        <v>4656</v>
      </c>
      <c r="E2366" s="240">
        <v>5343.8310000000001</v>
      </c>
      <c r="F2366" s="235">
        <v>5617.0609999999997</v>
      </c>
      <c r="G2366" s="234">
        <f t="shared" si="733"/>
        <v>-273.22999999999956</v>
      </c>
      <c r="H2366" s="105">
        <f t="shared" si="734"/>
        <v>-4.8642875696026726</v>
      </c>
      <c r="I2366" s="240">
        <v>780.52200000000005</v>
      </c>
      <c r="J2366" s="235">
        <v>733.78200000000004</v>
      </c>
      <c r="K2366" s="234">
        <f t="shared" si="735"/>
        <v>46.740000000000009</v>
      </c>
      <c r="L2366" s="312">
        <f t="shared" si="736"/>
        <v>6.3697392413550631</v>
      </c>
      <c r="M2366" s="240">
        <v>1366.5119999999999</v>
      </c>
      <c r="N2366" s="235">
        <v>1623.144</v>
      </c>
      <c r="O2366" s="234">
        <f t="shared" si="737"/>
        <v>-256.63200000000006</v>
      </c>
      <c r="P2366" s="105">
        <f t="shared" si="738"/>
        <v>-15.810796823941686</v>
      </c>
      <c r="Q2366" s="240">
        <v>3196.797</v>
      </c>
      <c r="R2366" s="235">
        <v>3260.1350000000002</v>
      </c>
      <c r="S2366" s="234">
        <f t="shared" si="739"/>
        <v>-63.338000000000193</v>
      </c>
      <c r="T2366" s="105">
        <f t="shared" si="740"/>
        <v>-1.9428029820851036</v>
      </c>
      <c r="U2366" s="180" t="s">
        <v>11790</v>
      </c>
      <c r="V2366" s="165">
        <v>2280</v>
      </c>
      <c r="W2366" s="165">
        <v>2369</v>
      </c>
      <c r="X2366" s="165">
        <f t="shared" si="741"/>
        <v>-89</v>
      </c>
      <c r="Y2366" s="255">
        <f t="shared" si="742"/>
        <v>-3.7568594343604897</v>
      </c>
      <c r="Z2366" s="237" t="s">
        <v>11791</v>
      </c>
      <c r="AA2366" s="165">
        <v>309</v>
      </c>
      <c r="AB2366" s="165">
        <v>309</v>
      </c>
      <c r="AC2366" s="165">
        <f t="shared" si="751"/>
        <v>0</v>
      </c>
      <c r="AD2366" s="165">
        <f t="shared" si="744"/>
        <v>0</v>
      </c>
      <c r="AE2366" s="237" t="s">
        <v>6382</v>
      </c>
      <c r="AF2366" s="165">
        <v>239</v>
      </c>
      <c r="AG2366" s="165">
        <v>239</v>
      </c>
      <c r="AH2366" s="165">
        <f t="shared" si="745"/>
        <v>0</v>
      </c>
      <c r="AI2366" s="165">
        <f t="shared" si="746"/>
        <v>0</v>
      </c>
      <c r="AJ2366" s="237" t="s">
        <v>11792</v>
      </c>
      <c r="AK2366" s="165">
        <v>234</v>
      </c>
      <c r="AL2366" s="165">
        <v>219</v>
      </c>
      <c r="AM2366" s="165">
        <f t="shared" si="747"/>
        <v>15</v>
      </c>
      <c r="AN2366" s="165">
        <f t="shared" si="748"/>
        <v>6.8493150684931505</v>
      </c>
      <c r="AO2366" s="237" t="s">
        <v>7868</v>
      </c>
      <c r="AP2366" s="165">
        <v>88</v>
      </c>
      <c r="AQ2366" s="165">
        <v>90</v>
      </c>
      <c r="AR2366" s="165">
        <f t="shared" si="749"/>
        <v>-2</v>
      </c>
      <c r="AS2366" s="255">
        <f t="shared" si="750"/>
        <v>-2.2222222222222223</v>
      </c>
      <c r="AT2366" s="166" t="s">
        <v>11864</v>
      </c>
    </row>
    <row r="2367" spans="2:46" ht="50" customHeight="1">
      <c r="B2367" s="34" t="s">
        <v>4657</v>
      </c>
      <c r="C2367" s="38" t="s">
        <v>5328</v>
      </c>
      <c r="D2367" s="36" t="s">
        <v>4658</v>
      </c>
      <c r="E2367" s="240">
        <v>1863.3720000000001</v>
      </c>
      <c r="F2367" s="235">
        <v>1749.809</v>
      </c>
      <c r="G2367" s="234">
        <f t="shared" si="733"/>
        <v>113.5630000000001</v>
      </c>
      <c r="H2367" s="105">
        <f t="shared" si="734"/>
        <v>6.4900226253265414</v>
      </c>
      <c r="I2367" s="240">
        <v>464.45600000000002</v>
      </c>
      <c r="J2367" s="235">
        <v>460.322</v>
      </c>
      <c r="K2367" s="234">
        <f t="shared" si="735"/>
        <v>4.1340000000000146</v>
      </c>
      <c r="L2367" s="312">
        <f t="shared" si="736"/>
        <v>0.89806700527022709</v>
      </c>
      <c r="M2367" s="240">
        <v>195.38</v>
      </c>
      <c r="N2367" s="235">
        <v>195.291</v>
      </c>
      <c r="O2367" s="234">
        <f t="shared" si="737"/>
        <v>8.8999999999998636E-2</v>
      </c>
      <c r="P2367" s="105">
        <f t="shared" si="738"/>
        <v>4.5573016677675181E-2</v>
      </c>
      <c r="Q2367" s="240">
        <v>1203.5360000000001</v>
      </c>
      <c r="R2367" s="235">
        <v>1094.1959999999999</v>
      </c>
      <c r="S2367" s="234">
        <f t="shared" si="739"/>
        <v>109.34000000000015</v>
      </c>
      <c r="T2367" s="105">
        <f t="shared" si="740"/>
        <v>9.9927252521486238</v>
      </c>
      <c r="U2367" s="180" t="s">
        <v>5543</v>
      </c>
      <c r="V2367" s="165">
        <v>490</v>
      </c>
      <c r="W2367" s="165">
        <v>420</v>
      </c>
      <c r="X2367" s="165">
        <f t="shared" si="741"/>
        <v>70</v>
      </c>
      <c r="Y2367" s="255">
        <f t="shared" si="742"/>
        <v>16.666666666666664</v>
      </c>
      <c r="Z2367" s="237" t="s">
        <v>11793</v>
      </c>
      <c r="AA2367" s="165">
        <v>242</v>
      </c>
      <c r="AB2367" s="165">
        <v>242</v>
      </c>
      <c r="AC2367" s="165">
        <f t="shared" si="751"/>
        <v>0</v>
      </c>
      <c r="AD2367" s="165">
        <f t="shared" si="744"/>
        <v>0</v>
      </c>
      <c r="AE2367" s="237" t="s">
        <v>10799</v>
      </c>
      <c r="AF2367" s="165">
        <v>172</v>
      </c>
      <c r="AG2367" s="165">
        <v>171</v>
      </c>
      <c r="AH2367" s="165">
        <f t="shared" si="745"/>
        <v>1</v>
      </c>
      <c r="AI2367" s="165">
        <f t="shared" si="746"/>
        <v>0.58479532163742687</v>
      </c>
      <c r="AJ2367" s="237" t="s">
        <v>5427</v>
      </c>
      <c r="AK2367" s="165">
        <v>141</v>
      </c>
      <c r="AL2367" s="165">
        <v>111</v>
      </c>
      <c r="AM2367" s="165">
        <f t="shared" si="747"/>
        <v>30</v>
      </c>
      <c r="AN2367" s="165">
        <f t="shared" si="748"/>
        <v>27.027027027027028</v>
      </c>
      <c r="AO2367" s="237" t="s">
        <v>5373</v>
      </c>
      <c r="AP2367" s="165">
        <v>132</v>
      </c>
      <c r="AQ2367" s="165">
        <v>128</v>
      </c>
      <c r="AR2367" s="165">
        <f t="shared" si="749"/>
        <v>4</v>
      </c>
      <c r="AS2367" s="255">
        <f t="shared" si="750"/>
        <v>3.125</v>
      </c>
      <c r="AT2367" s="166" t="s">
        <v>11865</v>
      </c>
    </row>
    <row r="2368" spans="2:46" ht="50" customHeight="1">
      <c r="B2368" s="34" t="s">
        <v>4659</v>
      </c>
      <c r="C2368" s="38" t="s">
        <v>5328</v>
      </c>
      <c r="D2368" s="36" t="s">
        <v>4660</v>
      </c>
      <c r="E2368" s="240">
        <v>1955.4929999999999</v>
      </c>
      <c r="F2368" s="235">
        <v>2001.269</v>
      </c>
      <c r="G2368" s="234">
        <f t="shared" si="733"/>
        <v>-45.776000000000067</v>
      </c>
      <c r="H2368" s="105">
        <f t="shared" si="734"/>
        <v>-2.287348677264279</v>
      </c>
      <c r="I2368" s="240">
        <v>392.197</v>
      </c>
      <c r="J2368" s="235">
        <v>391.64</v>
      </c>
      <c r="K2368" s="234">
        <f t="shared" si="735"/>
        <v>0.55700000000001637</v>
      </c>
      <c r="L2368" s="312">
        <f t="shared" si="736"/>
        <v>0.14222244918803401</v>
      </c>
      <c r="M2368" s="240">
        <v>359.846</v>
      </c>
      <c r="N2368" s="235">
        <v>358.12400000000002</v>
      </c>
      <c r="O2368" s="234">
        <f t="shared" si="737"/>
        <v>1.72199999999998</v>
      </c>
      <c r="P2368" s="105">
        <f t="shared" si="738"/>
        <v>0.48083903899207536</v>
      </c>
      <c r="Q2368" s="240">
        <v>1203.45</v>
      </c>
      <c r="R2368" s="235">
        <v>1251.5050000000001</v>
      </c>
      <c r="S2368" s="234">
        <f t="shared" si="739"/>
        <v>-48.055000000000064</v>
      </c>
      <c r="T2368" s="105">
        <f t="shared" si="740"/>
        <v>-3.8397769086020479</v>
      </c>
      <c r="U2368" s="180" t="s">
        <v>5913</v>
      </c>
      <c r="V2368" s="165">
        <v>711.35599999999999</v>
      </c>
      <c r="W2368" s="165">
        <v>761.47199999999998</v>
      </c>
      <c r="X2368" s="165">
        <f t="shared" si="741"/>
        <v>-50.115999999999985</v>
      </c>
      <c r="Y2368" s="255">
        <f t="shared" si="742"/>
        <v>-6.5814632711380048</v>
      </c>
      <c r="Z2368" s="237" t="s">
        <v>10800</v>
      </c>
      <c r="AA2368" s="165">
        <v>164.29400000000001</v>
      </c>
      <c r="AB2368" s="165">
        <v>164.24199999999999</v>
      </c>
      <c r="AC2368" s="165">
        <f t="shared" si="751"/>
        <v>5.2000000000020918E-2</v>
      </c>
      <c r="AD2368" s="165">
        <f t="shared" si="744"/>
        <v>3.1660598385322224E-2</v>
      </c>
      <c r="AE2368" s="237" t="s">
        <v>5373</v>
      </c>
      <c r="AF2368" s="165">
        <v>136.10599999999999</v>
      </c>
      <c r="AG2368" s="165">
        <v>135.68199999999999</v>
      </c>
      <c r="AH2368" s="165">
        <f t="shared" si="745"/>
        <v>0.42400000000000659</v>
      </c>
      <c r="AI2368" s="165">
        <f t="shared" si="746"/>
        <v>0.31249539364101842</v>
      </c>
      <c r="AJ2368" s="237" t="s">
        <v>11794</v>
      </c>
      <c r="AK2368" s="165">
        <v>74.983999999999995</v>
      </c>
      <c r="AL2368" s="165">
        <v>74.983999999999995</v>
      </c>
      <c r="AM2368" s="165">
        <f t="shared" si="747"/>
        <v>0</v>
      </c>
      <c r="AN2368" s="165">
        <f t="shared" si="748"/>
        <v>0</v>
      </c>
      <c r="AO2368" s="237" t="s">
        <v>6339</v>
      </c>
      <c r="AP2368" s="165">
        <v>55.609000000000002</v>
      </c>
      <c r="AQ2368" s="165">
        <v>55.581000000000003</v>
      </c>
      <c r="AR2368" s="165">
        <f t="shared" si="749"/>
        <v>2.7999999999998693E-2</v>
      </c>
      <c r="AS2368" s="255">
        <f t="shared" si="750"/>
        <v>5.0376927367263444E-2</v>
      </c>
      <c r="AT2368" s="173" t="s">
        <v>11867</v>
      </c>
    </row>
    <row r="2369" spans="2:46" ht="50" customHeight="1">
      <c r="B2369" s="34" t="s">
        <v>4661</v>
      </c>
      <c r="C2369" s="38" t="s">
        <v>5328</v>
      </c>
      <c r="D2369" s="36" t="s">
        <v>4662</v>
      </c>
      <c r="E2369" s="240">
        <v>4014.2469999999998</v>
      </c>
      <c r="F2369" s="235">
        <v>3453.7869999999998</v>
      </c>
      <c r="G2369" s="234">
        <f t="shared" si="733"/>
        <v>560.46</v>
      </c>
      <c r="H2369" s="105">
        <f t="shared" si="734"/>
        <v>16.227404874707098</v>
      </c>
      <c r="I2369" s="240">
        <v>636.34799999999996</v>
      </c>
      <c r="J2369" s="235">
        <v>589.33399999999995</v>
      </c>
      <c r="K2369" s="234">
        <f t="shared" si="735"/>
        <v>47.01400000000001</v>
      </c>
      <c r="L2369" s="312">
        <f t="shared" si="736"/>
        <v>7.9774796634845462</v>
      </c>
      <c r="M2369" s="240">
        <v>274.08</v>
      </c>
      <c r="N2369" s="235">
        <v>273.96699999999998</v>
      </c>
      <c r="O2369" s="234">
        <f t="shared" si="737"/>
        <v>0.11299999999999955</v>
      </c>
      <c r="P2369" s="105">
        <f t="shared" si="738"/>
        <v>4.1245843477498947E-2</v>
      </c>
      <c r="Q2369" s="240">
        <v>3103.819</v>
      </c>
      <c r="R2369" s="235">
        <v>2590.4859999999999</v>
      </c>
      <c r="S2369" s="234">
        <f t="shared" si="739"/>
        <v>513.33300000000008</v>
      </c>
      <c r="T2369" s="105">
        <f t="shared" si="740"/>
        <v>19.816088564076399</v>
      </c>
      <c r="U2369" s="180" t="s">
        <v>10801</v>
      </c>
      <c r="V2369" s="165">
        <v>1032.405</v>
      </c>
      <c r="W2369" s="165">
        <v>579.745</v>
      </c>
      <c r="X2369" s="165">
        <f t="shared" si="741"/>
        <v>452.65999999999997</v>
      </c>
      <c r="Y2369" s="255">
        <f t="shared" si="742"/>
        <v>78.079155490776103</v>
      </c>
      <c r="Z2369" s="237" t="s">
        <v>10800</v>
      </c>
      <c r="AA2369" s="165">
        <v>765.93</v>
      </c>
      <c r="AB2369" s="165">
        <v>765.06100000000004</v>
      </c>
      <c r="AC2369" s="165">
        <f t="shared" si="751"/>
        <v>0.86899999999991451</v>
      </c>
      <c r="AD2369" s="165">
        <f t="shared" si="744"/>
        <v>0.11358571408030399</v>
      </c>
      <c r="AE2369" s="237" t="s">
        <v>5534</v>
      </c>
      <c r="AF2369" s="165">
        <v>761.77200000000005</v>
      </c>
      <c r="AG2369" s="165">
        <v>661.55799999999999</v>
      </c>
      <c r="AH2369" s="165">
        <f t="shared" si="745"/>
        <v>100.21400000000006</v>
      </c>
      <c r="AI2369" s="165">
        <f t="shared" si="746"/>
        <v>15.148180507226888</v>
      </c>
      <c r="AJ2369" s="237" t="s">
        <v>5445</v>
      </c>
      <c r="AK2369" s="165">
        <v>131.31</v>
      </c>
      <c r="AL2369" s="165">
        <v>153.82499999999999</v>
      </c>
      <c r="AM2369" s="165">
        <f t="shared" si="747"/>
        <v>-22.514999999999986</v>
      </c>
      <c r="AN2369" s="165">
        <f t="shared" si="748"/>
        <v>-14.636762554851284</v>
      </c>
      <c r="AO2369" s="237" t="s">
        <v>5536</v>
      </c>
      <c r="AP2369" s="165">
        <v>123.706</v>
      </c>
      <c r="AQ2369" s="165">
        <v>149.768</v>
      </c>
      <c r="AR2369" s="165">
        <f t="shared" si="749"/>
        <v>-26.061999999999998</v>
      </c>
      <c r="AS2369" s="255">
        <f t="shared" si="750"/>
        <v>-17.401581112120077</v>
      </c>
      <c r="AT2369" s="173" t="s">
        <v>11866</v>
      </c>
    </row>
    <row r="2370" spans="2:46" ht="50" customHeight="1">
      <c r="B2370" s="34" t="s">
        <v>4663</v>
      </c>
      <c r="C2370" s="38" t="s">
        <v>5328</v>
      </c>
      <c r="D2370" s="36" t="s">
        <v>4664</v>
      </c>
      <c r="E2370" s="240">
        <v>2778.5340000000001</v>
      </c>
      <c r="F2370" s="235">
        <v>2760.9229999999998</v>
      </c>
      <c r="G2370" s="234">
        <f t="shared" si="733"/>
        <v>17.611000000000331</v>
      </c>
      <c r="H2370" s="105">
        <f t="shared" si="734"/>
        <v>0.63786639468034179</v>
      </c>
      <c r="I2370" s="240">
        <v>286.74099999999999</v>
      </c>
      <c r="J2370" s="235">
        <v>286.42099999999999</v>
      </c>
      <c r="K2370" s="234">
        <f t="shared" si="735"/>
        <v>0.31999999999999318</v>
      </c>
      <c r="L2370" s="312">
        <f t="shared" si="736"/>
        <v>0.1117236515478939</v>
      </c>
      <c r="M2370" s="240">
        <v>458.12400000000002</v>
      </c>
      <c r="N2370" s="235">
        <v>471.79399999999998</v>
      </c>
      <c r="O2370" s="234">
        <f t="shared" si="737"/>
        <v>-13.669999999999959</v>
      </c>
      <c r="P2370" s="105">
        <f t="shared" si="738"/>
        <v>-2.8974510061594594</v>
      </c>
      <c r="Q2370" s="240">
        <v>2033.6690000000001</v>
      </c>
      <c r="R2370" s="235">
        <v>2002.7080000000001</v>
      </c>
      <c r="S2370" s="234">
        <f t="shared" si="739"/>
        <v>30.961000000000013</v>
      </c>
      <c r="T2370" s="105">
        <f t="shared" si="740"/>
        <v>1.5459567745272906</v>
      </c>
      <c r="U2370" s="180" t="s">
        <v>5804</v>
      </c>
      <c r="V2370" s="165">
        <v>1008</v>
      </c>
      <c r="W2370" s="165">
        <v>997</v>
      </c>
      <c r="X2370" s="165">
        <f t="shared" si="741"/>
        <v>11</v>
      </c>
      <c r="Y2370" s="255">
        <f t="shared" si="742"/>
        <v>1.103309929789368</v>
      </c>
      <c r="Z2370" s="237" t="s">
        <v>11795</v>
      </c>
      <c r="AA2370" s="165">
        <v>361</v>
      </c>
      <c r="AB2370" s="165">
        <v>338</v>
      </c>
      <c r="AC2370" s="165">
        <f t="shared" si="751"/>
        <v>23</v>
      </c>
      <c r="AD2370" s="165">
        <f t="shared" si="744"/>
        <v>6.8047337278106506</v>
      </c>
      <c r="AE2370" s="237" t="s">
        <v>11796</v>
      </c>
      <c r="AF2370" s="165">
        <v>135</v>
      </c>
      <c r="AG2370" s="165">
        <v>134</v>
      </c>
      <c r="AH2370" s="165">
        <f t="shared" si="745"/>
        <v>1</v>
      </c>
      <c r="AI2370" s="165">
        <f t="shared" si="746"/>
        <v>0.74626865671641784</v>
      </c>
      <c r="AJ2370" s="237" t="s">
        <v>11797</v>
      </c>
      <c r="AK2370" s="165">
        <v>124</v>
      </c>
      <c r="AL2370" s="165">
        <v>124</v>
      </c>
      <c r="AM2370" s="165">
        <f t="shared" si="747"/>
        <v>0</v>
      </c>
      <c r="AN2370" s="165">
        <f t="shared" si="748"/>
        <v>0</v>
      </c>
      <c r="AO2370" s="237" t="s">
        <v>11798</v>
      </c>
      <c r="AP2370" s="165">
        <v>92</v>
      </c>
      <c r="AQ2370" s="165">
        <v>97</v>
      </c>
      <c r="AR2370" s="165">
        <f t="shared" si="749"/>
        <v>-5</v>
      </c>
      <c r="AS2370" s="255">
        <f t="shared" si="750"/>
        <v>-5.1546391752577314</v>
      </c>
      <c r="AT2370" s="166" t="s">
        <v>11868</v>
      </c>
    </row>
    <row r="2371" spans="2:46" ht="50" customHeight="1">
      <c r="B2371" s="34" t="s">
        <v>4665</v>
      </c>
      <c r="C2371" s="38" t="s">
        <v>5328</v>
      </c>
      <c r="D2371" s="36" t="s">
        <v>4666</v>
      </c>
      <c r="E2371" s="240">
        <v>5490.0559999999996</v>
      </c>
      <c r="F2371" s="235">
        <v>5225.6729999999998</v>
      </c>
      <c r="G2371" s="234">
        <f t="shared" si="733"/>
        <v>264.38299999999981</v>
      </c>
      <c r="H2371" s="105">
        <f t="shared" si="734"/>
        <v>5.0593100639860129</v>
      </c>
      <c r="I2371" s="240">
        <v>1022.754</v>
      </c>
      <c r="J2371" s="235">
        <v>590.47699999999998</v>
      </c>
      <c r="K2371" s="234">
        <f t="shared" si="735"/>
        <v>432.27700000000004</v>
      </c>
      <c r="L2371" s="312">
        <f t="shared" si="736"/>
        <v>73.20810124695798</v>
      </c>
      <c r="M2371" s="240">
        <v>663.20799999999997</v>
      </c>
      <c r="N2371" s="235">
        <v>660.63800000000003</v>
      </c>
      <c r="O2371" s="234">
        <f t="shared" si="737"/>
        <v>2.5699999999999363</v>
      </c>
      <c r="P2371" s="105">
        <f t="shared" si="738"/>
        <v>0.38901788876812055</v>
      </c>
      <c r="Q2371" s="240">
        <v>3804.0940000000001</v>
      </c>
      <c r="R2371" s="235">
        <v>3974.558</v>
      </c>
      <c r="S2371" s="234">
        <f t="shared" si="739"/>
        <v>-170.46399999999994</v>
      </c>
      <c r="T2371" s="105">
        <f t="shared" si="740"/>
        <v>-4.2888794175352318</v>
      </c>
      <c r="U2371" s="180" t="s">
        <v>5395</v>
      </c>
      <c r="V2371" s="165">
        <v>2726</v>
      </c>
      <c r="W2371" s="165">
        <v>2777</v>
      </c>
      <c r="X2371" s="165">
        <f t="shared" si="741"/>
        <v>-51</v>
      </c>
      <c r="Y2371" s="255">
        <f t="shared" si="742"/>
        <v>-1.8365142239827152</v>
      </c>
      <c r="Z2371" s="237" t="s">
        <v>9221</v>
      </c>
      <c r="AA2371" s="165">
        <v>433</v>
      </c>
      <c r="AB2371" s="165">
        <v>558</v>
      </c>
      <c r="AC2371" s="165">
        <f t="shared" si="751"/>
        <v>-125</v>
      </c>
      <c r="AD2371" s="165">
        <f t="shared" si="744"/>
        <v>-22.401433691756274</v>
      </c>
      <c r="AE2371" s="237" t="s">
        <v>10802</v>
      </c>
      <c r="AF2371" s="165">
        <v>215</v>
      </c>
      <c r="AG2371" s="165">
        <v>209</v>
      </c>
      <c r="AH2371" s="165">
        <f t="shared" si="745"/>
        <v>6</v>
      </c>
      <c r="AI2371" s="165">
        <f t="shared" si="746"/>
        <v>2.8708133971291865</v>
      </c>
      <c r="AJ2371" s="237" t="s">
        <v>5338</v>
      </c>
      <c r="AK2371" s="165">
        <v>188</v>
      </c>
      <c r="AL2371" s="165">
        <v>187</v>
      </c>
      <c r="AM2371" s="165">
        <f t="shared" si="747"/>
        <v>1</v>
      </c>
      <c r="AN2371" s="165">
        <f t="shared" si="748"/>
        <v>0.53475935828876997</v>
      </c>
      <c r="AO2371" s="237" t="s">
        <v>5373</v>
      </c>
      <c r="AP2371" s="165">
        <v>185</v>
      </c>
      <c r="AQ2371" s="165">
        <v>185</v>
      </c>
      <c r="AR2371" s="165">
        <f t="shared" si="749"/>
        <v>0</v>
      </c>
      <c r="AS2371" s="255">
        <f t="shared" si="750"/>
        <v>0</v>
      </c>
      <c r="AT2371" s="166" t="s">
        <v>11869</v>
      </c>
    </row>
    <row r="2372" spans="2:46" ht="50" customHeight="1">
      <c r="B2372" s="34" t="s">
        <v>4667</v>
      </c>
      <c r="C2372" s="38" t="s">
        <v>5328</v>
      </c>
      <c r="D2372" s="36" t="s">
        <v>4668</v>
      </c>
      <c r="E2372" s="240">
        <v>10102.342000000001</v>
      </c>
      <c r="F2372" s="235">
        <v>9870.9359999999997</v>
      </c>
      <c r="G2372" s="234">
        <f t="shared" si="733"/>
        <v>231.40600000000086</v>
      </c>
      <c r="H2372" s="105">
        <f t="shared" si="734"/>
        <v>2.3443166889138061</v>
      </c>
      <c r="I2372" s="240">
        <v>1952.99</v>
      </c>
      <c r="J2372" s="235">
        <v>2066.9630000000002</v>
      </c>
      <c r="K2372" s="234">
        <f t="shared" si="735"/>
        <v>-113.97300000000018</v>
      </c>
      <c r="L2372" s="312">
        <f t="shared" si="736"/>
        <v>-5.5140319396138278</v>
      </c>
      <c r="M2372" s="240">
        <v>4410.6319999999996</v>
      </c>
      <c r="N2372" s="235">
        <v>4108.7860000000001</v>
      </c>
      <c r="O2372" s="234">
        <f t="shared" si="737"/>
        <v>301.84599999999955</v>
      </c>
      <c r="P2372" s="105">
        <f t="shared" si="738"/>
        <v>7.3463548600486748</v>
      </c>
      <c r="Q2372" s="240">
        <v>3738.72</v>
      </c>
      <c r="R2372" s="235">
        <v>3695.1869999999999</v>
      </c>
      <c r="S2372" s="234">
        <f t="shared" si="739"/>
        <v>43.532999999999902</v>
      </c>
      <c r="T2372" s="105">
        <f t="shared" si="740"/>
        <v>1.1781000528525323</v>
      </c>
      <c r="U2372" s="180" t="s">
        <v>5524</v>
      </c>
      <c r="V2372" s="165">
        <v>2810</v>
      </c>
      <c r="W2372" s="165">
        <v>2859</v>
      </c>
      <c r="X2372" s="165">
        <f t="shared" si="741"/>
        <v>-49</v>
      </c>
      <c r="Y2372" s="255">
        <f t="shared" si="742"/>
        <v>-1.713885974116824</v>
      </c>
      <c r="Z2372" s="237" t="s">
        <v>6272</v>
      </c>
      <c r="AA2372" s="165">
        <v>376</v>
      </c>
      <c r="AB2372" s="165">
        <v>302</v>
      </c>
      <c r="AC2372" s="165">
        <f t="shared" si="751"/>
        <v>74</v>
      </c>
      <c r="AD2372" s="165">
        <f t="shared" si="744"/>
        <v>24.503311258278146</v>
      </c>
      <c r="AE2372" s="237" t="s">
        <v>5460</v>
      </c>
      <c r="AF2372" s="165">
        <v>157</v>
      </c>
      <c r="AG2372" s="165">
        <v>136</v>
      </c>
      <c r="AH2372" s="165">
        <f t="shared" si="745"/>
        <v>21</v>
      </c>
      <c r="AI2372" s="165">
        <f t="shared" si="746"/>
        <v>15.441176470588236</v>
      </c>
      <c r="AJ2372" s="237" t="s">
        <v>10803</v>
      </c>
      <c r="AK2372" s="165">
        <v>144</v>
      </c>
      <c r="AL2372" s="165">
        <v>150</v>
      </c>
      <c r="AM2372" s="165">
        <f t="shared" si="747"/>
        <v>-6</v>
      </c>
      <c r="AN2372" s="165">
        <f t="shared" si="748"/>
        <v>-4</v>
      </c>
      <c r="AO2372" s="237" t="s">
        <v>5520</v>
      </c>
      <c r="AP2372" s="165">
        <v>104</v>
      </c>
      <c r="AQ2372" s="165">
        <v>104</v>
      </c>
      <c r="AR2372" s="165">
        <f t="shared" si="749"/>
        <v>0</v>
      </c>
      <c r="AS2372" s="255">
        <f t="shared" si="750"/>
        <v>0</v>
      </c>
      <c r="AT2372" s="166" t="s">
        <v>11870</v>
      </c>
    </row>
    <row r="2373" spans="2:46" ht="50" customHeight="1">
      <c r="B2373" s="34" t="s">
        <v>4669</v>
      </c>
      <c r="C2373" s="38" t="s">
        <v>5328</v>
      </c>
      <c r="D2373" s="36" t="s">
        <v>4670</v>
      </c>
      <c r="E2373" s="240">
        <v>496.71899999999999</v>
      </c>
      <c r="F2373" s="235">
        <v>417.459</v>
      </c>
      <c r="G2373" s="234">
        <f t="shared" si="733"/>
        <v>79.259999999999991</v>
      </c>
      <c r="H2373" s="105">
        <f t="shared" si="734"/>
        <v>18.986295660172615</v>
      </c>
      <c r="I2373" s="240" t="s">
        <v>6150</v>
      </c>
      <c r="J2373" s="235" t="s">
        <v>6150</v>
      </c>
      <c r="K2373" s="235" t="s">
        <v>6150</v>
      </c>
      <c r="L2373" s="314" t="s">
        <v>6150</v>
      </c>
      <c r="M2373" s="240" t="s">
        <v>6150</v>
      </c>
      <c r="N2373" s="235" t="s">
        <v>6150</v>
      </c>
      <c r="O2373" s="235" t="s">
        <v>6150</v>
      </c>
      <c r="P2373" s="235" t="s">
        <v>6150</v>
      </c>
      <c r="Q2373" s="240">
        <v>496.71899999999999</v>
      </c>
      <c r="R2373" s="235">
        <v>417.459</v>
      </c>
      <c r="S2373" s="234">
        <f t="shared" si="739"/>
        <v>79.259999999999991</v>
      </c>
      <c r="T2373" s="105">
        <f t="shared" si="740"/>
        <v>18.986295660172615</v>
      </c>
      <c r="U2373" s="180" t="s">
        <v>10804</v>
      </c>
      <c r="V2373" s="165">
        <v>221</v>
      </c>
      <c r="W2373" s="165">
        <v>192</v>
      </c>
      <c r="X2373" s="165">
        <f t="shared" si="741"/>
        <v>29</v>
      </c>
      <c r="Y2373" s="255">
        <f t="shared" si="742"/>
        <v>15.104166666666666</v>
      </c>
      <c r="Z2373" s="237" t="s">
        <v>6080</v>
      </c>
      <c r="AA2373" s="165">
        <v>176</v>
      </c>
      <c r="AB2373" s="165">
        <v>131</v>
      </c>
      <c r="AC2373" s="165">
        <f t="shared" si="751"/>
        <v>45</v>
      </c>
      <c r="AD2373" s="165">
        <f t="shared" si="744"/>
        <v>34.351145038167942</v>
      </c>
      <c r="AE2373" s="235" t="s">
        <v>10805</v>
      </c>
      <c r="AF2373" s="165">
        <v>88</v>
      </c>
      <c r="AG2373" s="165">
        <v>81</v>
      </c>
      <c r="AH2373" s="165">
        <f t="shared" si="745"/>
        <v>7</v>
      </c>
      <c r="AI2373" s="165">
        <f t="shared" si="746"/>
        <v>8.6419753086419746</v>
      </c>
      <c r="AJ2373" s="235" t="s">
        <v>10806</v>
      </c>
      <c r="AK2373" s="165">
        <v>12</v>
      </c>
      <c r="AL2373" s="165">
        <v>13</v>
      </c>
      <c r="AM2373" s="165">
        <f t="shared" si="747"/>
        <v>-1</v>
      </c>
      <c r="AN2373" s="165">
        <f t="shared" si="748"/>
        <v>-7.6923076923076925</v>
      </c>
      <c r="AO2373" s="165" t="s">
        <v>6176</v>
      </c>
      <c r="AP2373" s="165" t="s">
        <v>6176</v>
      </c>
      <c r="AQ2373" s="165" t="s">
        <v>6176</v>
      </c>
      <c r="AR2373" s="165" t="s">
        <v>6176</v>
      </c>
      <c r="AS2373" s="165" t="s">
        <v>6176</v>
      </c>
      <c r="AT2373" s="143"/>
    </row>
    <row r="2374" spans="2:46" ht="50" customHeight="1">
      <c r="B2374" s="34" t="s">
        <v>4671</v>
      </c>
      <c r="C2374" s="38" t="s">
        <v>5328</v>
      </c>
      <c r="D2374" s="36" t="s">
        <v>4672</v>
      </c>
      <c r="E2374" s="240">
        <v>1441.4549999999999</v>
      </c>
      <c r="F2374" s="235">
        <v>1367.979</v>
      </c>
      <c r="G2374" s="234">
        <f t="shared" si="733"/>
        <v>73.475999999999885</v>
      </c>
      <c r="H2374" s="105">
        <f t="shared" si="734"/>
        <v>5.3711350832139884</v>
      </c>
      <c r="I2374" s="240">
        <v>56.982999999999997</v>
      </c>
      <c r="J2374" s="235">
        <v>56.976999999999997</v>
      </c>
      <c r="K2374" s="234">
        <f t="shared" si="735"/>
        <v>6.0000000000002274E-3</v>
      </c>
      <c r="L2374" s="312">
        <f t="shared" si="736"/>
        <v>1.0530564964810762E-2</v>
      </c>
      <c r="M2374" s="240" t="s">
        <v>6150</v>
      </c>
      <c r="N2374" s="235" t="s">
        <v>6150</v>
      </c>
      <c r="O2374" s="235" t="s">
        <v>6150</v>
      </c>
      <c r="P2374" s="235" t="s">
        <v>6150</v>
      </c>
      <c r="Q2374" s="240">
        <v>1384.472</v>
      </c>
      <c r="R2374" s="235">
        <v>1311.002</v>
      </c>
      <c r="S2374" s="234">
        <f t="shared" si="739"/>
        <v>73.470000000000027</v>
      </c>
      <c r="T2374" s="105">
        <f t="shared" si="740"/>
        <v>5.6041104437674409</v>
      </c>
      <c r="U2374" s="180" t="s">
        <v>6094</v>
      </c>
      <c r="V2374" s="165">
        <v>794</v>
      </c>
      <c r="W2374" s="165">
        <v>788</v>
      </c>
      <c r="X2374" s="165">
        <f t="shared" si="741"/>
        <v>6</v>
      </c>
      <c r="Y2374" s="255">
        <f t="shared" si="742"/>
        <v>0.76142131979695438</v>
      </c>
      <c r="Z2374" s="237" t="s">
        <v>6109</v>
      </c>
      <c r="AA2374" s="165">
        <v>462</v>
      </c>
      <c r="AB2374" s="165">
        <v>404</v>
      </c>
      <c r="AC2374" s="165">
        <f t="shared" si="751"/>
        <v>58</v>
      </c>
      <c r="AD2374" s="165">
        <f t="shared" si="744"/>
        <v>14.356435643564355</v>
      </c>
      <c r="AE2374" s="237" t="s">
        <v>10807</v>
      </c>
      <c r="AF2374" s="165">
        <v>128</v>
      </c>
      <c r="AG2374" s="165">
        <v>118</v>
      </c>
      <c r="AH2374" s="165">
        <f t="shared" si="745"/>
        <v>10</v>
      </c>
      <c r="AI2374" s="165">
        <f t="shared" si="746"/>
        <v>8.4745762711864394</v>
      </c>
      <c r="AJ2374" s="165" t="s">
        <v>6176</v>
      </c>
      <c r="AK2374" s="165" t="s">
        <v>6176</v>
      </c>
      <c r="AL2374" s="165" t="s">
        <v>6176</v>
      </c>
      <c r="AM2374" s="165" t="s">
        <v>6176</v>
      </c>
      <c r="AN2374" s="165" t="s">
        <v>6176</v>
      </c>
      <c r="AO2374" s="165" t="s">
        <v>6176</v>
      </c>
      <c r="AP2374" s="165" t="s">
        <v>6176</v>
      </c>
      <c r="AQ2374" s="165" t="s">
        <v>6176</v>
      </c>
      <c r="AR2374" s="165" t="s">
        <v>6176</v>
      </c>
      <c r="AS2374" s="165" t="s">
        <v>6176</v>
      </c>
      <c r="AT2374" s="143"/>
    </row>
    <row r="2375" spans="2:46" ht="50" customHeight="1">
      <c r="B2375" s="37" t="s">
        <v>4673</v>
      </c>
      <c r="C2375" s="38" t="s">
        <v>5328</v>
      </c>
      <c r="D2375" s="39" t="s">
        <v>4674</v>
      </c>
      <c r="E2375" s="240">
        <v>330.23599999999999</v>
      </c>
      <c r="F2375" s="235">
        <v>346.738</v>
      </c>
      <c r="G2375" s="234">
        <f t="shared" si="733"/>
        <v>-16.50200000000001</v>
      </c>
      <c r="H2375" s="105">
        <f t="shared" si="734"/>
        <v>-4.7592130080925683</v>
      </c>
      <c r="I2375" s="240">
        <v>94.102000000000004</v>
      </c>
      <c r="J2375" s="235">
        <v>94.093000000000004</v>
      </c>
      <c r="K2375" s="234">
        <f t="shared" si="735"/>
        <v>9.0000000000003411E-3</v>
      </c>
      <c r="L2375" s="312">
        <f t="shared" si="736"/>
        <v>9.5650048356416949E-3</v>
      </c>
      <c r="M2375" s="240" t="s">
        <v>6150</v>
      </c>
      <c r="N2375" s="235" t="s">
        <v>6150</v>
      </c>
      <c r="O2375" s="235" t="s">
        <v>6150</v>
      </c>
      <c r="P2375" s="235" t="s">
        <v>6150</v>
      </c>
      <c r="Q2375" s="240">
        <v>236.13399999999999</v>
      </c>
      <c r="R2375" s="235">
        <v>252.64500000000001</v>
      </c>
      <c r="S2375" s="234">
        <f t="shared" si="739"/>
        <v>-16.511000000000024</v>
      </c>
      <c r="T2375" s="105">
        <f t="shared" si="740"/>
        <v>-6.5352569811395531</v>
      </c>
      <c r="U2375" s="180" t="s">
        <v>10808</v>
      </c>
      <c r="V2375" s="165">
        <v>236</v>
      </c>
      <c r="W2375" s="165">
        <v>253</v>
      </c>
      <c r="X2375" s="165">
        <f t="shared" si="741"/>
        <v>-17</v>
      </c>
      <c r="Y2375" s="255">
        <f t="shared" si="742"/>
        <v>-6.7193675889328066</v>
      </c>
      <c r="Z2375" s="235" t="s">
        <v>6150</v>
      </c>
      <c r="AA2375" s="235" t="s">
        <v>6150</v>
      </c>
      <c r="AB2375" s="235" t="s">
        <v>6150</v>
      </c>
      <c r="AC2375" s="235" t="s">
        <v>6150</v>
      </c>
      <c r="AD2375" s="235" t="s">
        <v>6150</v>
      </c>
      <c r="AE2375" s="235" t="s">
        <v>12158</v>
      </c>
      <c r="AF2375" s="235" t="s">
        <v>12158</v>
      </c>
      <c r="AG2375" s="235" t="s">
        <v>12158</v>
      </c>
      <c r="AH2375" s="235" t="s">
        <v>12158</v>
      </c>
      <c r="AI2375" s="235" t="s">
        <v>12158</v>
      </c>
      <c r="AJ2375" s="165" t="s">
        <v>6176</v>
      </c>
      <c r="AK2375" s="165" t="s">
        <v>6176</v>
      </c>
      <c r="AL2375" s="165" t="s">
        <v>6176</v>
      </c>
      <c r="AM2375" s="165" t="s">
        <v>6176</v>
      </c>
      <c r="AN2375" s="165" t="s">
        <v>6176</v>
      </c>
      <c r="AO2375" s="165" t="s">
        <v>6176</v>
      </c>
      <c r="AP2375" s="165" t="s">
        <v>6176</v>
      </c>
      <c r="AQ2375" s="165" t="s">
        <v>6176</v>
      </c>
      <c r="AR2375" s="165" t="s">
        <v>6176</v>
      </c>
      <c r="AS2375" s="165" t="s">
        <v>6176</v>
      </c>
      <c r="AT2375" s="143"/>
    </row>
    <row r="2376" spans="2:46" ht="50" customHeight="1">
      <c r="B2376" s="37" t="s">
        <v>4675</v>
      </c>
      <c r="C2376" s="38" t="s">
        <v>5328</v>
      </c>
      <c r="D2376" s="39" t="s">
        <v>4676</v>
      </c>
      <c r="E2376" s="240">
        <v>612.82000000000005</v>
      </c>
      <c r="F2376" s="235">
        <v>601.30999999999995</v>
      </c>
      <c r="G2376" s="234">
        <f t="shared" si="733"/>
        <v>11.510000000000105</v>
      </c>
      <c r="H2376" s="105">
        <f t="shared" si="734"/>
        <v>1.9141540968884776</v>
      </c>
      <c r="I2376" s="240">
        <v>34.549999999999997</v>
      </c>
      <c r="J2376" s="235">
        <v>34.549999999999997</v>
      </c>
      <c r="K2376" s="234">
        <f t="shared" si="735"/>
        <v>0</v>
      </c>
      <c r="L2376" s="312">
        <f t="shared" si="736"/>
        <v>0</v>
      </c>
      <c r="M2376" s="240">
        <v>102</v>
      </c>
      <c r="N2376" s="235">
        <v>102</v>
      </c>
      <c r="O2376" s="234">
        <f t="shared" si="737"/>
        <v>0</v>
      </c>
      <c r="P2376" s="105">
        <f t="shared" si="738"/>
        <v>0</v>
      </c>
      <c r="Q2376" s="240">
        <v>476.27</v>
      </c>
      <c r="R2376" s="235">
        <v>464.76</v>
      </c>
      <c r="S2376" s="234">
        <f t="shared" si="739"/>
        <v>11.509999999999991</v>
      </c>
      <c r="T2376" s="105">
        <f t="shared" si="740"/>
        <v>2.4765470350288301</v>
      </c>
      <c r="U2376" s="180" t="s">
        <v>10809</v>
      </c>
      <c r="V2376" s="165">
        <v>476</v>
      </c>
      <c r="W2376" s="165">
        <v>465</v>
      </c>
      <c r="X2376" s="165">
        <f t="shared" si="741"/>
        <v>11</v>
      </c>
      <c r="Y2376" s="255">
        <f t="shared" si="742"/>
        <v>2.3655913978494625</v>
      </c>
      <c r="Z2376" s="235" t="s">
        <v>6150</v>
      </c>
      <c r="AA2376" s="235" t="s">
        <v>6150</v>
      </c>
      <c r="AB2376" s="235" t="s">
        <v>6150</v>
      </c>
      <c r="AC2376" s="235" t="s">
        <v>6150</v>
      </c>
      <c r="AD2376" s="235" t="s">
        <v>6150</v>
      </c>
      <c r="AE2376" s="235" t="s">
        <v>12158</v>
      </c>
      <c r="AF2376" s="235" t="s">
        <v>12158</v>
      </c>
      <c r="AG2376" s="235" t="s">
        <v>12158</v>
      </c>
      <c r="AH2376" s="235" t="s">
        <v>12158</v>
      </c>
      <c r="AI2376" s="235" t="s">
        <v>12158</v>
      </c>
      <c r="AJ2376" s="165" t="s">
        <v>6176</v>
      </c>
      <c r="AK2376" s="165" t="s">
        <v>6176</v>
      </c>
      <c r="AL2376" s="165" t="s">
        <v>6176</v>
      </c>
      <c r="AM2376" s="165" t="s">
        <v>6176</v>
      </c>
      <c r="AN2376" s="165" t="s">
        <v>6176</v>
      </c>
      <c r="AO2376" s="165" t="s">
        <v>6176</v>
      </c>
      <c r="AP2376" s="165" t="s">
        <v>6176</v>
      </c>
      <c r="AQ2376" s="165" t="s">
        <v>6176</v>
      </c>
      <c r="AR2376" s="165" t="s">
        <v>6176</v>
      </c>
      <c r="AS2376" s="165" t="s">
        <v>6176</v>
      </c>
      <c r="AT2376" s="159"/>
    </row>
    <row r="2377" spans="2:46" ht="50" customHeight="1">
      <c r="B2377" s="34" t="s">
        <v>4677</v>
      </c>
      <c r="C2377" s="38" t="s">
        <v>5328</v>
      </c>
      <c r="D2377" s="36" t="s">
        <v>4678</v>
      </c>
      <c r="E2377" s="240">
        <v>17719.573</v>
      </c>
      <c r="F2377" s="235">
        <v>16937.53</v>
      </c>
      <c r="G2377" s="234">
        <f t="shared" si="733"/>
        <v>782.04300000000148</v>
      </c>
      <c r="H2377" s="105">
        <f t="shared" si="734"/>
        <v>4.6172198661788437</v>
      </c>
      <c r="I2377" s="240" t="s">
        <v>6150</v>
      </c>
      <c r="J2377" s="235" t="s">
        <v>6150</v>
      </c>
      <c r="K2377" s="235" t="s">
        <v>6150</v>
      </c>
      <c r="L2377" s="314" t="s">
        <v>6150</v>
      </c>
      <c r="M2377" s="240" t="s">
        <v>6150</v>
      </c>
      <c r="N2377" s="235" t="s">
        <v>6150</v>
      </c>
      <c r="O2377" s="235" t="s">
        <v>6150</v>
      </c>
      <c r="P2377" s="235" t="s">
        <v>6150</v>
      </c>
      <c r="Q2377" s="240">
        <v>17719.573</v>
      </c>
      <c r="R2377" s="235">
        <v>16937.53</v>
      </c>
      <c r="S2377" s="234">
        <f t="shared" si="739"/>
        <v>782.04300000000148</v>
      </c>
      <c r="T2377" s="105">
        <f t="shared" si="740"/>
        <v>4.6172198661788437</v>
      </c>
      <c r="U2377" s="180" t="s">
        <v>10810</v>
      </c>
      <c r="V2377" s="165">
        <v>15659</v>
      </c>
      <c r="W2377" s="165">
        <v>14902</v>
      </c>
      <c r="X2377" s="165">
        <f t="shared" si="741"/>
        <v>757</v>
      </c>
      <c r="Y2377" s="255">
        <f t="shared" si="742"/>
        <v>5.0798550530130182</v>
      </c>
      <c r="Z2377" s="241" t="s">
        <v>10811</v>
      </c>
      <c r="AA2377" s="165">
        <v>1155</v>
      </c>
      <c r="AB2377" s="165">
        <v>1131</v>
      </c>
      <c r="AC2377" s="165">
        <f t="shared" si="751"/>
        <v>24</v>
      </c>
      <c r="AD2377" s="165">
        <f t="shared" si="744"/>
        <v>2.1220159151193632</v>
      </c>
      <c r="AE2377" s="241" t="s">
        <v>10812</v>
      </c>
      <c r="AF2377" s="165">
        <v>289</v>
      </c>
      <c r="AG2377" s="165">
        <v>287</v>
      </c>
      <c r="AH2377" s="165">
        <f t="shared" si="745"/>
        <v>2</v>
      </c>
      <c r="AI2377" s="165">
        <f t="shared" si="746"/>
        <v>0.69686411149825789</v>
      </c>
      <c r="AJ2377" s="241" t="s">
        <v>11799</v>
      </c>
      <c r="AK2377" s="165">
        <v>235</v>
      </c>
      <c r="AL2377" s="165">
        <v>235</v>
      </c>
      <c r="AM2377" s="165">
        <f t="shared" si="747"/>
        <v>0</v>
      </c>
      <c r="AN2377" s="165">
        <f t="shared" si="748"/>
        <v>0</v>
      </c>
      <c r="AO2377" s="241" t="s">
        <v>11800</v>
      </c>
      <c r="AP2377" s="165">
        <v>149</v>
      </c>
      <c r="AQ2377" s="165">
        <v>149</v>
      </c>
      <c r="AR2377" s="165">
        <f t="shared" si="749"/>
        <v>0</v>
      </c>
      <c r="AS2377" s="255">
        <f t="shared" si="750"/>
        <v>0</v>
      </c>
      <c r="AT2377" s="143"/>
    </row>
    <row r="2378" spans="2:46" ht="50" customHeight="1">
      <c r="B2378" s="34" t="s">
        <v>4679</v>
      </c>
      <c r="C2378" s="38" t="s">
        <v>5328</v>
      </c>
      <c r="D2378" s="36" t="s">
        <v>4680</v>
      </c>
      <c r="E2378" s="240">
        <v>5884.9889999999996</v>
      </c>
      <c r="F2378" s="235">
        <v>4508.8760000000002</v>
      </c>
      <c r="G2378" s="234">
        <f t="shared" si="733"/>
        <v>1376.1129999999994</v>
      </c>
      <c r="H2378" s="105">
        <f t="shared" si="734"/>
        <v>30.52008970750137</v>
      </c>
      <c r="I2378" s="240">
        <v>558.42600000000004</v>
      </c>
      <c r="J2378" s="235">
        <v>558.37</v>
      </c>
      <c r="K2378" s="234">
        <f t="shared" si="735"/>
        <v>5.6000000000040018E-2</v>
      </c>
      <c r="L2378" s="312">
        <f t="shared" si="736"/>
        <v>1.002919211276394E-2</v>
      </c>
      <c r="M2378" s="240" t="s">
        <v>6150</v>
      </c>
      <c r="N2378" s="235" t="s">
        <v>6150</v>
      </c>
      <c r="O2378" s="235" t="s">
        <v>6150</v>
      </c>
      <c r="P2378" s="235" t="s">
        <v>6150</v>
      </c>
      <c r="Q2378" s="240">
        <v>5326.5630000000001</v>
      </c>
      <c r="R2378" s="235">
        <v>3950.5059999999999</v>
      </c>
      <c r="S2378" s="234">
        <f t="shared" si="739"/>
        <v>1376.0570000000002</v>
      </c>
      <c r="T2378" s="105">
        <f t="shared" si="740"/>
        <v>34.832423998343508</v>
      </c>
      <c r="U2378" s="180" t="s">
        <v>10813</v>
      </c>
      <c r="V2378" s="165">
        <v>5260.4639999999999</v>
      </c>
      <c r="W2378" s="165">
        <v>3884.413</v>
      </c>
      <c r="X2378" s="165">
        <f t="shared" si="741"/>
        <v>1376.0509999999999</v>
      </c>
      <c r="Y2378" s="165">
        <f t="shared" si="742"/>
        <v>35.424940653838817</v>
      </c>
      <c r="Z2378" s="235" t="s">
        <v>7615</v>
      </c>
      <c r="AA2378" s="165">
        <v>66.099000000000004</v>
      </c>
      <c r="AB2378" s="165">
        <v>66.093000000000004</v>
      </c>
      <c r="AC2378" s="165">
        <f t="shared" si="751"/>
        <v>6.0000000000002274E-3</v>
      </c>
      <c r="AD2378" s="165">
        <f t="shared" si="744"/>
        <v>9.0781171984933764E-3</v>
      </c>
      <c r="AE2378" s="235" t="s">
        <v>12158</v>
      </c>
      <c r="AF2378" s="235" t="s">
        <v>12158</v>
      </c>
      <c r="AG2378" s="235" t="s">
        <v>12158</v>
      </c>
      <c r="AH2378" s="235" t="s">
        <v>12158</v>
      </c>
      <c r="AI2378" s="235" t="s">
        <v>12158</v>
      </c>
      <c r="AJ2378" s="165" t="s">
        <v>6176</v>
      </c>
      <c r="AK2378" s="165" t="s">
        <v>6176</v>
      </c>
      <c r="AL2378" s="165" t="s">
        <v>6176</v>
      </c>
      <c r="AM2378" s="165" t="s">
        <v>6176</v>
      </c>
      <c r="AN2378" s="165" t="s">
        <v>6176</v>
      </c>
      <c r="AO2378" s="165" t="s">
        <v>6176</v>
      </c>
      <c r="AP2378" s="165" t="s">
        <v>6176</v>
      </c>
      <c r="AQ2378" s="165" t="s">
        <v>6176</v>
      </c>
      <c r="AR2378" s="165" t="s">
        <v>6176</v>
      </c>
      <c r="AS2378" s="165" t="s">
        <v>6176</v>
      </c>
      <c r="AT2378" s="143"/>
    </row>
    <row r="2379" spans="2:46" ht="50" customHeight="1">
      <c r="B2379" s="34" t="s">
        <v>4681</v>
      </c>
      <c r="C2379" s="38" t="s">
        <v>5328</v>
      </c>
      <c r="D2379" s="36" t="s">
        <v>4682</v>
      </c>
      <c r="E2379" s="240">
        <v>122.687</v>
      </c>
      <c r="F2379" s="235">
        <v>49.093000000000004</v>
      </c>
      <c r="G2379" s="234">
        <f t="shared" si="733"/>
        <v>73.593999999999994</v>
      </c>
      <c r="H2379" s="105">
        <f t="shared" si="734"/>
        <v>149.90731876234901</v>
      </c>
      <c r="I2379" s="240">
        <v>122.687</v>
      </c>
      <c r="J2379" s="235">
        <v>49.093000000000004</v>
      </c>
      <c r="K2379" s="234">
        <f t="shared" si="735"/>
        <v>73.593999999999994</v>
      </c>
      <c r="L2379" s="312">
        <f t="shared" si="736"/>
        <v>149.90731876234901</v>
      </c>
      <c r="M2379" s="240" t="s">
        <v>6150</v>
      </c>
      <c r="N2379" s="235" t="s">
        <v>6150</v>
      </c>
      <c r="O2379" s="235" t="s">
        <v>6150</v>
      </c>
      <c r="P2379" s="235" t="s">
        <v>6150</v>
      </c>
      <c r="Q2379" s="240" t="s">
        <v>6150</v>
      </c>
      <c r="R2379" s="235" t="s">
        <v>6150</v>
      </c>
      <c r="S2379" s="235" t="s">
        <v>6150</v>
      </c>
      <c r="T2379" s="290" t="s">
        <v>6150</v>
      </c>
      <c r="U2379" s="65" t="s">
        <v>6150</v>
      </c>
      <c r="V2379" s="235" t="s">
        <v>6150</v>
      </c>
      <c r="W2379" s="235" t="s">
        <v>6150</v>
      </c>
      <c r="X2379" s="235" t="s">
        <v>6150</v>
      </c>
      <c r="Y2379" s="235" t="s">
        <v>6150</v>
      </c>
      <c r="Z2379" s="235" t="s">
        <v>6150</v>
      </c>
      <c r="AA2379" s="235" t="s">
        <v>6150</v>
      </c>
      <c r="AB2379" s="235" t="s">
        <v>6150</v>
      </c>
      <c r="AC2379" s="235" t="s">
        <v>6150</v>
      </c>
      <c r="AD2379" s="235" t="s">
        <v>6150</v>
      </c>
      <c r="AE2379" s="235" t="s">
        <v>12158</v>
      </c>
      <c r="AF2379" s="235" t="s">
        <v>12158</v>
      </c>
      <c r="AG2379" s="235" t="s">
        <v>12158</v>
      </c>
      <c r="AH2379" s="235" t="s">
        <v>12158</v>
      </c>
      <c r="AI2379" s="235" t="s">
        <v>12158</v>
      </c>
      <c r="AJ2379" s="165" t="s">
        <v>6176</v>
      </c>
      <c r="AK2379" s="165" t="s">
        <v>6176</v>
      </c>
      <c r="AL2379" s="165" t="s">
        <v>6176</v>
      </c>
      <c r="AM2379" s="165" t="s">
        <v>6176</v>
      </c>
      <c r="AN2379" s="165" t="s">
        <v>6176</v>
      </c>
      <c r="AO2379" s="165" t="s">
        <v>6176</v>
      </c>
      <c r="AP2379" s="165" t="s">
        <v>6176</v>
      </c>
      <c r="AQ2379" s="165" t="s">
        <v>6176</v>
      </c>
      <c r="AR2379" s="165" t="s">
        <v>6176</v>
      </c>
      <c r="AS2379" s="165" t="s">
        <v>6176</v>
      </c>
      <c r="AT2379" s="159"/>
    </row>
    <row r="2380" spans="2:46" ht="50" customHeight="1">
      <c r="B2380" s="34" t="s">
        <v>5252</v>
      </c>
      <c r="C2380" s="38" t="s">
        <v>5329</v>
      </c>
      <c r="D2380" s="36" t="s">
        <v>5253</v>
      </c>
      <c r="E2380" s="240">
        <v>22891.919000000002</v>
      </c>
      <c r="F2380" s="235">
        <v>22548.633999999998</v>
      </c>
      <c r="G2380" s="234">
        <f t="shared" si="733"/>
        <v>343.28500000000349</v>
      </c>
      <c r="H2380" s="105">
        <f t="shared" si="734"/>
        <v>1.5224203825384877</v>
      </c>
      <c r="I2380" s="240">
        <v>4096.134</v>
      </c>
      <c r="J2380" s="235">
        <v>4779.59</v>
      </c>
      <c r="K2380" s="234">
        <f t="shared" si="735"/>
        <v>-683.45600000000013</v>
      </c>
      <c r="L2380" s="312">
        <f t="shared" si="736"/>
        <v>-14.299469201333171</v>
      </c>
      <c r="M2380" s="240">
        <v>6305.777</v>
      </c>
      <c r="N2380" s="235">
        <v>5387.1970000000001</v>
      </c>
      <c r="O2380" s="234">
        <f t="shared" si="737"/>
        <v>918.57999999999993</v>
      </c>
      <c r="P2380" s="105">
        <f t="shared" si="738"/>
        <v>17.051167796536863</v>
      </c>
      <c r="Q2380" s="88">
        <v>12490.008</v>
      </c>
      <c r="R2380" s="235">
        <v>12381.847</v>
      </c>
      <c r="S2380" s="234">
        <f t="shared" si="739"/>
        <v>108.16100000000006</v>
      </c>
      <c r="T2380" s="105">
        <f t="shared" si="740"/>
        <v>0.87354495658038789</v>
      </c>
      <c r="U2380" s="180" t="s">
        <v>10814</v>
      </c>
      <c r="V2380" s="165">
        <v>5250</v>
      </c>
      <c r="W2380" s="165">
        <v>3300</v>
      </c>
      <c r="X2380" s="165">
        <f t="shared" si="741"/>
        <v>1950</v>
      </c>
      <c r="Y2380" s="165">
        <f t="shared" si="742"/>
        <v>59.090909090909093</v>
      </c>
      <c r="Z2380" s="235" t="s">
        <v>10815</v>
      </c>
      <c r="AA2380" s="165">
        <v>3540</v>
      </c>
      <c r="AB2380" s="165">
        <v>4819</v>
      </c>
      <c r="AC2380" s="165">
        <f t="shared" ref="AC2380" si="752">AA2380-AB2380</f>
        <v>-1279</v>
      </c>
      <c r="AD2380" s="165">
        <f t="shared" si="744"/>
        <v>-26.540776094625439</v>
      </c>
      <c r="AE2380" s="241" t="s">
        <v>10816</v>
      </c>
      <c r="AF2380" s="165">
        <v>1488</v>
      </c>
      <c r="AG2380" s="165">
        <v>2224</v>
      </c>
      <c r="AH2380" s="165">
        <f t="shared" si="745"/>
        <v>-736</v>
      </c>
      <c r="AI2380" s="165">
        <f t="shared" si="746"/>
        <v>-33.093525179856115</v>
      </c>
      <c r="AJ2380" s="235" t="s">
        <v>10817</v>
      </c>
      <c r="AK2380" s="165">
        <v>590</v>
      </c>
      <c r="AL2380" s="165">
        <v>592</v>
      </c>
      <c r="AM2380" s="165">
        <f t="shared" si="747"/>
        <v>-2</v>
      </c>
      <c r="AN2380" s="165">
        <f t="shared" si="748"/>
        <v>-0.33783783783783783</v>
      </c>
      <c r="AO2380" s="235" t="s">
        <v>10818</v>
      </c>
      <c r="AP2380" s="165">
        <v>486</v>
      </c>
      <c r="AQ2380" s="165">
        <v>543</v>
      </c>
      <c r="AR2380" s="165">
        <f t="shared" si="749"/>
        <v>-57</v>
      </c>
      <c r="AS2380" s="255">
        <f t="shared" si="750"/>
        <v>-10.497237569060774</v>
      </c>
      <c r="AT2380" s="135" t="s">
        <v>11808</v>
      </c>
    </row>
    <row r="2381" spans="2:46" ht="50" customHeight="1">
      <c r="B2381" s="34" t="s">
        <v>4683</v>
      </c>
      <c r="C2381" s="38" t="s">
        <v>5329</v>
      </c>
      <c r="D2381" s="36" t="s">
        <v>4684</v>
      </c>
      <c r="E2381" s="240">
        <v>7371.9449999999997</v>
      </c>
      <c r="F2381" s="235">
        <v>7566.5609999999997</v>
      </c>
      <c r="G2381" s="234">
        <v>-194.61599999999999</v>
      </c>
      <c r="H2381" s="105">
        <v>-2.5720535392498651</v>
      </c>
      <c r="I2381" s="240">
        <v>2351.0700000000002</v>
      </c>
      <c r="J2381" s="235">
        <v>2346.136</v>
      </c>
      <c r="K2381" s="234">
        <v>4.9340000000001965</v>
      </c>
      <c r="L2381" s="312">
        <v>0.21030323902792494</v>
      </c>
      <c r="M2381" s="240">
        <v>705.74099999999999</v>
      </c>
      <c r="N2381" s="235">
        <v>704.26</v>
      </c>
      <c r="O2381" s="234">
        <v>1.4809999999999945</v>
      </c>
      <c r="P2381" s="105">
        <v>0.21029165365063959</v>
      </c>
      <c r="Q2381" s="240">
        <v>4315.134</v>
      </c>
      <c r="R2381" s="235">
        <v>4516.165</v>
      </c>
      <c r="S2381" s="234">
        <v>-201.03099999999995</v>
      </c>
      <c r="T2381" s="105">
        <v>-4.4513652623409445</v>
      </c>
      <c r="U2381" s="180" t="s">
        <v>10819</v>
      </c>
      <c r="V2381" s="165">
        <v>1254</v>
      </c>
      <c r="W2381" s="165">
        <v>1324</v>
      </c>
      <c r="X2381" s="165">
        <v>-70</v>
      </c>
      <c r="Y2381" s="255">
        <v>-5.287009063444108</v>
      </c>
      <c r="Z2381" s="241" t="s">
        <v>6571</v>
      </c>
      <c r="AA2381" s="165">
        <v>1219</v>
      </c>
      <c r="AB2381" s="165">
        <v>1239</v>
      </c>
      <c r="AC2381" s="165">
        <v>-20</v>
      </c>
      <c r="AD2381" s="255">
        <v>-1.6142050040355123</v>
      </c>
      <c r="AE2381" s="241" t="s">
        <v>10820</v>
      </c>
      <c r="AF2381" s="165">
        <v>409</v>
      </c>
      <c r="AG2381" s="165">
        <v>584</v>
      </c>
      <c r="AH2381" s="165">
        <v>-175</v>
      </c>
      <c r="AI2381" s="165">
        <v>-29.965753424657532</v>
      </c>
      <c r="AJ2381" s="241" t="s">
        <v>10821</v>
      </c>
      <c r="AK2381" s="165">
        <v>371</v>
      </c>
      <c r="AL2381" s="165">
        <v>375</v>
      </c>
      <c r="AM2381" s="165">
        <v>-4</v>
      </c>
      <c r="AN2381" s="165">
        <v>-1.0666666666666667</v>
      </c>
      <c r="AO2381" s="241" t="s">
        <v>10822</v>
      </c>
      <c r="AP2381" s="165">
        <v>250</v>
      </c>
      <c r="AQ2381" s="165">
        <v>277</v>
      </c>
      <c r="AR2381" s="165">
        <v>-27</v>
      </c>
      <c r="AS2381" s="255">
        <v>-9.7472924187725631</v>
      </c>
      <c r="AT2381" s="135" t="s">
        <v>11656</v>
      </c>
    </row>
    <row r="2382" spans="2:46" ht="50" customHeight="1">
      <c r="B2382" s="34" t="s">
        <v>4685</v>
      </c>
      <c r="C2382" s="38" t="s">
        <v>5329</v>
      </c>
      <c r="D2382" s="36" t="s">
        <v>4686</v>
      </c>
      <c r="E2382" s="240">
        <v>1344.9059999999999</v>
      </c>
      <c r="F2382" s="235">
        <v>1535.846</v>
      </c>
      <c r="G2382" s="234">
        <v>-190.94000000000005</v>
      </c>
      <c r="H2382" s="105">
        <v>-12.432236044499255</v>
      </c>
      <c r="I2382" s="240">
        <v>147.072</v>
      </c>
      <c r="J2382" s="235">
        <v>277.04199999999997</v>
      </c>
      <c r="K2382" s="234">
        <v>-129.96999999999997</v>
      </c>
      <c r="L2382" s="312">
        <v>-46.913464384461555</v>
      </c>
      <c r="M2382" s="240">
        <v>155.553</v>
      </c>
      <c r="N2382" s="235">
        <v>285.52300000000002</v>
      </c>
      <c r="O2382" s="234">
        <v>-129.97000000000003</v>
      </c>
      <c r="P2382" s="105">
        <v>-45.519975623680061</v>
      </c>
      <c r="Q2382" s="240">
        <v>1042.2809999999999</v>
      </c>
      <c r="R2382" s="235">
        <v>973.28099999999995</v>
      </c>
      <c r="S2382" s="234">
        <v>69</v>
      </c>
      <c r="T2382" s="105">
        <v>7.0894222737318406</v>
      </c>
      <c r="U2382" s="180" t="s">
        <v>10823</v>
      </c>
      <c r="V2382" s="165">
        <v>677</v>
      </c>
      <c r="W2382" s="165">
        <v>675</v>
      </c>
      <c r="X2382" s="165">
        <v>2</v>
      </c>
      <c r="Y2382" s="255">
        <v>0.29629629629629628</v>
      </c>
      <c r="Z2382" s="237" t="s">
        <v>10824</v>
      </c>
      <c r="AA2382" s="165">
        <v>179</v>
      </c>
      <c r="AB2382" s="165">
        <v>185</v>
      </c>
      <c r="AC2382" s="165">
        <v>-6</v>
      </c>
      <c r="AD2382" s="255">
        <v>-3.2432432432432434</v>
      </c>
      <c r="AE2382" s="241" t="s">
        <v>10825</v>
      </c>
      <c r="AF2382" s="165">
        <v>148</v>
      </c>
      <c r="AG2382" s="165">
        <v>82</v>
      </c>
      <c r="AH2382" s="165">
        <v>66</v>
      </c>
      <c r="AI2382" s="165">
        <v>80.487804878048792</v>
      </c>
      <c r="AJ2382" s="241" t="s">
        <v>10826</v>
      </c>
      <c r="AK2382" s="165">
        <v>20</v>
      </c>
      <c r="AL2382" s="165">
        <v>20</v>
      </c>
      <c r="AM2382" s="165">
        <v>0</v>
      </c>
      <c r="AN2382" s="165">
        <v>0</v>
      </c>
      <c r="AO2382" s="241" t="s">
        <v>10827</v>
      </c>
      <c r="AP2382" s="165">
        <v>12</v>
      </c>
      <c r="AQ2382" s="165">
        <v>9</v>
      </c>
      <c r="AR2382" s="165">
        <v>3</v>
      </c>
      <c r="AS2382" s="255">
        <v>33.333333333333329</v>
      </c>
      <c r="AT2382" s="135" t="s">
        <v>11657</v>
      </c>
    </row>
    <row r="2383" spans="2:46" ht="50" customHeight="1">
      <c r="B2383" s="34" t="s">
        <v>4687</v>
      </c>
      <c r="C2383" s="38" t="s">
        <v>5329</v>
      </c>
      <c r="D2383" s="36" t="s">
        <v>4688</v>
      </c>
      <c r="E2383" s="240">
        <v>6584.0420000000004</v>
      </c>
      <c r="F2383" s="235">
        <v>6865.6210000000001</v>
      </c>
      <c r="G2383" s="234">
        <v>-281.57899999999972</v>
      </c>
      <c r="H2383" s="105">
        <v>-4.1012895992948009</v>
      </c>
      <c r="I2383" s="240">
        <v>3756.51</v>
      </c>
      <c r="J2383" s="235">
        <v>4003.5309999999999</v>
      </c>
      <c r="K2383" s="234">
        <v>-247.02099999999973</v>
      </c>
      <c r="L2383" s="312">
        <v>-6.1700783633247687</v>
      </c>
      <c r="M2383" s="240">
        <v>805.88300000000004</v>
      </c>
      <c r="N2383" s="235">
        <v>944.00400000000002</v>
      </c>
      <c r="O2383" s="234">
        <v>-138.12099999999998</v>
      </c>
      <c r="P2383" s="105">
        <v>-14.631399866949716</v>
      </c>
      <c r="Q2383" s="240">
        <v>2021.6489999999999</v>
      </c>
      <c r="R2383" s="235">
        <v>1918.086</v>
      </c>
      <c r="S2383" s="234">
        <v>103.56299999999987</v>
      </c>
      <c r="T2383" s="105">
        <v>5.3992886658888013</v>
      </c>
      <c r="U2383" s="180" t="s">
        <v>5467</v>
      </c>
      <c r="V2383" s="165">
        <v>580</v>
      </c>
      <c r="W2383" s="165">
        <v>580</v>
      </c>
      <c r="X2383" s="165">
        <v>0</v>
      </c>
      <c r="Y2383" s="255">
        <v>0</v>
      </c>
      <c r="Z2383" s="237" t="s">
        <v>5395</v>
      </c>
      <c r="AA2383" s="165">
        <v>500</v>
      </c>
      <c r="AB2383" s="165">
        <v>500</v>
      </c>
      <c r="AC2383" s="165">
        <v>0</v>
      </c>
      <c r="AD2383" s="255">
        <v>0</v>
      </c>
      <c r="AE2383" s="241" t="s">
        <v>10828</v>
      </c>
      <c r="AF2383" s="165">
        <v>240</v>
      </c>
      <c r="AG2383" s="165">
        <v>160</v>
      </c>
      <c r="AH2383" s="165">
        <v>80</v>
      </c>
      <c r="AI2383" s="165">
        <v>50</v>
      </c>
      <c r="AJ2383" s="241" t="s">
        <v>5397</v>
      </c>
      <c r="AK2383" s="165">
        <v>125</v>
      </c>
      <c r="AL2383" s="165">
        <v>125</v>
      </c>
      <c r="AM2383" s="165">
        <v>0</v>
      </c>
      <c r="AN2383" s="165">
        <v>0</v>
      </c>
      <c r="AO2383" s="241" t="s">
        <v>10829</v>
      </c>
      <c r="AP2383" s="165">
        <v>103</v>
      </c>
      <c r="AQ2383" s="165">
        <v>104</v>
      </c>
      <c r="AR2383" s="165">
        <v>-1</v>
      </c>
      <c r="AS2383" s="255">
        <v>-0.96153846153846156</v>
      </c>
      <c r="AT2383" s="135" t="s">
        <v>11658</v>
      </c>
    </row>
    <row r="2384" spans="2:46" ht="50" customHeight="1">
      <c r="B2384" s="37" t="s">
        <v>4689</v>
      </c>
      <c r="C2384" s="38" t="s">
        <v>5329</v>
      </c>
      <c r="D2384" s="39" t="s">
        <v>4690</v>
      </c>
      <c r="E2384" s="240">
        <v>2651.41</v>
      </c>
      <c r="F2384" s="235">
        <v>3274.56</v>
      </c>
      <c r="G2384" s="234">
        <v>-623.15000000000009</v>
      </c>
      <c r="H2384" s="105">
        <v>-19.030037623375357</v>
      </c>
      <c r="I2384" s="240">
        <v>549.75900000000001</v>
      </c>
      <c r="J2384" s="235">
        <v>1189.5119999999999</v>
      </c>
      <c r="K2384" s="234">
        <v>-639.75299999999993</v>
      </c>
      <c r="L2384" s="312">
        <v>-53.78281177491273</v>
      </c>
      <c r="M2384" s="240">
        <v>452.57400000000001</v>
      </c>
      <c r="N2384" s="235">
        <v>452.43200000000002</v>
      </c>
      <c r="O2384" s="234">
        <v>0.14199999999999591</v>
      </c>
      <c r="P2384" s="105">
        <v>3.1385932029563759E-2</v>
      </c>
      <c r="Q2384" s="240">
        <v>1649.077</v>
      </c>
      <c r="R2384" s="235">
        <v>1632.616</v>
      </c>
      <c r="S2384" s="234">
        <v>16.461000000000013</v>
      </c>
      <c r="T2384" s="105">
        <v>1.0082591374824217</v>
      </c>
      <c r="U2384" s="180" t="s">
        <v>5401</v>
      </c>
      <c r="V2384" s="165">
        <v>924</v>
      </c>
      <c r="W2384" s="165">
        <v>919</v>
      </c>
      <c r="X2384" s="165">
        <v>5</v>
      </c>
      <c r="Y2384" s="255">
        <v>0.54406964091403698</v>
      </c>
      <c r="Z2384" s="237" t="s">
        <v>5487</v>
      </c>
      <c r="AA2384" s="165">
        <v>256</v>
      </c>
      <c r="AB2384" s="165">
        <v>264</v>
      </c>
      <c r="AC2384" s="165">
        <v>-8</v>
      </c>
      <c r="AD2384" s="255">
        <v>-3.0303030303030303</v>
      </c>
      <c r="AE2384" s="241" t="s">
        <v>5578</v>
      </c>
      <c r="AF2384" s="165">
        <v>236</v>
      </c>
      <c r="AG2384" s="165">
        <v>225</v>
      </c>
      <c r="AH2384" s="165">
        <v>11</v>
      </c>
      <c r="AI2384" s="165">
        <v>4.8888888888888893</v>
      </c>
      <c r="AJ2384" s="241" t="s">
        <v>11659</v>
      </c>
      <c r="AK2384" s="165">
        <v>87</v>
      </c>
      <c r="AL2384" s="165">
        <v>88</v>
      </c>
      <c r="AM2384" s="165">
        <v>-1</v>
      </c>
      <c r="AN2384" s="165">
        <v>-1.1363636363636365</v>
      </c>
      <c r="AO2384" s="241" t="s">
        <v>11660</v>
      </c>
      <c r="AP2384" s="165">
        <v>42</v>
      </c>
      <c r="AQ2384" s="165">
        <v>45</v>
      </c>
      <c r="AR2384" s="165">
        <v>-3</v>
      </c>
      <c r="AS2384" s="255">
        <v>-6.666666666666667</v>
      </c>
      <c r="AT2384" s="169" t="s">
        <v>11661</v>
      </c>
    </row>
    <row r="2385" spans="2:46" ht="50" customHeight="1">
      <c r="B2385" s="34" t="s">
        <v>4691</v>
      </c>
      <c r="C2385" s="38" t="s">
        <v>5329</v>
      </c>
      <c r="D2385" s="36" t="s">
        <v>4692</v>
      </c>
      <c r="E2385" s="240">
        <v>9173.9150000000009</v>
      </c>
      <c r="F2385" s="235">
        <v>10638.708000000001</v>
      </c>
      <c r="G2385" s="234">
        <v>-1464.7929999999997</v>
      </c>
      <c r="H2385" s="105">
        <v>-13.768523395886037</v>
      </c>
      <c r="I2385" s="240">
        <v>5256.7820000000002</v>
      </c>
      <c r="J2385" s="235">
        <v>5715.6580000000004</v>
      </c>
      <c r="K2385" s="234">
        <v>-458.8760000000002</v>
      </c>
      <c r="L2385" s="312">
        <v>-8.0284019792646824</v>
      </c>
      <c r="M2385" s="240">
        <v>1088.9269999999999</v>
      </c>
      <c r="N2385" s="235">
        <v>1383.6410000000001</v>
      </c>
      <c r="O2385" s="234">
        <v>-294.71400000000017</v>
      </c>
      <c r="P2385" s="105">
        <v>-21.299889205364696</v>
      </c>
      <c r="Q2385" s="240">
        <v>2828.2060000000001</v>
      </c>
      <c r="R2385" s="235">
        <v>3539.4090000000001</v>
      </c>
      <c r="S2385" s="234">
        <v>-711.20299999999997</v>
      </c>
      <c r="T2385" s="105">
        <v>-20.093834874692355</v>
      </c>
      <c r="U2385" s="180" t="s">
        <v>5397</v>
      </c>
      <c r="V2385" s="165">
        <v>783</v>
      </c>
      <c r="W2385" s="165">
        <v>780</v>
      </c>
      <c r="X2385" s="165">
        <v>3</v>
      </c>
      <c r="Y2385" s="255">
        <v>0.38461538461538464</v>
      </c>
      <c r="Z2385" s="241" t="s">
        <v>10830</v>
      </c>
      <c r="AA2385" s="165">
        <v>710</v>
      </c>
      <c r="AB2385" s="165">
        <v>1209</v>
      </c>
      <c r="AC2385" s="165">
        <v>-499</v>
      </c>
      <c r="AD2385" s="255">
        <v>-41.273779983457402</v>
      </c>
      <c r="AE2385" s="241" t="s">
        <v>10831</v>
      </c>
      <c r="AF2385" s="165">
        <v>589</v>
      </c>
      <c r="AG2385" s="165">
        <v>774</v>
      </c>
      <c r="AH2385" s="165">
        <v>-185</v>
      </c>
      <c r="AI2385" s="165">
        <v>-23.901808785529717</v>
      </c>
      <c r="AJ2385" s="241" t="s">
        <v>5338</v>
      </c>
      <c r="AK2385" s="165">
        <v>431</v>
      </c>
      <c r="AL2385" s="165">
        <v>471</v>
      </c>
      <c r="AM2385" s="165">
        <v>-40</v>
      </c>
      <c r="AN2385" s="165">
        <v>-8.4925690021231421</v>
      </c>
      <c r="AO2385" s="241" t="s">
        <v>5526</v>
      </c>
      <c r="AP2385" s="165">
        <v>105</v>
      </c>
      <c r="AQ2385" s="165">
        <v>104</v>
      </c>
      <c r="AR2385" s="165">
        <v>1</v>
      </c>
      <c r="AS2385" s="255">
        <v>0.96153846153846156</v>
      </c>
      <c r="AT2385" s="135" t="s">
        <v>11662</v>
      </c>
    </row>
    <row r="2386" spans="2:46" ht="50" customHeight="1">
      <c r="B2386" s="34" t="s">
        <v>4693</v>
      </c>
      <c r="C2386" s="38" t="s">
        <v>5329</v>
      </c>
      <c r="D2386" s="36" t="s">
        <v>4694</v>
      </c>
      <c r="E2386" s="240">
        <v>14718.581</v>
      </c>
      <c r="F2386" s="235">
        <v>14447.272999999999</v>
      </c>
      <c r="G2386" s="234">
        <v>271.3080000000009</v>
      </c>
      <c r="H2386" s="105">
        <v>1.8779184140841036</v>
      </c>
      <c r="I2386" s="240">
        <v>6670.6970000000001</v>
      </c>
      <c r="J2386" s="235">
        <v>6592.0439999999999</v>
      </c>
      <c r="K2386" s="234">
        <v>78.653000000000247</v>
      </c>
      <c r="L2386" s="312">
        <v>1.1931504097970258</v>
      </c>
      <c r="M2386" s="240">
        <v>5068.7449999999999</v>
      </c>
      <c r="N2386" s="235">
        <v>4917.7420000000002</v>
      </c>
      <c r="O2386" s="234">
        <v>151.0029999999997</v>
      </c>
      <c r="P2386" s="105">
        <v>3.0705758862502281</v>
      </c>
      <c r="Q2386" s="240">
        <v>2979.1390000000001</v>
      </c>
      <c r="R2386" s="235">
        <v>2937.4870000000001</v>
      </c>
      <c r="S2386" s="234">
        <v>41.652000000000044</v>
      </c>
      <c r="T2386" s="105">
        <v>1.4179467007002939</v>
      </c>
      <c r="U2386" s="147" t="s">
        <v>10832</v>
      </c>
      <c r="V2386" s="165">
        <v>1268</v>
      </c>
      <c r="W2386" s="165">
        <v>1267</v>
      </c>
      <c r="X2386" s="165">
        <v>1</v>
      </c>
      <c r="Y2386" s="255">
        <v>7.8926598263614839E-2</v>
      </c>
      <c r="Z2386" s="241" t="s">
        <v>6109</v>
      </c>
      <c r="AA2386" s="165">
        <v>1026</v>
      </c>
      <c r="AB2386" s="165">
        <v>1226</v>
      </c>
      <c r="AC2386" s="165">
        <v>-200</v>
      </c>
      <c r="AD2386" s="255">
        <v>-16.31321370309951</v>
      </c>
      <c r="AE2386" s="241" t="s">
        <v>5373</v>
      </c>
      <c r="AF2386" s="165">
        <v>300</v>
      </c>
      <c r="AG2386" s="165">
        <v>302</v>
      </c>
      <c r="AH2386" s="165">
        <v>-2</v>
      </c>
      <c r="AI2386" s="165">
        <v>-0.66225165562913912</v>
      </c>
      <c r="AJ2386" s="241" t="s">
        <v>5460</v>
      </c>
      <c r="AK2386" s="165">
        <v>264</v>
      </c>
      <c r="AL2386" s="165">
        <v>28</v>
      </c>
      <c r="AM2386" s="165">
        <v>236</v>
      </c>
      <c r="AN2386" s="165">
        <v>842.85714285714289</v>
      </c>
      <c r="AO2386" s="241" t="s">
        <v>5526</v>
      </c>
      <c r="AP2386" s="165">
        <v>62</v>
      </c>
      <c r="AQ2386" s="165">
        <v>64</v>
      </c>
      <c r="AR2386" s="165">
        <v>-2</v>
      </c>
      <c r="AS2386" s="255">
        <v>-3.125</v>
      </c>
      <c r="AT2386" s="135" t="s">
        <v>11663</v>
      </c>
    </row>
    <row r="2387" spans="2:46" ht="50" customHeight="1">
      <c r="B2387" s="34" t="s">
        <v>4695</v>
      </c>
      <c r="C2387" s="35" t="s">
        <v>5329</v>
      </c>
      <c r="D2387" s="36" t="s">
        <v>4696</v>
      </c>
      <c r="E2387" s="240">
        <v>10831.995000000001</v>
      </c>
      <c r="F2387" s="235">
        <v>12208.402</v>
      </c>
      <c r="G2387" s="234">
        <v>-1376.4069999999992</v>
      </c>
      <c r="H2387" s="105">
        <v>-11.274260136584619</v>
      </c>
      <c r="I2387" s="240">
        <v>5395</v>
      </c>
      <c r="J2387" s="235">
        <v>6007.5290000000005</v>
      </c>
      <c r="K2387" s="234">
        <v>-612.52900000000045</v>
      </c>
      <c r="L2387" s="312">
        <v>-10.196022357944514</v>
      </c>
      <c r="M2387" s="240">
        <v>1933.154</v>
      </c>
      <c r="N2387" s="235">
        <v>2331.8850000000002</v>
      </c>
      <c r="O2387" s="234">
        <v>-398.73100000000022</v>
      </c>
      <c r="P2387" s="105">
        <v>-17.0990850749501</v>
      </c>
      <c r="Q2387" s="240">
        <v>3503.8409999999999</v>
      </c>
      <c r="R2387" s="235">
        <v>3868.9879999999998</v>
      </c>
      <c r="S2387" s="234">
        <v>-365.14699999999993</v>
      </c>
      <c r="T2387" s="105">
        <v>-9.4377909675605078</v>
      </c>
      <c r="U2387" s="180" t="s">
        <v>5338</v>
      </c>
      <c r="V2387" s="165">
        <v>1965</v>
      </c>
      <c r="W2387" s="165">
        <v>2209</v>
      </c>
      <c r="X2387" s="165">
        <v>-244</v>
      </c>
      <c r="Y2387" s="255">
        <v>-11.04572204617474</v>
      </c>
      <c r="Z2387" s="237" t="s">
        <v>10833</v>
      </c>
      <c r="AA2387" s="165">
        <v>1022</v>
      </c>
      <c r="AB2387" s="165">
        <v>1028</v>
      </c>
      <c r="AC2387" s="165">
        <v>-6</v>
      </c>
      <c r="AD2387" s="255">
        <v>-0.58365758754863817</v>
      </c>
      <c r="AE2387" s="241" t="s">
        <v>10834</v>
      </c>
      <c r="AF2387" s="165">
        <v>175</v>
      </c>
      <c r="AG2387" s="165">
        <v>188</v>
      </c>
      <c r="AH2387" s="165">
        <v>-13</v>
      </c>
      <c r="AI2387" s="165">
        <v>-6.9148936170212769</v>
      </c>
      <c r="AJ2387" s="241" t="s">
        <v>5342</v>
      </c>
      <c r="AK2387" s="165">
        <v>150</v>
      </c>
      <c r="AL2387" s="165">
        <v>124</v>
      </c>
      <c r="AM2387" s="165">
        <v>26</v>
      </c>
      <c r="AN2387" s="165">
        <v>20.967741935483872</v>
      </c>
      <c r="AO2387" s="241" t="s">
        <v>7280</v>
      </c>
      <c r="AP2387" s="165">
        <v>142</v>
      </c>
      <c r="AQ2387" s="165">
        <v>140</v>
      </c>
      <c r="AR2387" s="165">
        <v>2</v>
      </c>
      <c r="AS2387" s="255">
        <v>1.4285714285714286</v>
      </c>
      <c r="AT2387" s="135" t="s">
        <v>11664</v>
      </c>
    </row>
    <row r="2388" spans="2:46" ht="50" customHeight="1">
      <c r="B2388" s="34" t="s">
        <v>4697</v>
      </c>
      <c r="C2388" s="35" t="s">
        <v>5329</v>
      </c>
      <c r="D2388" s="36" t="s">
        <v>4698</v>
      </c>
      <c r="E2388" s="240">
        <v>5892.91</v>
      </c>
      <c r="F2388" s="235">
        <v>5717.0630000000001</v>
      </c>
      <c r="G2388" s="234">
        <v>175.84699999999975</v>
      </c>
      <c r="H2388" s="105">
        <v>3.0758275709048468</v>
      </c>
      <c r="I2388" s="240">
        <v>3220.3009999999999</v>
      </c>
      <c r="J2388" s="235">
        <v>2818.9589999999998</v>
      </c>
      <c r="K2388" s="234">
        <v>401.3420000000001</v>
      </c>
      <c r="L2388" s="312">
        <v>14.237241478148499</v>
      </c>
      <c r="M2388" s="240">
        <v>233.43</v>
      </c>
      <c r="N2388" s="235">
        <v>159.309</v>
      </c>
      <c r="O2388" s="234">
        <v>74.121000000000009</v>
      </c>
      <c r="P2388" s="105">
        <v>46.526561587857564</v>
      </c>
      <c r="Q2388" s="240">
        <v>2439.1790000000001</v>
      </c>
      <c r="R2388" s="235">
        <v>2738.7950000000001</v>
      </c>
      <c r="S2388" s="234">
        <v>-299.61599999999999</v>
      </c>
      <c r="T2388" s="105">
        <v>-10.939701584090814</v>
      </c>
      <c r="U2388" s="180" t="s">
        <v>5422</v>
      </c>
      <c r="V2388" s="165">
        <v>1146</v>
      </c>
      <c r="W2388" s="165">
        <v>1199</v>
      </c>
      <c r="X2388" s="165">
        <v>-53</v>
      </c>
      <c r="Y2388" s="255">
        <v>-4.4203502919099247</v>
      </c>
      <c r="Z2388" s="237" t="s">
        <v>11665</v>
      </c>
      <c r="AA2388" s="165">
        <v>821</v>
      </c>
      <c r="AB2388" s="165">
        <v>1009</v>
      </c>
      <c r="AC2388" s="165">
        <v>-188</v>
      </c>
      <c r="AD2388" s="255">
        <v>-18.632309217046579</v>
      </c>
      <c r="AE2388" s="237" t="s">
        <v>11666</v>
      </c>
      <c r="AF2388" s="165">
        <v>238</v>
      </c>
      <c r="AG2388" s="165">
        <v>287</v>
      </c>
      <c r="AH2388" s="165">
        <v>-49</v>
      </c>
      <c r="AI2388" s="165">
        <v>-17.073170731707318</v>
      </c>
      <c r="AJ2388" s="237" t="s">
        <v>5386</v>
      </c>
      <c r="AK2388" s="165">
        <v>103</v>
      </c>
      <c r="AL2388" s="165">
        <v>100</v>
      </c>
      <c r="AM2388" s="165">
        <v>3</v>
      </c>
      <c r="AN2388" s="165">
        <v>3</v>
      </c>
      <c r="AO2388" s="237" t="s">
        <v>6005</v>
      </c>
      <c r="AP2388" s="165">
        <v>52</v>
      </c>
      <c r="AQ2388" s="165">
        <v>60</v>
      </c>
      <c r="AR2388" s="165">
        <v>-8</v>
      </c>
      <c r="AS2388" s="255">
        <v>-13.333333333333334</v>
      </c>
      <c r="AT2388" s="135" t="s">
        <v>11667</v>
      </c>
    </row>
    <row r="2389" spans="2:46" ht="50" customHeight="1">
      <c r="B2389" s="34" t="s">
        <v>4699</v>
      </c>
      <c r="C2389" s="35" t="s">
        <v>5329</v>
      </c>
      <c r="D2389" s="36" t="s">
        <v>4700</v>
      </c>
      <c r="E2389" s="240">
        <v>8110.1530000000002</v>
      </c>
      <c r="F2389" s="235">
        <v>7913.12</v>
      </c>
      <c r="G2389" s="234">
        <v>197.03300000000036</v>
      </c>
      <c r="H2389" s="105">
        <v>2.4899533938572946</v>
      </c>
      <c r="I2389" s="240">
        <v>3334.33</v>
      </c>
      <c r="J2389" s="235">
        <v>4190.3689999999997</v>
      </c>
      <c r="K2389" s="234">
        <v>-856.03899999999976</v>
      </c>
      <c r="L2389" s="312">
        <v>-20.428725966615346</v>
      </c>
      <c r="M2389" s="240">
        <v>618.68299999999999</v>
      </c>
      <c r="N2389" s="235">
        <v>618.43399999999997</v>
      </c>
      <c r="O2389" s="234">
        <v>0.24900000000002365</v>
      </c>
      <c r="P2389" s="105">
        <v>4.0262986834492226E-2</v>
      </c>
      <c r="Q2389" s="240">
        <v>4157.1400000000003</v>
      </c>
      <c r="R2389" s="235">
        <v>3104.317</v>
      </c>
      <c r="S2389" s="234">
        <v>1052.8230000000003</v>
      </c>
      <c r="T2389" s="105">
        <v>33.914803159600012</v>
      </c>
      <c r="U2389" s="180" t="s">
        <v>5338</v>
      </c>
      <c r="V2389" s="165">
        <v>1261</v>
      </c>
      <c r="W2389" s="165">
        <v>1480</v>
      </c>
      <c r="X2389" s="165">
        <v>-219</v>
      </c>
      <c r="Y2389" s="255">
        <v>-14.797297297297296</v>
      </c>
      <c r="Z2389" s="241" t="s">
        <v>10835</v>
      </c>
      <c r="AA2389" s="165">
        <v>1000</v>
      </c>
      <c r="AB2389" s="165" t="s">
        <v>5412</v>
      </c>
      <c r="AC2389" s="165" t="s">
        <v>5412</v>
      </c>
      <c r="AD2389" s="165" t="s">
        <v>5412</v>
      </c>
      <c r="AE2389" s="241" t="s">
        <v>5460</v>
      </c>
      <c r="AF2389" s="165">
        <v>959</v>
      </c>
      <c r="AG2389" s="165">
        <v>665</v>
      </c>
      <c r="AH2389" s="165">
        <v>294</v>
      </c>
      <c r="AI2389" s="165">
        <v>44.210526315789473</v>
      </c>
      <c r="AJ2389" s="241" t="s">
        <v>10836</v>
      </c>
      <c r="AK2389" s="165">
        <v>335</v>
      </c>
      <c r="AL2389" s="165">
        <v>361</v>
      </c>
      <c r="AM2389" s="165">
        <v>-26</v>
      </c>
      <c r="AN2389" s="165">
        <v>-7.202216066481995</v>
      </c>
      <c r="AO2389" s="241" t="s">
        <v>5373</v>
      </c>
      <c r="AP2389" s="165">
        <v>285</v>
      </c>
      <c r="AQ2389" s="165">
        <v>285</v>
      </c>
      <c r="AR2389" s="165">
        <v>0</v>
      </c>
      <c r="AS2389" s="255">
        <v>0</v>
      </c>
      <c r="AT2389" s="135" t="s">
        <v>11668</v>
      </c>
    </row>
    <row r="2390" spans="2:46" ht="50" customHeight="1">
      <c r="B2390" s="34" t="s">
        <v>4701</v>
      </c>
      <c r="C2390" s="35" t="s">
        <v>5329</v>
      </c>
      <c r="D2390" s="36" t="s">
        <v>4702</v>
      </c>
      <c r="E2390" s="240">
        <v>15112.494000000001</v>
      </c>
      <c r="F2390" s="235">
        <v>14289.581</v>
      </c>
      <c r="G2390" s="234">
        <v>822.91300000000047</v>
      </c>
      <c r="H2390" s="105">
        <v>5.7588322568730348</v>
      </c>
      <c r="I2390" s="240">
        <v>9456.6290000000008</v>
      </c>
      <c r="J2390" s="235">
        <v>8634.3220000000001</v>
      </c>
      <c r="K2390" s="234">
        <v>822.3070000000007</v>
      </c>
      <c r="L2390" s="312">
        <v>9.523700876571441</v>
      </c>
      <c r="M2390" s="240">
        <v>730.09799999999996</v>
      </c>
      <c r="N2390" s="235">
        <v>831.56200000000001</v>
      </c>
      <c r="O2390" s="234">
        <v>-101.46400000000006</v>
      </c>
      <c r="P2390" s="105">
        <v>-12.20161575444766</v>
      </c>
      <c r="Q2390" s="240">
        <v>4925.7669999999998</v>
      </c>
      <c r="R2390" s="235">
        <v>4823.6970000000001</v>
      </c>
      <c r="S2390" s="234">
        <v>102.06999999999971</v>
      </c>
      <c r="T2390" s="105">
        <v>2.1160118473444687</v>
      </c>
      <c r="U2390" s="180" t="s">
        <v>5513</v>
      </c>
      <c r="V2390" s="165">
        <v>3978</v>
      </c>
      <c r="W2390" s="165">
        <v>3896</v>
      </c>
      <c r="X2390" s="165">
        <v>82</v>
      </c>
      <c r="Y2390" s="255">
        <v>2.1047227926078027</v>
      </c>
      <c r="Z2390" s="148" t="s">
        <v>10837</v>
      </c>
      <c r="AA2390" s="165">
        <v>444</v>
      </c>
      <c r="AB2390" s="165">
        <v>483</v>
      </c>
      <c r="AC2390" s="165">
        <v>-39</v>
      </c>
      <c r="AD2390" s="255">
        <v>-8.0745341614906838</v>
      </c>
      <c r="AE2390" s="241" t="s">
        <v>5487</v>
      </c>
      <c r="AF2390" s="165">
        <v>325</v>
      </c>
      <c r="AG2390" s="165">
        <v>293</v>
      </c>
      <c r="AH2390" s="165">
        <v>32</v>
      </c>
      <c r="AI2390" s="165">
        <v>10.921501706484642</v>
      </c>
      <c r="AJ2390" s="241" t="s">
        <v>5421</v>
      </c>
      <c r="AK2390" s="165">
        <v>79</v>
      </c>
      <c r="AL2390" s="165">
        <v>65</v>
      </c>
      <c r="AM2390" s="165">
        <v>14</v>
      </c>
      <c r="AN2390" s="165">
        <v>21.53846153846154</v>
      </c>
      <c r="AO2390" s="149" t="s">
        <v>8567</v>
      </c>
      <c r="AP2390" s="165">
        <v>52</v>
      </c>
      <c r="AQ2390" s="165">
        <v>46</v>
      </c>
      <c r="AR2390" s="165">
        <v>6</v>
      </c>
      <c r="AS2390" s="255">
        <v>13.043478260869565</v>
      </c>
      <c r="AT2390" s="135" t="s">
        <v>11669</v>
      </c>
    </row>
    <row r="2391" spans="2:46" ht="50" customHeight="1">
      <c r="B2391" s="34" t="s">
        <v>4703</v>
      </c>
      <c r="C2391" s="35" t="s">
        <v>5329</v>
      </c>
      <c r="D2391" s="36" t="s">
        <v>4704</v>
      </c>
      <c r="E2391" s="240">
        <v>4819.9830000000002</v>
      </c>
      <c r="F2391" s="235">
        <v>4078.7739999999999</v>
      </c>
      <c r="G2391" s="234">
        <v>741.20900000000029</v>
      </c>
      <c r="H2391" s="105">
        <v>18.172347867275811</v>
      </c>
      <c r="I2391" s="240">
        <v>1547.2470000000001</v>
      </c>
      <c r="J2391" s="235">
        <v>1546.924</v>
      </c>
      <c r="K2391" s="234">
        <v>0.32300000000009277</v>
      </c>
      <c r="L2391" s="312">
        <v>2.0880146665259103E-2</v>
      </c>
      <c r="M2391" s="240">
        <v>120.003</v>
      </c>
      <c r="N2391" s="235">
        <v>119.902</v>
      </c>
      <c r="O2391" s="234">
        <v>0.10099999999999909</v>
      </c>
      <c r="P2391" s="105">
        <v>8.4235458958148393E-2</v>
      </c>
      <c r="Q2391" s="240">
        <v>3152.7330000000002</v>
      </c>
      <c r="R2391" s="235">
        <v>2411.9479999999999</v>
      </c>
      <c r="S2391" s="234">
        <v>740.78500000000031</v>
      </c>
      <c r="T2391" s="105">
        <v>30.713141411008877</v>
      </c>
      <c r="U2391" s="180" t="s">
        <v>7661</v>
      </c>
      <c r="V2391" s="165">
        <v>1755</v>
      </c>
      <c r="W2391" s="165">
        <v>1316</v>
      </c>
      <c r="X2391" s="165">
        <v>439</v>
      </c>
      <c r="Y2391" s="255">
        <v>33.358662613981764</v>
      </c>
      <c r="Z2391" s="241" t="s">
        <v>7284</v>
      </c>
      <c r="AA2391" s="165">
        <v>410</v>
      </c>
      <c r="AB2391" s="165">
        <v>260</v>
      </c>
      <c r="AC2391" s="165">
        <v>150</v>
      </c>
      <c r="AD2391" s="255">
        <v>57.692307692307686</v>
      </c>
      <c r="AE2391" s="241" t="s">
        <v>10838</v>
      </c>
      <c r="AF2391" s="165">
        <v>358</v>
      </c>
      <c r="AG2391" s="165">
        <v>308</v>
      </c>
      <c r="AH2391" s="165">
        <v>50</v>
      </c>
      <c r="AI2391" s="165">
        <v>16.233766233766232</v>
      </c>
      <c r="AJ2391" s="241" t="s">
        <v>10839</v>
      </c>
      <c r="AK2391" s="165">
        <v>301</v>
      </c>
      <c r="AL2391" s="165">
        <v>304</v>
      </c>
      <c r="AM2391" s="165">
        <v>-3</v>
      </c>
      <c r="AN2391" s="165">
        <v>-0.98684210526315785</v>
      </c>
      <c r="AO2391" s="241" t="s">
        <v>10840</v>
      </c>
      <c r="AP2391" s="165">
        <v>194</v>
      </c>
      <c r="AQ2391" s="165">
        <v>94</v>
      </c>
      <c r="AR2391" s="165">
        <v>100</v>
      </c>
      <c r="AS2391" s="255">
        <v>106.38297872340425</v>
      </c>
      <c r="AT2391" s="135" t="s">
        <v>11670</v>
      </c>
    </row>
    <row r="2392" spans="2:46" ht="50" customHeight="1">
      <c r="B2392" s="34" t="s">
        <v>4705</v>
      </c>
      <c r="C2392" s="35" t="s">
        <v>5329</v>
      </c>
      <c r="D2392" s="36" t="s">
        <v>4706</v>
      </c>
      <c r="E2392" s="240">
        <v>15058.290999999999</v>
      </c>
      <c r="F2392" s="235">
        <v>15768.325999999999</v>
      </c>
      <c r="G2392" s="234">
        <v>-710.03499999999985</v>
      </c>
      <c r="H2392" s="105">
        <v>-4.5029193333521889</v>
      </c>
      <c r="I2392" s="240">
        <v>8900.491</v>
      </c>
      <c r="J2392" s="235">
        <v>9697.7060000000001</v>
      </c>
      <c r="K2392" s="234">
        <v>-797.21500000000015</v>
      </c>
      <c r="L2392" s="312">
        <v>-8.2206554828533687</v>
      </c>
      <c r="M2392" s="240">
        <v>1978.45</v>
      </c>
      <c r="N2392" s="235">
        <v>2171.67</v>
      </c>
      <c r="O2392" s="234">
        <v>-193.22000000000003</v>
      </c>
      <c r="P2392" s="105">
        <v>-8.8973002343818361</v>
      </c>
      <c r="Q2392" s="240">
        <v>4179.3500000000004</v>
      </c>
      <c r="R2392" s="235">
        <v>3898.95</v>
      </c>
      <c r="S2392" s="234">
        <v>280.40000000000055</v>
      </c>
      <c r="T2392" s="105">
        <v>7.1916798112312428</v>
      </c>
      <c r="U2392" s="180" t="s">
        <v>5901</v>
      </c>
      <c r="V2392" s="165">
        <v>2656.5360000000001</v>
      </c>
      <c r="W2392" s="165">
        <v>2882.7570000000001</v>
      </c>
      <c r="X2392" s="165">
        <v>-226.221</v>
      </c>
      <c r="Y2392" s="255">
        <v>-7.8473835984094391</v>
      </c>
      <c r="Z2392" s="237" t="s">
        <v>11671</v>
      </c>
      <c r="AA2392" s="165">
        <v>692.72500000000002</v>
      </c>
      <c r="AB2392" s="165">
        <v>237.24100000000001</v>
      </c>
      <c r="AC2392" s="165">
        <v>455.48400000000004</v>
      </c>
      <c r="AD2392" s="255">
        <v>191.99210928970962</v>
      </c>
      <c r="AE2392" s="237" t="s">
        <v>6757</v>
      </c>
      <c r="AF2392" s="165">
        <v>359.584</v>
      </c>
      <c r="AG2392" s="165">
        <v>385.339</v>
      </c>
      <c r="AH2392" s="165">
        <v>-25.754999999999995</v>
      </c>
      <c r="AI2392" s="165">
        <v>-6.6837252393347146</v>
      </c>
      <c r="AJ2392" s="237" t="s">
        <v>10841</v>
      </c>
      <c r="AK2392" s="165">
        <v>272.56700000000001</v>
      </c>
      <c r="AL2392" s="165">
        <v>213.62200000000001</v>
      </c>
      <c r="AM2392" s="165">
        <v>58.944999999999993</v>
      </c>
      <c r="AN2392" s="165">
        <v>27.593131793541858</v>
      </c>
      <c r="AO2392" s="237" t="s">
        <v>9290</v>
      </c>
      <c r="AP2392" s="165">
        <v>77.283000000000001</v>
      </c>
      <c r="AQ2392" s="165">
        <v>81.16</v>
      </c>
      <c r="AR2392" s="165">
        <v>-3.8769999999999953</v>
      </c>
      <c r="AS2392" s="255">
        <v>-4.776983735830453</v>
      </c>
      <c r="AT2392" s="166" t="s">
        <v>12144</v>
      </c>
    </row>
    <row r="2393" spans="2:46" ht="50" customHeight="1">
      <c r="B2393" s="37" t="s">
        <v>4707</v>
      </c>
      <c r="C2393" s="35" t="s">
        <v>5329</v>
      </c>
      <c r="D2393" s="39" t="s">
        <v>4708</v>
      </c>
      <c r="E2393" s="240">
        <v>7822.8310000000001</v>
      </c>
      <c r="F2393" s="235">
        <v>7477.5479999999998</v>
      </c>
      <c r="G2393" s="234">
        <v>345.28300000000036</v>
      </c>
      <c r="H2393" s="105">
        <v>4.6175965704265671</v>
      </c>
      <c r="I2393" s="240">
        <v>3577.933</v>
      </c>
      <c r="J2393" s="235">
        <v>3443.8429999999998</v>
      </c>
      <c r="K2393" s="234">
        <v>134.09000000000015</v>
      </c>
      <c r="L2393" s="312">
        <v>3.8936153593529137</v>
      </c>
      <c r="M2393" s="240">
        <v>986.39099999999996</v>
      </c>
      <c r="N2393" s="235">
        <v>835.99099999999999</v>
      </c>
      <c r="O2393" s="234">
        <v>150.39999999999998</v>
      </c>
      <c r="P2393" s="105">
        <v>17.990624300979313</v>
      </c>
      <c r="Q2393" s="240">
        <v>3258.5070000000001</v>
      </c>
      <c r="R2393" s="235">
        <v>3197.7139999999999</v>
      </c>
      <c r="S2393" s="234">
        <v>60.79300000000012</v>
      </c>
      <c r="T2393" s="105">
        <v>1.9011393764420497</v>
      </c>
      <c r="U2393" s="180" t="s">
        <v>5395</v>
      </c>
      <c r="V2393" s="165">
        <v>2595</v>
      </c>
      <c r="W2393" s="165">
        <v>2635</v>
      </c>
      <c r="X2393" s="165">
        <v>-40</v>
      </c>
      <c r="Y2393" s="255">
        <v>-1.5180265654648957</v>
      </c>
      <c r="Z2393" s="237" t="s">
        <v>5373</v>
      </c>
      <c r="AA2393" s="165">
        <v>485</v>
      </c>
      <c r="AB2393" s="165">
        <v>485</v>
      </c>
      <c r="AC2393" s="165">
        <v>0</v>
      </c>
      <c r="AD2393" s="255">
        <v>0</v>
      </c>
      <c r="AE2393" s="237" t="s">
        <v>7280</v>
      </c>
      <c r="AF2393" s="165">
        <v>103</v>
      </c>
      <c r="AG2393" s="165">
        <v>0</v>
      </c>
      <c r="AH2393" s="165">
        <v>103</v>
      </c>
      <c r="AI2393" s="165" t="s">
        <v>12165</v>
      </c>
      <c r="AJ2393" s="237" t="s">
        <v>5445</v>
      </c>
      <c r="AK2393" s="165">
        <v>51</v>
      </c>
      <c r="AL2393" s="165">
        <v>56</v>
      </c>
      <c r="AM2393" s="165">
        <v>-5</v>
      </c>
      <c r="AN2393" s="165">
        <v>-8.9285714285714288</v>
      </c>
      <c r="AO2393" s="237" t="s">
        <v>10373</v>
      </c>
      <c r="AP2393" s="165">
        <v>22</v>
      </c>
      <c r="AQ2393" s="165">
        <v>22</v>
      </c>
      <c r="AR2393" s="165">
        <v>0</v>
      </c>
      <c r="AS2393" s="255">
        <v>0</v>
      </c>
      <c r="AT2393" s="135" t="s">
        <v>11672</v>
      </c>
    </row>
    <row r="2394" spans="2:46" ht="50" customHeight="1">
      <c r="B2394" s="37" t="s">
        <v>4709</v>
      </c>
      <c r="C2394" s="35" t="s">
        <v>5329</v>
      </c>
      <c r="D2394" s="39" t="s">
        <v>741</v>
      </c>
      <c r="E2394" s="240">
        <v>3507.2979999999998</v>
      </c>
      <c r="F2394" s="235">
        <v>3264.0520000000001</v>
      </c>
      <c r="G2394" s="234">
        <v>243.24599999999964</v>
      </c>
      <c r="H2394" s="105">
        <v>7.4522709809770076</v>
      </c>
      <c r="I2394" s="240">
        <v>1799.396</v>
      </c>
      <c r="J2394" s="235">
        <v>1856.248</v>
      </c>
      <c r="K2394" s="234">
        <v>-56.852000000000089</v>
      </c>
      <c r="L2394" s="312">
        <v>-3.0627373066529953</v>
      </c>
      <c r="M2394" s="240">
        <v>498.339</v>
      </c>
      <c r="N2394" s="235">
        <v>460.99599999999998</v>
      </c>
      <c r="O2394" s="234">
        <v>37.343000000000018</v>
      </c>
      <c r="P2394" s="105">
        <v>8.1005041258492518</v>
      </c>
      <c r="Q2394" s="240">
        <v>1209.5630000000001</v>
      </c>
      <c r="R2394" s="235">
        <v>946.80799999999999</v>
      </c>
      <c r="S2394" s="234">
        <v>262.75500000000011</v>
      </c>
      <c r="T2394" s="105">
        <v>27.751666652584273</v>
      </c>
      <c r="U2394" s="180" t="s">
        <v>5338</v>
      </c>
      <c r="V2394" s="165">
        <v>613</v>
      </c>
      <c r="W2394" s="165">
        <v>412</v>
      </c>
      <c r="X2394" s="165">
        <v>201</v>
      </c>
      <c r="Y2394" s="255">
        <v>48.786407766990294</v>
      </c>
      <c r="Z2394" s="237" t="s">
        <v>5395</v>
      </c>
      <c r="AA2394" s="165">
        <v>273</v>
      </c>
      <c r="AB2394" s="165">
        <v>243</v>
      </c>
      <c r="AC2394" s="165">
        <v>30</v>
      </c>
      <c r="AD2394" s="255">
        <v>12.345679012345679</v>
      </c>
      <c r="AE2394" s="237" t="s">
        <v>10842</v>
      </c>
      <c r="AF2394" s="165">
        <v>92</v>
      </c>
      <c r="AG2394" s="165">
        <v>62</v>
      </c>
      <c r="AH2394" s="165">
        <v>30</v>
      </c>
      <c r="AI2394" s="165">
        <v>48.387096774193552</v>
      </c>
      <c r="AJ2394" s="195" t="s">
        <v>10834</v>
      </c>
      <c r="AK2394" s="165">
        <v>84</v>
      </c>
      <c r="AL2394" s="165">
        <v>89</v>
      </c>
      <c r="AM2394" s="165">
        <v>-5</v>
      </c>
      <c r="AN2394" s="165">
        <v>-5.6179775280898872</v>
      </c>
      <c r="AO2394" s="241" t="s">
        <v>5373</v>
      </c>
      <c r="AP2394" s="165">
        <v>45</v>
      </c>
      <c r="AQ2394" s="165">
        <v>49</v>
      </c>
      <c r="AR2394" s="165">
        <v>-4</v>
      </c>
      <c r="AS2394" s="255">
        <v>-8.1632653061224492</v>
      </c>
      <c r="AT2394" s="135" t="s">
        <v>11673</v>
      </c>
    </row>
    <row r="2395" spans="2:46" ht="50" customHeight="1">
      <c r="B2395" s="34" t="s">
        <v>4710</v>
      </c>
      <c r="C2395" s="35" t="s">
        <v>5329</v>
      </c>
      <c r="D2395" s="36" t="s">
        <v>4711</v>
      </c>
      <c r="E2395" s="240">
        <v>2026.848</v>
      </c>
      <c r="F2395" s="235">
        <v>1623.913</v>
      </c>
      <c r="G2395" s="234">
        <v>402.93499999999995</v>
      </c>
      <c r="H2395" s="105">
        <v>24.812597719212786</v>
      </c>
      <c r="I2395" s="240">
        <v>366.04599999999999</v>
      </c>
      <c r="J2395" s="235">
        <v>425.97</v>
      </c>
      <c r="K2395" s="234">
        <v>-59.924000000000035</v>
      </c>
      <c r="L2395" s="312">
        <v>-14.067657346761516</v>
      </c>
      <c r="M2395" s="240">
        <v>367.61599999999999</v>
      </c>
      <c r="N2395" s="235">
        <v>367.35700000000003</v>
      </c>
      <c r="O2395" s="234">
        <v>0.25899999999995771</v>
      </c>
      <c r="P2395" s="105">
        <v>7.0503624539605264E-2</v>
      </c>
      <c r="Q2395" s="240">
        <v>1293.1859999999999</v>
      </c>
      <c r="R2395" s="235">
        <v>830.58600000000001</v>
      </c>
      <c r="S2395" s="234">
        <v>462.59999999999991</v>
      </c>
      <c r="T2395" s="105">
        <v>55.695617311151388</v>
      </c>
      <c r="U2395" s="180" t="s">
        <v>11674</v>
      </c>
      <c r="V2395" s="165">
        <v>554</v>
      </c>
      <c r="W2395" s="165">
        <v>260</v>
      </c>
      <c r="X2395" s="165">
        <v>294</v>
      </c>
      <c r="Y2395" s="255">
        <v>113.07692307692308</v>
      </c>
      <c r="Z2395" s="237" t="s">
        <v>10843</v>
      </c>
      <c r="AA2395" s="165">
        <v>461</v>
      </c>
      <c r="AB2395" s="165">
        <v>283</v>
      </c>
      <c r="AC2395" s="165">
        <v>178</v>
      </c>
      <c r="AD2395" s="255">
        <v>62.897526501766791</v>
      </c>
      <c r="AE2395" s="237" t="s">
        <v>5588</v>
      </c>
      <c r="AF2395" s="165">
        <v>135</v>
      </c>
      <c r="AG2395" s="165">
        <v>134</v>
      </c>
      <c r="AH2395" s="165">
        <v>1</v>
      </c>
      <c r="AI2395" s="165">
        <v>0.74626865671641784</v>
      </c>
      <c r="AJ2395" s="237" t="s">
        <v>10844</v>
      </c>
      <c r="AK2395" s="165">
        <v>107</v>
      </c>
      <c r="AL2395" s="165">
        <v>107</v>
      </c>
      <c r="AM2395" s="165">
        <v>0</v>
      </c>
      <c r="AN2395" s="165">
        <v>0</v>
      </c>
      <c r="AO2395" s="237" t="s">
        <v>10845</v>
      </c>
      <c r="AP2395" s="165">
        <v>30</v>
      </c>
      <c r="AQ2395" s="165">
        <v>41</v>
      </c>
      <c r="AR2395" s="165">
        <v>-11</v>
      </c>
      <c r="AS2395" s="255">
        <v>-26.829268292682929</v>
      </c>
      <c r="AT2395" s="135" t="s">
        <v>11675</v>
      </c>
    </row>
    <row r="2396" spans="2:46" ht="50" customHeight="1">
      <c r="B2396" s="34" t="s">
        <v>4712</v>
      </c>
      <c r="C2396" s="35" t="s">
        <v>5329</v>
      </c>
      <c r="D2396" s="36" t="s">
        <v>4713</v>
      </c>
      <c r="E2396" s="240">
        <v>2758.9189999999999</v>
      </c>
      <c r="F2396" s="235">
        <v>2875.3449999999998</v>
      </c>
      <c r="G2396" s="234">
        <v>-116.42599999999993</v>
      </c>
      <c r="H2396" s="105">
        <v>-4.0491141063072407</v>
      </c>
      <c r="I2396" s="240">
        <v>790.75699999999995</v>
      </c>
      <c r="J2396" s="235">
        <v>790.69799999999998</v>
      </c>
      <c r="K2396" s="234">
        <v>5.8999999999969077E-2</v>
      </c>
      <c r="L2396" s="312">
        <v>7.4617616333883582E-3</v>
      </c>
      <c r="M2396" s="240">
        <v>116.913</v>
      </c>
      <c r="N2396" s="235">
        <v>116.901</v>
      </c>
      <c r="O2396" s="234">
        <v>1.2000000000000455E-2</v>
      </c>
      <c r="P2396" s="105">
        <v>1.026509610696269E-2</v>
      </c>
      <c r="Q2396" s="240">
        <v>1851.249</v>
      </c>
      <c r="R2396" s="235">
        <v>1967.7460000000001</v>
      </c>
      <c r="S2396" s="234">
        <v>-116.49700000000007</v>
      </c>
      <c r="T2396" s="105">
        <v>-5.9203271153898962</v>
      </c>
      <c r="U2396" s="180" t="s">
        <v>5615</v>
      </c>
      <c r="V2396" s="165">
        <v>956</v>
      </c>
      <c r="W2396" s="165">
        <v>1035</v>
      </c>
      <c r="X2396" s="165">
        <v>-79</v>
      </c>
      <c r="Y2396" s="255">
        <v>-7.6328502415458939</v>
      </c>
      <c r="Z2396" s="237" t="s">
        <v>5386</v>
      </c>
      <c r="AA2396" s="165">
        <v>227</v>
      </c>
      <c r="AB2396" s="165">
        <v>227</v>
      </c>
      <c r="AC2396" s="165">
        <v>0</v>
      </c>
      <c r="AD2396" s="255">
        <v>0</v>
      </c>
      <c r="AE2396" s="237" t="s">
        <v>6957</v>
      </c>
      <c r="AF2396" s="165">
        <v>193</v>
      </c>
      <c r="AG2396" s="165">
        <v>193</v>
      </c>
      <c r="AH2396" s="165">
        <v>0</v>
      </c>
      <c r="AI2396" s="165">
        <v>0</v>
      </c>
      <c r="AJ2396" s="237" t="s">
        <v>11676</v>
      </c>
      <c r="AK2396" s="165">
        <v>173</v>
      </c>
      <c r="AL2396" s="165">
        <v>159</v>
      </c>
      <c r="AM2396" s="165">
        <v>14</v>
      </c>
      <c r="AN2396" s="165">
        <v>8.8050314465408803</v>
      </c>
      <c r="AO2396" s="237" t="s">
        <v>11677</v>
      </c>
      <c r="AP2396" s="165">
        <v>130</v>
      </c>
      <c r="AQ2396" s="165">
        <v>97</v>
      </c>
      <c r="AR2396" s="165">
        <v>33</v>
      </c>
      <c r="AS2396" s="255">
        <v>34.020618556701031</v>
      </c>
      <c r="AT2396" s="166" t="s">
        <v>11678</v>
      </c>
    </row>
    <row r="2397" spans="2:46" ht="50" customHeight="1">
      <c r="B2397" s="34" t="s">
        <v>4714</v>
      </c>
      <c r="C2397" s="35" t="s">
        <v>5329</v>
      </c>
      <c r="D2397" s="36" t="s">
        <v>4715</v>
      </c>
      <c r="E2397" s="240">
        <v>744.60199999999998</v>
      </c>
      <c r="F2397" s="235">
        <v>681.07500000000005</v>
      </c>
      <c r="G2397" s="234">
        <v>63.52699999999993</v>
      </c>
      <c r="H2397" s="105">
        <v>9.3274602650221965</v>
      </c>
      <c r="I2397" s="240">
        <v>575.07000000000005</v>
      </c>
      <c r="J2397" s="235">
        <v>492.30399999999997</v>
      </c>
      <c r="K2397" s="234">
        <v>82.766000000000076</v>
      </c>
      <c r="L2397" s="312">
        <v>16.811969839773816</v>
      </c>
      <c r="M2397" s="240">
        <v>53.750999999999998</v>
      </c>
      <c r="N2397" s="235">
        <v>53.744</v>
      </c>
      <c r="O2397" s="234">
        <v>6.9999999999978968E-3</v>
      </c>
      <c r="P2397" s="105">
        <v>1.3024709735036277E-2</v>
      </c>
      <c r="Q2397" s="240">
        <v>115.78100000000001</v>
      </c>
      <c r="R2397" s="235">
        <v>135.02699999999999</v>
      </c>
      <c r="S2397" s="234">
        <v>-19.245999999999981</v>
      </c>
      <c r="T2397" s="105">
        <v>-14.253445607174847</v>
      </c>
      <c r="U2397" s="180" t="s">
        <v>9195</v>
      </c>
      <c r="V2397" s="165">
        <v>130</v>
      </c>
      <c r="W2397" s="165">
        <v>100</v>
      </c>
      <c r="X2397" s="165">
        <v>30</v>
      </c>
      <c r="Y2397" s="255">
        <v>30</v>
      </c>
      <c r="Z2397" s="237" t="s">
        <v>10846</v>
      </c>
      <c r="AA2397" s="165">
        <v>114</v>
      </c>
      <c r="AB2397" s="165">
        <v>44</v>
      </c>
      <c r="AC2397" s="165">
        <v>70</v>
      </c>
      <c r="AD2397" s="255">
        <v>159.09090909090909</v>
      </c>
      <c r="AE2397" s="237" t="s">
        <v>5809</v>
      </c>
      <c r="AF2397" s="165">
        <v>53</v>
      </c>
      <c r="AG2397" s="165">
        <v>53</v>
      </c>
      <c r="AH2397" s="165">
        <v>0</v>
      </c>
      <c r="AI2397" s="165">
        <v>0</v>
      </c>
      <c r="AJ2397" s="237" t="s">
        <v>10847</v>
      </c>
      <c r="AK2397" s="165">
        <v>43</v>
      </c>
      <c r="AL2397" s="165">
        <v>66</v>
      </c>
      <c r="AM2397" s="165">
        <v>-23</v>
      </c>
      <c r="AN2397" s="165">
        <v>-34.848484848484851</v>
      </c>
      <c r="AO2397" s="237" t="s">
        <v>6286</v>
      </c>
      <c r="AP2397" s="165">
        <v>8</v>
      </c>
      <c r="AQ2397" s="165">
        <v>8</v>
      </c>
      <c r="AR2397" s="165">
        <v>0</v>
      </c>
      <c r="AS2397" s="255">
        <v>0</v>
      </c>
      <c r="AT2397" s="166" t="s">
        <v>11679</v>
      </c>
    </row>
    <row r="2398" spans="2:46" ht="50" customHeight="1">
      <c r="B2398" s="34" t="s">
        <v>4716</v>
      </c>
      <c r="C2398" s="35" t="s">
        <v>5329</v>
      </c>
      <c r="D2398" s="36" t="s">
        <v>4717</v>
      </c>
      <c r="E2398" s="240">
        <v>7180.1710000000003</v>
      </c>
      <c r="F2398" s="235">
        <v>7257.94</v>
      </c>
      <c r="G2398" s="234">
        <v>-77.768999999999323</v>
      </c>
      <c r="H2398" s="105">
        <v>-1.0715023822186369</v>
      </c>
      <c r="I2398" s="240">
        <v>2995.5940000000001</v>
      </c>
      <c r="J2398" s="235">
        <v>3064.2429999999999</v>
      </c>
      <c r="K2398" s="234">
        <v>-68.648999999999887</v>
      </c>
      <c r="L2398" s="312">
        <v>-2.2403249350655248</v>
      </c>
      <c r="M2398" s="240">
        <v>1036.354</v>
      </c>
      <c r="N2398" s="235">
        <v>1036.056</v>
      </c>
      <c r="O2398" s="234">
        <v>0.29800000000000182</v>
      </c>
      <c r="P2398" s="105">
        <v>2.8762924011829651E-2</v>
      </c>
      <c r="Q2398" s="240">
        <v>3148.223</v>
      </c>
      <c r="R2398" s="235">
        <v>3157.6410000000001</v>
      </c>
      <c r="S2398" s="234">
        <v>-9.4180000000001201</v>
      </c>
      <c r="T2398" s="105">
        <v>-0.29826063190844432</v>
      </c>
      <c r="U2398" s="180" t="s">
        <v>5401</v>
      </c>
      <c r="V2398" s="165">
        <v>1605</v>
      </c>
      <c r="W2398" s="165">
        <v>1644</v>
      </c>
      <c r="X2398" s="165">
        <v>-39</v>
      </c>
      <c r="Y2398" s="255">
        <v>-2.3722627737226274</v>
      </c>
      <c r="Z2398" s="237" t="s">
        <v>6142</v>
      </c>
      <c r="AA2398" s="165">
        <v>1053</v>
      </c>
      <c r="AB2398" s="165">
        <v>1012</v>
      </c>
      <c r="AC2398" s="165">
        <v>41</v>
      </c>
      <c r="AD2398" s="255">
        <v>4.0513833992094863</v>
      </c>
      <c r="AE2398" s="237" t="s">
        <v>8573</v>
      </c>
      <c r="AF2398" s="165">
        <v>207</v>
      </c>
      <c r="AG2398" s="165">
        <v>207</v>
      </c>
      <c r="AH2398" s="165">
        <v>0</v>
      </c>
      <c r="AI2398" s="165">
        <v>0</v>
      </c>
      <c r="AJ2398" s="237" t="s">
        <v>5487</v>
      </c>
      <c r="AK2398" s="165">
        <v>204</v>
      </c>
      <c r="AL2398" s="165">
        <v>204</v>
      </c>
      <c r="AM2398" s="165">
        <v>0</v>
      </c>
      <c r="AN2398" s="165">
        <v>0</v>
      </c>
      <c r="AO2398" s="237" t="s">
        <v>11680</v>
      </c>
      <c r="AP2398" s="165">
        <v>26</v>
      </c>
      <c r="AQ2398" s="165">
        <v>37</v>
      </c>
      <c r="AR2398" s="165">
        <v>-11</v>
      </c>
      <c r="AS2398" s="255">
        <v>-29.72972972972973</v>
      </c>
      <c r="AT2398" s="166" t="s">
        <v>11681</v>
      </c>
    </row>
    <row r="2399" spans="2:46" ht="50" customHeight="1">
      <c r="B2399" s="34" t="s">
        <v>4718</v>
      </c>
      <c r="C2399" s="35" t="s">
        <v>5329</v>
      </c>
      <c r="D2399" s="36" t="s">
        <v>4719</v>
      </c>
      <c r="E2399" s="240">
        <v>4683.067</v>
      </c>
      <c r="F2399" s="235">
        <v>4987.8469999999998</v>
      </c>
      <c r="G2399" s="234">
        <v>-304.77999999999975</v>
      </c>
      <c r="H2399" s="105">
        <v>-6.1104520647886709</v>
      </c>
      <c r="I2399" s="240">
        <v>2778.828</v>
      </c>
      <c r="J2399" s="235">
        <v>2575.4540000000002</v>
      </c>
      <c r="K2399" s="234">
        <v>203.3739999999998</v>
      </c>
      <c r="L2399" s="312">
        <v>7.8966271577748923</v>
      </c>
      <c r="M2399" s="240">
        <v>356.74400000000003</v>
      </c>
      <c r="N2399" s="235">
        <v>372.48099999999999</v>
      </c>
      <c r="O2399" s="234">
        <v>-15.736999999999966</v>
      </c>
      <c r="P2399" s="105">
        <v>-4.2249134855200579</v>
      </c>
      <c r="Q2399" s="240">
        <v>1547.4949999999999</v>
      </c>
      <c r="R2399" s="235">
        <v>2039.912</v>
      </c>
      <c r="S2399" s="234">
        <v>-492.41700000000014</v>
      </c>
      <c r="T2399" s="105">
        <v>-24.13912953107782</v>
      </c>
      <c r="U2399" s="180" t="s">
        <v>5534</v>
      </c>
      <c r="V2399" s="165">
        <v>505</v>
      </c>
      <c r="W2399" s="165">
        <v>841</v>
      </c>
      <c r="X2399" s="165">
        <v>-336</v>
      </c>
      <c r="Y2399" s="255">
        <v>-39.952437574316292</v>
      </c>
      <c r="Z2399" s="237" t="s">
        <v>5395</v>
      </c>
      <c r="AA2399" s="165">
        <v>501</v>
      </c>
      <c r="AB2399" s="165">
        <v>651</v>
      </c>
      <c r="AC2399" s="165">
        <v>-150</v>
      </c>
      <c r="AD2399" s="255">
        <v>-23.041474654377879</v>
      </c>
      <c r="AE2399" s="237" t="s">
        <v>5397</v>
      </c>
      <c r="AF2399" s="165">
        <v>200</v>
      </c>
      <c r="AG2399" s="165">
        <v>200</v>
      </c>
      <c r="AH2399" s="165">
        <v>0</v>
      </c>
      <c r="AI2399" s="165">
        <v>0</v>
      </c>
      <c r="AJ2399" s="237" t="s">
        <v>10848</v>
      </c>
      <c r="AK2399" s="165">
        <v>182</v>
      </c>
      <c r="AL2399" s="165">
        <v>216</v>
      </c>
      <c r="AM2399" s="165">
        <v>-34</v>
      </c>
      <c r="AN2399" s="165">
        <v>-15.74074074074074</v>
      </c>
      <c r="AO2399" s="237" t="s">
        <v>10849</v>
      </c>
      <c r="AP2399" s="165">
        <v>156</v>
      </c>
      <c r="AQ2399" s="165">
        <v>126</v>
      </c>
      <c r="AR2399" s="165">
        <v>30</v>
      </c>
      <c r="AS2399" s="255">
        <v>23.809523809523807</v>
      </c>
      <c r="AT2399" s="166" t="s">
        <v>11682</v>
      </c>
    </row>
    <row r="2400" spans="2:46" ht="50" customHeight="1">
      <c r="B2400" s="34" t="s">
        <v>4720</v>
      </c>
      <c r="C2400" s="35" t="s">
        <v>5329</v>
      </c>
      <c r="D2400" s="36" t="s">
        <v>4721</v>
      </c>
      <c r="E2400" s="240">
        <v>4979.0439999999999</v>
      </c>
      <c r="F2400" s="235">
        <v>5385.0619999999999</v>
      </c>
      <c r="G2400" s="234">
        <v>-406.01800000000003</v>
      </c>
      <c r="H2400" s="105">
        <v>-7.5397089207143777</v>
      </c>
      <c r="I2400" s="240">
        <v>1905.6210000000001</v>
      </c>
      <c r="J2400" s="235">
        <v>2015.3050000000001</v>
      </c>
      <c r="K2400" s="234">
        <v>-109.68399999999997</v>
      </c>
      <c r="L2400" s="312">
        <v>-5.4425508793954247</v>
      </c>
      <c r="M2400" s="240">
        <v>388.78</v>
      </c>
      <c r="N2400" s="235">
        <v>388.74099999999999</v>
      </c>
      <c r="O2400" s="234">
        <v>3.8999999999987267E-2</v>
      </c>
      <c r="P2400" s="105">
        <v>1.0032386601873038E-2</v>
      </c>
      <c r="Q2400" s="240">
        <v>2684.643</v>
      </c>
      <c r="R2400" s="235">
        <v>2981.0160000000001</v>
      </c>
      <c r="S2400" s="234">
        <v>-296.37300000000005</v>
      </c>
      <c r="T2400" s="105">
        <v>-9.9420130586350428</v>
      </c>
      <c r="U2400" s="180" t="s">
        <v>10850</v>
      </c>
      <c r="V2400" s="165">
        <v>940</v>
      </c>
      <c r="W2400" s="165">
        <v>1000</v>
      </c>
      <c r="X2400" s="165">
        <v>-60</v>
      </c>
      <c r="Y2400" s="255">
        <v>-6</v>
      </c>
      <c r="Z2400" s="237" t="s">
        <v>5395</v>
      </c>
      <c r="AA2400" s="165">
        <v>675</v>
      </c>
      <c r="AB2400" s="165">
        <v>791</v>
      </c>
      <c r="AC2400" s="165">
        <v>-116</v>
      </c>
      <c r="AD2400" s="255">
        <v>-14.664981036662454</v>
      </c>
      <c r="AE2400" s="237" t="s">
        <v>5543</v>
      </c>
      <c r="AF2400" s="165">
        <v>325</v>
      </c>
      <c r="AG2400" s="165">
        <v>331</v>
      </c>
      <c r="AH2400" s="165">
        <v>-6</v>
      </c>
      <c r="AI2400" s="165">
        <v>-1.8126888217522661</v>
      </c>
      <c r="AJ2400" s="237" t="s">
        <v>5397</v>
      </c>
      <c r="AK2400" s="165">
        <v>253</v>
      </c>
      <c r="AL2400" s="165">
        <v>254</v>
      </c>
      <c r="AM2400" s="165">
        <v>-1</v>
      </c>
      <c r="AN2400" s="165">
        <v>-0.39370078740157477</v>
      </c>
      <c r="AO2400" s="237" t="s">
        <v>6623</v>
      </c>
      <c r="AP2400" s="165">
        <v>140</v>
      </c>
      <c r="AQ2400" s="165">
        <v>264</v>
      </c>
      <c r="AR2400" s="165">
        <v>-124</v>
      </c>
      <c r="AS2400" s="255">
        <v>-46.969696969696969</v>
      </c>
      <c r="AT2400" s="166" t="s">
        <v>11683</v>
      </c>
    </row>
    <row r="2401" spans="2:46" ht="50" customHeight="1">
      <c r="B2401" s="34" t="s">
        <v>4722</v>
      </c>
      <c r="C2401" s="35" t="s">
        <v>5329</v>
      </c>
      <c r="D2401" s="36" t="s">
        <v>4723</v>
      </c>
      <c r="E2401" s="240">
        <v>1394.4010000000001</v>
      </c>
      <c r="F2401" s="235">
        <v>1199.4739999999999</v>
      </c>
      <c r="G2401" s="234">
        <v>194.92700000000013</v>
      </c>
      <c r="H2401" s="105">
        <v>16.251040039217202</v>
      </c>
      <c r="I2401" s="240">
        <v>884.60699999999997</v>
      </c>
      <c r="J2401" s="235">
        <v>761.75800000000004</v>
      </c>
      <c r="K2401" s="234">
        <v>122.84899999999993</v>
      </c>
      <c r="L2401" s="312">
        <v>16.127037720640931</v>
      </c>
      <c r="M2401" s="240">
        <v>4.6859999999999999</v>
      </c>
      <c r="N2401" s="235">
        <v>4.5659999999999998</v>
      </c>
      <c r="O2401" s="234">
        <v>0.12000000000000011</v>
      </c>
      <c r="P2401" s="105">
        <v>2.628120893561106</v>
      </c>
      <c r="Q2401" s="240">
        <v>505.108</v>
      </c>
      <c r="R2401" s="235">
        <v>433.15</v>
      </c>
      <c r="S2401" s="234">
        <v>71.958000000000027</v>
      </c>
      <c r="T2401" s="105">
        <v>16.61272076647813</v>
      </c>
      <c r="U2401" s="180" t="s">
        <v>5373</v>
      </c>
      <c r="V2401" s="165">
        <v>163</v>
      </c>
      <c r="W2401" s="165">
        <v>166</v>
      </c>
      <c r="X2401" s="165">
        <v>-3</v>
      </c>
      <c r="Y2401" s="255">
        <v>-1.8072289156626504</v>
      </c>
      <c r="Z2401" s="237" t="s">
        <v>10851</v>
      </c>
      <c r="AA2401" s="165">
        <v>153</v>
      </c>
      <c r="AB2401" s="165">
        <v>153</v>
      </c>
      <c r="AC2401" s="165">
        <v>0</v>
      </c>
      <c r="AD2401" s="255">
        <v>0</v>
      </c>
      <c r="AE2401" s="237" t="s">
        <v>5557</v>
      </c>
      <c r="AF2401" s="165">
        <v>76</v>
      </c>
      <c r="AG2401" s="165" t="s">
        <v>5412</v>
      </c>
      <c r="AH2401" s="165" t="s">
        <v>5412</v>
      </c>
      <c r="AI2401" s="165" t="s">
        <v>5412</v>
      </c>
      <c r="AJ2401" s="237" t="s">
        <v>10852</v>
      </c>
      <c r="AK2401" s="165">
        <v>60</v>
      </c>
      <c r="AL2401" s="165">
        <v>60</v>
      </c>
      <c r="AM2401" s="165">
        <v>0</v>
      </c>
      <c r="AN2401" s="165">
        <v>0</v>
      </c>
      <c r="AO2401" s="237" t="s">
        <v>10853</v>
      </c>
      <c r="AP2401" s="165">
        <v>45</v>
      </c>
      <c r="AQ2401" s="165">
        <v>53</v>
      </c>
      <c r="AR2401" s="165">
        <v>-8</v>
      </c>
      <c r="AS2401" s="255">
        <v>-15.09433962264151</v>
      </c>
      <c r="AT2401" s="166" t="s">
        <v>11684</v>
      </c>
    </row>
    <row r="2402" spans="2:46" ht="50" customHeight="1">
      <c r="B2402" s="34" t="s">
        <v>4724</v>
      </c>
      <c r="C2402" s="35" t="s">
        <v>5329</v>
      </c>
      <c r="D2402" s="36" t="s">
        <v>915</v>
      </c>
      <c r="E2402" s="240">
        <v>1016.52</v>
      </c>
      <c r="F2402" s="235">
        <v>951.03499999999997</v>
      </c>
      <c r="G2402" s="234">
        <v>65.485000000000014</v>
      </c>
      <c r="H2402" s="105">
        <v>6.8856561535590197</v>
      </c>
      <c r="I2402" s="240">
        <v>583.36699999999996</v>
      </c>
      <c r="J2402" s="235">
        <v>521.23500000000001</v>
      </c>
      <c r="K2402" s="234">
        <v>62.131999999999948</v>
      </c>
      <c r="L2402" s="312">
        <v>11.920151179410428</v>
      </c>
      <c r="M2402" s="240">
        <v>84.382000000000005</v>
      </c>
      <c r="N2402" s="235">
        <v>84.355999999999995</v>
      </c>
      <c r="O2402" s="234">
        <v>2.6000000000010459E-2</v>
      </c>
      <c r="P2402" s="105">
        <v>3.0821755417528639E-2</v>
      </c>
      <c r="Q2402" s="240">
        <v>348.77100000000002</v>
      </c>
      <c r="R2402" s="235">
        <v>345.44400000000002</v>
      </c>
      <c r="S2402" s="234">
        <v>3.3269999999999982</v>
      </c>
      <c r="T2402" s="105">
        <v>0.96310834751797625</v>
      </c>
      <c r="U2402" s="180" t="s">
        <v>11685</v>
      </c>
      <c r="V2402" s="165">
        <v>89.765000000000001</v>
      </c>
      <c r="W2402" s="165">
        <v>95.168999999999997</v>
      </c>
      <c r="X2402" s="165">
        <v>-5.4039999999999964</v>
      </c>
      <c r="Y2402" s="255">
        <v>-5.6783196208849489</v>
      </c>
      <c r="Z2402" s="237" t="s">
        <v>11686</v>
      </c>
      <c r="AA2402" s="165">
        <v>76.796000000000006</v>
      </c>
      <c r="AB2402" s="165">
        <v>76.744</v>
      </c>
      <c r="AC2402" s="165">
        <v>5.2000000000006708E-2</v>
      </c>
      <c r="AD2402" s="255">
        <v>6.7757740018772425E-2</v>
      </c>
      <c r="AE2402" s="237" t="s">
        <v>11687</v>
      </c>
      <c r="AF2402" s="165">
        <v>54.000999999999998</v>
      </c>
      <c r="AG2402" s="165">
        <v>55.92</v>
      </c>
      <c r="AH2402" s="165">
        <v>-1.919000000000004</v>
      </c>
      <c r="AI2402" s="165">
        <v>-3.4316881258941416</v>
      </c>
      <c r="AJ2402" s="237" t="s">
        <v>5481</v>
      </c>
      <c r="AK2402" s="165">
        <v>53.11</v>
      </c>
      <c r="AL2402" s="165">
        <v>53.078000000000003</v>
      </c>
      <c r="AM2402" s="165">
        <v>3.1999999999996476E-2</v>
      </c>
      <c r="AN2402" s="165">
        <v>6.0288631824854881E-2</v>
      </c>
      <c r="AO2402" s="237" t="s">
        <v>11688</v>
      </c>
      <c r="AP2402" s="165">
        <v>28.247</v>
      </c>
      <c r="AQ2402" s="165">
        <v>27.678000000000001</v>
      </c>
      <c r="AR2402" s="165">
        <v>0.56899999999999906</v>
      </c>
      <c r="AS2402" s="255">
        <v>2.0557843774839188</v>
      </c>
      <c r="AT2402" s="166" t="s">
        <v>11689</v>
      </c>
    </row>
    <row r="2403" spans="2:46" ht="50" customHeight="1">
      <c r="B2403" s="34" t="s">
        <v>4725</v>
      </c>
      <c r="C2403" s="35" t="s">
        <v>5329</v>
      </c>
      <c r="D2403" s="36" t="s">
        <v>4726</v>
      </c>
      <c r="E2403" s="240">
        <v>943.42499999999995</v>
      </c>
      <c r="F2403" s="235">
        <v>997.49099999999999</v>
      </c>
      <c r="G2403" s="234">
        <v>-54.066000000000031</v>
      </c>
      <c r="H2403" s="105">
        <v>-5.4201992799935068</v>
      </c>
      <c r="I2403" s="240">
        <v>733.62699999999995</v>
      </c>
      <c r="J2403" s="235">
        <v>782.18100000000004</v>
      </c>
      <c r="K2403" s="234">
        <v>-48.554000000000087</v>
      </c>
      <c r="L2403" s="312">
        <v>-6.2075146289669636</v>
      </c>
      <c r="M2403" s="240">
        <v>39.155999999999999</v>
      </c>
      <c r="N2403" s="235">
        <v>39.768000000000001</v>
      </c>
      <c r="O2403" s="234">
        <v>-0.61200000000000188</v>
      </c>
      <c r="P2403" s="105">
        <v>-1.5389257694628895</v>
      </c>
      <c r="Q2403" s="240">
        <v>170.642</v>
      </c>
      <c r="R2403" s="235">
        <v>175.542</v>
      </c>
      <c r="S2403" s="234">
        <v>-4.9000000000000057</v>
      </c>
      <c r="T2403" s="105">
        <v>-2.7913547754953263</v>
      </c>
      <c r="U2403" s="180" t="s">
        <v>10854</v>
      </c>
      <c r="V2403" s="165">
        <v>115</v>
      </c>
      <c r="W2403" s="165">
        <v>118</v>
      </c>
      <c r="X2403" s="165">
        <v>-3</v>
      </c>
      <c r="Y2403" s="255">
        <v>-2.5423728813559325</v>
      </c>
      <c r="Z2403" s="237" t="s">
        <v>10855</v>
      </c>
      <c r="AA2403" s="165">
        <v>23</v>
      </c>
      <c r="AB2403" s="165">
        <v>24</v>
      </c>
      <c r="AC2403" s="165">
        <v>-1</v>
      </c>
      <c r="AD2403" s="255">
        <v>-4.1666666666666661</v>
      </c>
      <c r="AE2403" s="237" t="s">
        <v>6754</v>
      </c>
      <c r="AF2403" s="165">
        <v>11</v>
      </c>
      <c r="AG2403" s="165">
        <v>10</v>
      </c>
      <c r="AH2403" s="165">
        <v>1</v>
      </c>
      <c r="AI2403" s="165">
        <v>10</v>
      </c>
      <c r="AJ2403" s="359" t="s">
        <v>8257</v>
      </c>
      <c r="AK2403" s="165">
        <v>10</v>
      </c>
      <c r="AL2403" s="165">
        <v>10</v>
      </c>
      <c r="AM2403" s="165">
        <v>0</v>
      </c>
      <c r="AN2403" s="165">
        <v>0</v>
      </c>
      <c r="AO2403" s="237" t="s">
        <v>10856</v>
      </c>
      <c r="AP2403" s="165">
        <v>6</v>
      </c>
      <c r="AQ2403" s="165">
        <v>4</v>
      </c>
      <c r="AR2403" s="165">
        <v>2</v>
      </c>
      <c r="AS2403" s="255">
        <v>50</v>
      </c>
      <c r="AT2403" s="166" t="s">
        <v>11690</v>
      </c>
    </row>
    <row r="2404" spans="2:46" ht="50" customHeight="1">
      <c r="B2404" s="34" t="s">
        <v>4727</v>
      </c>
      <c r="C2404" s="35" t="s">
        <v>5329</v>
      </c>
      <c r="D2404" s="36" t="s">
        <v>2437</v>
      </c>
      <c r="E2404" s="240">
        <v>2696.585</v>
      </c>
      <c r="F2404" s="235">
        <v>2579.6179999999999</v>
      </c>
      <c r="G2404" s="234">
        <v>116.9670000000001</v>
      </c>
      <c r="H2404" s="105">
        <v>4.5342760052069764</v>
      </c>
      <c r="I2404" s="240">
        <v>1504.7449999999999</v>
      </c>
      <c r="J2404" s="235">
        <v>1400.7159999999999</v>
      </c>
      <c r="K2404" s="234">
        <v>104.029</v>
      </c>
      <c r="L2404" s="312">
        <v>7.4268445566410328</v>
      </c>
      <c r="M2404" s="240">
        <v>10.156000000000001</v>
      </c>
      <c r="N2404" s="235">
        <v>10.154999999999999</v>
      </c>
      <c r="O2404" s="234">
        <v>1.0000000000012221E-3</v>
      </c>
      <c r="P2404" s="105">
        <v>9.8473658296526056E-3</v>
      </c>
      <c r="Q2404" s="240">
        <v>1181.684</v>
      </c>
      <c r="R2404" s="235">
        <v>1168.7470000000001</v>
      </c>
      <c r="S2404" s="234">
        <v>12.936999999999898</v>
      </c>
      <c r="T2404" s="105">
        <v>1.1069119321803518</v>
      </c>
      <c r="U2404" s="180" t="s">
        <v>10857</v>
      </c>
      <c r="V2404" s="165">
        <v>906</v>
      </c>
      <c r="W2404" s="165">
        <v>910</v>
      </c>
      <c r="X2404" s="165">
        <v>-4</v>
      </c>
      <c r="Y2404" s="255">
        <v>-0.43956043956043955</v>
      </c>
      <c r="Z2404" s="237" t="s">
        <v>7226</v>
      </c>
      <c r="AA2404" s="165">
        <v>110</v>
      </c>
      <c r="AB2404" s="165">
        <v>161</v>
      </c>
      <c r="AC2404" s="165">
        <v>-51</v>
      </c>
      <c r="AD2404" s="255">
        <v>-31.677018633540371</v>
      </c>
      <c r="AE2404" s="237" t="s">
        <v>5460</v>
      </c>
      <c r="AF2404" s="165">
        <v>97</v>
      </c>
      <c r="AG2404" s="165">
        <v>35</v>
      </c>
      <c r="AH2404" s="165">
        <v>62</v>
      </c>
      <c r="AI2404" s="165">
        <v>177.14285714285714</v>
      </c>
      <c r="AJ2404" s="237" t="s">
        <v>10858</v>
      </c>
      <c r="AK2404" s="165">
        <v>26</v>
      </c>
      <c r="AL2404" s="165">
        <v>28</v>
      </c>
      <c r="AM2404" s="165">
        <v>-2</v>
      </c>
      <c r="AN2404" s="165">
        <v>-7.1428571428571423</v>
      </c>
      <c r="AO2404" s="237" t="s">
        <v>10859</v>
      </c>
      <c r="AP2404" s="165">
        <v>20</v>
      </c>
      <c r="AQ2404" s="165">
        <v>20</v>
      </c>
      <c r="AR2404" s="165">
        <v>0</v>
      </c>
      <c r="AS2404" s="255">
        <v>0</v>
      </c>
      <c r="AT2404" s="166" t="s">
        <v>11691</v>
      </c>
    </row>
    <row r="2405" spans="2:46" ht="50" customHeight="1">
      <c r="B2405" s="34" t="s">
        <v>4728</v>
      </c>
      <c r="C2405" s="35" t="s">
        <v>5329</v>
      </c>
      <c r="D2405" s="36" t="s">
        <v>4729</v>
      </c>
      <c r="E2405" s="240">
        <v>3914.01</v>
      </c>
      <c r="F2405" s="235">
        <v>3008.326</v>
      </c>
      <c r="G2405" s="234">
        <v>905.6840000000002</v>
      </c>
      <c r="H2405" s="105">
        <v>30.105912723554567</v>
      </c>
      <c r="I2405" s="240">
        <v>1943.335</v>
      </c>
      <c r="J2405" s="235">
        <v>1372.162</v>
      </c>
      <c r="K2405" s="234">
        <v>571.173</v>
      </c>
      <c r="L2405" s="312">
        <v>41.625770135013212</v>
      </c>
      <c r="M2405" s="240">
        <v>258.96899999999999</v>
      </c>
      <c r="N2405" s="235">
        <v>121.988</v>
      </c>
      <c r="O2405" s="234">
        <v>136.98099999999999</v>
      </c>
      <c r="P2405" s="105">
        <v>112.29055316916418</v>
      </c>
      <c r="Q2405" s="240">
        <v>1711.7059999999999</v>
      </c>
      <c r="R2405" s="235">
        <v>1514.1759999999999</v>
      </c>
      <c r="S2405" s="234">
        <v>197.52999999999997</v>
      </c>
      <c r="T2405" s="105">
        <v>13.045379136903504</v>
      </c>
      <c r="U2405" s="180" t="s">
        <v>5395</v>
      </c>
      <c r="V2405" s="165">
        <v>843</v>
      </c>
      <c r="W2405" s="165">
        <v>640</v>
      </c>
      <c r="X2405" s="165">
        <v>203</v>
      </c>
      <c r="Y2405" s="255">
        <v>31.71875</v>
      </c>
      <c r="Z2405" s="237" t="s">
        <v>10834</v>
      </c>
      <c r="AA2405" s="165">
        <v>310</v>
      </c>
      <c r="AB2405" s="165">
        <v>363</v>
      </c>
      <c r="AC2405" s="165">
        <v>-53</v>
      </c>
      <c r="AD2405" s="255">
        <v>-14.600550964187327</v>
      </c>
      <c r="AE2405" s="237" t="s">
        <v>7529</v>
      </c>
      <c r="AF2405" s="165">
        <v>297</v>
      </c>
      <c r="AG2405" s="165">
        <v>251</v>
      </c>
      <c r="AH2405" s="165">
        <v>46</v>
      </c>
      <c r="AI2405" s="165">
        <v>18.326693227091635</v>
      </c>
      <c r="AJ2405" s="237" t="s">
        <v>5373</v>
      </c>
      <c r="AK2405" s="165">
        <v>136</v>
      </c>
      <c r="AL2405" s="165">
        <v>136</v>
      </c>
      <c r="AM2405" s="165">
        <v>0</v>
      </c>
      <c r="AN2405" s="165">
        <v>0</v>
      </c>
      <c r="AO2405" s="237" t="s">
        <v>10860</v>
      </c>
      <c r="AP2405" s="165">
        <v>89</v>
      </c>
      <c r="AQ2405" s="165">
        <v>89</v>
      </c>
      <c r="AR2405" s="165">
        <v>0</v>
      </c>
      <c r="AS2405" s="255">
        <v>0</v>
      </c>
      <c r="AT2405" s="166" t="s">
        <v>11692</v>
      </c>
    </row>
    <row r="2406" spans="2:46" ht="50" customHeight="1">
      <c r="B2406" s="34" t="s">
        <v>4730</v>
      </c>
      <c r="C2406" s="35" t="s">
        <v>5329</v>
      </c>
      <c r="D2406" s="36" t="s">
        <v>4731</v>
      </c>
      <c r="E2406" s="240">
        <v>5121.3</v>
      </c>
      <c r="F2406" s="235">
        <v>5290.9750000000004</v>
      </c>
      <c r="G2406" s="234">
        <v>-169.67500000000018</v>
      </c>
      <c r="H2406" s="105">
        <v>-3.2068758593642976</v>
      </c>
      <c r="I2406" s="240">
        <v>1389.5160000000001</v>
      </c>
      <c r="J2406" s="235">
        <v>1223.1679999999999</v>
      </c>
      <c r="K2406" s="234">
        <v>166.34800000000018</v>
      </c>
      <c r="L2406" s="312">
        <v>13.599767161992482</v>
      </c>
      <c r="M2406" s="240">
        <v>294.25</v>
      </c>
      <c r="N2406" s="235">
        <v>173.19</v>
      </c>
      <c r="O2406" s="234">
        <v>121.06</v>
      </c>
      <c r="P2406" s="105">
        <v>69.900109706103137</v>
      </c>
      <c r="Q2406" s="240">
        <v>3437.5340000000001</v>
      </c>
      <c r="R2406" s="235">
        <v>3894.6170000000002</v>
      </c>
      <c r="S2406" s="234">
        <v>-457.08300000000008</v>
      </c>
      <c r="T2406" s="105">
        <v>-11.736275993249146</v>
      </c>
      <c r="U2406" s="180" t="s">
        <v>6142</v>
      </c>
      <c r="V2406" s="165">
        <v>1550</v>
      </c>
      <c r="W2406" s="165">
        <v>1550</v>
      </c>
      <c r="X2406" s="165">
        <v>0</v>
      </c>
      <c r="Y2406" s="255">
        <v>0</v>
      </c>
      <c r="Z2406" s="237" t="s">
        <v>11693</v>
      </c>
      <c r="AA2406" s="165">
        <v>594</v>
      </c>
      <c r="AB2406" s="165">
        <v>876</v>
      </c>
      <c r="AC2406" s="165">
        <v>-282</v>
      </c>
      <c r="AD2406" s="255">
        <v>-32.19178082191781</v>
      </c>
      <c r="AE2406" s="237" t="s">
        <v>11694</v>
      </c>
      <c r="AF2406" s="165">
        <v>438</v>
      </c>
      <c r="AG2406" s="165">
        <v>602</v>
      </c>
      <c r="AH2406" s="165">
        <v>-164</v>
      </c>
      <c r="AI2406" s="165">
        <v>-27.242524916943523</v>
      </c>
      <c r="AJ2406" s="237" t="s">
        <v>5386</v>
      </c>
      <c r="AK2406" s="165">
        <v>314</v>
      </c>
      <c r="AL2406" s="165">
        <v>314</v>
      </c>
      <c r="AM2406" s="165">
        <v>0</v>
      </c>
      <c r="AN2406" s="165">
        <v>0</v>
      </c>
      <c r="AO2406" s="241" t="s">
        <v>5481</v>
      </c>
      <c r="AP2406" s="165">
        <v>293</v>
      </c>
      <c r="AQ2406" s="165">
        <v>293</v>
      </c>
      <c r="AR2406" s="165">
        <v>0</v>
      </c>
      <c r="AS2406" s="255">
        <v>0</v>
      </c>
      <c r="AT2406" s="166" t="s">
        <v>11695</v>
      </c>
    </row>
    <row r="2407" spans="2:46" ht="50" customHeight="1">
      <c r="B2407" s="34" t="s">
        <v>4732</v>
      </c>
      <c r="C2407" s="35" t="s">
        <v>5329</v>
      </c>
      <c r="D2407" s="36" t="s">
        <v>4733</v>
      </c>
      <c r="E2407" s="240">
        <v>2098.3919999999998</v>
      </c>
      <c r="F2407" s="235">
        <v>1707.2249999999999</v>
      </c>
      <c r="G2407" s="234">
        <v>391.16699999999992</v>
      </c>
      <c r="H2407" s="105">
        <v>22.912445635461051</v>
      </c>
      <c r="I2407" s="240">
        <v>800.572</v>
      </c>
      <c r="J2407" s="235">
        <v>740.86699999999996</v>
      </c>
      <c r="K2407" s="234">
        <v>59.705000000000041</v>
      </c>
      <c r="L2407" s="312">
        <v>8.0588013773052438</v>
      </c>
      <c r="M2407" s="240">
        <v>267.858</v>
      </c>
      <c r="N2407" s="235">
        <v>132.905</v>
      </c>
      <c r="O2407" s="234">
        <v>134.953</v>
      </c>
      <c r="P2407" s="105">
        <v>101.5409503028479</v>
      </c>
      <c r="Q2407" s="240">
        <v>1029.962</v>
      </c>
      <c r="R2407" s="235">
        <v>833.45299999999997</v>
      </c>
      <c r="S2407" s="234">
        <v>196.50900000000001</v>
      </c>
      <c r="T2407" s="105">
        <v>23.577694243106691</v>
      </c>
      <c r="U2407" s="180" t="s">
        <v>5460</v>
      </c>
      <c r="V2407" s="165">
        <v>535</v>
      </c>
      <c r="W2407" s="165">
        <v>302</v>
      </c>
      <c r="X2407" s="165">
        <v>233</v>
      </c>
      <c r="Y2407" s="255">
        <v>77.152317880794712</v>
      </c>
      <c r="Z2407" s="237" t="s">
        <v>10861</v>
      </c>
      <c r="AA2407" s="165">
        <v>378</v>
      </c>
      <c r="AB2407" s="165">
        <v>408</v>
      </c>
      <c r="AC2407" s="165">
        <v>-30</v>
      </c>
      <c r="AD2407" s="255">
        <v>-7.3529411764705888</v>
      </c>
      <c r="AE2407" s="237" t="s">
        <v>5440</v>
      </c>
      <c r="AF2407" s="165">
        <v>51</v>
      </c>
      <c r="AG2407" s="165">
        <v>62</v>
      </c>
      <c r="AH2407" s="165">
        <v>-11</v>
      </c>
      <c r="AI2407" s="165">
        <v>-17.741935483870968</v>
      </c>
      <c r="AJ2407" s="237" t="s">
        <v>5397</v>
      </c>
      <c r="AK2407" s="165">
        <v>26</v>
      </c>
      <c r="AL2407" s="165">
        <v>26</v>
      </c>
      <c r="AM2407" s="165">
        <v>0</v>
      </c>
      <c r="AN2407" s="165">
        <v>0</v>
      </c>
      <c r="AO2407" s="237" t="s">
        <v>10862</v>
      </c>
      <c r="AP2407" s="165">
        <v>19</v>
      </c>
      <c r="AQ2407" s="165">
        <v>15</v>
      </c>
      <c r="AR2407" s="165">
        <v>4</v>
      </c>
      <c r="AS2407" s="255">
        <v>26.666666666666668</v>
      </c>
      <c r="AT2407" s="166" t="s">
        <v>11696</v>
      </c>
    </row>
    <row r="2408" spans="2:46" ht="50" customHeight="1">
      <c r="B2408" s="34" t="s">
        <v>4734</v>
      </c>
      <c r="C2408" s="35" t="s">
        <v>5329</v>
      </c>
      <c r="D2408" s="36" t="s">
        <v>4735</v>
      </c>
      <c r="E2408" s="240">
        <v>2079.922</v>
      </c>
      <c r="F2408" s="235">
        <v>2071.2440000000001</v>
      </c>
      <c r="G2408" s="234">
        <v>8.6779999999998836</v>
      </c>
      <c r="H2408" s="105">
        <v>0.41897526317516826</v>
      </c>
      <c r="I2408" s="240">
        <v>1375.4169999999999</v>
      </c>
      <c r="J2408" s="235">
        <v>1611.836</v>
      </c>
      <c r="K2408" s="234">
        <v>-236.4190000000001</v>
      </c>
      <c r="L2408" s="312">
        <v>-14.667683312694349</v>
      </c>
      <c r="M2408" s="240">
        <v>135.09700000000001</v>
      </c>
      <c r="N2408" s="235">
        <v>51.438000000000002</v>
      </c>
      <c r="O2408" s="234">
        <v>83.659000000000006</v>
      </c>
      <c r="P2408" s="105">
        <v>162.64046036004513</v>
      </c>
      <c r="Q2408" s="240">
        <v>569.40800000000002</v>
      </c>
      <c r="R2408" s="235">
        <v>407.97</v>
      </c>
      <c r="S2408" s="234">
        <v>161.43799999999999</v>
      </c>
      <c r="T2408" s="105">
        <v>39.571046890702746</v>
      </c>
      <c r="U2408" s="180" t="s">
        <v>6482</v>
      </c>
      <c r="V2408" s="165">
        <v>201</v>
      </c>
      <c r="W2408" s="165">
        <v>47</v>
      </c>
      <c r="X2408" s="165">
        <v>154</v>
      </c>
      <c r="Y2408" s="255">
        <v>327.65957446808511</v>
      </c>
      <c r="Z2408" s="237" t="s">
        <v>10863</v>
      </c>
      <c r="AA2408" s="165">
        <v>137</v>
      </c>
      <c r="AB2408" s="165">
        <v>115</v>
      </c>
      <c r="AC2408" s="165">
        <v>22</v>
      </c>
      <c r="AD2408" s="255">
        <v>19.130434782608695</v>
      </c>
      <c r="AE2408" s="237" t="s">
        <v>5373</v>
      </c>
      <c r="AF2408" s="165">
        <v>114</v>
      </c>
      <c r="AG2408" s="165">
        <v>114</v>
      </c>
      <c r="AH2408" s="165">
        <v>0</v>
      </c>
      <c r="AI2408" s="165">
        <v>0</v>
      </c>
      <c r="AJ2408" s="237" t="s">
        <v>5440</v>
      </c>
      <c r="AK2408" s="165">
        <v>106</v>
      </c>
      <c r="AL2408" s="165">
        <v>106</v>
      </c>
      <c r="AM2408" s="165">
        <v>0</v>
      </c>
      <c r="AN2408" s="165">
        <v>0</v>
      </c>
      <c r="AO2408" s="237" t="s">
        <v>6540</v>
      </c>
      <c r="AP2408" s="165">
        <v>10</v>
      </c>
      <c r="AQ2408" s="165">
        <v>10</v>
      </c>
      <c r="AR2408" s="165">
        <v>0</v>
      </c>
      <c r="AS2408" s="255">
        <v>0</v>
      </c>
      <c r="AT2408" s="166" t="s">
        <v>11697</v>
      </c>
    </row>
    <row r="2409" spans="2:46" ht="50" customHeight="1">
      <c r="B2409" s="34" t="s">
        <v>4736</v>
      </c>
      <c r="C2409" s="35" t="s">
        <v>5329</v>
      </c>
      <c r="D2409" s="36" t="s">
        <v>4737</v>
      </c>
      <c r="E2409" s="240">
        <v>5506.0050000000001</v>
      </c>
      <c r="F2409" s="235">
        <v>5354.03</v>
      </c>
      <c r="G2409" s="234">
        <v>151.97500000000036</v>
      </c>
      <c r="H2409" s="105">
        <v>2.8385160337166653</v>
      </c>
      <c r="I2409" s="240">
        <v>1119.4580000000001</v>
      </c>
      <c r="J2409" s="235">
        <v>1118.82</v>
      </c>
      <c r="K2409" s="234">
        <v>0.63800000000014734</v>
      </c>
      <c r="L2409" s="312">
        <v>5.702436495594889E-2</v>
      </c>
      <c r="M2409" s="240">
        <v>890.53499999999997</v>
      </c>
      <c r="N2409" s="235">
        <v>510.584</v>
      </c>
      <c r="O2409" s="234">
        <v>379.95099999999996</v>
      </c>
      <c r="P2409" s="105">
        <v>74.414983626592289</v>
      </c>
      <c r="Q2409" s="240">
        <v>3496.0120000000002</v>
      </c>
      <c r="R2409" s="235">
        <v>3724.6260000000002</v>
      </c>
      <c r="S2409" s="234">
        <v>-228.61400000000003</v>
      </c>
      <c r="T2409" s="105">
        <v>-6.1379048527288385</v>
      </c>
      <c r="U2409" s="180" t="s">
        <v>10837</v>
      </c>
      <c r="V2409" s="165">
        <v>1223</v>
      </c>
      <c r="W2409" s="165">
        <v>1496</v>
      </c>
      <c r="X2409" s="165">
        <v>-273</v>
      </c>
      <c r="Y2409" s="255">
        <v>-18.248663101604279</v>
      </c>
      <c r="Z2409" s="237" t="s">
        <v>5401</v>
      </c>
      <c r="AA2409" s="165">
        <v>1131</v>
      </c>
      <c r="AB2409" s="165">
        <v>1117</v>
      </c>
      <c r="AC2409" s="165">
        <v>14</v>
      </c>
      <c r="AD2409" s="255">
        <v>1.2533572068039391</v>
      </c>
      <c r="AE2409" s="237" t="s">
        <v>11698</v>
      </c>
      <c r="AF2409" s="165">
        <v>639</v>
      </c>
      <c r="AG2409" s="165">
        <v>629</v>
      </c>
      <c r="AH2409" s="165">
        <v>10</v>
      </c>
      <c r="AI2409" s="165">
        <v>1.5898251192368837</v>
      </c>
      <c r="AJ2409" s="237" t="s">
        <v>5386</v>
      </c>
      <c r="AK2409" s="165">
        <v>354</v>
      </c>
      <c r="AL2409" s="165">
        <v>335</v>
      </c>
      <c r="AM2409" s="165">
        <v>19</v>
      </c>
      <c r="AN2409" s="165">
        <v>5.6716417910447765</v>
      </c>
      <c r="AO2409" s="237" t="s">
        <v>11699</v>
      </c>
      <c r="AP2409" s="165">
        <v>84</v>
      </c>
      <c r="AQ2409" s="165">
        <v>84</v>
      </c>
      <c r="AR2409" s="165">
        <v>0</v>
      </c>
      <c r="AS2409" s="255">
        <v>0</v>
      </c>
      <c r="AT2409" s="166" t="s">
        <v>11700</v>
      </c>
    </row>
    <row r="2410" spans="2:46" ht="50" customHeight="1">
      <c r="B2410" s="37" t="s">
        <v>4738</v>
      </c>
      <c r="C2410" s="35" t="s">
        <v>5329</v>
      </c>
      <c r="D2410" s="39" t="s">
        <v>4739</v>
      </c>
      <c r="E2410" s="240">
        <v>2115.6320000000001</v>
      </c>
      <c r="F2410" s="235">
        <v>1613.652</v>
      </c>
      <c r="G2410" s="234">
        <v>501.98</v>
      </c>
      <c r="H2410" s="105">
        <v>31.108318274324326</v>
      </c>
      <c r="I2410" s="240">
        <v>1201.559</v>
      </c>
      <c r="J2410" s="235">
        <v>875.79100000000005</v>
      </c>
      <c r="K2410" s="234">
        <v>325.76799999999992</v>
      </c>
      <c r="L2410" s="312">
        <v>37.197002481185571</v>
      </c>
      <c r="M2410" s="240">
        <v>167.94</v>
      </c>
      <c r="N2410" s="235">
        <v>60.512</v>
      </c>
      <c r="O2410" s="234">
        <v>107.428</v>
      </c>
      <c r="P2410" s="105">
        <v>177.53172924378634</v>
      </c>
      <c r="Q2410" s="240">
        <v>746.13300000000004</v>
      </c>
      <c r="R2410" s="235">
        <v>677.34900000000005</v>
      </c>
      <c r="S2410" s="234">
        <v>68.783999999999992</v>
      </c>
      <c r="T2410" s="105">
        <v>10.154883228586739</v>
      </c>
      <c r="U2410" s="180" t="s">
        <v>5791</v>
      </c>
      <c r="V2410" s="165">
        <v>210</v>
      </c>
      <c r="W2410" s="165">
        <v>160</v>
      </c>
      <c r="X2410" s="165">
        <v>50</v>
      </c>
      <c r="Y2410" s="255">
        <v>31.25</v>
      </c>
      <c r="Z2410" s="237" t="s">
        <v>5440</v>
      </c>
      <c r="AA2410" s="165">
        <v>199</v>
      </c>
      <c r="AB2410" s="165">
        <v>150</v>
      </c>
      <c r="AC2410" s="165">
        <v>49</v>
      </c>
      <c r="AD2410" s="255">
        <v>32.666666666666664</v>
      </c>
      <c r="AE2410" s="237" t="s">
        <v>10864</v>
      </c>
      <c r="AF2410" s="165">
        <v>150</v>
      </c>
      <c r="AG2410" s="165">
        <v>190</v>
      </c>
      <c r="AH2410" s="165">
        <v>-40</v>
      </c>
      <c r="AI2410" s="165">
        <v>-21.052631578947366</v>
      </c>
      <c r="AJ2410" s="237" t="s">
        <v>10865</v>
      </c>
      <c r="AK2410" s="165">
        <v>97</v>
      </c>
      <c r="AL2410" s="165">
        <v>89</v>
      </c>
      <c r="AM2410" s="165">
        <v>8</v>
      </c>
      <c r="AN2410" s="165">
        <v>8.9887640449438209</v>
      </c>
      <c r="AO2410" s="237" t="s">
        <v>5536</v>
      </c>
      <c r="AP2410" s="165">
        <v>29</v>
      </c>
      <c r="AQ2410" s="165">
        <v>25</v>
      </c>
      <c r="AR2410" s="165">
        <v>4</v>
      </c>
      <c r="AS2410" s="255">
        <v>16</v>
      </c>
      <c r="AT2410" s="166" t="s">
        <v>11701</v>
      </c>
    </row>
    <row r="2411" spans="2:46" ht="50" customHeight="1">
      <c r="B2411" s="37" t="s">
        <v>4740</v>
      </c>
      <c r="C2411" s="35" t="s">
        <v>5329</v>
      </c>
      <c r="D2411" s="39" t="s">
        <v>4741</v>
      </c>
      <c r="E2411" s="240">
        <v>2623.8589999999999</v>
      </c>
      <c r="F2411" s="235">
        <v>2558.335</v>
      </c>
      <c r="G2411" s="234">
        <v>65.523999999999887</v>
      </c>
      <c r="H2411" s="105">
        <v>2.5611970285361334</v>
      </c>
      <c r="I2411" s="240">
        <v>1115.5740000000001</v>
      </c>
      <c r="J2411" s="235">
        <v>1002.645</v>
      </c>
      <c r="K2411" s="234">
        <v>112.92900000000009</v>
      </c>
      <c r="L2411" s="312">
        <v>11.263109076492686</v>
      </c>
      <c r="M2411" s="240">
        <v>315.89600000000002</v>
      </c>
      <c r="N2411" s="235">
        <v>316.43099999999998</v>
      </c>
      <c r="O2411" s="234">
        <v>-0.53499999999996817</v>
      </c>
      <c r="P2411" s="105">
        <v>-0.16907319447208655</v>
      </c>
      <c r="Q2411" s="240">
        <v>1192.3889999999999</v>
      </c>
      <c r="R2411" s="235">
        <v>1239.259</v>
      </c>
      <c r="S2411" s="234">
        <v>-46.870000000000118</v>
      </c>
      <c r="T2411" s="105">
        <v>-3.7820988187295885</v>
      </c>
      <c r="U2411" s="180" t="s">
        <v>5395</v>
      </c>
      <c r="V2411" s="165">
        <v>608</v>
      </c>
      <c r="W2411" s="165">
        <v>607</v>
      </c>
      <c r="X2411" s="165">
        <v>1</v>
      </c>
      <c r="Y2411" s="255">
        <v>0.16474464579901155</v>
      </c>
      <c r="Z2411" s="237" t="s">
        <v>10834</v>
      </c>
      <c r="AA2411" s="165">
        <v>145</v>
      </c>
      <c r="AB2411" s="165">
        <v>169</v>
      </c>
      <c r="AC2411" s="165">
        <v>-24</v>
      </c>
      <c r="AD2411" s="255">
        <v>-14.201183431952662</v>
      </c>
      <c r="AE2411" s="237" t="s">
        <v>5835</v>
      </c>
      <c r="AF2411" s="165">
        <v>116</v>
      </c>
      <c r="AG2411" s="165">
        <v>115</v>
      </c>
      <c r="AH2411" s="165">
        <v>1</v>
      </c>
      <c r="AI2411" s="165">
        <v>0.86956521739130432</v>
      </c>
      <c r="AJ2411" s="237" t="s">
        <v>5460</v>
      </c>
      <c r="AK2411" s="165">
        <v>112</v>
      </c>
      <c r="AL2411" s="165">
        <v>122</v>
      </c>
      <c r="AM2411" s="165">
        <v>-10</v>
      </c>
      <c r="AN2411" s="165">
        <v>-8.1967213114754092</v>
      </c>
      <c r="AO2411" s="237" t="s">
        <v>5941</v>
      </c>
      <c r="AP2411" s="165">
        <v>81</v>
      </c>
      <c r="AQ2411" s="165">
        <v>86</v>
      </c>
      <c r="AR2411" s="165">
        <v>-5</v>
      </c>
      <c r="AS2411" s="255">
        <v>-5.8139534883720927</v>
      </c>
      <c r="AT2411" s="166" t="s">
        <v>11702</v>
      </c>
    </row>
    <row r="2412" spans="2:46" ht="50" customHeight="1">
      <c r="B2412" s="34" t="s">
        <v>4742</v>
      </c>
      <c r="C2412" s="35" t="s">
        <v>5329</v>
      </c>
      <c r="D2412" s="36" t="s">
        <v>4743</v>
      </c>
      <c r="E2412" s="240">
        <v>2698.779</v>
      </c>
      <c r="F2412" s="235">
        <v>2882.482</v>
      </c>
      <c r="G2412" s="234">
        <v>-183.70299999999997</v>
      </c>
      <c r="H2412" s="105">
        <v>-6.3730840296661002</v>
      </c>
      <c r="I2412" s="240">
        <v>2036.2950000000001</v>
      </c>
      <c r="J2412" s="235">
        <v>2205.221</v>
      </c>
      <c r="K2412" s="234">
        <v>-168.92599999999993</v>
      </c>
      <c r="L2412" s="312">
        <v>-7.6602753193444073</v>
      </c>
      <c r="M2412" s="240">
        <v>69.668999999999997</v>
      </c>
      <c r="N2412" s="235">
        <v>69.662000000000006</v>
      </c>
      <c r="O2412" s="234">
        <v>6.9999999999907914E-3</v>
      </c>
      <c r="P2412" s="105">
        <v>1.0048519996541574E-2</v>
      </c>
      <c r="Q2412" s="240">
        <v>592.81500000000005</v>
      </c>
      <c r="R2412" s="235">
        <v>607.59900000000005</v>
      </c>
      <c r="S2412" s="234">
        <v>-14.783999999999992</v>
      </c>
      <c r="T2412" s="105">
        <v>-2.4331837280838169</v>
      </c>
      <c r="U2412" s="180" t="s">
        <v>6142</v>
      </c>
      <c r="V2412" s="165">
        <v>413</v>
      </c>
      <c r="W2412" s="165">
        <v>474</v>
      </c>
      <c r="X2412" s="165">
        <v>-61</v>
      </c>
      <c r="Y2412" s="255">
        <v>-12.869198312236287</v>
      </c>
      <c r="Z2412" s="237" t="s">
        <v>11703</v>
      </c>
      <c r="AA2412" s="165">
        <v>75</v>
      </c>
      <c r="AB2412" s="165">
        <v>16</v>
      </c>
      <c r="AC2412" s="165">
        <v>59</v>
      </c>
      <c r="AD2412" s="255">
        <v>368.75</v>
      </c>
      <c r="AE2412" s="237" t="s">
        <v>10837</v>
      </c>
      <c r="AF2412" s="165">
        <v>46</v>
      </c>
      <c r="AG2412" s="165">
        <v>47</v>
      </c>
      <c r="AH2412" s="165">
        <v>-1</v>
      </c>
      <c r="AI2412" s="165">
        <v>-2.1276595744680851</v>
      </c>
      <c r="AJ2412" s="237" t="s">
        <v>11704</v>
      </c>
      <c r="AK2412" s="165">
        <v>26</v>
      </c>
      <c r="AL2412" s="165">
        <v>39</v>
      </c>
      <c r="AM2412" s="165">
        <v>-13</v>
      </c>
      <c r="AN2412" s="165">
        <v>-33.333333333333329</v>
      </c>
      <c r="AO2412" s="237" t="s">
        <v>5386</v>
      </c>
      <c r="AP2412" s="165">
        <v>20</v>
      </c>
      <c r="AQ2412" s="165">
        <v>20</v>
      </c>
      <c r="AR2412" s="165">
        <v>0</v>
      </c>
      <c r="AS2412" s="255">
        <v>0</v>
      </c>
      <c r="AT2412" s="166" t="s">
        <v>11705</v>
      </c>
    </row>
    <row r="2413" spans="2:46" ht="50" customHeight="1">
      <c r="B2413" s="34" t="s">
        <v>4744</v>
      </c>
      <c r="C2413" s="35" t="s">
        <v>5329</v>
      </c>
      <c r="D2413" s="36" t="s">
        <v>4745</v>
      </c>
      <c r="E2413" s="240">
        <v>4176.91</v>
      </c>
      <c r="F2413" s="235">
        <v>4570.3220000000001</v>
      </c>
      <c r="G2413" s="234">
        <v>-393.41200000000026</v>
      </c>
      <c r="H2413" s="105">
        <v>-8.6079711670206223</v>
      </c>
      <c r="I2413" s="240">
        <v>1431.48</v>
      </c>
      <c r="J2413" s="235">
        <v>1433.645</v>
      </c>
      <c r="K2413" s="234">
        <v>-2.1649999999999636</v>
      </c>
      <c r="L2413" s="312">
        <v>-0.15101367493347123</v>
      </c>
      <c r="M2413" s="240">
        <v>63.167999999999999</v>
      </c>
      <c r="N2413" s="235">
        <v>63.118000000000002</v>
      </c>
      <c r="O2413" s="234">
        <v>4.9999999999997158E-2</v>
      </c>
      <c r="P2413" s="105">
        <v>7.9216705218792025E-2</v>
      </c>
      <c r="Q2413" s="240">
        <v>2682.2620000000002</v>
      </c>
      <c r="R2413" s="235">
        <v>3073.5590000000002</v>
      </c>
      <c r="S2413" s="234">
        <v>-391.29700000000003</v>
      </c>
      <c r="T2413" s="105">
        <v>-12.731071698965271</v>
      </c>
      <c r="U2413" s="180" t="s">
        <v>6117</v>
      </c>
      <c r="V2413" s="246">
        <v>947</v>
      </c>
      <c r="W2413" s="246">
        <v>1146</v>
      </c>
      <c r="X2413" s="165">
        <v>-199</v>
      </c>
      <c r="Y2413" s="255">
        <v>-17.36474694589878</v>
      </c>
      <c r="Z2413" s="237" t="s">
        <v>10843</v>
      </c>
      <c r="AA2413" s="246">
        <v>914</v>
      </c>
      <c r="AB2413" s="246">
        <v>1089</v>
      </c>
      <c r="AC2413" s="165">
        <v>-175</v>
      </c>
      <c r="AD2413" s="255">
        <v>-16.069788797061523</v>
      </c>
      <c r="AE2413" s="237" t="s">
        <v>5487</v>
      </c>
      <c r="AF2413" s="246">
        <v>394</v>
      </c>
      <c r="AG2413" s="246">
        <v>444</v>
      </c>
      <c r="AH2413" s="165">
        <v>-50</v>
      </c>
      <c r="AI2413" s="165">
        <v>-11.261261261261261</v>
      </c>
      <c r="AJ2413" s="237" t="s">
        <v>11706</v>
      </c>
      <c r="AK2413" s="246">
        <v>132</v>
      </c>
      <c r="AL2413" s="246">
        <v>138</v>
      </c>
      <c r="AM2413" s="165">
        <v>-6</v>
      </c>
      <c r="AN2413" s="165">
        <v>-4.3478260869565215</v>
      </c>
      <c r="AO2413" s="237" t="s">
        <v>11707</v>
      </c>
      <c r="AP2413" s="246">
        <v>95</v>
      </c>
      <c r="AQ2413" s="246">
        <v>68</v>
      </c>
      <c r="AR2413" s="165">
        <v>27</v>
      </c>
      <c r="AS2413" s="255">
        <v>39.705882352941174</v>
      </c>
      <c r="AT2413" s="166" t="s">
        <v>11708</v>
      </c>
    </row>
    <row r="2414" spans="2:46" ht="50" customHeight="1">
      <c r="B2414" s="34" t="s">
        <v>4746</v>
      </c>
      <c r="C2414" s="35" t="s">
        <v>5329</v>
      </c>
      <c r="D2414" s="36" t="s">
        <v>4747</v>
      </c>
      <c r="E2414" s="240">
        <v>3114.01</v>
      </c>
      <c r="F2414" s="235">
        <v>3137.7820000000002</v>
      </c>
      <c r="G2414" s="234">
        <v>-23.771999999999935</v>
      </c>
      <c r="H2414" s="105">
        <v>-0.75760521285417315</v>
      </c>
      <c r="I2414" s="240">
        <v>681.173</v>
      </c>
      <c r="J2414" s="235">
        <v>678.87699999999995</v>
      </c>
      <c r="K2414" s="234">
        <v>2.2960000000000491</v>
      </c>
      <c r="L2414" s="312">
        <v>0.33820559541714468</v>
      </c>
      <c r="M2414" s="240">
        <v>597.19600000000003</v>
      </c>
      <c r="N2414" s="235">
        <v>615.28399999999999</v>
      </c>
      <c r="O2414" s="234">
        <v>-18.087999999999965</v>
      </c>
      <c r="P2414" s="105">
        <v>-2.9397806541369458</v>
      </c>
      <c r="Q2414" s="240">
        <v>1835.6410000000001</v>
      </c>
      <c r="R2414" s="235">
        <v>1843.6210000000001</v>
      </c>
      <c r="S2414" s="234">
        <v>-7.9800000000000182</v>
      </c>
      <c r="T2414" s="105">
        <v>-0.43284384371842249</v>
      </c>
      <c r="U2414" s="180" t="s">
        <v>6040</v>
      </c>
      <c r="V2414" s="165">
        <v>645</v>
      </c>
      <c r="W2414" s="165">
        <v>643</v>
      </c>
      <c r="X2414" s="165">
        <v>2</v>
      </c>
      <c r="Y2414" s="255">
        <v>0.31104199066874028</v>
      </c>
      <c r="Z2414" s="237" t="s">
        <v>10867</v>
      </c>
      <c r="AA2414" s="165">
        <v>283</v>
      </c>
      <c r="AB2414" s="165">
        <v>285</v>
      </c>
      <c r="AC2414" s="165">
        <v>-2</v>
      </c>
      <c r="AD2414" s="255">
        <v>-0.70175438596491224</v>
      </c>
      <c r="AE2414" s="237" t="s">
        <v>10868</v>
      </c>
      <c r="AF2414" s="165">
        <v>268</v>
      </c>
      <c r="AG2414" s="165">
        <v>272</v>
      </c>
      <c r="AH2414" s="165">
        <v>-4</v>
      </c>
      <c r="AI2414" s="165">
        <v>-1.4705882352941175</v>
      </c>
      <c r="AJ2414" s="237" t="s">
        <v>5338</v>
      </c>
      <c r="AK2414" s="165">
        <v>211</v>
      </c>
      <c r="AL2414" s="165">
        <v>210</v>
      </c>
      <c r="AM2414" s="165">
        <v>1</v>
      </c>
      <c r="AN2414" s="165">
        <v>0.47619047619047622</v>
      </c>
      <c r="AO2414" s="237" t="s">
        <v>5397</v>
      </c>
      <c r="AP2414" s="165">
        <v>161</v>
      </c>
      <c r="AQ2414" s="165">
        <v>161</v>
      </c>
      <c r="AR2414" s="165">
        <v>0</v>
      </c>
      <c r="AS2414" s="255">
        <v>0</v>
      </c>
      <c r="AT2414" s="166" t="s">
        <v>11709</v>
      </c>
    </row>
    <row r="2415" spans="2:46" ht="50" customHeight="1">
      <c r="B2415" s="34" t="s">
        <v>4748</v>
      </c>
      <c r="C2415" s="35" t="s">
        <v>5329</v>
      </c>
      <c r="D2415" s="36" t="s">
        <v>4749</v>
      </c>
      <c r="E2415" s="240">
        <v>2041.5630000000001</v>
      </c>
      <c r="F2415" s="235">
        <v>1905.2190000000001</v>
      </c>
      <c r="G2415" s="234">
        <v>136.34400000000005</v>
      </c>
      <c r="H2415" s="105">
        <v>7.1563426566709678</v>
      </c>
      <c r="I2415" s="240">
        <v>1430</v>
      </c>
      <c r="J2415" s="235">
        <v>1400.2760000000001</v>
      </c>
      <c r="K2415" s="234">
        <v>29.723999999999933</v>
      </c>
      <c r="L2415" s="312">
        <v>2.1227243771942055</v>
      </c>
      <c r="M2415" s="240">
        <v>30.134</v>
      </c>
      <c r="N2415" s="235">
        <v>30.126999999999999</v>
      </c>
      <c r="O2415" s="234">
        <v>7.0000000000014495E-3</v>
      </c>
      <c r="P2415" s="105">
        <v>2.3234971952074385E-2</v>
      </c>
      <c r="Q2415" s="240">
        <v>581.42899999999997</v>
      </c>
      <c r="R2415" s="235">
        <v>474.81599999999997</v>
      </c>
      <c r="S2415" s="234">
        <v>106.613</v>
      </c>
      <c r="T2415" s="105">
        <v>22.453539897560319</v>
      </c>
      <c r="U2415" s="180" t="s">
        <v>5401</v>
      </c>
      <c r="V2415" s="165">
        <v>296</v>
      </c>
      <c r="W2415" s="165">
        <v>292</v>
      </c>
      <c r="X2415" s="165">
        <v>4</v>
      </c>
      <c r="Y2415" s="255">
        <v>1.3698630136986301</v>
      </c>
      <c r="Z2415" s="237" t="s">
        <v>10869</v>
      </c>
      <c r="AA2415" s="165">
        <v>190</v>
      </c>
      <c r="AB2415" s="165">
        <v>88</v>
      </c>
      <c r="AC2415" s="165">
        <v>102</v>
      </c>
      <c r="AD2415" s="255">
        <v>115.90909090909092</v>
      </c>
      <c r="AE2415" s="237" t="s">
        <v>11710</v>
      </c>
      <c r="AF2415" s="165">
        <v>40</v>
      </c>
      <c r="AG2415" s="165">
        <v>40</v>
      </c>
      <c r="AH2415" s="165">
        <v>0</v>
      </c>
      <c r="AI2415" s="165">
        <v>0</v>
      </c>
      <c r="AJ2415" s="237" t="s">
        <v>5487</v>
      </c>
      <c r="AK2415" s="165">
        <v>35</v>
      </c>
      <c r="AL2415" s="165">
        <v>35</v>
      </c>
      <c r="AM2415" s="165">
        <v>0</v>
      </c>
      <c r="AN2415" s="165">
        <v>0</v>
      </c>
      <c r="AO2415" s="237" t="s">
        <v>11711</v>
      </c>
      <c r="AP2415" s="165">
        <v>10</v>
      </c>
      <c r="AQ2415" s="165">
        <v>10</v>
      </c>
      <c r="AR2415" s="165">
        <v>0</v>
      </c>
      <c r="AS2415" s="255">
        <v>0</v>
      </c>
      <c r="AT2415" s="166" t="s">
        <v>11712</v>
      </c>
    </row>
    <row r="2416" spans="2:46" ht="50" customHeight="1">
      <c r="B2416" s="34" t="s">
        <v>4750</v>
      </c>
      <c r="C2416" s="35" t="s">
        <v>5329</v>
      </c>
      <c r="D2416" s="36" t="s">
        <v>4751</v>
      </c>
      <c r="E2416" s="240">
        <v>2302.2359999999999</v>
      </c>
      <c r="F2416" s="235">
        <v>2195.884</v>
      </c>
      <c r="G2416" s="234">
        <v>106.35199999999986</v>
      </c>
      <c r="H2416" s="105">
        <v>4.8432430857003315</v>
      </c>
      <c r="I2416" s="240">
        <v>1077.9970000000001</v>
      </c>
      <c r="J2416" s="235">
        <v>1076.653</v>
      </c>
      <c r="K2416" s="234">
        <v>1.3440000000000509</v>
      </c>
      <c r="L2416" s="312">
        <v>0.12483130590822214</v>
      </c>
      <c r="M2416" s="240">
        <v>503.15300000000002</v>
      </c>
      <c r="N2416" s="235">
        <v>501.07900000000001</v>
      </c>
      <c r="O2416" s="234">
        <v>2.0740000000000123</v>
      </c>
      <c r="P2416" s="105">
        <v>0.41390678914901885</v>
      </c>
      <c r="Q2416" s="240">
        <v>721.08600000000001</v>
      </c>
      <c r="R2416" s="235">
        <v>618.15200000000004</v>
      </c>
      <c r="S2416" s="234">
        <v>102.93399999999997</v>
      </c>
      <c r="T2416" s="105">
        <v>16.651891444175536</v>
      </c>
      <c r="U2416" s="180" t="s">
        <v>10870</v>
      </c>
      <c r="V2416" s="165">
        <v>254</v>
      </c>
      <c r="W2416" s="165">
        <v>254</v>
      </c>
      <c r="X2416" s="165">
        <v>0</v>
      </c>
      <c r="Y2416" s="255">
        <v>0</v>
      </c>
      <c r="Z2416" s="241" t="s">
        <v>10871</v>
      </c>
      <c r="AA2416" s="165">
        <v>204</v>
      </c>
      <c r="AB2416" s="165">
        <v>204</v>
      </c>
      <c r="AC2416" s="165">
        <v>0</v>
      </c>
      <c r="AD2416" s="255">
        <v>0</v>
      </c>
      <c r="AE2416" s="241" t="s">
        <v>10872</v>
      </c>
      <c r="AF2416" s="165">
        <v>122</v>
      </c>
      <c r="AG2416" s="165">
        <v>94</v>
      </c>
      <c r="AH2416" s="165">
        <v>28</v>
      </c>
      <c r="AI2416" s="165">
        <v>29.787234042553191</v>
      </c>
      <c r="AJ2416" s="241" t="s">
        <v>10873</v>
      </c>
      <c r="AK2416" s="165">
        <v>70</v>
      </c>
      <c r="AL2416" s="165">
        <v>0</v>
      </c>
      <c r="AM2416" s="165">
        <v>70</v>
      </c>
      <c r="AN2416" s="165" t="s">
        <v>12166</v>
      </c>
      <c r="AO2416" s="241" t="s">
        <v>10874</v>
      </c>
      <c r="AP2416" s="165">
        <v>57</v>
      </c>
      <c r="AQ2416" s="165">
        <v>56</v>
      </c>
      <c r="AR2416" s="165">
        <v>1</v>
      </c>
      <c r="AS2416" s="255">
        <v>1.7857142857142856</v>
      </c>
      <c r="AT2416" s="166" t="s">
        <v>11713</v>
      </c>
    </row>
    <row r="2417" spans="2:46" ht="50" customHeight="1">
      <c r="B2417" s="34" t="s">
        <v>4752</v>
      </c>
      <c r="C2417" s="35" t="s">
        <v>5329</v>
      </c>
      <c r="D2417" s="36" t="s">
        <v>4753</v>
      </c>
      <c r="E2417" s="240">
        <v>1871.298</v>
      </c>
      <c r="F2417" s="235">
        <v>1938.4079999999999</v>
      </c>
      <c r="G2417" s="234">
        <v>-67.1099999999999</v>
      </c>
      <c r="H2417" s="105">
        <v>-3.4621194299652034</v>
      </c>
      <c r="I2417" s="240">
        <v>830.40099999999995</v>
      </c>
      <c r="J2417" s="235">
        <v>878.846</v>
      </c>
      <c r="K2417" s="234">
        <v>-48.44500000000005</v>
      </c>
      <c r="L2417" s="312">
        <v>-5.5123423216354235</v>
      </c>
      <c r="M2417" s="240">
        <v>42.720999999999997</v>
      </c>
      <c r="N2417" s="235">
        <v>42.712000000000003</v>
      </c>
      <c r="O2417" s="234">
        <v>8.9999999999932356E-3</v>
      </c>
      <c r="P2417" s="105">
        <v>2.1071361678201058E-2</v>
      </c>
      <c r="Q2417" s="240">
        <v>998.17600000000004</v>
      </c>
      <c r="R2417" s="235">
        <v>1016.85</v>
      </c>
      <c r="S2417" s="234">
        <v>-18.673999999999978</v>
      </c>
      <c r="T2417" s="105">
        <v>-1.8364557210994719</v>
      </c>
      <c r="U2417" s="180" t="s">
        <v>5440</v>
      </c>
      <c r="V2417" s="165">
        <v>481</v>
      </c>
      <c r="W2417" s="165">
        <v>481</v>
      </c>
      <c r="X2417" s="165">
        <v>0</v>
      </c>
      <c r="Y2417" s="255">
        <v>0</v>
      </c>
      <c r="Z2417" s="241" t="s">
        <v>5445</v>
      </c>
      <c r="AA2417" s="165">
        <v>310</v>
      </c>
      <c r="AB2417" s="165">
        <v>310</v>
      </c>
      <c r="AC2417" s="165">
        <v>0</v>
      </c>
      <c r="AD2417" s="255">
        <v>0</v>
      </c>
      <c r="AE2417" s="241" t="s">
        <v>5373</v>
      </c>
      <c r="AF2417" s="165">
        <v>113</v>
      </c>
      <c r="AG2417" s="165">
        <v>113</v>
      </c>
      <c r="AH2417" s="165">
        <v>0</v>
      </c>
      <c r="AI2417" s="165">
        <v>0</v>
      </c>
      <c r="AJ2417" s="241" t="s">
        <v>5526</v>
      </c>
      <c r="AK2417" s="165">
        <v>62</v>
      </c>
      <c r="AL2417" s="165">
        <v>62</v>
      </c>
      <c r="AM2417" s="165">
        <v>0</v>
      </c>
      <c r="AN2417" s="165">
        <v>0</v>
      </c>
      <c r="AO2417" s="241" t="s">
        <v>5460</v>
      </c>
      <c r="AP2417" s="165">
        <v>23</v>
      </c>
      <c r="AQ2417" s="165">
        <v>43</v>
      </c>
      <c r="AR2417" s="165">
        <v>-20</v>
      </c>
      <c r="AS2417" s="255">
        <v>-46.511627906976742</v>
      </c>
      <c r="AT2417" s="135" t="s">
        <v>11714</v>
      </c>
    </row>
    <row r="2418" spans="2:46" ht="50" customHeight="1">
      <c r="B2418" s="34" t="s">
        <v>4754</v>
      </c>
      <c r="C2418" s="35" t="s">
        <v>5329</v>
      </c>
      <c r="D2418" s="36" t="s">
        <v>4755</v>
      </c>
      <c r="E2418" s="240">
        <v>3118.5770000000002</v>
      </c>
      <c r="F2418" s="235">
        <v>3246.6529999999998</v>
      </c>
      <c r="G2418" s="234">
        <v>-128.07599999999957</v>
      </c>
      <c r="H2418" s="105">
        <v>-3.9448626015776735</v>
      </c>
      <c r="I2418" s="240">
        <v>823.34900000000005</v>
      </c>
      <c r="J2418" s="235">
        <v>818.50900000000001</v>
      </c>
      <c r="K2418" s="234">
        <v>4.8400000000000318</v>
      </c>
      <c r="L2418" s="312">
        <v>0.59131909362023283</v>
      </c>
      <c r="M2418" s="240">
        <v>522.88199999999995</v>
      </c>
      <c r="N2418" s="235">
        <v>668.54700000000003</v>
      </c>
      <c r="O2418" s="234">
        <v>-145.66500000000008</v>
      </c>
      <c r="P2418" s="105">
        <v>-21.788296110819445</v>
      </c>
      <c r="Q2418" s="240">
        <v>1772.346</v>
      </c>
      <c r="R2418" s="235">
        <v>1759.597</v>
      </c>
      <c r="S2418" s="234">
        <v>12.749000000000024</v>
      </c>
      <c r="T2418" s="105">
        <v>0.72454090340004118</v>
      </c>
      <c r="U2418" s="180" t="s">
        <v>11715</v>
      </c>
      <c r="V2418" s="165">
        <v>985</v>
      </c>
      <c r="W2418" s="165">
        <v>1001</v>
      </c>
      <c r="X2418" s="165">
        <v>-16</v>
      </c>
      <c r="Y2418" s="255">
        <v>-1.5984015984015985</v>
      </c>
      <c r="Z2418" s="241" t="s">
        <v>11716</v>
      </c>
      <c r="AA2418" s="165">
        <v>275</v>
      </c>
      <c r="AB2418" s="165">
        <v>290</v>
      </c>
      <c r="AC2418" s="165">
        <v>-15</v>
      </c>
      <c r="AD2418" s="255">
        <v>-5.1724137931034484</v>
      </c>
      <c r="AE2418" s="241" t="s">
        <v>11717</v>
      </c>
      <c r="AF2418" s="165">
        <v>218</v>
      </c>
      <c r="AG2418" s="165">
        <v>228</v>
      </c>
      <c r="AH2418" s="165">
        <v>-10</v>
      </c>
      <c r="AI2418" s="165">
        <v>-4.3859649122807012</v>
      </c>
      <c r="AJ2418" s="241" t="s">
        <v>5578</v>
      </c>
      <c r="AK2418" s="165">
        <v>91</v>
      </c>
      <c r="AL2418" s="165">
        <v>92</v>
      </c>
      <c r="AM2418" s="165">
        <v>-1</v>
      </c>
      <c r="AN2418" s="165">
        <v>-1.0869565217391304</v>
      </c>
      <c r="AO2418" s="241" t="s">
        <v>5577</v>
      </c>
      <c r="AP2418" s="165">
        <v>37</v>
      </c>
      <c r="AQ2418" s="165">
        <v>8</v>
      </c>
      <c r="AR2418" s="165">
        <v>29</v>
      </c>
      <c r="AS2418" s="255">
        <v>362.5</v>
      </c>
      <c r="AT2418" s="161" t="s">
        <v>11807</v>
      </c>
    </row>
    <row r="2419" spans="2:46" ht="50" customHeight="1">
      <c r="B2419" s="37" t="s">
        <v>4756</v>
      </c>
      <c r="C2419" s="35" t="s">
        <v>5329</v>
      </c>
      <c r="D2419" s="39" t="s">
        <v>4757</v>
      </c>
      <c r="E2419" s="240">
        <v>1568.796</v>
      </c>
      <c r="F2419" s="235">
        <v>1589.117</v>
      </c>
      <c r="G2419" s="234">
        <v>-20.320999999999913</v>
      </c>
      <c r="H2419" s="105">
        <v>-1.2787604688641498</v>
      </c>
      <c r="I2419" s="240">
        <v>1177.3579999999999</v>
      </c>
      <c r="J2419" s="235">
        <v>1231.7080000000001</v>
      </c>
      <c r="K2419" s="234">
        <v>-54.350000000000136</v>
      </c>
      <c r="L2419" s="312">
        <v>-4.4125718108512837</v>
      </c>
      <c r="M2419" s="240">
        <v>51.633000000000003</v>
      </c>
      <c r="N2419" s="235">
        <v>51.627000000000002</v>
      </c>
      <c r="O2419" s="234">
        <v>6.0000000000002274E-3</v>
      </c>
      <c r="P2419" s="105">
        <v>1.1621825788831865E-2</v>
      </c>
      <c r="Q2419" s="240">
        <v>339.80500000000001</v>
      </c>
      <c r="R2419" s="235">
        <v>305.78199999999998</v>
      </c>
      <c r="S2419" s="234">
        <v>34.023000000000025</v>
      </c>
      <c r="T2419" s="105">
        <v>11.12655421182412</v>
      </c>
      <c r="U2419" s="180" t="s">
        <v>5362</v>
      </c>
      <c r="V2419" s="165">
        <v>174</v>
      </c>
      <c r="W2419" s="165">
        <v>174</v>
      </c>
      <c r="X2419" s="165">
        <v>0</v>
      </c>
      <c r="Y2419" s="255">
        <v>0</v>
      </c>
      <c r="Z2419" s="241" t="s">
        <v>5338</v>
      </c>
      <c r="AA2419" s="165">
        <v>66</v>
      </c>
      <c r="AB2419" s="165">
        <v>37</v>
      </c>
      <c r="AC2419" s="165">
        <v>29</v>
      </c>
      <c r="AD2419" s="255">
        <v>78.378378378378372</v>
      </c>
      <c r="AE2419" s="241" t="s">
        <v>5342</v>
      </c>
      <c r="AF2419" s="165">
        <v>51</v>
      </c>
      <c r="AG2419" s="165">
        <v>51</v>
      </c>
      <c r="AH2419" s="165">
        <v>0</v>
      </c>
      <c r="AI2419" s="165">
        <v>0</v>
      </c>
      <c r="AJ2419" s="241" t="s">
        <v>10875</v>
      </c>
      <c r="AK2419" s="165">
        <v>44</v>
      </c>
      <c r="AL2419" s="165">
        <v>44</v>
      </c>
      <c r="AM2419" s="165">
        <v>0</v>
      </c>
      <c r="AN2419" s="165">
        <v>0</v>
      </c>
      <c r="AO2419" s="241" t="s">
        <v>5558</v>
      </c>
      <c r="AP2419" s="165">
        <v>4</v>
      </c>
      <c r="AQ2419" s="165">
        <v>0</v>
      </c>
      <c r="AR2419" s="165">
        <v>4</v>
      </c>
      <c r="AS2419" s="255" t="s">
        <v>12166</v>
      </c>
      <c r="AT2419" s="169" t="s">
        <v>11718</v>
      </c>
    </row>
    <row r="2420" spans="2:46" ht="50" customHeight="1">
      <c r="B2420" s="34" t="s">
        <v>4758</v>
      </c>
      <c r="C2420" s="35" t="s">
        <v>5329</v>
      </c>
      <c r="D2420" s="36" t="s">
        <v>4759</v>
      </c>
      <c r="E2420" s="240">
        <v>2441.8009999999999</v>
      </c>
      <c r="F2420" s="235">
        <v>2356.5079999999998</v>
      </c>
      <c r="G2420" s="234">
        <v>85.29300000000012</v>
      </c>
      <c r="H2420" s="105">
        <v>3.6194657518667501</v>
      </c>
      <c r="I2420" s="240">
        <v>595.01900000000001</v>
      </c>
      <c r="J2420" s="235">
        <v>610.072</v>
      </c>
      <c r="K2420" s="234">
        <v>-15.052999999999997</v>
      </c>
      <c r="L2420" s="312">
        <v>-2.4674136823194632</v>
      </c>
      <c r="M2420" s="240">
        <v>318.98399999999998</v>
      </c>
      <c r="N2420" s="235">
        <v>247.76</v>
      </c>
      <c r="O2420" s="234">
        <v>71.22399999999999</v>
      </c>
      <c r="P2420" s="105">
        <v>28.7471746851792</v>
      </c>
      <c r="Q2420" s="240">
        <v>1527.798</v>
      </c>
      <c r="R2420" s="235">
        <v>1498.6759999999999</v>
      </c>
      <c r="S2420" s="234">
        <v>29.122000000000071</v>
      </c>
      <c r="T2420" s="105">
        <v>1.9431818485116246</v>
      </c>
      <c r="U2420" s="180" t="s">
        <v>5395</v>
      </c>
      <c r="V2420" s="165">
        <v>813</v>
      </c>
      <c r="W2420" s="165">
        <v>825</v>
      </c>
      <c r="X2420" s="165">
        <v>-12</v>
      </c>
      <c r="Y2420" s="255">
        <v>-1.4545454545454546</v>
      </c>
      <c r="Z2420" s="241" t="s">
        <v>10876</v>
      </c>
      <c r="AA2420" s="165">
        <v>316</v>
      </c>
      <c r="AB2420" s="165">
        <v>316</v>
      </c>
      <c r="AC2420" s="165">
        <v>0</v>
      </c>
      <c r="AD2420" s="255">
        <v>0</v>
      </c>
      <c r="AE2420" s="241" t="s">
        <v>9733</v>
      </c>
      <c r="AF2420" s="165">
        <v>146</v>
      </c>
      <c r="AG2420" s="165">
        <v>115</v>
      </c>
      <c r="AH2420" s="165">
        <v>31</v>
      </c>
      <c r="AI2420" s="165">
        <v>26.956521739130434</v>
      </c>
      <c r="AJ2420" s="241" t="s">
        <v>5397</v>
      </c>
      <c r="AK2420" s="165">
        <v>102</v>
      </c>
      <c r="AL2420" s="165">
        <v>102</v>
      </c>
      <c r="AM2420" s="165">
        <v>0</v>
      </c>
      <c r="AN2420" s="165">
        <v>0</v>
      </c>
      <c r="AO2420" s="241" t="s">
        <v>5526</v>
      </c>
      <c r="AP2420" s="165">
        <v>54</v>
      </c>
      <c r="AQ2420" s="165">
        <v>54</v>
      </c>
      <c r="AR2420" s="165">
        <v>0</v>
      </c>
      <c r="AS2420" s="255">
        <v>0</v>
      </c>
      <c r="AT2420" s="135" t="s">
        <v>11719</v>
      </c>
    </row>
    <row r="2421" spans="2:46" ht="50" customHeight="1">
      <c r="B2421" s="34" t="s">
        <v>4760</v>
      </c>
      <c r="C2421" s="35" t="s">
        <v>5329</v>
      </c>
      <c r="D2421" s="36" t="s">
        <v>4761</v>
      </c>
      <c r="E2421" s="240">
        <v>2062.0610000000001</v>
      </c>
      <c r="F2421" s="235">
        <v>2184.011</v>
      </c>
      <c r="G2421" s="234">
        <v>-121.94999999999982</v>
      </c>
      <c r="H2421" s="105">
        <v>-5.5837630854423264</v>
      </c>
      <c r="I2421" s="240">
        <v>815.91800000000001</v>
      </c>
      <c r="J2421" s="235">
        <v>907.30200000000002</v>
      </c>
      <c r="K2421" s="234">
        <v>-91.384000000000015</v>
      </c>
      <c r="L2421" s="312">
        <v>-10.07205979927301</v>
      </c>
      <c r="M2421" s="240">
        <v>268.27300000000002</v>
      </c>
      <c r="N2421" s="235">
        <v>303.22000000000003</v>
      </c>
      <c r="O2421" s="234">
        <v>-34.947000000000003</v>
      </c>
      <c r="P2421" s="105">
        <v>-11.525295165226568</v>
      </c>
      <c r="Q2421" s="240">
        <v>977.87</v>
      </c>
      <c r="R2421" s="235">
        <v>973.48900000000003</v>
      </c>
      <c r="S2421" s="234">
        <v>4.3809999999999718</v>
      </c>
      <c r="T2421" s="105">
        <v>0.45003076562754907</v>
      </c>
      <c r="U2421" s="180" t="s">
        <v>10877</v>
      </c>
      <c r="V2421" s="165">
        <v>356</v>
      </c>
      <c r="W2421" s="165">
        <v>356</v>
      </c>
      <c r="X2421" s="165">
        <v>0</v>
      </c>
      <c r="Y2421" s="255">
        <v>0</v>
      </c>
      <c r="Z2421" s="241" t="s">
        <v>5397</v>
      </c>
      <c r="AA2421" s="165">
        <v>210</v>
      </c>
      <c r="AB2421" s="165">
        <v>211</v>
      </c>
      <c r="AC2421" s="165">
        <v>-1</v>
      </c>
      <c r="AD2421" s="255">
        <v>-0.47393364928909953</v>
      </c>
      <c r="AE2421" s="241" t="s">
        <v>10878</v>
      </c>
      <c r="AF2421" s="165">
        <v>165</v>
      </c>
      <c r="AG2421" s="165">
        <v>165</v>
      </c>
      <c r="AH2421" s="165">
        <v>0</v>
      </c>
      <c r="AI2421" s="165">
        <v>0</v>
      </c>
      <c r="AJ2421" s="241" t="s">
        <v>10879</v>
      </c>
      <c r="AK2421" s="165">
        <v>70</v>
      </c>
      <c r="AL2421" s="165">
        <v>70</v>
      </c>
      <c r="AM2421" s="165">
        <v>0</v>
      </c>
      <c r="AN2421" s="165">
        <v>0</v>
      </c>
      <c r="AO2421" s="241" t="s">
        <v>10880</v>
      </c>
      <c r="AP2421" s="165">
        <v>51</v>
      </c>
      <c r="AQ2421" s="165">
        <v>51</v>
      </c>
      <c r="AR2421" s="165">
        <v>0</v>
      </c>
      <c r="AS2421" s="255">
        <v>0</v>
      </c>
      <c r="AT2421" s="166" t="s">
        <v>11720</v>
      </c>
    </row>
    <row r="2422" spans="2:46" ht="50" customHeight="1">
      <c r="B2422" s="34" t="s">
        <v>4762</v>
      </c>
      <c r="C2422" s="35" t="s">
        <v>5329</v>
      </c>
      <c r="D2422" s="36" t="s">
        <v>4763</v>
      </c>
      <c r="E2422" s="240">
        <v>1559.606</v>
      </c>
      <c r="F2422" s="235">
        <v>1638.123</v>
      </c>
      <c r="G2422" s="234">
        <v>-78.517000000000053</v>
      </c>
      <c r="H2422" s="105">
        <v>-4.7931077214592586</v>
      </c>
      <c r="I2422" s="240">
        <v>1114.7940000000001</v>
      </c>
      <c r="J2422" s="235">
        <v>1111.06</v>
      </c>
      <c r="K2422" s="234">
        <v>3.734000000000151</v>
      </c>
      <c r="L2422" s="312">
        <v>0.33607545947114931</v>
      </c>
      <c r="M2422" s="240">
        <v>5.7469999999999999</v>
      </c>
      <c r="N2422" s="235">
        <v>5.7469999999999999</v>
      </c>
      <c r="O2422" s="234">
        <v>0</v>
      </c>
      <c r="P2422" s="105">
        <v>0</v>
      </c>
      <c r="Q2422" s="240">
        <v>439.065</v>
      </c>
      <c r="R2422" s="235">
        <v>521.31600000000003</v>
      </c>
      <c r="S2422" s="234">
        <v>-82.251000000000033</v>
      </c>
      <c r="T2422" s="105">
        <v>-15.777570609764524</v>
      </c>
      <c r="U2422" s="180" t="s">
        <v>10877</v>
      </c>
      <c r="V2422" s="165">
        <v>155.9</v>
      </c>
      <c r="W2422" s="165">
        <v>261.89999999999998</v>
      </c>
      <c r="X2422" s="165">
        <v>-105.99999999999997</v>
      </c>
      <c r="Y2422" s="255">
        <v>-40.473463153875514</v>
      </c>
      <c r="Z2422" s="241" t="s">
        <v>10881</v>
      </c>
      <c r="AA2422" s="165">
        <v>145.6</v>
      </c>
      <c r="AB2422" s="165">
        <v>149.19999999999999</v>
      </c>
      <c r="AC2422" s="165">
        <v>-3.5999999999999943</v>
      </c>
      <c r="AD2422" s="255">
        <v>-2.4128686327077711</v>
      </c>
      <c r="AE2422" s="241" t="s">
        <v>5460</v>
      </c>
      <c r="AF2422" s="165">
        <v>52.7</v>
      </c>
      <c r="AG2422" s="165">
        <v>52.6</v>
      </c>
      <c r="AH2422" s="165">
        <v>0.10000000000000142</v>
      </c>
      <c r="AI2422" s="165">
        <v>0.19011406844106732</v>
      </c>
      <c r="AJ2422" s="241" t="s">
        <v>10882</v>
      </c>
      <c r="AK2422" s="165">
        <v>51.1</v>
      </c>
      <c r="AL2422" s="165">
        <v>33.299999999999997</v>
      </c>
      <c r="AM2422" s="165">
        <v>17.800000000000004</v>
      </c>
      <c r="AN2422" s="165">
        <v>53.45345345345347</v>
      </c>
      <c r="AO2422" s="241" t="s">
        <v>10883</v>
      </c>
      <c r="AP2422" s="165">
        <v>22.2</v>
      </c>
      <c r="AQ2422" s="165">
        <v>24</v>
      </c>
      <c r="AR2422" s="165">
        <v>-1.8000000000000007</v>
      </c>
      <c r="AS2422" s="255">
        <v>-7.5000000000000027</v>
      </c>
      <c r="AT2422" s="135" t="s">
        <v>11721</v>
      </c>
    </row>
    <row r="2423" spans="2:46" ht="50" customHeight="1">
      <c r="B2423" s="34" t="s">
        <v>4764</v>
      </c>
      <c r="C2423" s="35" t="s">
        <v>5329</v>
      </c>
      <c r="D2423" s="36" t="s">
        <v>4765</v>
      </c>
      <c r="E2423" s="240">
        <v>8981.8950000000004</v>
      </c>
      <c r="F2423" s="235">
        <v>8991.92</v>
      </c>
      <c r="G2423" s="234">
        <v>-10.024999999999636</v>
      </c>
      <c r="H2423" s="105">
        <v>-0.11148898121869007</v>
      </c>
      <c r="I2423" s="240">
        <v>5636.9219999999996</v>
      </c>
      <c r="J2423" s="235">
        <v>5589.1170000000002</v>
      </c>
      <c r="K2423" s="234">
        <v>47.804999999999382</v>
      </c>
      <c r="L2423" s="312">
        <v>0.8553229427832586</v>
      </c>
      <c r="M2423" s="240" t="s">
        <v>6150</v>
      </c>
      <c r="N2423" s="235" t="s">
        <v>6150</v>
      </c>
      <c r="O2423" s="235" t="s">
        <v>6150</v>
      </c>
      <c r="P2423" s="235" t="s">
        <v>6150</v>
      </c>
      <c r="Q2423" s="240">
        <v>3344.973</v>
      </c>
      <c r="R2423" s="235">
        <v>3402.8029999999999</v>
      </c>
      <c r="S2423" s="234">
        <v>-57.829999999999927</v>
      </c>
      <c r="T2423" s="105">
        <v>-1.6994812805795672</v>
      </c>
      <c r="U2423" s="180" t="s">
        <v>5524</v>
      </c>
      <c r="V2423" s="165">
        <v>1928</v>
      </c>
      <c r="W2423" s="165">
        <v>2117</v>
      </c>
      <c r="X2423" s="165">
        <v>-189</v>
      </c>
      <c r="Y2423" s="255">
        <v>-8.9277279168634855</v>
      </c>
      <c r="Z2423" s="241" t="s">
        <v>5395</v>
      </c>
      <c r="AA2423" s="165">
        <v>850</v>
      </c>
      <c r="AB2423" s="165">
        <v>869</v>
      </c>
      <c r="AC2423" s="165">
        <v>-19</v>
      </c>
      <c r="AD2423" s="255">
        <v>-2.186421173762946</v>
      </c>
      <c r="AE2423" s="241" t="s">
        <v>5774</v>
      </c>
      <c r="AF2423" s="165">
        <v>237</v>
      </c>
      <c r="AG2423" s="165">
        <v>101</v>
      </c>
      <c r="AH2423" s="165">
        <v>136</v>
      </c>
      <c r="AI2423" s="165">
        <v>134.65346534653466</v>
      </c>
      <c r="AJ2423" s="241" t="s">
        <v>9733</v>
      </c>
      <c r="AK2423" s="165">
        <v>219</v>
      </c>
      <c r="AL2423" s="165">
        <v>200</v>
      </c>
      <c r="AM2423" s="165">
        <v>19</v>
      </c>
      <c r="AN2423" s="165">
        <v>9.5</v>
      </c>
      <c r="AO2423" s="241" t="s">
        <v>10884</v>
      </c>
      <c r="AP2423" s="165">
        <v>99</v>
      </c>
      <c r="AQ2423" s="165">
        <v>110</v>
      </c>
      <c r="AR2423" s="165">
        <v>-11</v>
      </c>
      <c r="AS2423" s="255">
        <v>-10</v>
      </c>
      <c r="AT2423" s="166" t="s">
        <v>11722</v>
      </c>
    </row>
    <row r="2424" spans="2:46" ht="50" customHeight="1">
      <c r="B2424" s="34" t="s">
        <v>4766</v>
      </c>
      <c r="C2424" s="35" t="s">
        <v>5329</v>
      </c>
      <c r="D2424" s="36" t="s">
        <v>4767</v>
      </c>
      <c r="E2424" s="240">
        <v>926.28599999999994</v>
      </c>
      <c r="F2424" s="235">
        <v>828.82399999999996</v>
      </c>
      <c r="G2424" s="234">
        <v>97.461999999999989</v>
      </c>
      <c r="H2424" s="105">
        <v>11.759070683281371</v>
      </c>
      <c r="I2424" s="240">
        <v>675.20799999999997</v>
      </c>
      <c r="J2424" s="235">
        <v>583.31600000000003</v>
      </c>
      <c r="K2424" s="234">
        <v>91.891999999999939</v>
      </c>
      <c r="L2424" s="312">
        <v>15.753382386219464</v>
      </c>
      <c r="M2424" s="240">
        <v>143.38</v>
      </c>
      <c r="N2424" s="235">
        <v>143.166</v>
      </c>
      <c r="O2424" s="234">
        <v>0.21399999999999864</v>
      </c>
      <c r="P2424" s="105">
        <v>0.14947683109117993</v>
      </c>
      <c r="Q2424" s="240">
        <v>107.69799999999999</v>
      </c>
      <c r="R2424" s="235">
        <v>102.342</v>
      </c>
      <c r="S2424" s="234">
        <v>5.3559999999999945</v>
      </c>
      <c r="T2424" s="105">
        <v>5.2334329991596746</v>
      </c>
      <c r="U2424" s="180" t="s">
        <v>5493</v>
      </c>
      <c r="V2424" s="165">
        <v>18</v>
      </c>
      <c r="W2424" s="165">
        <v>18</v>
      </c>
      <c r="X2424" s="165">
        <v>0</v>
      </c>
      <c r="Y2424" s="255">
        <v>0</v>
      </c>
      <c r="Z2424" s="241" t="s">
        <v>10885</v>
      </c>
      <c r="AA2424" s="165">
        <v>17</v>
      </c>
      <c r="AB2424" s="165">
        <v>17</v>
      </c>
      <c r="AC2424" s="165">
        <v>0</v>
      </c>
      <c r="AD2424" s="255">
        <v>0</v>
      </c>
      <c r="AE2424" s="241" t="s">
        <v>10886</v>
      </c>
      <c r="AF2424" s="165">
        <v>15</v>
      </c>
      <c r="AG2424" s="165">
        <v>15</v>
      </c>
      <c r="AH2424" s="165">
        <v>0</v>
      </c>
      <c r="AI2424" s="165">
        <v>0</v>
      </c>
      <c r="AJ2424" s="241" t="s">
        <v>10801</v>
      </c>
      <c r="AK2424" s="165">
        <v>12</v>
      </c>
      <c r="AL2424" s="165">
        <v>8</v>
      </c>
      <c r="AM2424" s="165">
        <v>4</v>
      </c>
      <c r="AN2424" s="165">
        <v>50</v>
      </c>
      <c r="AO2424" s="241" t="s">
        <v>5397</v>
      </c>
      <c r="AP2424" s="165">
        <v>11</v>
      </c>
      <c r="AQ2424" s="165">
        <v>11</v>
      </c>
      <c r="AR2424" s="165">
        <v>0</v>
      </c>
      <c r="AS2424" s="255">
        <v>0</v>
      </c>
      <c r="AT2424" s="135" t="s">
        <v>11723</v>
      </c>
    </row>
    <row r="2425" spans="2:46" ht="50" customHeight="1">
      <c r="B2425" s="34" t="s">
        <v>4768</v>
      </c>
      <c r="C2425" s="35" t="s">
        <v>5329</v>
      </c>
      <c r="D2425" s="36" t="s">
        <v>4769</v>
      </c>
      <c r="E2425" s="240">
        <v>33067.540999999997</v>
      </c>
      <c r="F2425" s="235">
        <v>32109.218000000001</v>
      </c>
      <c r="G2425" s="234">
        <v>958.32299999999668</v>
      </c>
      <c r="H2425" s="105">
        <v>2.9845728413566368</v>
      </c>
      <c r="I2425" s="240" t="s">
        <v>6150</v>
      </c>
      <c r="J2425" s="235" t="s">
        <v>6150</v>
      </c>
      <c r="K2425" s="235" t="s">
        <v>6150</v>
      </c>
      <c r="L2425" s="314" t="s">
        <v>6150</v>
      </c>
      <c r="M2425" s="240" t="s">
        <v>6150</v>
      </c>
      <c r="N2425" s="235" t="s">
        <v>6150</v>
      </c>
      <c r="O2425" s="235" t="s">
        <v>6150</v>
      </c>
      <c r="P2425" s="235" t="s">
        <v>6150</v>
      </c>
      <c r="Q2425" s="240">
        <v>33067.540999999997</v>
      </c>
      <c r="R2425" s="235">
        <v>32109.218000000001</v>
      </c>
      <c r="S2425" s="234">
        <v>958.32299999999668</v>
      </c>
      <c r="T2425" s="105">
        <v>2.9845728413566368</v>
      </c>
      <c r="U2425" s="180" t="s">
        <v>7686</v>
      </c>
      <c r="V2425" s="165">
        <v>32391</v>
      </c>
      <c r="W2425" s="165">
        <v>31196</v>
      </c>
      <c r="X2425" s="165">
        <v>1195</v>
      </c>
      <c r="Y2425" s="255">
        <v>3.83061931016797</v>
      </c>
      <c r="Z2425" s="241" t="s">
        <v>10887</v>
      </c>
      <c r="AA2425" s="165">
        <v>250</v>
      </c>
      <c r="AB2425" s="165">
        <v>246</v>
      </c>
      <c r="AC2425" s="165">
        <v>4</v>
      </c>
      <c r="AD2425" s="255">
        <v>1.6260162601626018</v>
      </c>
      <c r="AE2425" s="241" t="s">
        <v>10888</v>
      </c>
      <c r="AF2425" s="165">
        <v>236</v>
      </c>
      <c r="AG2425" s="165">
        <v>234</v>
      </c>
      <c r="AH2425" s="165">
        <v>2</v>
      </c>
      <c r="AI2425" s="165">
        <v>0.85470085470085477</v>
      </c>
      <c r="AJ2425" s="241" t="s">
        <v>10889</v>
      </c>
      <c r="AK2425" s="165">
        <v>88</v>
      </c>
      <c r="AL2425" s="165">
        <v>87</v>
      </c>
      <c r="AM2425" s="165">
        <v>1</v>
      </c>
      <c r="AN2425" s="165">
        <v>1.1494252873563218</v>
      </c>
      <c r="AO2425" s="241" t="s">
        <v>10890</v>
      </c>
      <c r="AP2425" s="165">
        <v>103</v>
      </c>
      <c r="AQ2425" s="165">
        <v>346</v>
      </c>
      <c r="AR2425" s="165">
        <v>-243</v>
      </c>
      <c r="AS2425" s="255">
        <v>-70.23121387283237</v>
      </c>
      <c r="AT2425" s="144"/>
    </row>
    <row r="2426" spans="2:46" ht="50" customHeight="1">
      <c r="B2426" s="34" t="s">
        <v>4770</v>
      </c>
      <c r="C2426" s="35" t="s">
        <v>5329</v>
      </c>
      <c r="D2426" s="36" t="s">
        <v>4771</v>
      </c>
      <c r="E2426" s="240">
        <v>117.401</v>
      </c>
      <c r="F2426" s="235">
        <v>88.57</v>
      </c>
      <c r="G2426" s="234">
        <v>28.831000000000003</v>
      </c>
      <c r="H2426" s="105">
        <v>32.551654058936442</v>
      </c>
      <c r="I2426" s="240">
        <v>117.401</v>
      </c>
      <c r="J2426" s="235">
        <v>88.57</v>
      </c>
      <c r="K2426" s="234">
        <v>28.831000000000003</v>
      </c>
      <c r="L2426" s="312">
        <v>32.551654058936442</v>
      </c>
      <c r="M2426" s="240" t="s">
        <v>6150</v>
      </c>
      <c r="N2426" s="235" t="s">
        <v>6150</v>
      </c>
      <c r="O2426" s="235" t="s">
        <v>6150</v>
      </c>
      <c r="P2426" s="235" t="s">
        <v>6150</v>
      </c>
      <c r="Q2426" s="240" t="s">
        <v>6150</v>
      </c>
      <c r="R2426" s="235" t="s">
        <v>6150</v>
      </c>
      <c r="S2426" s="235" t="s">
        <v>6150</v>
      </c>
      <c r="T2426" s="235" t="s">
        <v>6150</v>
      </c>
      <c r="U2426" s="235" t="s">
        <v>6150</v>
      </c>
      <c r="V2426" s="235" t="s">
        <v>6150</v>
      </c>
      <c r="W2426" s="235" t="s">
        <v>6150</v>
      </c>
      <c r="X2426" s="235" t="s">
        <v>6150</v>
      </c>
      <c r="Y2426" s="235" t="s">
        <v>6150</v>
      </c>
      <c r="Z2426" s="237" t="s">
        <v>5412</v>
      </c>
      <c r="AA2426" s="165" t="s">
        <v>5412</v>
      </c>
      <c r="AB2426" s="165" t="s">
        <v>5412</v>
      </c>
      <c r="AC2426" s="165" t="s">
        <v>5412</v>
      </c>
      <c r="AD2426" s="165" t="s">
        <v>5412</v>
      </c>
      <c r="AE2426" s="165" t="s">
        <v>5412</v>
      </c>
      <c r="AF2426" s="165" t="s">
        <v>5412</v>
      </c>
      <c r="AG2426" s="165" t="s">
        <v>5412</v>
      </c>
      <c r="AH2426" s="165" t="s">
        <v>5412</v>
      </c>
      <c r="AI2426" s="165" t="s">
        <v>5412</v>
      </c>
      <c r="AJ2426" s="165" t="s">
        <v>5412</v>
      </c>
      <c r="AK2426" s="165" t="s">
        <v>5412</v>
      </c>
      <c r="AL2426" s="165" t="s">
        <v>5412</v>
      </c>
      <c r="AM2426" s="165" t="s">
        <v>5412</v>
      </c>
      <c r="AN2426" s="165" t="s">
        <v>5412</v>
      </c>
      <c r="AO2426" s="165" t="s">
        <v>5412</v>
      </c>
      <c r="AP2426" s="165" t="s">
        <v>5412</v>
      </c>
      <c r="AQ2426" s="165" t="s">
        <v>5412</v>
      </c>
      <c r="AR2426" s="165" t="s">
        <v>5412</v>
      </c>
      <c r="AS2426" s="165" t="s">
        <v>5412</v>
      </c>
      <c r="AT2426" s="144"/>
    </row>
    <row r="2427" spans="2:46" ht="50" customHeight="1">
      <c r="B2427" s="34" t="s">
        <v>4772</v>
      </c>
      <c r="C2427" s="35" t="s">
        <v>5329</v>
      </c>
      <c r="D2427" s="36" t="s">
        <v>4773</v>
      </c>
      <c r="E2427" s="240">
        <v>420.13499999999999</v>
      </c>
      <c r="F2427" s="235">
        <v>163.81200000000001</v>
      </c>
      <c r="G2427" s="234">
        <v>256.32299999999998</v>
      </c>
      <c r="H2427" s="105">
        <v>156.47388469709176</v>
      </c>
      <c r="I2427" s="240">
        <v>420.13499999999999</v>
      </c>
      <c r="J2427" s="235">
        <v>163.81200000000001</v>
      </c>
      <c r="K2427" s="234">
        <v>256.32299999999998</v>
      </c>
      <c r="L2427" s="312">
        <v>156.47388469709176</v>
      </c>
      <c r="M2427" s="240" t="s">
        <v>6150</v>
      </c>
      <c r="N2427" s="235" t="s">
        <v>6150</v>
      </c>
      <c r="O2427" s="235" t="s">
        <v>6150</v>
      </c>
      <c r="P2427" s="235" t="s">
        <v>6150</v>
      </c>
      <c r="Q2427" s="240" t="s">
        <v>6150</v>
      </c>
      <c r="R2427" s="235" t="s">
        <v>6150</v>
      </c>
      <c r="S2427" s="235" t="s">
        <v>6150</v>
      </c>
      <c r="T2427" s="235" t="s">
        <v>6150</v>
      </c>
      <c r="U2427" s="235" t="s">
        <v>6150</v>
      </c>
      <c r="V2427" s="235" t="s">
        <v>6150</v>
      </c>
      <c r="W2427" s="235" t="s">
        <v>6150</v>
      </c>
      <c r="X2427" s="235" t="s">
        <v>6150</v>
      </c>
      <c r="Y2427" s="235" t="s">
        <v>6150</v>
      </c>
      <c r="Z2427" s="237" t="s">
        <v>5412</v>
      </c>
      <c r="AA2427" s="165" t="s">
        <v>5412</v>
      </c>
      <c r="AB2427" s="165" t="s">
        <v>5412</v>
      </c>
      <c r="AC2427" s="165" t="s">
        <v>5412</v>
      </c>
      <c r="AD2427" s="165" t="s">
        <v>5412</v>
      </c>
      <c r="AE2427" s="165" t="s">
        <v>5412</v>
      </c>
      <c r="AF2427" s="165" t="s">
        <v>5412</v>
      </c>
      <c r="AG2427" s="165" t="s">
        <v>5412</v>
      </c>
      <c r="AH2427" s="165" t="s">
        <v>5412</v>
      </c>
      <c r="AI2427" s="165" t="s">
        <v>5412</v>
      </c>
      <c r="AJ2427" s="165" t="s">
        <v>5412</v>
      </c>
      <c r="AK2427" s="165" t="s">
        <v>5412</v>
      </c>
      <c r="AL2427" s="165" t="s">
        <v>5412</v>
      </c>
      <c r="AM2427" s="165" t="s">
        <v>5412</v>
      </c>
      <c r="AN2427" s="165" t="s">
        <v>5412</v>
      </c>
      <c r="AO2427" s="165" t="s">
        <v>5412</v>
      </c>
      <c r="AP2427" s="165" t="s">
        <v>5412</v>
      </c>
      <c r="AQ2427" s="165" t="s">
        <v>5412</v>
      </c>
      <c r="AR2427" s="165" t="s">
        <v>5412</v>
      </c>
      <c r="AS2427" s="165" t="s">
        <v>5412</v>
      </c>
      <c r="AT2427" s="144"/>
    </row>
    <row r="2428" spans="2:46" ht="50" customHeight="1">
      <c r="B2428" s="37" t="s">
        <v>4774</v>
      </c>
      <c r="C2428" s="35" t="s">
        <v>5329</v>
      </c>
      <c r="D2428" s="39" t="s">
        <v>4775</v>
      </c>
      <c r="E2428" s="240">
        <v>19.117999999999999</v>
      </c>
      <c r="F2428" s="235">
        <v>21.213000000000001</v>
      </c>
      <c r="G2428" s="234">
        <v>-2.0950000000000024</v>
      </c>
      <c r="H2428" s="105">
        <v>-9.8760194220525257</v>
      </c>
      <c r="I2428" s="240">
        <v>19.117999999999999</v>
      </c>
      <c r="J2428" s="235">
        <v>21.213000000000001</v>
      </c>
      <c r="K2428" s="234">
        <v>-2.0950000000000024</v>
      </c>
      <c r="L2428" s="312">
        <v>-9.8760194220525257</v>
      </c>
      <c r="M2428" s="240" t="s">
        <v>6150</v>
      </c>
      <c r="N2428" s="235" t="s">
        <v>6150</v>
      </c>
      <c r="O2428" s="235" t="s">
        <v>6150</v>
      </c>
      <c r="P2428" s="235" t="s">
        <v>6150</v>
      </c>
      <c r="Q2428" s="240" t="s">
        <v>6150</v>
      </c>
      <c r="R2428" s="235" t="s">
        <v>6150</v>
      </c>
      <c r="S2428" s="235" t="s">
        <v>6150</v>
      </c>
      <c r="T2428" s="235" t="s">
        <v>6150</v>
      </c>
      <c r="U2428" s="235" t="s">
        <v>6150</v>
      </c>
      <c r="V2428" s="235" t="s">
        <v>6150</v>
      </c>
      <c r="W2428" s="235" t="s">
        <v>6150</v>
      </c>
      <c r="X2428" s="235" t="s">
        <v>6150</v>
      </c>
      <c r="Y2428" s="235" t="s">
        <v>6150</v>
      </c>
      <c r="Z2428" s="237" t="s">
        <v>5412</v>
      </c>
      <c r="AA2428" s="165" t="s">
        <v>5412</v>
      </c>
      <c r="AB2428" s="165" t="s">
        <v>5412</v>
      </c>
      <c r="AC2428" s="165" t="s">
        <v>5412</v>
      </c>
      <c r="AD2428" s="165" t="s">
        <v>5412</v>
      </c>
      <c r="AE2428" s="165" t="s">
        <v>5412</v>
      </c>
      <c r="AF2428" s="165" t="s">
        <v>5412</v>
      </c>
      <c r="AG2428" s="165" t="s">
        <v>5412</v>
      </c>
      <c r="AH2428" s="165" t="s">
        <v>5412</v>
      </c>
      <c r="AI2428" s="165" t="s">
        <v>5412</v>
      </c>
      <c r="AJ2428" s="165" t="s">
        <v>5412</v>
      </c>
      <c r="AK2428" s="165" t="s">
        <v>5412</v>
      </c>
      <c r="AL2428" s="165" t="s">
        <v>5412</v>
      </c>
      <c r="AM2428" s="165" t="s">
        <v>5412</v>
      </c>
      <c r="AN2428" s="165" t="s">
        <v>5412</v>
      </c>
      <c r="AO2428" s="165" t="s">
        <v>5412</v>
      </c>
      <c r="AP2428" s="165" t="s">
        <v>5412</v>
      </c>
      <c r="AQ2428" s="165" t="s">
        <v>5412</v>
      </c>
      <c r="AR2428" s="165" t="s">
        <v>5412</v>
      </c>
      <c r="AS2428" s="165" t="s">
        <v>5412</v>
      </c>
      <c r="AT2428" s="145"/>
    </row>
    <row r="2429" spans="2:46" ht="50" customHeight="1">
      <c r="B2429" s="34" t="s">
        <v>4776</v>
      </c>
      <c r="C2429" s="35" t="s">
        <v>5329</v>
      </c>
      <c r="D2429" s="36" t="s">
        <v>4777</v>
      </c>
      <c r="E2429" s="240">
        <v>26.123999999999999</v>
      </c>
      <c r="F2429" s="235">
        <v>24.146000000000001</v>
      </c>
      <c r="G2429" s="234">
        <v>1.977999999999998</v>
      </c>
      <c r="H2429" s="105">
        <v>8.1918330158204178</v>
      </c>
      <c r="I2429" s="240" t="s">
        <v>6150</v>
      </c>
      <c r="J2429" s="235" t="s">
        <v>6150</v>
      </c>
      <c r="K2429" s="235" t="s">
        <v>6150</v>
      </c>
      <c r="L2429" s="314" t="s">
        <v>6150</v>
      </c>
      <c r="M2429" s="240" t="s">
        <v>6150</v>
      </c>
      <c r="N2429" s="235" t="s">
        <v>6150</v>
      </c>
      <c r="O2429" s="235" t="s">
        <v>6150</v>
      </c>
      <c r="P2429" s="235" t="s">
        <v>6150</v>
      </c>
      <c r="Q2429" s="240">
        <v>26.123999999999999</v>
      </c>
      <c r="R2429" s="235">
        <v>24.146000000000001</v>
      </c>
      <c r="S2429" s="234">
        <v>1.977999999999998</v>
      </c>
      <c r="T2429" s="105">
        <v>8.1918330158204178</v>
      </c>
      <c r="U2429" s="180" t="s">
        <v>10891</v>
      </c>
      <c r="V2429" s="165">
        <v>26</v>
      </c>
      <c r="W2429" s="165">
        <v>24</v>
      </c>
      <c r="X2429" s="165">
        <v>2</v>
      </c>
      <c r="Y2429" s="255">
        <v>8.3333333333333321</v>
      </c>
      <c r="Z2429" s="237" t="s">
        <v>5412</v>
      </c>
      <c r="AA2429" s="165" t="s">
        <v>5412</v>
      </c>
      <c r="AB2429" s="165" t="s">
        <v>5412</v>
      </c>
      <c r="AC2429" s="165" t="s">
        <v>5412</v>
      </c>
      <c r="AD2429" s="165" t="s">
        <v>5412</v>
      </c>
      <c r="AE2429" s="165" t="s">
        <v>5412</v>
      </c>
      <c r="AF2429" s="165" t="s">
        <v>5412</v>
      </c>
      <c r="AG2429" s="165" t="s">
        <v>5412</v>
      </c>
      <c r="AH2429" s="165" t="s">
        <v>5412</v>
      </c>
      <c r="AI2429" s="165" t="s">
        <v>5412</v>
      </c>
      <c r="AJ2429" s="165" t="s">
        <v>5412</v>
      </c>
      <c r="AK2429" s="165" t="s">
        <v>5412</v>
      </c>
      <c r="AL2429" s="165" t="s">
        <v>5412</v>
      </c>
      <c r="AM2429" s="165" t="s">
        <v>5412</v>
      </c>
      <c r="AN2429" s="165" t="s">
        <v>5412</v>
      </c>
      <c r="AO2429" s="165" t="s">
        <v>5412</v>
      </c>
      <c r="AP2429" s="165" t="s">
        <v>5412</v>
      </c>
      <c r="AQ2429" s="165" t="s">
        <v>5412</v>
      </c>
      <c r="AR2429" s="165" t="s">
        <v>5412</v>
      </c>
      <c r="AS2429" s="165" t="s">
        <v>5412</v>
      </c>
      <c r="AT2429" s="144"/>
    </row>
    <row r="2430" spans="2:46" ht="50" customHeight="1">
      <c r="B2430" s="34" t="s">
        <v>4778</v>
      </c>
      <c r="C2430" s="35" t="s">
        <v>5329</v>
      </c>
      <c r="D2430" s="36" t="s">
        <v>4779</v>
      </c>
      <c r="E2430" s="240">
        <v>67.725999999999999</v>
      </c>
      <c r="F2430" s="235">
        <v>88.385000000000005</v>
      </c>
      <c r="G2430" s="234">
        <v>-20.659000000000006</v>
      </c>
      <c r="H2430" s="105">
        <v>-23.373875657634219</v>
      </c>
      <c r="I2430" s="240">
        <v>44.61</v>
      </c>
      <c r="J2430" s="235">
        <v>44.591999999999999</v>
      </c>
      <c r="K2430" s="234">
        <v>1.8000000000000682E-2</v>
      </c>
      <c r="L2430" s="312">
        <v>4.0365984930033821E-2</v>
      </c>
      <c r="M2430" s="240">
        <v>0</v>
      </c>
      <c r="N2430" s="235">
        <v>8.6859999999999999</v>
      </c>
      <c r="O2430" s="234">
        <v>-8.6859999999999999</v>
      </c>
      <c r="P2430" s="105">
        <v>-100</v>
      </c>
      <c r="Q2430" s="240">
        <v>23.116</v>
      </c>
      <c r="R2430" s="235">
        <v>35.106999999999999</v>
      </c>
      <c r="S2430" s="234">
        <v>-11.991</v>
      </c>
      <c r="T2430" s="105">
        <v>-34.155581507961372</v>
      </c>
      <c r="U2430" s="180" t="s">
        <v>6082</v>
      </c>
      <c r="V2430" s="165">
        <v>23</v>
      </c>
      <c r="W2430" s="165">
        <v>35</v>
      </c>
      <c r="X2430" s="165">
        <v>-12</v>
      </c>
      <c r="Y2430" s="255">
        <v>-34.285714285714285</v>
      </c>
      <c r="Z2430" s="237" t="s">
        <v>5412</v>
      </c>
      <c r="AA2430" s="165" t="s">
        <v>5412</v>
      </c>
      <c r="AB2430" s="165" t="s">
        <v>5412</v>
      </c>
      <c r="AC2430" s="165" t="s">
        <v>5412</v>
      </c>
      <c r="AD2430" s="165" t="s">
        <v>5412</v>
      </c>
      <c r="AE2430" s="165" t="s">
        <v>5412</v>
      </c>
      <c r="AF2430" s="165" t="s">
        <v>5412</v>
      </c>
      <c r="AG2430" s="165" t="s">
        <v>5412</v>
      </c>
      <c r="AH2430" s="165" t="s">
        <v>5412</v>
      </c>
      <c r="AI2430" s="165" t="s">
        <v>5412</v>
      </c>
      <c r="AJ2430" s="165" t="s">
        <v>5412</v>
      </c>
      <c r="AK2430" s="165" t="s">
        <v>5412</v>
      </c>
      <c r="AL2430" s="165" t="s">
        <v>5412</v>
      </c>
      <c r="AM2430" s="165" t="s">
        <v>5412</v>
      </c>
      <c r="AN2430" s="165" t="s">
        <v>5412</v>
      </c>
      <c r="AO2430" s="165" t="s">
        <v>5412</v>
      </c>
      <c r="AP2430" s="165" t="s">
        <v>5412</v>
      </c>
      <c r="AQ2430" s="165" t="s">
        <v>5412</v>
      </c>
      <c r="AR2430" s="165" t="s">
        <v>5412</v>
      </c>
      <c r="AS2430" s="165" t="s">
        <v>5412</v>
      </c>
      <c r="AT2430" s="144"/>
    </row>
    <row r="2431" spans="2:46" ht="50" customHeight="1">
      <c r="B2431" s="34" t="s">
        <v>4780</v>
      </c>
      <c r="C2431" s="35" t="s">
        <v>5329</v>
      </c>
      <c r="D2431" s="36" t="s">
        <v>4781</v>
      </c>
      <c r="E2431" s="240">
        <v>92.588999999999999</v>
      </c>
      <c r="F2431" s="235">
        <v>99.284000000000006</v>
      </c>
      <c r="G2431" s="234">
        <v>-6.6950000000000074</v>
      </c>
      <c r="H2431" s="105">
        <v>-6.7432818983924978</v>
      </c>
      <c r="I2431" s="240">
        <v>92.588999999999999</v>
      </c>
      <c r="J2431" s="235">
        <v>99.284000000000006</v>
      </c>
      <c r="K2431" s="234">
        <v>-6.6950000000000074</v>
      </c>
      <c r="L2431" s="312">
        <v>-6.7432818983924978</v>
      </c>
      <c r="M2431" s="240" t="s">
        <v>6150</v>
      </c>
      <c r="N2431" s="235" t="s">
        <v>6150</v>
      </c>
      <c r="O2431" s="235" t="s">
        <v>6150</v>
      </c>
      <c r="P2431" s="235" t="s">
        <v>6150</v>
      </c>
      <c r="Q2431" s="240" t="s">
        <v>6150</v>
      </c>
      <c r="R2431" s="235" t="s">
        <v>6150</v>
      </c>
      <c r="S2431" s="235" t="s">
        <v>6150</v>
      </c>
      <c r="T2431" s="235" t="s">
        <v>6150</v>
      </c>
      <c r="U2431" s="235" t="s">
        <v>6150</v>
      </c>
      <c r="V2431" s="235" t="s">
        <v>6150</v>
      </c>
      <c r="W2431" s="235" t="s">
        <v>6150</v>
      </c>
      <c r="X2431" s="235" t="s">
        <v>6150</v>
      </c>
      <c r="Y2431" s="235" t="s">
        <v>6150</v>
      </c>
      <c r="Z2431" s="237" t="s">
        <v>5412</v>
      </c>
      <c r="AA2431" s="165" t="s">
        <v>5412</v>
      </c>
      <c r="AB2431" s="165" t="s">
        <v>5412</v>
      </c>
      <c r="AC2431" s="165" t="s">
        <v>5412</v>
      </c>
      <c r="AD2431" s="165" t="s">
        <v>5412</v>
      </c>
      <c r="AE2431" s="165" t="s">
        <v>5412</v>
      </c>
      <c r="AF2431" s="165" t="s">
        <v>5412</v>
      </c>
      <c r="AG2431" s="165" t="s">
        <v>5412</v>
      </c>
      <c r="AH2431" s="165" t="s">
        <v>5412</v>
      </c>
      <c r="AI2431" s="165" t="s">
        <v>5412</v>
      </c>
      <c r="AJ2431" s="165" t="s">
        <v>5412</v>
      </c>
      <c r="AK2431" s="165" t="s">
        <v>5412</v>
      </c>
      <c r="AL2431" s="165" t="s">
        <v>5412</v>
      </c>
      <c r="AM2431" s="165" t="s">
        <v>5412</v>
      </c>
      <c r="AN2431" s="165" t="s">
        <v>5412</v>
      </c>
      <c r="AO2431" s="165" t="s">
        <v>5412</v>
      </c>
      <c r="AP2431" s="165" t="s">
        <v>5412</v>
      </c>
      <c r="AQ2431" s="165" t="s">
        <v>5412</v>
      </c>
      <c r="AR2431" s="165" t="s">
        <v>5412</v>
      </c>
      <c r="AS2431" s="165" t="s">
        <v>5412</v>
      </c>
      <c r="AT2431" s="144"/>
    </row>
    <row r="2432" spans="2:46" ht="50" customHeight="1">
      <c r="B2432" s="34" t="s">
        <v>4782</v>
      </c>
      <c r="C2432" s="35" t="s">
        <v>5329</v>
      </c>
      <c r="D2432" s="36" t="s">
        <v>4783</v>
      </c>
      <c r="E2432" s="240">
        <v>434.28199999999998</v>
      </c>
      <c r="F2432" s="235">
        <v>442.97899999999998</v>
      </c>
      <c r="G2432" s="234">
        <v>-8.6970000000000027</v>
      </c>
      <c r="H2432" s="105">
        <v>-1.9632984859327425</v>
      </c>
      <c r="I2432" s="240">
        <v>53.253</v>
      </c>
      <c r="J2432" s="235">
        <v>63.247</v>
      </c>
      <c r="K2432" s="234">
        <v>-9.9939999999999998</v>
      </c>
      <c r="L2432" s="312">
        <v>-15.80153999399181</v>
      </c>
      <c r="M2432" s="240" t="s">
        <v>6150</v>
      </c>
      <c r="N2432" s="235" t="s">
        <v>6150</v>
      </c>
      <c r="O2432" s="235" t="s">
        <v>6150</v>
      </c>
      <c r="P2432" s="235" t="s">
        <v>6150</v>
      </c>
      <c r="Q2432" s="240">
        <v>381.029</v>
      </c>
      <c r="R2432" s="235">
        <v>379.73200000000003</v>
      </c>
      <c r="S2432" s="234">
        <v>1.2969999999999686</v>
      </c>
      <c r="T2432" s="105">
        <v>0.3415566768141659</v>
      </c>
      <c r="U2432" s="180" t="s">
        <v>10892</v>
      </c>
      <c r="V2432" s="165">
        <v>251</v>
      </c>
      <c r="W2432" s="165">
        <v>251</v>
      </c>
      <c r="X2432" s="165">
        <v>0</v>
      </c>
      <c r="Y2432" s="255">
        <v>0</v>
      </c>
      <c r="Z2432" s="241" t="s">
        <v>10893</v>
      </c>
      <c r="AA2432" s="165">
        <v>130</v>
      </c>
      <c r="AB2432" s="165">
        <v>129</v>
      </c>
      <c r="AC2432" s="165">
        <v>1</v>
      </c>
      <c r="AD2432" s="255">
        <v>0.77519379844961245</v>
      </c>
      <c r="AE2432" s="237" t="s">
        <v>5412</v>
      </c>
      <c r="AF2432" s="165" t="s">
        <v>5412</v>
      </c>
      <c r="AG2432" s="165" t="s">
        <v>5412</v>
      </c>
      <c r="AH2432" s="165" t="s">
        <v>5412</v>
      </c>
      <c r="AI2432" s="165" t="s">
        <v>5412</v>
      </c>
      <c r="AJ2432" s="165" t="s">
        <v>5412</v>
      </c>
      <c r="AK2432" s="165" t="s">
        <v>5412</v>
      </c>
      <c r="AL2432" s="165" t="s">
        <v>5412</v>
      </c>
      <c r="AM2432" s="165" t="s">
        <v>5412</v>
      </c>
      <c r="AN2432" s="165" t="s">
        <v>5412</v>
      </c>
      <c r="AO2432" s="165" t="s">
        <v>5412</v>
      </c>
      <c r="AP2432" s="165" t="s">
        <v>5412</v>
      </c>
      <c r="AQ2432" s="165" t="s">
        <v>5412</v>
      </c>
      <c r="AR2432" s="165" t="s">
        <v>5412</v>
      </c>
      <c r="AS2432" s="165" t="s">
        <v>5412</v>
      </c>
      <c r="AT2432" s="144"/>
    </row>
    <row r="2433" spans="2:46" ht="50" customHeight="1">
      <c r="B2433" s="34" t="s">
        <v>4784</v>
      </c>
      <c r="C2433" s="35" t="s">
        <v>5329</v>
      </c>
      <c r="D2433" s="36" t="s">
        <v>4785</v>
      </c>
      <c r="E2433" s="240">
        <v>348.01900000000001</v>
      </c>
      <c r="F2433" s="235">
        <v>326.476</v>
      </c>
      <c r="G2433" s="234">
        <v>21.543000000000006</v>
      </c>
      <c r="H2433" s="105">
        <v>6.5986473737732654</v>
      </c>
      <c r="I2433" s="240" t="s">
        <v>6150</v>
      </c>
      <c r="J2433" s="235" t="s">
        <v>6150</v>
      </c>
      <c r="K2433" s="235" t="s">
        <v>6150</v>
      </c>
      <c r="L2433" s="314" t="s">
        <v>6150</v>
      </c>
      <c r="M2433" s="240" t="s">
        <v>6150</v>
      </c>
      <c r="N2433" s="235" t="s">
        <v>6150</v>
      </c>
      <c r="O2433" s="235" t="s">
        <v>6150</v>
      </c>
      <c r="P2433" s="235" t="s">
        <v>6150</v>
      </c>
      <c r="Q2433" s="240">
        <v>348.01900000000001</v>
      </c>
      <c r="R2433" s="235">
        <v>326.476</v>
      </c>
      <c r="S2433" s="234">
        <v>21.543000000000006</v>
      </c>
      <c r="T2433" s="105">
        <v>6.5986473737732654</v>
      </c>
      <c r="U2433" s="180" t="s">
        <v>10894</v>
      </c>
      <c r="V2433" s="165">
        <v>348</v>
      </c>
      <c r="W2433" s="165">
        <v>326</v>
      </c>
      <c r="X2433" s="165">
        <v>22</v>
      </c>
      <c r="Y2433" s="255">
        <v>6.7484662576687118</v>
      </c>
      <c r="Z2433" s="237" t="s">
        <v>5412</v>
      </c>
      <c r="AA2433" s="165" t="s">
        <v>5412</v>
      </c>
      <c r="AB2433" s="165" t="s">
        <v>5412</v>
      </c>
      <c r="AC2433" s="165" t="s">
        <v>5412</v>
      </c>
      <c r="AD2433" s="165" t="s">
        <v>5412</v>
      </c>
      <c r="AE2433" s="165" t="s">
        <v>5412</v>
      </c>
      <c r="AF2433" s="165" t="s">
        <v>5412</v>
      </c>
      <c r="AG2433" s="165" t="s">
        <v>5412</v>
      </c>
      <c r="AH2433" s="165" t="s">
        <v>5412</v>
      </c>
      <c r="AI2433" s="165" t="s">
        <v>5412</v>
      </c>
      <c r="AJ2433" s="165" t="s">
        <v>5412</v>
      </c>
      <c r="AK2433" s="165" t="s">
        <v>5412</v>
      </c>
      <c r="AL2433" s="165" t="s">
        <v>5412</v>
      </c>
      <c r="AM2433" s="165" t="s">
        <v>5412</v>
      </c>
      <c r="AN2433" s="165" t="s">
        <v>5412</v>
      </c>
      <c r="AO2433" s="165" t="s">
        <v>5412</v>
      </c>
      <c r="AP2433" s="165" t="s">
        <v>5412</v>
      </c>
      <c r="AQ2433" s="165" t="s">
        <v>5412</v>
      </c>
      <c r="AR2433" s="165" t="s">
        <v>5412</v>
      </c>
      <c r="AS2433" s="165" t="s">
        <v>5412</v>
      </c>
      <c r="AT2433" s="144"/>
    </row>
    <row r="2434" spans="2:46" ht="50" customHeight="1">
      <c r="B2434" s="34" t="s">
        <v>4786</v>
      </c>
      <c r="C2434" s="35" t="s">
        <v>5329</v>
      </c>
      <c r="D2434" s="36" t="s">
        <v>4787</v>
      </c>
      <c r="E2434" s="240">
        <v>110.61499999999999</v>
      </c>
      <c r="F2434" s="235">
        <v>125.59</v>
      </c>
      <c r="G2434" s="234">
        <v>-14.975000000000009</v>
      </c>
      <c r="H2434" s="105">
        <v>-11.923720041404577</v>
      </c>
      <c r="I2434" s="240">
        <v>80.543999999999997</v>
      </c>
      <c r="J2434" s="235">
        <v>95.525000000000006</v>
      </c>
      <c r="K2434" s="234">
        <v>-14.981000000000009</v>
      </c>
      <c r="L2434" s="312">
        <v>-15.682805548285797</v>
      </c>
      <c r="M2434" s="240" t="s">
        <v>6150</v>
      </c>
      <c r="N2434" s="235" t="s">
        <v>6150</v>
      </c>
      <c r="O2434" s="235" t="s">
        <v>6150</v>
      </c>
      <c r="P2434" s="235" t="s">
        <v>6150</v>
      </c>
      <c r="Q2434" s="240">
        <v>30.071000000000002</v>
      </c>
      <c r="R2434" s="235">
        <v>30.065000000000001</v>
      </c>
      <c r="S2434" s="234">
        <v>6.0000000000002274E-3</v>
      </c>
      <c r="T2434" s="105">
        <v>1.9956760352570189E-2</v>
      </c>
      <c r="U2434" s="180" t="s">
        <v>6916</v>
      </c>
      <c r="V2434" s="165">
        <v>30</v>
      </c>
      <c r="W2434" s="165">
        <v>30</v>
      </c>
      <c r="X2434" s="165">
        <v>0</v>
      </c>
      <c r="Y2434" s="255">
        <v>0</v>
      </c>
      <c r="Z2434" s="237" t="s">
        <v>5412</v>
      </c>
      <c r="AA2434" s="165" t="s">
        <v>5412</v>
      </c>
      <c r="AB2434" s="165" t="s">
        <v>5412</v>
      </c>
      <c r="AC2434" s="165" t="s">
        <v>5412</v>
      </c>
      <c r="AD2434" s="165" t="s">
        <v>5412</v>
      </c>
      <c r="AE2434" s="165" t="s">
        <v>5412</v>
      </c>
      <c r="AF2434" s="165" t="s">
        <v>5412</v>
      </c>
      <c r="AG2434" s="165" t="s">
        <v>5412</v>
      </c>
      <c r="AH2434" s="165" t="s">
        <v>5412</v>
      </c>
      <c r="AI2434" s="165" t="s">
        <v>5412</v>
      </c>
      <c r="AJ2434" s="165" t="s">
        <v>5412</v>
      </c>
      <c r="AK2434" s="165" t="s">
        <v>5412</v>
      </c>
      <c r="AL2434" s="165" t="s">
        <v>5412</v>
      </c>
      <c r="AM2434" s="165" t="s">
        <v>5412</v>
      </c>
      <c r="AN2434" s="165" t="s">
        <v>5412</v>
      </c>
      <c r="AO2434" s="165" t="s">
        <v>5412</v>
      </c>
      <c r="AP2434" s="165" t="s">
        <v>5412</v>
      </c>
      <c r="AQ2434" s="165" t="s">
        <v>5412</v>
      </c>
      <c r="AR2434" s="165" t="s">
        <v>5412</v>
      </c>
      <c r="AS2434" s="165" t="s">
        <v>5412</v>
      </c>
      <c r="AT2434" s="144"/>
    </row>
    <row r="2435" spans="2:46" ht="50" customHeight="1">
      <c r="B2435" s="34" t="s">
        <v>4788</v>
      </c>
      <c r="C2435" s="35" t="s">
        <v>5329</v>
      </c>
      <c r="D2435" s="36" t="s">
        <v>4789</v>
      </c>
      <c r="E2435" s="240">
        <v>140.279</v>
      </c>
      <c r="F2435" s="235">
        <v>122.68300000000001</v>
      </c>
      <c r="G2435" s="234">
        <v>17.595999999999989</v>
      </c>
      <c r="H2435" s="105">
        <v>14.342655461636891</v>
      </c>
      <c r="I2435" s="240">
        <v>81.748000000000005</v>
      </c>
      <c r="J2435" s="235">
        <v>74.182000000000002</v>
      </c>
      <c r="K2435" s="234">
        <v>7.5660000000000025</v>
      </c>
      <c r="L2435" s="312">
        <v>10.199239707745818</v>
      </c>
      <c r="M2435" s="240" t="s">
        <v>6150</v>
      </c>
      <c r="N2435" s="235" t="s">
        <v>6150</v>
      </c>
      <c r="O2435" s="235" t="s">
        <v>6150</v>
      </c>
      <c r="P2435" s="235" t="s">
        <v>6150</v>
      </c>
      <c r="Q2435" s="240">
        <v>58.530999999999999</v>
      </c>
      <c r="R2435" s="235">
        <v>48.500999999999998</v>
      </c>
      <c r="S2435" s="234">
        <v>10.030000000000001</v>
      </c>
      <c r="T2435" s="105">
        <v>20.679985979670526</v>
      </c>
      <c r="U2435" s="180" t="s">
        <v>9640</v>
      </c>
      <c r="V2435" s="165">
        <v>58.530999999999999</v>
      </c>
      <c r="W2435" s="165">
        <v>48.500999999999998</v>
      </c>
      <c r="X2435" s="165">
        <v>10.030000000000001</v>
      </c>
      <c r="Y2435" s="255">
        <v>20.679985979670526</v>
      </c>
      <c r="Z2435" s="237" t="s">
        <v>5412</v>
      </c>
      <c r="AA2435" s="165" t="s">
        <v>5412</v>
      </c>
      <c r="AB2435" s="165" t="s">
        <v>5412</v>
      </c>
      <c r="AC2435" s="165" t="s">
        <v>5412</v>
      </c>
      <c r="AD2435" s="165" t="s">
        <v>5412</v>
      </c>
      <c r="AE2435" s="165" t="s">
        <v>5412</v>
      </c>
      <c r="AF2435" s="165" t="s">
        <v>5412</v>
      </c>
      <c r="AG2435" s="165" t="s">
        <v>5412</v>
      </c>
      <c r="AH2435" s="165" t="s">
        <v>5412</v>
      </c>
      <c r="AI2435" s="165" t="s">
        <v>5412</v>
      </c>
      <c r="AJ2435" s="165" t="s">
        <v>5412</v>
      </c>
      <c r="AK2435" s="165" t="s">
        <v>5412</v>
      </c>
      <c r="AL2435" s="165" t="s">
        <v>5412</v>
      </c>
      <c r="AM2435" s="165" t="s">
        <v>5412</v>
      </c>
      <c r="AN2435" s="165" t="s">
        <v>5412</v>
      </c>
      <c r="AO2435" s="165" t="s">
        <v>5412</v>
      </c>
      <c r="AP2435" s="165" t="s">
        <v>5412</v>
      </c>
      <c r="AQ2435" s="165" t="s">
        <v>5412</v>
      </c>
      <c r="AR2435" s="165" t="s">
        <v>5412</v>
      </c>
      <c r="AS2435" s="165" t="s">
        <v>5412</v>
      </c>
      <c r="AT2435" s="144"/>
    </row>
    <row r="2436" spans="2:46" ht="50" customHeight="1">
      <c r="B2436" s="34" t="s">
        <v>4790</v>
      </c>
      <c r="C2436" s="35" t="s">
        <v>5329</v>
      </c>
      <c r="D2436" s="36" t="s">
        <v>4791</v>
      </c>
      <c r="E2436" s="240">
        <v>82.106999999999999</v>
      </c>
      <c r="F2436" s="235">
        <v>75.480999999999995</v>
      </c>
      <c r="G2436" s="234">
        <v>6.6260000000000048</v>
      </c>
      <c r="H2436" s="105">
        <v>8.7783680661358545</v>
      </c>
      <c r="I2436" s="240">
        <v>82.106999999999999</v>
      </c>
      <c r="J2436" s="235">
        <v>75.480999999999995</v>
      </c>
      <c r="K2436" s="234">
        <v>6.6260000000000048</v>
      </c>
      <c r="L2436" s="312">
        <v>8.7783680661358545</v>
      </c>
      <c r="M2436" s="240" t="s">
        <v>6150</v>
      </c>
      <c r="N2436" s="235" t="s">
        <v>6150</v>
      </c>
      <c r="O2436" s="235" t="s">
        <v>6150</v>
      </c>
      <c r="P2436" s="235" t="s">
        <v>6150</v>
      </c>
      <c r="Q2436" s="240">
        <v>0</v>
      </c>
      <c r="R2436" s="235">
        <v>0</v>
      </c>
      <c r="S2436" s="234">
        <v>0</v>
      </c>
      <c r="T2436" s="138" t="s">
        <v>12166</v>
      </c>
      <c r="U2436" s="65" t="s">
        <v>6150</v>
      </c>
      <c r="V2436" s="235" t="s">
        <v>6150</v>
      </c>
      <c r="W2436" s="235" t="s">
        <v>6150</v>
      </c>
      <c r="X2436" s="235" t="s">
        <v>6150</v>
      </c>
      <c r="Y2436" s="235" t="s">
        <v>6150</v>
      </c>
      <c r="Z2436" s="237" t="s">
        <v>5412</v>
      </c>
      <c r="AA2436" s="165" t="s">
        <v>5412</v>
      </c>
      <c r="AB2436" s="165" t="s">
        <v>5412</v>
      </c>
      <c r="AC2436" s="165" t="s">
        <v>5412</v>
      </c>
      <c r="AD2436" s="165" t="s">
        <v>5412</v>
      </c>
      <c r="AE2436" s="165" t="s">
        <v>5412</v>
      </c>
      <c r="AF2436" s="165" t="s">
        <v>5412</v>
      </c>
      <c r="AG2436" s="165" t="s">
        <v>5412</v>
      </c>
      <c r="AH2436" s="165" t="s">
        <v>5412</v>
      </c>
      <c r="AI2436" s="165" t="s">
        <v>5412</v>
      </c>
      <c r="AJ2436" s="165" t="s">
        <v>5412</v>
      </c>
      <c r="AK2436" s="165" t="s">
        <v>5412</v>
      </c>
      <c r="AL2436" s="165" t="s">
        <v>5412</v>
      </c>
      <c r="AM2436" s="165" t="s">
        <v>5412</v>
      </c>
      <c r="AN2436" s="165" t="s">
        <v>5412</v>
      </c>
      <c r="AO2436" s="165" t="s">
        <v>5412</v>
      </c>
      <c r="AP2436" s="165" t="s">
        <v>5412</v>
      </c>
      <c r="AQ2436" s="165" t="s">
        <v>5412</v>
      </c>
      <c r="AR2436" s="165" t="s">
        <v>5412</v>
      </c>
      <c r="AS2436" s="165" t="s">
        <v>5412</v>
      </c>
      <c r="AT2436" s="144"/>
    </row>
    <row r="2437" spans="2:46" ht="50" customHeight="1">
      <c r="B2437" s="34" t="s">
        <v>4792</v>
      </c>
      <c r="C2437" s="35" t="s">
        <v>5329</v>
      </c>
      <c r="D2437" s="36" t="s">
        <v>4793</v>
      </c>
      <c r="E2437" s="240">
        <v>63.826000000000001</v>
      </c>
      <c r="F2437" s="235">
        <v>53.792999999999999</v>
      </c>
      <c r="G2437" s="234">
        <v>10.033000000000001</v>
      </c>
      <c r="H2437" s="105">
        <v>18.651125611139001</v>
      </c>
      <c r="I2437" s="240" t="s">
        <v>6150</v>
      </c>
      <c r="J2437" s="235" t="s">
        <v>6150</v>
      </c>
      <c r="K2437" s="235" t="s">
        <v>6150</v>
      </c>
      <c r="L2437" s="314" t="s">
        <v>6150</v>
      </c>
      <c r="M2437" s="240" t="s">
        <v>6150</v>
      </c>
      <c r="N2437" s="235" t="s">
        <v>6150</v>
      </c>
      <c r="O2437" s="235" t="s">
        <v>6150</v>
      </c>
      <c r="P2437" s="235" t="s">
        <v>6150</v>
      </c>
      <c r="Q2437" s="240">
        <v>63.826000000000001</v>
      </c>
      <c r="R2437" s="235">
        <v>53.792999999999999</v>
      </c>
      <c r="S2437" s="234">
        <v>10.033000000000001</v>
      </c>
      <c r="T2437" s="105">
        <v>18.651125611139001</v>
      </c>
      <c r="U2437" s="180" t="s">
        <v>7686</v>
      </c>
      <c r="V2437" s="165">
        <v>30</v>
      </c>
      <c r="W2437" s="165">
        <v>30</v>
      </c>
      <c r="X2437" s="165">
        <v>0</v>
      </c>
      <c r="Y2437" s="255">
        <v>0</v>
      </c>
      <c r="Z2437" s="241" t="s">
        <v>10895</v>
      </c>
      <c r="AA2437" s="165">
        <v>34</v>
      </c>
      <c r="AB2437" s="165">
        <v>24</v>
      </c>
      <c r="AC2437" s="165">
        <v>10</v>
      </c>
      <c r="AD2437" s="255">
        <v>41.666666666666671</v>
      </c>
      <c r="AE2437" s="241" t="s">
        <v>10896</v>
      </c>
      <c r="AF2437" s="165">
        <v>0</v>
      </c>
      <c r="AG2437" s="165">
        <v>0</v>
      </c>
      <c r="AH2437" s="165">
        <v>0</v>
      </c>
      <c r="AI2437" s="165" t="s">
        <v>12166</v>
      </c>
      <c r="AJ2437" s="165" t="s">
        <v>5412</v>
      </c>
      <c r="AK2437" s="165" t="s">
        <v>5412</v>
      </c>
      <c r="AL2437" s="165" t="s">
        <v>5412</v>
      </c>
      <c r="AM2437" s="165" t="s">
        <v>5412</v>
      </c>
      <c r="AN2437" s="165" t="s">
        <v>5412</v>
      </c>
      <c r="AO2437" s="165" t="s">
        <v>5412</v>
      </c>
      <c r="AP2437" s="165" t="s">
        <v>5412</v>
      </c>
      <c r="AQ2437" s="165" t="s">
        <v>5412</v>
      </c>
      <c r="AR2437" s="165" t="s">
        <v>5412</v>
      </c>
      <c r="AS2437" s="165" t="s">
        <v>5412</v>
      </c>
      <c r="AT2437" s="144"/>
    </row>
    <row r="2438" spans="2:46" ht="50" customHeight="1">
      <c r="B2438" s="34" t="s">
        <v>4794</v>
      </c>
      <c r="C2438" s="35" t="s">
        <v>5329</v>
      </c>
      <c r="D2438" s="36" t="s">
        <v>4795</v>
      </c>
      <c r="E2438" s="240">
        <v>673.57299999999998</v>
      </c>
      <c r="F2438" s="235">
        <v>642.678</v>
      </c>
      <c r="G2438" s="234">
        <v>30.894999999999982</v>
      </c>
      <c r="H2438" s="105">
        <v>4.8072285032317872</v>
      </c>
      <c r="I2438" s="240">
        <v>16.507000000000001</v>
      </c>
      <c r="J2438" s="235">
        <v>16.504999999999999</v>
      </c>
      <c r="K2438" s="234">
        <v>2.0000000000024443E-3</v>
      </c>
      <c r="L2438" s="312">
        <v>1.2117540139366521E-2</v>
      </c>
      <c r="M2438" s="240" t="s">
        <v>6150</v>
      </c>
      <c r="N2438" s="235" t="s">
        <v>6150</v>
      </c>
      <c r="O2438" s="235" t="s">
        <v>6150</v>
      </c>
      <c r="P2438" s="235" t="s">
        <v>6150</v>
      </c>
      <c r="Q2438" s="240">
        <v>657.06600000000003</v>
      </c>
      <c r="R2438" s="235">
        <v>626.173</v>
      </c>
      <c r="S2438" s="234">
        <v>30.893000000000029</v>
      </c>
      <c r="T2438" s="105">
        <v>4.9336205808937832</v>
      </c>
      <c r="U2438" s="180" t="s">
        <v>10897</v>
      </c>
      <c r="V2438" s="165">
        <v>518</v>
      </c>
      <c r="W2438" s="165">
        <v>469</v>
      </c>
      <c r="X2438" s="165">
        <v>49</v>
      </c>
      <c r="Y2438" s="255">
        <v>10.44776119402985</v>
      </c>
      <c r="Z2438" s="241" t="s">
        <v>9750</v>
      </c>
      <c r="AA2438" s="165">
        <v>99</v>
      </c>
      <c r="AB2438" s="165">
        <v>119</v>
      </c>
      <c r="AC2438" s="165">
        <v>-20</v>
      </c>
      <c r="AD2438" s="255">
        <v>-16.806722689075631</v>
      </c>
      <c r="AE2438" s="241" t="s">
        <v>10898</v>
      </c>
      <c r="AF2438" s="165">
        <v>40</v>
      </c>
      <c r="AG2438" s="165">
        <v>38</v>
      </c>
      <c r="AH2438" s="165">
        <v>2</v>
      </c>
      <c r="AI2438" s="165">
        <v>5.2631578947368416</v>
      </c>
      <c r="AJ2438" s="165" t="s">
        <v>5412</v>
      </c>
      <c r="AK2438" s="165" t="s">
        <v>5412</v>
      </c>
      <c r="AL2438" s="165" t="s">
        <v>5412</v>
      </c>
      <c r="AM2438" s="165" t="s">
        <v>5412</v>
      </c>
      <c r="AN2438" s="165" t="s">
        <v>5412</v>
      </c>
      <c r="AO2438" s="165" t="s">
        <v>5412</v>
      </c>
      <c r="AP2438" s="165" t="s">
        <v>5412</v>
      </c>
      <c r="AQ2438" s="165" t="s">
        <v>5412</v>
      </c>
      <c r="AR2438" s="165" t="s">
        <v>5412</v>
      </c>
      <c r="AS2438" s="165" t="s">
        <v>5412</v>
      </c>
      <c r="AT2438" s="144"/>
    </row>
    <row r="2439" spans="2:46" ht="50" customHeight="1">
      <c r="B2439" s="34" t="s">
        <v>4796</v>
      </c>
      <c r="C2439" s="35" t="s">
        <v>5329</v>
      </c>
      <c r="D2439" s="36" t="s">
        <v>4797</v>
      </c>
      <c r="E2439" s="240">
        <v>376.33499999999998</v>
      </c>
      <c r="F2439" s="235">
        <v>426.77499999999998</v>
      </c>
      <c r="G2439" s="234">
        <v>-50.44</v>
      </c>
      <c r="H2439" s="105">
        <v>-11.818874113994493</v>
      </c>
      <c r="I2439" s="240" t="s">
        <v>6150</v>
      </c>
      <c r="J2439" s="235" t="s">
        <v>6150</v>
      </c>
      <c r="K2439" s="235" t="s">
        <v>6150</v>
      </c>
      <c r="L2439" s="314" t="s">
        <v>6150</v>
      </c>
      <c r="M2439" s="240" t="s">
        <v>6150</v>
      </c>
      <c r="N2439" s="235" t="s">
        <v>6150</v>
      </c>
      <c r="O2439" s="235" t="s">
        <v>6150</v>
      </c>
      <c r="P2439" s="235" t="s">
        <v>6150</v>
      </c>
      <c r="Q2439" s="240">
        <v>376.33499999999998</v>
      </c>
      <c r="R2439" s="235">
        <v>426.77499999999998</v>
      </c>
      <c r="S2439" s="234">
        <v>-50.44</v>
      </c>
      <c r="T2439" s="105">
        <v>-11.818874113994493</v>
      </c>
      <c r="U2439" s="180" t="s">
        <v>10899</v>
      </c>
      <c r="V2439" s="165">
        <v>349</v>
      </c>
      <c r="W2439" s="165">
        <v>349</v>
      </c>
      <c r="X2439" s="165">
        <v>0</v>
      </c>
      <c r="Y2439" s="255">
        <v>0</v>
      </c>
      <c r="Z2439" s="237" t="s">
        <v>10900</v>
      </c>
      <c r="AA2439" s="165">
        <v>27</v>
      </c>
      <c r="AB2439" s="165">
        <v>44</v>
      </c>
      <c r="AC2439" s="165">
        <v>-17</v>
      </c>
      <c r="AD2439" s="255">
        <v>-38.636363636363633</v>
      </c>
      <c r="AE2439" s="241" t="s">
        <v>10901</v>
      </c>
      <c r="AF2439" s="165">
        <v>0</v>
      </c>
      <c r="AG2439" s="165">
        <v>34</v>
      </c>
      <c r="AH2439" s="165">
        <v>-34</v>
      </c>
      <c r="AI2439" s="165">
        <v>-100</v>
      </c>
      <c r="AJ2439" s="165" t="s">
        <v>5412</v>
      </c>
      <c r="AK2439" s="165" t="s">
        <v>5412</v>
      </c>
      <c r="AL2439" s="165" t="s">
        <v>5412</v>
      </c>
      <c r="AM2439" s="165" t="s">
        <v>5412</v>
      </c>
      <c r="AN2439" s="165" t="s">
        <v>5412</v>
      </c>
      <c r="AO2439" s="165" t="s">
        <v>5412</v>
      </c>
      <c r="AP2439" s="165" t="s">
        <v>5412</v>
      </c>
      <c r="AQ2439" s="165" t="s">
        <v>5412</v>
      </c>
      <c r="AR2439" s="165" t="s">
        <v>5412</v>
      </c>
      <c r="AS2439" s="165" t="s">
        <v>5412</v>
      </c>
      <c r="AT2439" s="144"/>
    </row>
    <row r="2440" spans="2:46" ht="50" customHeight="1">
      <c r="B2440" s="34" t="s">
        <v>4798</v>
      </c>
      <c r="C2440" s="35" t="s">
        <v>5329</v>
      </c>
      <c r="D2440" s="36" t="s">
        <v>4799</v>
      </c>
      <c r="E2440" s="240">
        <v>441.839</v>
      </c>
      <c r="F2440" s="235">
        <v>379.32900000000001</v>
      </c>
      <c r="G2440" s="234">
        <v>62.509999999999991</v>
      </c>
      <c r="H2440" s="105">
        <v>16.479098618877014</v>
      </c>
      <c r="I2440" s="240" t="s">
        <v>6150</v>
      </c>
      <c r="J2440" s="235" t="s">
        <v>6150</v>
      </c>
      <c r="K2440" s="235" t="s">
        <v>6150</v>
      </c>
      <c r="L2440" s="314" t="s">
        <v>6150</v>
      </c>
      <c r="M2440" s="240" t="s">
        <v>6150</v>
      </c>
      <c r="N2440" s="235" t="s">
        <v>6150</v>
      </c>
      <c r="O2440" s="235" t="s">
        <v>6150</v>
      </c>
      <c r="P2440" s="235" t="s">
        <v>6150</v>
      </c>
      <c r="Q2440" s="240">
        <v>441.839</v>
      </c>
      <c r="R2440" s="235">
        <v>379.32900000000001</v>
      </c>
      <c r="S2440" s="234">
        <v>62.509999999999991</v>
      </c>
      <c r="T2440" s="105">
        <v>16.479098618877014</v>
      </c>
      <c r="U2440" s="180" t="s">
        <v>10902</v>
      </c>
      <c r="V2440" s="165">
        <v>258.05799999999999</v>
      </c>
      <c r="W2440" s="165">
        <v>284.529</v>
      </c>
      <c r="X2440" s="165">
        <v>-26.471000000000004</v>
      </c>
      <c r="Y2440" s="255">
        <v>-9.3034453430054587</v>
      </c>
      <c r="Z2440" s="237" t="s">
        <v>10903</v>
      </c>
      <c r="AA2440" s="165">
        <v>59.664000000000001</v>
      </c>
      <c r="AB2440" s="165">
        <v>17.11</v>
      </c>
      <c r="AC2440" s="165">
        <v>42.554000000000002</v>
      </c>
      <c r="AD2440" s="255">
        <v>248.70835768556404</v>
      </c>
      <c r="AE2440" s="241" t="s">
        <v>10904</v>
      </c>
      <c r="AF2440" s="165">
        <v>56.348999999999997</v>
      </c>
      <c r="AG2440" s="165">
        <v>30.045999999999999</v>
      </c>
      <c r="AH2440" s="165">
        <v>26.302999999999997</v>
      </c>
      <c r="AI2440" s="165">
        <v>87.54243493310257</v>
      </c>
      <c r="AJ2440" s="241" t="s">
        <v>10905</v>
      </c>
      <c r="AK2440" s="165">
        <v>40.234999999999999</v>
      </c>
      <c r="AL2440" s="165">
        <v>26.117000000000001</v>
      </c>
      <c r="AM2440" s="165">
        <v>14.117999999999999</v>
      </c>
      <c r="AN2440" s="165">
        <v>54.056744649079135</v>
      </c>
      <c r="AO2440" s="241" t="s">
        <v>10906</v>
      </c>
      <c r="AP2440" s="165">
        <v>27.529</v>
      </c>
      <c r="AQ2440" s="165">
        <v>21.523</v>
      </c>
      <c r="AR2440" s="165">
        <v>6.0060000000000002</v>
      </c>
      <c r="AS2440" s="255">
        <v>27.905031826418252</v>
      </c>
      <c r="AT2440" s="144"/>
    </row>
    <row r="2441" spans="2:46" ht="50" customHeight="1">
      <c r="B2441" s="34" t="s">
        <v>4800</v>
      </c>
      <c r="C2441" s="35" t="s">
        <v>5329</v>
      </c>
      <c r="D2441" s="36" t="s">
        <v>4801</v>
      </c>
      <c r="E2441" s="240">
        <v>1840.3340000000001</v>
      </c>
      <c r="F2441" s="235">
        <v>1837.26</v>
      </c>
      <c r="G2441" s="234">
        <v>3.0740000000000691</v>
      </c>
      <c r="H2441" s="105">
        <v>0.16731437031231666</v>
      </c>
      <c r="I2441" s="240">
        <v>8.484</v>
      </c>
      <c r="J2441" s="235">
        <v>16.826000000000001</v>
      </c>
      <c r="K2441" s="234">
        <v>-8.3420000000000005</v>
      </c>
      <c r="L2441" s="312">
        <v>-49.578033995007722</v>
      </c>
      <c r="M2441" s="240" t="s">
        <v>6150</v>
      </c>
      <c r="N2441" s="235" t="s">
        <v>6150</v>
      </c>
      <c r="O2441" s="235" t="s">
        <v>6150</v>
      </c>
      <c r="P2441" s="235" t="s">
        <v>6150</v>
      </c>
      <c r="Q2441" s="240">
        <v>1831.85</v>
      </c>
      <c r="R2441" s="235">
        <v>1820.434</v>
      </c>
      <c r="S2441" s="234">
        <v>11.41599999999994</v>
      </c>
      <c r="T2441" s="105">
        <v>0.62710320725716728</v>
      </c>
      <c r="U2441" s="180" t="s">
        <v>10907</v>
      </c>
      <c r="V2441" s="165">
        <v>1016</v>
      </c>
      <c r="W2441" s="165">
        <v>1016</v>
      </c>
      <c r="X2441" s="165">
        <v>0</v>
      </c>
      <c r="Y2441" s="255">
        <v>0</v>
      </c>
      <c r="Z2441" s="237" t="s">
        <v>10908</v>
      </c>
      <c r="AA2441" s="165">
        <v>504</v>
      </c>
      <c r="AB2441" s="165">
        <v>503</v>
      </c>
      <c r="AC2441" s="165">
        <v>1</v>
      </c>
      <c r="AD2441" s="255">
        <v>0.19880715705765406</v>
      </c>
      <c r="AE2441" s="241" t="s">
        <v>10909</v>
      </c>
      <c r="AF2441" s="165">
        <v>150</v>
      </c>
      <c r="AG2441" s="165">
        <v>150</v>
      </c>
      <c r="AH2441" s="165">
        <v>0</v>
      </c>
      <c r="AI2441" s="165">
        <v>0</v>
      </c>
      <c r="AJ2441" s="241" t="s">
        <v>10910</v>
      </c>
      <c r="AK2441" s="165">
        <v>82</v>
      </c>
      <c r="AL2441" s="165">
        <v>72</v>
      </c>
      <c r="AM2441" s="165">
        <v>10</v>
      </c>
      <c r="AN2441" s="165">
        <v>13.888888888888889</v>
      </c>
      <c r="AO2441" s="241" t="s">
        <v>6094</v>
      </c>
      <c r="AP2441" s="165">
        <v>35</v>
      </c>
      <c r="AQ2441" s="165">
        <v>35</v>
      </c>
      <c r="AR2441" s="165">
        <v>0</v>
      </c>
      <c r="AS2441" s="255">
        <v>0</v>
      </c>
      <c r="AT2441" s="144"/>
    </row>
    <row r="2442" spans="2:46" ht="50" customHeight="1">
      <c r="B2442" s="34" t="s">
        <v>4802</v>
      </c>
      <c r="C2442" s="35" t="s">
        <v>5329</v>
      </c>
      <c r="D2442" s="36" t="s">
        <v>4803</v>
      </c>
      <c r="E2442" s="240">
        <v>218.95599999999999</v>
      </c>
      <c r="F2442" s="235">
        <v>244.10400000000001</v>
      </c>
      <c r="G2442" s="234">
        <v>-25.148000000000025</v>
      </c>
      <c r="H2442" s="105">
        <v>-10.302166289778135</v>
      </c>
      <c r="I2442" s="240">
        <v>218.95599999999999</v>
      </c>
      <c r="J2442" s="235">
        <v>244.10400000000001</v>
      </c>
      <c r="K2442" s="234">
        <v>-25.148000000000025</v>
      </c>
      <c r="L2442" s="312">
        <v>-10.302166289778135</v>
      </c>
      <c r="M2442" s="240" t="s">
        <v>6150</v>
      </c>
      <c r="N2442" s="235" t="s">
        <v>6150</v>
      </c>
      <c r="O2442" s="235" t="s">
        <v>6150</v>
      </c>
      <c r="P2442" s="235" t="s">
        <v>6150</v>
      </c>
      <c r="Q2442" s="240" t="s">
        <v>6150</v>
      </c>
      <c r="R2442" s="235" t="s">
        <v>6150</v>
      </c>
      <c r="S2442" s="235" t="s">
        <v>6150</v>
      </c>
      <c r="T2442" s="290" t="s">
        <v>6150</v>
      </c>
      <c r="U2442" s="65" t="s">
        <v>6150</v>
      </c>
      <c r="V2442" s="235" t="s">
        <v>6150</v>
      </c>
      <c r="W2442" s="235" t="s">
        <v>6150</v>
      </c>
      <c r="X2442" s="235" t="s">
        <v>6150</v>
      </c>
      <c r="Y2442" s="235" t="s">
        <v>6150</v>
      </c>
      <c r="Z2442" s="237" t="s">
        <v>5412</v>
      </c>
      <c r="AA2442" s="165" t="s">
        <v>5412</v>
      </c>
      <c r="AB2442" s="165" t="s">
        <v>5412</v>
      </c>
      <c r="AC2442" s="165" t="s">
        <v>5412</v>
      </c>
      <c r="AD2442" s="165" t="s">
        <v>5412</v>
      </c>
      <c r="AE2442" s="165" t="s">
        <v>5412</v>
      </c>
      <c r="AF2442" s="165" t="s">
        <v>5412</v>
      </c>
      <c r="AG2442" s="165" t="s">
        <v>5412</v>
      </c>
      <c r="AH2442" s="165" t="s">
        <v>5412</v>
      </c>
      <c r="AI2442" s="165" t="s">
        <v>5412</v>
      </c>
      <c r="AJ2442" s="165" t="s">
        <v>5412</v>
      </c>
      <c r="AK2442" s="165" t="s">
        <v>5412</v>
      </c>
      <c r="AL2442" s="165" t="s">
        <v>5412</v>
      </c>
      <c r="AM2442" s="165" t="s">
        <v>5412</v>
      </c>
      <c r="AN2442" s="165" t="s">
        <v>5412</v>
      </c>
      <c r="AO2442" s="165" t="s">
        <v>5412</v>
      </c>
      <c r="AP2442" s="165" t="s">
        <v>5412</v>
      </c>
      <c r="AQ2442" s="165" t="s">
        <v>5412</v>
      </c>
      <c r="AR2442" s="165" t="s">
        <v>5412</v>
      </c>
      <c r="AS2442" s="165" t="s">
        <v>5412</v>
      </c>
      <c r="AT2442" s="144"/>
    </row>
    <row r="2443" spans="2:46" ht="50" customHeight="1">
      <c r="B2443" s="34" t="s">
        <v>4804</v>
      </c>
      <c r="C2443" s="35" t="s">
        <v>5329</v>
      </c>
      <c r="D2443" s="36" t="s">
        <v>4805</v>
      </c>
      <c r="E2443" s="240">
        <v>9.5500000000000007</v>
      </c>
      <c r="F2443" s="235">
        <v>4.9130000000000003</v>
      </c>
      <c r="G2443" s="234">
        <v>4.6370000000000005</v>
      </c>
      <c r="H2443" s="105">
        <v>94.382251170364341</v>
      </c>
      <c r="I2443" s="240">
        <v>9.5500000000000007</v>
      </c>
      <c r="J2443" s="235">
        <v>4.9130000000000003</v>
      </c>
      <c r="K2443" s="234">
        <v>4.6370000000000005</v>
      </c>
      <c r="L2443" s="312">
        <v>94.382251170364341</v>
      </c>
      <c r="M2443" s="240" t="s">
        <v>6150</v>
      </c>
      <c r="N2443" s="235" t="s">
        <v>6150</v>
      </c>
      <c r="O2443" s="235" t="s">
        <v>6150</v>
      </c>
      <c r="P2443" s="235" t="s">
        <v>6150</v>
      </c>
      <c r="Q2443" s="240" t="s">
        <v>6150</v>
      </c>
      <c r="R2443" s="235" t="s">
        <v>6150</v>
      </c>
      <c r="S2443" s="235" t="s">
        <v>6150</v>
      </c>
      <c r="T2443" s="290" t="s">
        <v>6150</v>
      </c>
      <c r="U2443" s="65" t="s">
        <v>6150</v>
      </c>
      <c r="V2443" s="235" t="s">
        <v>6150</v>
      </c>
      <c r="W2443" s="235" t="s">
        <v>6150</v>
      </c>
      <c r="X2443" s="235" t="s">
        <v>6150</v>
      </c>
      <c r="Y2443" s="235" t="s">
        <v>6150</v>
      </c>
      <c r="Z2443" s="237" t="s">
        <v>5412</v>
      </c>
      <c r="AA2443" s="165" t="s">
        <v>5412</v>
      </c>
      <c r="AB2443" s="165" t="s">
        <v>5412</v>
      </c>
      <c r="AC2443" s="165" t="s">
        <v>5412</v>
      </c>
      <c r="AD2443" s="165" t="s">
        <v>5412</v>
      </c>
      <c r="AE2443" s="165" t="s">
        <v>5412</v>
      </c>
      <c r="AF2443" s="165" t="s">
        <v>5412</v>
      </c>
      <c r="AG2443" s="165" t="s">
        <v>5412</v>
      </c>
      <c r="AH2443" s="165" t="s">
        <v>5412</v>
      </c>
      <c r="AI2443" s="165" t="s">
        <v>5412</v>
      </c>
      <c r="AJ2443" s="165" t="s">
        <v>5412</v>
      </c>
      <c r="AK2443" s="165" t="s">
        <v>5412</v>
      </c>
      <c r="AL2443" s="165" t="s">
        <v>5412</v>
      </c>
      <c r="AM2443" s="165" t="s">
        <v>5412</v>
      </c>
      <c r="AN2443" s="165" t="s">
        <v>5412</v>
      </c>
      <c r="AO2443" s="165" t="s">
        <v>5412</v>
      </c>
      <c r="AP2443" s="165" t="s">
        <v>5412</v>
      </c>
      <c r="AQ2443" s="165" t="s">
        <v>5412</v>
      </c>
      <c r="AR2443" s="165" t="s">
        <v>5412</v>
      </c>
      <c r="AS2443" s="165" t="s">
        <v>5412</v>
      </c>
      <c r="AT2443" s="146"/>
    </row>
    <row r="2444" spans="2:46" ht="50" customHeight="1">
      <c r="B2444" s="37" t="s">
        <v>4806</v>
      </c>
      <c r="C2444" s="35" t="s">
        <v>5329</v>
      </c>
      <c r="D2444" s="39" t="s">
        <v>4807</v>
      </c>
      <c r="E2444" s="240">
        <v>608.59900000000005</v>
      </c>
      <c r="F2444" s="235">
        <v>561.85299999999995</v>
      </c>
      <c r="G2444" s="234">
        <v>46.746000000000095</v>
      </c>
      <c r="H2444" s="105">
        <v>8.3199698141684912</v>
      </c>
      <c r="I2444" s="240">
        <v>590.11</v>
      </c>
      <c r="J2444" s="235">
        <v>543.37800000000004</v>
      </c>
      <c r="K2444" s="234">
        <v>46.731999999999971</v>
      </c>
      <c r="L2444" s="312">
        <v>8.6002745786542647</v>
      </c>
      <c r="M2444" s="240" t="s">
        <v>6150</v>
      </c>
      <c r="N2444" s="235" t="s">
        <v>6150</v>
      </c>
      <c r="O2444" s="235" t="s">
        <v>6150</v>
      </c>
      <c r="P2444" s="235" t="s">
        <v>6150</v>
      </c>
      <c r="Q2444" s="240">
        <v>18.489000000000001</v>
      </c>
      <c r="R2444" s="235">
        <v>18.475000000000001</v>
      </c>
      <c r="S2444" s="234">
        <v>1.3999999999999346E-2</v>
      </c>
      <c r="T2444" s="105">
        <v>7.5778078484434894E-2</v>
      </c>
      <c r="U2444" s="180" t="s">
        <v>6916</v>
      </c>
      <c r="V2444" s="165">
        <v>17.888000000000002</v>
      </c>
      <c r="W2444" s="165">
        <v>17.873999999999999</v>
      </c>
      <c r="X2444" s="165">
        <v>1.4000000000002899E-2</v>
      </c>
      <c r="Y2444" s="255">
        <v>7.832606019918821E-2</v>
      </c>
      <c r="Z2444" s="237" t="s">
        <v>6094</v>
      </c>
      <c r="AA2444" s="165">
        <v>0.60099999999999998</v>
      </c>
      <c r="AB2444" s="165">
        <v>0.60099999999999998</v>
      </c>
      <c r="AC2444" s="165">
        <v>0</v>
      </c>
      <c r="AD2444" s="255">
        <v>0</v>
      </c>
      <c r="AE2444" s="237" t="s">
        <v>5412</v>
      </c>
      <c r="AF2444" s="165" t="s">
        <v>5412</v>
      </c>
      <c r="AG2444" s="165" t="s">
        <v>5412</v>
      </c>
      <c r="AH2444" s="165" t="s">
        <v>5412</v>
      </c>
      <c r="AI2444" s="165" t="s">
        <v>5412</v>
      </c>
      <c r="AJ2444" s="165" t="s">
        <v>5412</v>
      </c>
      <c r="AK2444" s="165" t="s">
        <v>5412</v>
      </c>
      <c r="AL2444" s="165" t="s">
        <v>5412</v>
      </c>
      <c r="AM2444" s="165" t="s">
        <v>5412</v>
      </c>
      <c r="AN2444" s="165" t="s">
        <v>5412</v>
      </c>
      <c r="AO2444" s="165" t="s">
        <v>5412</v>
      </c>
      <c r="AP2444" s="165" t="s">
        <v>5412</v>
      </c>
      <c r="AQ2444" s="165" t="s">
        <v>5412</v>
      </c>
      <c r="AR2444" s="165" t="s">
        <v>5412</v>
      </c>
      <c r="AS2444" s="165" t="s">
        <v>5412</v>
      </c>
      <c r="AT2444" s="146"/>
    </row>
    <row r="2445" spans="2:46" ht="50" customHeight="1">
      <c r="B2445" s="37" t="s">
        <v>4808</v>
      </c>
      <c r="C2445" s="35" t="s">
        <v>5330</v>
      </c>
      <c r="D2445" s="39" t="s">
        <v>4809</v>
      </c>
      <c r="E2445" s="240">
        <v>27409.046999999999</v>
      </c>
      <c r="F2445" s="235">
        <v>27299.17</v>
      </c>
      <c r="G2445" s="234">
        <f t="shared" ref="G2445" si="753">E2445-F2445</f>
        <v>109.87700000000041</v>
      </c>
      <c r="H2445" s="105">
        <f t="shared" ref="H2445:H2472" si="754">G2445/F2445*100</f>
        <v>0.40249209041886774</v>
      </c>
      <c r="I2445" s="240">
        <v>6757.2920000000004</v>
      </c>
      <c r="J2445" s="235">
        <v>6755.8909999999996</v>
      </c>
      <c r="K2445" s="234">
        <f t="shared" ref="K2445" si="755">I2445-J2445</f>
        <v>1.4010000000007494</v>
      </c>
      <c r="L2445" s="312">
        <f t="shared" ref="L2445" si="756">K2445/J2445*100</f>
        <v>2.0737457131868316E-2</v>
      </c>
      <c r="M2445" s="240">
        <v>4706.0150000000003</v>
      </c>
      <c r="N2445" s="235">
        <v>4705.0389999999998</v>
      </c>
      <c r="O2445" s="234">
        <f t="shared" ref="O2445" si="757">M2445-N2445</f>
        <v>0.97600000000056752</v>
      </c>
      <c r="P2445" s="105">
        <f t="shared" ref="P2445" si="758">O2445/N2445*100</f>
        <v>2.0743717533490531E-2</v>
      </c>
      <c r="Q2445" s="240">
        <v>15945.74</v>
      </c>
      <c r="R2445" s="235">
        <v>15838.24</v>
      </c>
      <c r="S2445" s="234">
        <f t="shared" ref="S2445" si="759">Q2445-R2445</f>
        <v>107.5</v>
      </c>
      <c r="T2445" s="105">
        <f t="shared" ref="T2445" si="760">S2445/R2445*100</f>
        <v>0.67873703138732588</v>
      </c>
      <c r="U2445" s="180" t="s">
        <v>6282</v>
      </c>
      <c r="V2445" s="165">
        <v>8952</v>
      </c>
      <c r="W2445" s="165">
        <v>8802</v>
      </c>
      <c r="X2445" s="165">
        <f t="shared" ref="X2445:X2464" si="761">V2445-W2445</f>
        <v>150</v>
      </c>
      <c r="Y2445" s="255">
        <f t="shared" ref="Y2445:Y2464" si="762">X2445/W2445*100</f>
        <v>1.7041581458759374</v>
      </c>
      <c r="Z2445" s="237" t="s">
        <v>5338</v>
      </c>
      <c r="AA2445" s="165">
        <v>4000</v>
      </c>
      <c r="AB2445" s="165">
        <v>4000</v>
      </c>
      <c r="AC2445" s="165">
        <f t="shared" ref="AC2445:AC2471" si="763">AA2445-AB2445</f>
        <v>0</v>
      </c>
      <c r="AD2445" s="165">
        <f t="shared" ref="AD2445:AD2462" si="764">AC2445/AB2445*100</f>
        <v>0</v>
      </c>
      <c r="AE2445" s="237" t="s">
        <v>5860</v>
      </c>
      <c r="AF2445" s="165">
        <v>1031</v>
      </c>
      <c r="AG2445" s="165">
        <v>1031</v>
      </c>
      <c r="AH2445" s="165">
        <f t="shared" ref="AH2445:AH2462" si="765">AF2445-AG2445</f>
        <v>0</v>
      </c>
      <c r="AI2445" s="165">
        <f t="shared" ref="AI2445:AI2462" si="766">AH2445/AG2445*100</f>
        <v>0</v>
      </c>
      <c r="AJ2445" s="237" t="s">
        <v>5493</v>
      </c>
      <c r="AK2445" s="165">
        <v>843</v>
      </c>
      <c r="AL2445" s="165">
        <v>843</v>
      </c>
      <c r="AM2445" s="165">
        <f t="shared" ref="AM2445:AM2462" si="767">AK2445-AL2445</f>
        <v>0</v>
      </c>
      <c r="AN2445" s="165">
        <f t="shared" ref="AN2445:AN2462" si="768">AM2445/AL2445*100</f>
        <v>0</v>
      </c>
      <c r="AO2445" s="237" t="s">
        <v>7558</v>
      </c>
      <c r="AP2445" s="165">
        <v>503</v>
      </c>
      <c r="AQ2445" s="165">
        <v>503</v>
      </c>
      <c r="AR2445" s="165">
        <f t="shared" ref="AR2445:AR2462" si="769">AP2445-AQ2445</f>
        <v>0</v>
      </c>
      <c r="AS2445" s="255">
        <f t="shared" ref="AS2445:AS2462" si="770">AR2445/AQ2445*100</f>
        <v>0</v>
      </c>
      <c r="AT2445" s="6" t="s">
        <v>10911</v>
      </c>
    </row>
    <row r="2446" spans="2:46" ht="50" customHeight="1">
      <c r="B2446" s="34" t="s">
        <v>4810</v>
      </c>
      <c r="C2446" s="35" t="s">
        <v>5330</v>
      </c>
      <c r="D2446" s="36" t="s">
        <v>4811</v>
      </c>
      <c r="E2446" s="240">
        <v>10948.101000000001</v>
      </c>
      <c r="F2446" s="235">
        <v>11717.605</v>
      </c>
      <c r="G2446" s="234">
        <f t="shared" ref="G2446:G2472" si="771">E2446-F2446</f>
        <v>-769.503999999999</v>
      </c>
      <c r="H2446" s="105">
        <f t="shared" si="754"/>
        <v>-6.5670757804175768</v>
      </c>
      <c r="I2446" s="240">
        <v>6436.9650000000001</v>
      </c>
      <c r="J2446" s="235">
        <v>7217.6559999999999</v>
      </c>
      <c r="K2446" s="234">
        <f t="shared" ref="K2446:K2470" si="772">I2446-J2446</f>
        <v>-780.6909999999998</v>
      </c>
      <c r="L2446" s="312">
        <f t="shared" ref="L2446:L2470" si="773">K2446/J2446*100</f>
        <v>-10.816406323604227</v>
      </c>
      <c r="M2446" s="240">
        <v>858.14</v>
      </c>
      <c r="N2446" s="235">
        <v>967.16099999999994</v>
      </c>
      <c r="O2446" s="234">
        <f t="shared" ref="O2446:O2462" si="774">M2446-N2446</f>
        <v>-109.02099999999996</v>
      </c>
      <c r="P2446" s="105">
        <f t="shared" ref="P2446:P2462" si="775">O2446/N2446*100</f>
        <v>-11.27227007706059</v>
      </c>
      <c r="Q2446" s="240">
        <v>3652.9960000000001</v>
      </c>
      <c r="R2446" s="235">
        <v>3532.788</v>
      </c>
      <c r="S2446" s="234">
        <f t="shared" ref="S2446:S2472" si="776">Q2446-R2446</f>
        <v>120.20800000000008</v>
      </c>
      <c r="T2446" s="105">
        <f t="shared" ref="T2446:T2472" si="777">S2446/R2446*100</f>
        <v>3.4026383694691011</v>
      </c>
      <c r="U2446" s="180" t="s">
        <v>10912</v>
      </c>
      <c r="V2446" s="165">
        <v>1651</v>
      </c>
      <c r="W2446" s="165">
        <v>1814</v>
      </c>
      <c r="X2446" s="165">
        <f t="shared" si="761"/>
        <v>-163</v>
      </c>
      <c r="Y2446" s="255">
        <f t="shared" si="762"/>
        <v>-8.9856670341786113</v>
      </c>
      <c r="Z2446" s="237" t="s">
        <v>10913</v>
      </c>
      <c r="AA2446" s="165">
        <v>1451</v>
      </c>
      <c r="AB2446" s="165">
        <v>1280</v>
      </c>
      <c r="AC2446" s="165">
        <f t="shared" si="763"/>
        <v>171</v>
      </c>
      <c r="AD2446" s="165">
        <f t="shared" si="764"/>
        <v>13.359375000000002</v>
      </c>
      <c r="AE2446" s="237" t="s">
        <v>10914</v>
      </c>
      <c r="AF2446" s="165">
        <v>245</v>
      </c>
      <c r="AG2446" s="165">
        <v>129</v>
      </c>
      <c r="AH2446" s="165">
        <f t="shared" si="765"/>
        <v>116</v>
      </c>
      <c r="AI2446" s="165">
        <f t="shared" si="766"/>
        <v>89.922480620155042</v>
      </c>
      <c r="AJ2446" s="237" t="s">
        <v>10915</v>
      </c>
      <c r="AK2446" s="165">
        <v>193</v>
      </c>
      <c r="AL2446" s="165">
        <v>206</v>
      </c>
      <c r="AM2446" s="165">
        <f t="shared" si="767"/>
        <v>-13</v>
      </c>
      <c r="AN2446" s="165">
        <f t="shared" si="768"/>
        <v>-6.3106796116504853</v>
      </c>
      <c r="AO2446" s="237" t="s">
        <v>5860</v>
      </c>
      <c r="AP2446" s="165">
        <v>53</v>
      </c>
      <c r="AQ2446" s="165">
        <v>53</v>
      </c>
      <c r="AR2446" s="165">
        <f t="shared" si="769"/>
        <v>0</v>
      </c>
      <c r="AS2446" s="255">
        <f t="shared" si="770"/>
        <v>0</v>
      </c>
      <c r="AT2446" s="7" t="s">
        <v>10911</v>
      </c>
    </row>
    <row r="2447" spans="2:46" ht="50" customHeight="1">
      <c r="B2447" s="34" t="s">
        <v>4812</v>
      </c>
      <c r="C2447" s="35" t="s">
        <v>5330</v>
      </c>
      <c r="D2447" s="36" t="s">
        <v>4813</v>
      </c>
      <c r="E2447" s="240">
        <v>9378.6059999999998</v>
      </c>
      <c r="F2447" s="235">
        <v>10443.156000000001</v>
      </c>
      <c r="G2447" s="234">
        <f t="shared" si="771"/>
        <v>-1064.5500000000011</v>
      </c>
      <c r="H2447" s="105">
        <f t="shared" si="754"/>
        <v>-10.193757519278664</v>
      </c>
      <c r="I2447" s="240">
        <v>3494.7080000000001</v>
      </c>
      <c r="J2447" s="235">
        <v>3884.4459999999999</v>
      </c>
      <c r="K2447" s="234">
        <f t="shared" si="772"/>
        <v>-389.73799999999983</v>
      </c>
      <c r="L2447" s="312">
        <f t="shared" si="773"/>
        <v>-10.033296897421147</v>
      </c>
      <c r="M2447" s="240">
        <v>927.72299999999996</v>
      </c>
      <c r="N2447" s="235">
        <v>1122.7149999999999</v>
      </c>
      <c r="O2447" s="234">
        <f t="shared" si="774"/>
        <v>-194.99199999999996</v>
      </c>
      <c r="P2447" s="105">
        <f t="shared" si="775"/>
        <v>-17.367898353544753</v>
      </c>
      <c r="Q2447" s="240">
        <v>4956.1750000000002</v>
      </c>
      <c r="R2447" s="235">
        <v>5435.9949999999999</v>
      </c>
      <c r="S2447" s="234">
        <f t="shared" si="776"/>
        <v>-479.81999999999971</v>
      </c>
      <c r="T2447" s="105">
        <f t="shared" si="777"/>
        <v>-8.8267189355398532</v>
      </c>
      <c r="U2447" s="180" t="s">
        <v>5901</v>
      </c>
      <c r="V2447" s="165">
        <v>2251</v>
      </c>
      <c r="W2447" s="165">
        <v>2551</v>
      </c>
      <c r="X2447" s="165">
        <f t="shared" si="761"/>
        <v>-300</v>
      </c>
      <c r="Y2447" s="255">
        <f t="shared" si="762"/>
        <v>-11.760094080752646</v>
      </c>
      <c r="Z2447" s="237" t="s">
        <v>5860</v>
      </c>
      <c r="AA2447" s="165">
        <v>1155</v>
      </c>
      <c r="AB2447" s="165">
        <v>1155</v>
      </c>
      <c r="AC2447" s="165">
        <f t="shared" si="763"/>
        <v>0</v>
      </c>
      <c r="AD2447" s="165">
        <f t="shared" si="764"/>
        <v>0</v>
      </c>
      <c r="AE2447" s="237" t="s">
        <v>10916</v>
      </c>
      <c r="AF2447" s="165">
        <v>948</v>
      </c>
      <c r="AG2447" s="165">
        <v>948</v>
      </c>
      <c r="AH2447" s="165">
        <f t="shared" si="765"/>
        <v>0</v>
      </c>
      <c r="AI2447" s="165">
        <f t="shared" si="766"/>
        <v>0</v>
      </c>
      <c r="AJ2447" s="237" t="s">
        <v>5440</v>
      </c>
      <c r="AK2447" s="165">
        <v>149</v>
      </c>
      <c r="AL2447" s="165" t="s">
        <v>6150</v>
      </c>
      <c r="AM2447" s="165" t="s">
        <v>6150</v>
      </c>
      <c r="AN2447" s="165" t="s">
        <v>6150</v>
      </c>
      <c r="AO2447" s="237" t="s">
        <v>7869</v>
      </c>
      <c r="AP2447" s="165">
        <v>146</v>
      </c>
      <c r="AQ2447" s="165">
        <v>151</v>
      </c>
      <c r="AR2447" s="165">
        <f t="shared" si="769"/>
        <v>-5</v>
      </c>
      <c r="AS2447" s="255">
        <f t="shared" si="770"/>
        <v>-3.3112582781456954</v>
      </c>
      <c r="AT2447" s="7" t="s">
        <v>10911</v>
      </c>
    </row>
    <row r="2448" spans="2:46" ht="50" customHeight="1">
      <c r="B2448" s="34" t="s">
        <v>4814</v>
      </c>
      <c r="C2448" s="35" t="s">
        <v>5330</v>
      </c>
      <c r="D2448" s="36" t="s">
        <v>4815</v>
      </c>
      <c r="E2448" s="240">
        <v>14110.245000000001</v>
      </c>
      <c r="F2448" s="235">
        <v>15524.861000000001</v>
      </c>
      <c r="G2448" s="234">
        <f t="shared" si="771"/>
        <v>-1414.616</v>
      </c>
      <c r="H2448" s="105">
        <f t="shared" si="754"/>
        <v>-9.1119398750172369</v>
      </c>
      <c r="I2448" s="240">
        <v>4113.03</v>
      </c>
      <c r="J2448" s="235">
        <v>5159.38</v>
      </c>
      <c r="K2448" s="234">
        <f t="shared" si="772"/>
        <v>-1046.3500000000004</v>
      </c>
      <c r="L2448" s="312">
        <f t="shared" si="773"/>
        <v>-20.280537583973274</v>
      </c>
      <c r="M2448" s="240">
        <v>1866.191</v>
      </c>
      <c r="N2448" s="235">
        <v>1961.3230000000001</v>
      </c>
      <c r="O2448" s="234">
        <f t="shared" si="774"/>
        <v>-95.132000000000062</v>
      </c>
      <c r="P2448" s="105">
        <f t="shared" si="775"/>
        <v>-4.8503994497591707</v>
      </c>
      <c r="Q2448" s="240">
        <v>8131.0240000000003</v>
      </c>
      <c r="R2448" s="235">
        <v>8404.1579999999994</v>
      </c>
      <c r="S2448" s="234">
        <f t="shared" si="776"/>
        <v>-273.13399999999911</v>
      </c>
      <c r="T2448" s="105">
        <f t="shared" si="777"/>
        <v>-3.2499864947803117</v>
      </c>
      <c r="U2448" s="180" t="s">
        <v>5901</v>
      </c>
      <c r="V2448" s="165">
        <v>2835</v>
      </c>
      <c r="W2448" s="165">
        <v>3015</v>
      </c>
      <c r="X2448" s="165">
        <f t="shared" si="761"/>
        <v>-180</v>
      </c>
      <c r="Y2448" s="255">
        <f t="shared" si="762"/>
        <v>-5.9701492537313428</v>
      </c>
      <c r="Z2448" s="237" t="s">
        <v>6571</v>
      </c>
      <c r="AA2448" s="165">
        <v>1197</v>
      </c>
      <c r="AB2448" s="165">
        <v>1372</v>
      </c>
      <c r="AC2448" s="165">
        <f t="shared" si="763"/>
        <v>-175</v>
      </c>
      <c r="AD2448" s="165">
        <f t="shared" si="764"/>
        <v>-12.755102040816327</v>
      </c>
      <c r="AE2448" s="237" t="s">
        <v>5373</v>
      </c>
      <c r="AF2448" s="165">
        <v>781</v>
      </c>
      <c r="AG2448" s="165">
        <v>849</v>
      </c>
      <c r="AH2448" s="165">
        <f t="shared" si="765"/>
        <v>-68</v>
      </c>
      <c r="AI2448" s="165">
        <f t="shared" si="766"/>
        <v>-8.0094228504122498</v>
      </c>
      <c r="AJ2448" s="237" t="s">
        <v>6754</v>
      </c>
      <c r="AK2448" s="165">
        <v>702</v>
      </c>
      <c r="AL2448" s="165">
        <v>601</v>
      </c>
      <c r="AM2448" s="165">
        <f t="shared" si="767"/>
        <v>101</v>
      </c>
      <c r="AN2448" s="165">
        <f t="shared" si="768"/>
        <v>16.805324459234608</v>
      </c>
      <c r="AO2448" s="237" t="s">
        <v>10917</v>
      </c>
      <c r="AP2448" s="165">
        <v>670</v>
      </c>
      <c r="AQ2448" s="165">
        <v>833</v>
      </c>
      <c r="AR2448" s="165">
        <f t="shared" si="769"/>
        <v>-163</v>
      </c>
      <c r="AS2448" s="255">
        <f t="shared" si="770"/>
        <v>-19.56782713085234</v>
      </c>
      <c r="AT2448" s="7" t="s">
        <v>10911</v>
      </c>
    </row>
    <row r="2449" spans="2:46" ht="50" customHeight="1">
      <c r="B2449" s="34" t="s">
        <v>4816</v>
      </c>
      <c r="C2449" s="35" t="s">
        <v>5330</v>
      </c>
      <c r="D2449" s="36" t="s">
        <v>4817</v>
      </c>
      <c r="E2449" s="240">
        <v>20876.927</v>
      </c>
      <c r="F2449" s="235">
        <v>22808.455999999998</v>
      </c>
      <c r="G2449" s="234">
        <f t="shared" si="771"/>
        <v>-1931.5289999999986</v>
      </c>
      <c r="H2449" s="105">
        <f t="shared" si="754"/>
        <v>-8.4684776558307977</v>
      </c>
      <c r="I2449" s="240">
        <v>5789.1350000000002</v>
      </c>
      <c r="J2449" s="235">
        <v>6304.15</v>
      </c>
      <c r="K2449" s="234">
        <f t="shared" si="772"/>
        <v>-515.01499999999942</v>
      </c>
      <c r="L2449" s="312">
        <f t="shared" si="773"/>
        <v>-8.1694598002902765</v>
      </c>
      <c r="M2449" s="240">
        <v>4985.7460000000001</v>
      </c>
      <c r="N2449" s="235">
        <v>5927.0519999999997</v>
      </c>
      <c r="O2449" s="234">
        <f t="shared" si="774"/>
        <v>-941.30599999999959</v>
      </c>
      <c r="P2449" s="105">
        <f t="shared" si="775"/>
        <v>-15.881520863997814</v>
      </c>
      <c r="Q2449" s="240">
        <v>10102.046</v>
      </c>
      <c r="R2449" s="235">
        <v>10577.254000000001</v>
      </c>
      <c r="S2449" s="234">
        <f t="shared" si="776"/>
        <v>-475.20800000000054</v>
      </c>
      <c r="T2449" s="105">
        <f t="shared" si="777"/>
        <v>-4.4927350709361855</v>
      </c>
      <c r="U2449" s="180" t="s">
        <v>5901</v>
      </c>
      <c r="V2449" s="165">
        <v>4032</v>
      </c>
      <c r="W2449" s="165">
        <v>4127</v>
      </c>
      <c r="X2449" s="165">
        <f t="shared" si="761"/>
        <v>-95</v>
      </c>
      <c r="Y2449" s="255">
        <f t="shared" si="762"/>
        <v>-2.301914223406833</v>
      </c>
      <c r="Z2449" s="237" t="s">
        <v>5774</v>
      </c>
      <c r="AA2449" s="165">
        <v>2231</v>
      </c>
      <c r="AB2449" s="165">
        <v>2221</v>
      </c>
      <c r="AC2449" s="165">
        <f t="shared" si="763"/>
        <v>10</v>
      </c>
      <c r="AD2449" s="165">
        <f t="shared" si="764"/>
        <v>0.45024763619990993</v>
      </c>
      <c r="AE2449" s="237" t="s">
        <v>5373</v>
      </c>
      <c r="AF2449" s="165">
        <v>1223</v>
      </c>
      <c r="AG2449" s="165">
        <v>1253</v>
      </c>
      <c r="AH2449" s="165">
        <f t="shared" si="765"/>
        <v>-30</v>
      </c>
      <c r="AI2449" s="165">
        <f t="shared" si="766"/>
        <v>-2.3942537909018355</v>
      </c>
      <c r="AJ2449" s="237" t="s">
        <v>10918</v>
      </c>
      <c r="AK2449" s="165">
        <v>685</v>
      </c>
      <c r="AL2449" s="165">
        <v>876</v>
      </c>
      <c r="AM2449" s="165">
        <f t="shared" si="767"/>
        <v>-191</v>
      </c>
      <c r="AN2449" s="165">
        <f t="shared" si="768"/>
        <v>-21.803652968036531</v>
      </c>
      <c r="AO2449" s="237" t="s">
        <v>8260</v>
      </c>
      <c r="AP2449" s="165">
        <v>617</v>
      </c>
      <c r="AQ2449" s="165">
        <v>782</v>
      </c>
      <c r="AR2449" s="165">
        <f t="shared" si="769"/>
        <v>-165</v>
      </c>
      <c r="AS2449" s="255">
        <f t="shared" si="770"/>
        <v>-21.099744245524295</v>
      </c>
      <c r="AT2449" s="7" t="s">
        <v>10911</v>
      </c>
    </row>
    <row r="2450" spans="2:46" ht="50" customHeight="1">
      <c r="B2450" s="34" t="s">
        <v>4818</v>
      </c>
      <c r="C2450" s="35" t="s">
        <v>5330</v>
      </c>
      <c r="D2450" s="36" t="s">
        <v>4819</v>
      </c>
      <c r="E2450" s="240">
        <v>8169.4219999999996</v>
      </c>
      <c r="F2450" s="235">
        <v>8228.0040000000008</v>
      </c>
      <c r="G2450" s="234">
        <f t="shared" si="771"/>
        <v>-58.582000000001244</v>
      </c>
      <c r="H2450" s="105">
        <f t="shared" si="754"/>
        <v>-0.71198312494745064</v>
      </c>
      <c r="I2450" s="240">
        <v>3036.5010000000002</v>
      </c>
      <c r="J2450" s="235">
        <v>3031.41</v>
      </c>
      <c r="K2450" s="234">
        <f t="shared" si="772"/>
        <v>5.0910000000003492</v>
      </c>
      <c r="L2450" s="312">
        <f t="shared" si="773"/>
        <v>0.16794165091493232</v>
      </c>
      <c r="M2450" s="240">
        <v>701.88599999999997</v>
      </c>
      <c r="N2450" s="235">
        <v>701.67499999999995</v>
      </c>
      <c r="O2450" s="234">
        <f t="shared" si="774"/>
        <v>0.21100000000001273</v>
      </c>
      <c r="P2450" s="105">
        <f t="shared" si="775"/>
        <v>3.0070901770764637E-2</v>
      </c>
      <c r="Q2450" s="240">
        <v>4431.0349999999999</v>
      </c>
      <c r="R2450" s="235">
        <v>4494.9189999999999</v>
      </c>
      <c r="S2450" s="234">
        <f t="shared" si="776"/>
        <v>-63.884000000000015</v>
      </c>
      <c r="T2450" s="105">
        <f t="shared" si="777"/>
        <v>-1.4212491926995796</v>
      </c>
      <c r="U2450" s="180" t="s">
        <v>5534</v>
      </c>
      <c r="V2450" s="165">
        <v>1256</v>
      </c>
      <c r="W2450" s="165">
        <v>1106</v>
      </c>
      <c r="X2450" s="165">
        <f t="shared" si="761"/>
        <v>150</v>
      </c>
      <c r="Y2450" s="255">
        <f t="shared" si="762"/>
        <v>13.562386980108499</v>
      </c>
      <c r="Z2450" s="237" t="s">
        <v>6571</v>
      </c>
      <c r="AA2450" s="165">
        <v>1025</v>
      </c>
      <c r="AB2450" s="165">
        <v>992</v>
      </c>
      <c r="AC2450" s="165">
        <f t="shared" si="763"/>
        <v>33</v>
      </c>
      <c r="AD2450" s="165">
        <f t="shared" si="764"/>
        <v>3.3266129032258061</v>
      </c>
      <c r="AE2450" s="237" t="s">
        <v>6109</v>
      </c>
      <c r="AF2450" s="165">
        <v>613</v>
      </c>
      <c r="AG2450" s="165">
        <v>613</v>
      </c>
      <c r="AH2450" s="165">
        <f t="shared" si="765"/>
        <v>0</v>
      </c>
      <c r="AI2450" s="165">
        <f t="shared" si="766"/>
        <v>0</v>
      </c>
      <c r="AJ2450" s="237" t="s">
        <v>10919</v>
      </c>
      <c r="AK2450" s="165">
        <v>424</v>
      </c>
      <c r="AL2450" s="165">
        <v>474</v>
      </c>
      <c r="AM2450" s="165">
        <f t="shared" si="767"/>
        <v>-50</v>
      </c>
      <c r="AN2450" s="165">
        <f t="shared" si="768"/>
        <v>-10.548523206751055</v>
      </c>
      <c r="AO2450" s="237" t="s">
        <v>5508</v>
      </c>
      <c r="AP2450" s="165">
        <v>413</v>
      </c>
      <c r="AQ2450" s="165">
        <v>432</v>
      </c>
      <c r="AR2450" s="165">
        <f t="shared" si="769"/>
        <v>-19</v>
      </c>
      <c r="AS2450" s="255">
        <f t="shared" si="770"/>
        <v>-4.3981481481481479</v>
      </c>
      <c r="AT2450" s="7" t="s">
        <v>10911</v>
      </c>
    </row>
    <row r="2451" spans="2:46" ht="50" customHeight="1">
      <c r="B2451" s="34" t="s">
        <v>4820</v>
      </c>
      <c r="C2451" s="35" t="s">
        <v>5330</v>
      </c>
      <c r="D2451" s="36" t="s">
        <v>4821</v>
      </c>
      <c r="E2451" s="240">
        <v>3249.5949999999998</v>
      </c>
      <c r="F2451" s="235">
        <v>3295.1410000000001</v>
      </c>
      <c r="G2451" s="234">
        <f t="shared" si="771"/>
        <v>-45.546000000000276</v>
      </c>
      <c r="H2451" s="105">
        <f t="shared" si="754"/>
        <v>-1.3822170280422075</v>
      </c>
      <c r="I2451" s="240">
        <v>951.17700000000002</v>
      </c>
      <c r="J2451" s="235">
        <v>1048.933</v>
      </c>
      <c r="K2451" s="234">
        <f t="shared" si="772"/>
        <v>-97.755999999999972</v>
      </c>
      <c r="L2451" s="312">
        <f t="shared" si="773"/>
        <v>-9.319565691993672</v>
      </c>
      <c r="M2451" s="240">
        <v>387.62</v>
      </c>
      <c r="N2451" s="235">
        <v>387.12099999999998</v>
      </c>
      <c r="O2451" s="234">
        <f t="shared" si="774"/>
        <v>0.49900000000002365</v>
      </c>
      <c r="P2451" s="105">
        <f t="shared" si="775"/>
        <v>0.12890026632500529</v>
      </c>
      <c r="Q2451" s="240">
        <v>1910.798</v>
      </c>
      <c r="R2451" s="235">
        <v>1859.087</v>
      </c>
      <c r="S2451" s="234">
        <f t="shared" si="776"/>
        <v>51.711000000000013</v>
      </c>
      <c r="T2451" s="105">
        <f t="shared" si="777"/>
        <v>2.7815266310828921</v>
      </c>
      <c r="U2451" s="180" t="s">
        <v>5440</v>
      </c>
      <c r="V2451" s="165">
        <v>669</v>
      </c>
      <c r="W2451" s="165">
        <v>659</v>
      </c>
      <c r="X2451" s="165">
        <f t="shared" si="761"/>
        <v>10</v>
      </c>
      <c r="Y2451" s="255">
        <f t="shared" si="762"/>
        <v>1.5174506828528074</v>
      </c>
      <c r="Z2451" s="237" t="s">
        <v>10920</v>
      </c>
      <c r="AA2451" s="165">
        <v>607</v>
      </c>
      <c r="AB2451" s="165">
        <v>604</v>
      </c>
      <c r="AC2451" s="165">
        <f t="shared" si="763"/>
        <v>3</v>
      </c>
      <c r="AD2451" s="165">
        <f t="shared" si="764"/>
        <v>0.49668874172185434</v>
      </c>
      <c r="AE2451" s="237" t="s">
        <v>6259</v>
      </c>
      <c r="AF2451" s="165">
        <v>322</v>
      </c>
      <c r="AG2451" s="165">
        <v>322</v>
      </c>
      <c r="AH2451" s="165">
        <f t="shared" si="765"/>
        <v>0</v>
      </c>
      <c r="AI2451" s="165">
        <f t="shared" si="766"/>
        <v>0</v>
      </c>
      <c r="AJ2451" s="237" t="s">
        <v>5543</v>
      </c>
      <c r="AK2451" s="165">
        <v>136</v>
      </c>
      <c r="AL2451" s="165">
        <v>96</v>
      </c>
      <c r="AM2451" s="165">
        <f t="shared" si="767"/>
        <v>40</v>
      </c>
      <c r="AN2451" s="165">
        <f t="shared" si="768"/>
        <v>41.666666666666671</v>
      </c>
      <c r="AO2451" s="237" t="s">
        <v>10921</v>
      </c>
      <c r="AP2451" s="165">
        <v>100</v>
      </c>
      <c r="AQ2451" s="165">
        <v>100</v>
      </c>
      <c r="AR2451" s="165">
        <f t="shared" si="769"/>
        <v>0</v>
      </c>
      <c r="AS2451" s="255">
        <f t="shared" si="770"/>
        <v>0</v>
      </c>
      <c r="AT2451" s="7" t="s">
        <v>10911</v>
      </c>
    </row>
    <row r="2452" spans="2:46" ht="50" customHeight="1">
      <c r="B2452" s="34" t="s">
        <v>4822</v>
      </c>
      <c r="C2452" s="35" t="s">
        <v>5330</v>
      </c>
      <c r="D2452" s="36" t="s">
        <v>4823</v>
      </c>
      <c r="E2452" s="240">
        <v>7870.8419999999996</v>
      </c>
      <c r="F2452" s="235">
        <v>8354.8349999999991</v>
      </c>
      <c r="G2452" s="234">
        <f t="shared" si="771"/>
        <v>-483.99299999999948</v>
      </c>
      <c r="H2452" s="105">
        <f t="shared" si="754"/>
        <v>-5.7929689814340986</v>
      </c>
      <c r="I2452" s="240">
        <v>3460.5189999999998</v>
      </c>
      <c r="J2452" s="235">
        <v>3187.0859999999998</v>
      </c>
      <c r="K2452" s="234">
        <f t="shared" si="772"/>
        <v>273.43299999999999</v>
      </c>
      <c r="L2452" s="312">
        <f t="shared" si="773"/>
        <v>8.5794045093229361</v>
      </c>
      <c r="M2452" s="240">
        <v>522.1</v>
      </c>
      <c r="N2452" s="235">
        <v>768.85900000000004</v>
      </c>
      <c r="O2452" s="234">
        <f t="shared" si="774"/>
        <v>-246.75900000000001</v>
      </c>
      <c r="P2452" s="105">
        <f t="shared" si="775"/>
        <v>-32.094181117734202</v>
      </c>
      <c r="Q2452" s="240">
        <v>3888.223</v>
      </c>
      <c r="R2452" s="235">
        <v>4398.8900000000003</v>
      </c>
      <c r="S2452" s="234">
        <f t="shared" si="776"/>
        <v>-510.66700000000037</v>
      </c>
      <c r="T2452" s="105">
        <f t="shared" si="777"/>
        <v>-11.608996815105636</v>
      </c>
      <c r="U2452" s="180" t="s">
        <v>5901</v>
      </c>
      <c r="V2452" s="165">
        <v>2183</v>
      </c>
      <c r="W2452" s="165">
        <v>2183</v>
      </c>
      <c r="X2452" s="165">
        <f t="shared" si="761"/>
        <v>0</v>
      </c>
      <c r="Y2452" s="255">
        <f t="shared" si="762"/>
        <v>0</v>
      </c>
      <c r="Z2452" s="237" t="s">
        <v>10922</v>
      </c>
      <c r="AA2452" s="165">
        <v>722</v>
      </c>
      <c r="AB2452" s="165">
        <v>719</v>
      </c>
      <c r="AC2452" s="165">
        <f t="shared" si="763"/>
        <v>3</v>
      </c>
      <c r="AD2452" s="165">
        <f t="shared" si="764"/>
        <v>0.41724617524339358</v>
      </c>
      <c r="AE2452" s="237" t="s">
        <v>10923</v>
      </c>
      <c r="AF2452" s="165">
        <v>190</v>
      </c>
      <c r="AG2452" s="165">
        <v>79</v>
      </c>
      <c r="AH2452" s="165">
        <f t="shared" si="765"/>
        <v>111</v>
      </c>
      <c r="AI2452" s="165">
        <f t="shared" si="766"/>
        <v>140.50632911392404</v>
      </c>
      <c r="AJ2452" s="237" t="s">
        <v>6304</v>
      </c>
      <c r="AK2452" s="165">
        <v>157</v>
      </c>
      <c r="AL2452" s="165">
        <v>492</v>
      </c>
      <c r="AM2452" s="165">
        <f t="shared" si="767"/>
        <v>-335</v>
      </c>
      <c r="AN2452" s="165">
        <f t="shared" si="768"/>
        <v>-68.089430894308947</v>
      </c>
      <c r="AO2452" s="237" t="s">
        <v>5467</v>
      </c>
      <c r="AP2452" s="165">
        <v>132</v>
      </c>
      <c r="AQ2452" s="165">
        <v>242</v>
      </c>
      <c r="AR2452" s="165">
        <f t="shared" si="769"/>
        <v>-110</v>
      </c>
      <c r="AS2452" s="255">
        <f t="shared" si="770"/>
        <v>-45.454545454545453</v>
      </c>
      <c r="AT2452" s="7" t="s">
        <v>10911</v>
      </c>
    </row>
    <row r="2453" spans="2:46" ht="50" customHeight="1">
      <c r="B2453" s="37" t="s">
        <v>4824</v>
      </c>
      <c r="C2453" s="35" t="s">
        <v>5330</v>
      </c>
      <c r="D2453" s="39" t="s">
        <v>4825</v>
      </c>
      <c r="E2453" s="240">
        <v>9892.0280000000002</v>
      </c>
      <c r="F2453" s="235">
        <v>11291.73</v>
      </c>
      <c r="G2453" s="234">
        <f t="shared" si="771"/>
        <v>-1399.7019999999993</v>
      </c>
      <c r="H2453" s="105">
        <f t="shared" si="754"/>
        <v>-12.395815344504335</v>
      </c>
      <c r="I2453" s="240">
        <v>2904.45</v>
      </c>
      <c r="J2453" s="235">
        <v>2857.348</v>
      </c>
      <c r="K2453" s="234">
        <f t="shared" si="772"/>
        <v>47.101999999999862</v>
      </c>
      <c r="L2453" s="312">
        <f t="shared" si="773"/>
        <v>1.6484516411721593</v>
      </c>
      <c r="M2453" s="240">
        <v>704.22699999999998</v>
      </c>
      <c r="N2453" s="235">
        <v>2026.152</v>
      </c>
      <c r="O2453" s="234">
        <f t="shared" si="774"/>
        <v>-1321.9250000000002</v>
      </c>
      <c r="P2453" s="105">
        <f t="shared" si="775"/>
        <v>-65.243130821379651</v>
      </c>
      <c r="Q2453" s="240">
        <v>6283.3509999999997</v>
      </c>
      <c r="R2453" s="235">
        <v>6408.23</v>
      </c>
      <c r="S2453" s="234">
        <f t="shared" si="776"/>
        <v>-124.87899999999991</v>
      </c>
      <c r="T2453" s="105">
        <f t="shared" si="777"/>
        <v>-1.9487284320319327</v>
      </c>
      <c r="U2453" s="180" t="s">
        <v>5901</v>
      </c>
      <c r="V2453" s="165">
        <v>3237</v>
      </c>
      <c r="W2453" s="165">
        <v>3311</v>
      </c>
      <c r="X2453" s="165">
        <f t="shared" si="761"/>
        <v>-74</v>
      </c>
      <c r="Y2453" s="255">
        <f t="shared" si="762"/>
        <v>-2.234974327997584</v>
      </c>
      <c r="Z2453" s="237" t="s">
        <v>5395</v>
      </c>
      <c r="AA2453" s="165">
        <v>1485</v>
      </c>
      <c r="AB2453" s="165">
        <v>1543</v>
      </c>
      <c r="AC2453" s="165">
        <f t="shared" si="763"/>
        <v>-58</v>
      </c>
      <c r="AD2453" s="165">
        <f t="shared" si="764"/>
        <v>-3.7589112119248216</v>
      </c>
      <c r="AE2453" s="237" t="s">
        <v>5373</v>
      </c>
      <c r="AF2453" s="165">
        <v>575</v>
      </c>
      <c r="AG2453" s="165">
        <v>575</v>
      </c>
      <c r="AH2453" s="165">
        <f t="shared" si="765"/>
        <v>0</v>
      </c>
      <c r="AI2453" s="165">
        <f t="shared" si="766"/>
        <v>0</v>
      </c>
      <c r="AJ2453" s="237" t="s">
        <v>6549</v>
      </c>
      <c r="AK2453" s="165">
        <v>363</v>
      </c>
      <c r="AL2453" s="165">
        <v>366</v>
      </c>
      <c r="AM2453" s="165">
        <f t="shared" si="767"/>
        <v>-3</v>
      </c>
      <c r="AN2453" s="165">
        <f t="shared" si="768"/>
        <v>-0.81967213114754101</v>
      </c>
      <c r="AO2453" s="237" t="s">
        <v>5467</v>
      </c>
      <c r="AP2453" s="165">
        <v>331</v>
      </c>
      <c r="AQ2453" s="165">
        <v>329</v>
      </c>
      <c r="AR2453" s="165">
        <f t="shared" si="769"/>
        <v>2</v>
      </c>
      <c r="AS2453" s="255">
        <f t="shared" si="770"/>
        <v>0.60790273556231</v>
      </c>
      <c r="AT2453" s="6" t="s">
        <v>10911</v>
      </c>
    </row>
    <row r="2454" spans="2:46" ht="50" customHeight="1">
      <c r="B2454" s="34" t="s">
        <v>4826</v>
      </c>
      <c r="C2454" s="35" t="s">
        <v>5330</v>
      </c>
      <c r="D2454" s="36" t="s">
        <v>4827</v>
      </c>
      <c r="E2454" s="240">
        <v>8205.5110000000004</v>
      </c>
      <c r="F2454" s="235">
        <v>9006.4269999999997</v>
      </c>
      <c r="G2454" s="234">
        <f t="shared" si="771"/>
        <v>-800.91599999999926</v>
      </c>
      <c r="H2454" s="105">
        <f t="shared" si="754"/>
        <v>-8.89271627916375</v>
      </c>
      <c r="I2454" s="240">
        <v>2638.4459999999999</v>
      </c>
      <c r="J2454" s="235">
        <v>3176.989</v>
      </c>
      <c r="K2454" s="234">
        <f t="shared" si="772"/>
        <v>-538.54300000000012</v>
      </c>
      <c r="L2454" s="312">
        <f t="shared" si="773"/>
        <v>-16.951364955937841</v>
      </c>
      <c r="M2454" s="240">
        <v>1519.606</v>
      </c>
      <c r="N2454" s="235">
        <v>1515.912</v>
      </c>
      <c r="O2454" s="234">
        <f t="shared" si="774"/>
        <v>3.69399999999996</v>
      </c>
      <c r="P2454" s="105">
        <f t="shared" si="775"/>
        <v>0.24368169128550732</v>
      </c>
      <c r="Q2454" s="240">
        <v>4047.4589999999998</v>
      </c>
      <c r="R2454" s="235">
        <v>4313.5259999999998</v>
      </c>
      <c r="S2454" s="234">
        <f t="shared" si="776"/>
        <v>-266.06700000000001</v>
      </c>
      <c r="T2454" s="105">
        <f t="shared" si="777"/>
        <v>-6.16820206949025</v>
      </c>
      <c r="U2454" s="180" t="s">
        <v>10359</v>
      </c>
      <c r="V2454" s="165">
        <v>1431</v>
      </c>
      <c r="W2454" s="165">
        <v>1456</v>
      </c>
      <c r="X2454" s="165">
        <f t="shared" si="761"/>
        <v>-25</v>
      </c>
      <c r="Y2454" s="255">
        <f t="shared" si="762"/>
        <v>-1.7170329670329672</v>
      </c>
      <c r="Z2454" s="237" t="s">
        <v>10924</v>
      </c>
      <c r="AA2454" s="165">
        <v>729</v>
      </c>
      <c r="AB2454" s="165">
        <v>843</v>
      </c>
      <c r="AC2454" s="165">
        <f t="shared" si="763"/>
        <v>-114</v>
      </c>
      <c r="AD2454" s="165">
        <f t="shared" si="764"/>
        <v>-13.523131672597867</v>
      </c>
      <c r="AE2454" s="237" t="s">
        <v>5373</v>
      </c>
      <c r="AF2454" s="165">
        <v>647</v>
      </c>
      <c r="AG2454" s="165">
        <v>647</v>
      </c>
      <c r="AH2454" s="165">
        <f t="shared" si="765"/>
        <v>0</v>
      </c>
      <c r="AI2454" s="165">
        <f t="shared" si="766"/>
        <v>0</v>
      </c>
      <c r="AJ2454" s="237" t="s">
        <v>6571</v>
      </c>
      <c r="AK2454" s="165">
        <v>339</v>
      </c>
      <c r="AL2454" s="165">
        <v>404</v>
      </c>
      <c r="AM2454" s="165">
        <f t="shared" si="767"/>
        <v>-65</v>
      </c>
      <c r="AN2454" s="165">
        <f t="shared" si="768"/>
        <v>-16.089108910891088</v>
      </c>
      <c r="AO2454" s="237" t="s">
        <v>10925</v>
      </c>
      <c r="AP2454" s="165">
        <v>331</v>
      </c>
      <c r="AQ2454" s="165">
        <v>273</v>
      </c>
      <c r="AR2454" s="165">
        <f t="shared" si="769"/>
        <v>58</v>
      </c>
      <c r="AS2454" s="255">
        <f t="shared" si="770"/>
        <v>21.245421245421245</v>
      </c>
      <c r="AT2454" s="7" t="s">
        <v>10911</v>
      </c>
    </row>
    <row r="2455" spans="2:46" ht="50" customHeight="1">
      <c r="B2455" s="34" t="s">
        <v>4828</v>
      </c>
      <c r="C2455" s="35" t="s">
        <v>5330</v>
      </c>
      <c r="D2455" s="36" t="s">
        <v>4829</v>
      </c>
      <c r="E2455" s="240">
        <v>14161.277</v>
      </c>
      <c r="F2455" s="235">
        <v>17188.263999999999</v>
      </c>
      <c r="G2455" s="234">
        <f t="shared" si="771"/>
        <v>-3026.9869999999992</v>
      </c>
      <c r="H2455" s="105">
        <f t="shared" si="754"/>
        <v>-17.610777912184727</v>
      </c>
      <c r="I2455" s="240">
        <v>3703.6680000000001</v>
      </c>
      <c r="J2455" s="235">
        <v>4347.2759999999998</v>
      </c>
      <c r="K2455" s="234">
        <f t="shared" si="772"/>
        <v>-643.60799999999972</v>
      </c>
      <c r="L2455" s="312">
        <f t="shared" si="773"/>
        <v>-14.804857110521619</v>
      </c>
      <c r="M2455" s="240">
        <v>2649.194</v>
      </c>
      <c r="N2455" s="235">
        <v>3374.2849999999999</v>
      </c>
      <c r="O2455" s="234">
        <f t="shared" si="774"/>
        <v>-725.09099999999989</v>
      </c>
      <c r="P2455" s="105">
        <f t="shared" si="775"/>
        <v>-21.488730205065664</v>
      </c>
      <c r="Q2455" s="240">
        <v>7808.415</v>
      </c>
      <c r="R2455" s="235">
        <v>9466.7029999999995</v>
      </c>
      <c r="S2455" s="234">
        <f t="shared" si="776"/>
        <v>-1658.2879999999996</v>
      </c>
      <c r="T2455" s="105">
        <f t="shared" si="777"/>
        <v>-17.517059529595464</v>
      </c>
      <c r="U2455" s="180" t="s">
        <v>5901</v>
      </c>
      <c r="V2455" s="165">
        <v>1887</v>
      </c>
      <c r="W2455" s="165">
        <v>1968</v>
      </c>
      <c r="X2455" s="165">
        <f t="shared" si="761"/>
        <v>-81</v>
      </c>
      <c r="Y2455" s="255">
        <f t="shared" si="762"/>
        <v>-4.1158536585365857</v>
      </c>
      <c r="Z2455" s="237" t="s">
        <v>5395</v>
      </c>
      <c r="AA2455" s="165">
        <v>1189</v>
      </c>
      <c r="AB2455" s="165">
        <v>2539</v>
      </c>
      <c r="AC2455" s="165">
        <f t="shared" si="763"/>
        <v>-1350</v>
      </c>
      <c r="AD2455" s="165">
        <f t="shared" si="764"/>
        <v>-53.170539582512802</v>
      </c>
      <c r="AE2455" s="237" t="s">
        <v>10926</v>
      </c>
      <c r="AF2455" s="165">
        <v>839</v>
      </c>
      <c r="AG2455" s="165">
        <v>833</v>
      </c>
      <c r="AH2455" s="165">
        <f t="shared" si="765"/>
        <v>6</v>
      </c>
      <c r="AI2455" s="165">
        <f t="shared" si="766"/>
        <v>0.72028811524609848</v>
      </c>
      <c r="AJ2455" s="237" t="s">
        <v>10927</v>
      </c>
      <c r="AK2455" s="165">
        <v>774</v>
      </c>
      <c r="AL2455" s="165">
        <v>768</v>
      </c>
      <c r="AM2455" s="165">
        <f t="shared" si="767"/>
        <v>6</v>
      </c>
      <c r="AN2455" s="165">
        <f t="shared" si="768"/>
        <v>0.78125</v>
      </c>
      <c r="AO2455" s="237" t="s">
        <v>6549</v>
      </c>
      <c r="AP2455" s="165">
        <v>681</v>
      </c>
      <c r="AQ2455" s="165">
        <v>685</v>
      </c>
      <c r="AR2455" s="165">
        <f t="shared" si="769"/>
        <v>-4</v>
      </c>
      <c r="AS2455" s="255">
        <f t="shared" si="770"/>
        <v>-0.58394160583941601</v>
      </c>
      <c r="AT2455" s="7" t="s">
        <v>10911</v>
      </c>
    </row>
    <row r="2456" spans="2:46" ht="50" customHeight="1">
      <c r="B2456" s="34" t="s">
        <v>4830</v>
      </c>
      <c r="C2456" s="35" t="s">
        <v>5330</v>
      </c>
      <c r="D2456" s="36" t="s">
        <v>4831</v>
      </c>
      <c r="E2456" s="240">
        <v>19130.246999999999</v>
      </c>
      <c r="F2456" s="235">
        <v>19497.696</v>
      </c>
      <c r="G2456" s="234">
        <f t="shared" si="771"/>
        <v>-367.44900000000052</v>
      </c>
      <c r="H2456" s="105">
        <f t="shared" si="754"/>
        <v>-1.8845765161175994</v>
      </c>
      <c r="I2456" s="240">
        <v>6211.777</v>
      </c>
      <c r="J2456" s="235">
        <v>5991.4309999999996</v>
      </c>
      <c r="K2456" s="234">
        <f t="shared" si="772"/>
        <v>220.34600000000046</v>
      </c>
      <c r="L2456" s="312">
        <f t="shared" si="773"/>
        <v>3.6776856814340424</v>
      </c>
      <c r="M2456" s="240">
        <v>1780.23</v>
      </c>
      <c r="N2456" s="235">
        <v>1776.4469999999999</v>
      </c>
      <c r="O2456" s="234">
        <f t="shared" si="774"/>
        <v>3.7830000000001291</v>
      </c>
      <c r="P2456" s="105">
        <f t="shared" si="775"/>
        <v>0.21295315874890328</v>
      </c>
      <c r="Q2456" s="240">
        <v>11138.24</v>
      </c>
      <c r="R2456" s="235">
        <v>11729.817999999999</v>
      </c>
      <c r="S2456" s="234">
        <f t="shared" si="776"/>
        <v>-591.57799999999952</v>
      </c>
      <c r="T2456" s="105">
        <f t="shared" si="777"/>
        <v>-5.0433689593478732</v>
      </c>
      <c r="U2456" s="180" t="s">
        <v>5395</v>
      </c>
      <c r="V2456" s="165">
        <v>5790</v>
      </c>
      <c r="W2456" s="165">
        <v>6164</v>
      </c>
      <c r="X2456" s="165">
        <f t="shared" si="761"/>
        <v>-374</v>
      </c>
      <c r="Y2456" s="255">
        <f t="shared" si="762"/>
        <v>-6.0674886437378328</v>
      </c>
      <c r="Z2456" s="237" t="s">
        <v>5338</v>
      </c>
      <c r="AA2456" s="165">
        <v>3040</v>
      </c>
      <c r="AB2456" s="165">
        <v>3217</v>
      </c>
      <c r="AC2456" s="165">
        <f t="shared" si="763"/>
        <v>-177</v>
      </c>
      <c r="AD2456" s="165">
        <f t="shared" si="764"/>
        <v>-5.5020205160087032</v>
      </c>
      <c r="AE2456" s="237" t="s">
        <v>5373</v>
      </c>
      <c r="AF2456" s="165">
        <v>891</v>
      </c>
      <c r="AG2456" s="165">
        <v>939</v>
      </c>
      <c r="AH2456" s="165">
        <f t="shared" si="765"/>
        <v>-48</v>
      </c>
      <c r="AI2456" s="165">
        <f t="shared" si="766"/>
        <v>-5.1118210862619806</v>
      </c>
      <c r="AJ2456" s="237" t="s">
        <v>10928</v>
      </c>
      <c r="AK2456" s="165">
        <v>522</v>
      </c>
      <c r="AL2456" s="165">
        <v>576</v>
      </c>
      <c r="AM2456" s="165">
        <f t="shared" si="767"/>
        <v>-54</v>
      </c>
      <c r="AN2456" s="165">
        <f t="shared" si="768"/>
        <v>-9.375</v>
      </c>
      <c r="AO2456" s="237" t="s">
        <v>5460</v>
      </c>
      <c r="AP2456" s="165">
        <v>339</v>
      </c>
      <c r="AQ2456" s="165">
        <v>209</v>
      </c>
      <c r="AR2456" s="165">
        <f t="shared" si="769"/>
        <v>130</v>
      </c>
      <c r="AS2456" s="255">
        <f t="shared" si="770"/>
        <v>62.200956937799049</v>
      </c>
      <c r="AT2456" s="7" t="s">
        <v>10911</v>
      </c>
    </row>
    <row r="2457" spans="2:46" ht="50" customHeight="1">
      <c r="B2457" s="34" t="s">
        <v>4832</v>
      </c>
      <c r="C2457" s="35" t="s">
        <v>5330</v>
      </c>
      <c r="D2457" s="36" t="s">
        <v>4833</v>
      </c>
      <c r="E2457" s="240">
        <v>5775.4170000000004</v>
      </c>
      <c r="F2457" s="235">
        <v>5622.5349999999999</v>
      </c>
      <c r="G2457" s="234">
        <f t="shared" si="771"/>
        <v>152.88200000000052</v>
      </c>
      <c r="H2457" s="105">
        <f t="shared" si="754"/>
        <v>2.7190937895451168</v>
      </c>
      <c r="I2457" s="240">
        <v>2559.2170000000001</v>
      </c>
      <c r="J2457" s="235">
        <v>2424.511</v>
      </c>
      <c r="K2457" s="234">
        <f t="shared" si="772"/>
        <v>134.70600000000013</v>
      </c>
      <c r="L2457" s="312">
        <f t="shared" si="773"/>
        <v>5.5560069638784944</v>
      </c>
      <c r="M2457" s="240">
        <v>555.00599999999997</v>
      </c>
      <c r="N2457" s="235">
        <v>554.80600000000004</v>
      </c>
      <c r="O2457" s="234">
        <f t="shared" si="774"/>
        <v>0.19999999999993179</v>
      </c>
      <c r="P2457" s="105">
        <f t="shared" si="775"/>
        <v>3.604863682078633E-2</v>
      </c>
      <c r="Q2457" s="240">
        <v>2661.194</v>
      </c>
      <c r="R2457" s="235">
        <v>2643.2179999999998</v>
      </c>
      <c r="S2457" s="234">
        <f t="shared" si="776"/>
        <v>17.976000000000113</v>
      </c>
      <c r="T2457" s="105">
        <f t="shared" si="777"/>
        <v>0.68008011446653716</v>
      </c>
      <c r="U2457" s="180" t="s">
        <v>5901</v>
      </c>
      <c r="V2457" s="165">
        <v>1952</v>
      </c>
      <c r="W2457" s="165">
        <v>1951</v>
      </c>
      <c r="X2457" s="165">
        <f t="shared" si="761"/>
        <v>1</v>
      </c>
      <c r="Y2457" s="255">
        <f t="shared" si="762"/>
        <v>5.1255766273705788E-2</v>
      </c>
      <c r="Z2457" s="237" t="s">
        <v>5373</v>
      </c>
      <c r="AA2457" s="165">
        <v>508</v>
      </c>
      <c r="AB2457" s="165">
        <v>508</v>
      </c>
      <c r="AC2457" s="165">
        <f t="shared" si="763"/>
        <v>0</v>
      </c>
      <c r="AD2457" s="165">
        <f t="shared" si="764"/>
        <v>0</v>
      </c>
      <c r="AE2457" s="237" t="s">
        <v>10929</v>
      </c>
      <c r="AF2457" s="165">
        <v>97</v>
      </c>
      <c r="AG2457" s="165">
        <v>103</v>
      </c>
      <c r="AH2457" s="165">
        <f t="shared" si="765"/>
        <v>-6</v>
      </c>
      <c r="AI2457" s="165">
        <f t="shared" si="766"/>
        <v>-5.825242718446602</v>
      </c>
      <c r="AJ2457" s="237" t="s">
        <v>10930</v>
      </c>
      <c r="AK2457" s="165">
        <v>73</v>
      </c>
      <c r="AL2457" s="165">
        <v>64</v>
      </c>
      <c r="AM2457" s="165">
        <f t="shared" si="767"/>
        <v>9</v>
      </c>
      <c r="AN2457" s="165">
        <f t="shared" si="768"/>
        <v>14.0625</v>
      </c>
      <c r="AO2457" s="237" t="s">
        <v>7275</v>
      </c>
      <c r="AP2457" s="165">
        <v>13</v>
      </c>
      <c r="AQ2457" s="165" t="s">
        <v>6150</v>
      </c>
      <c r="AR2457" s="165" t="s">
        <v>6150</v>
      </c>
      <c r="AS2457" s="165" t="s">
        <v>6150</v>
      </c>
      <c r="AT2457" s="7" t="s">
        <v>10911</v>
      </c>
    </row>
    <row r="2458" spans="2:46" ht="50" customHeight="1">
      <c r="B2458" s="34" t="s">
        <v>4834</v>
      </c>
      <c r="C2458" s="35" t="s">
        <v>5330</v>
      </c>
      <c r="D2458" s="36" t="s">
        <v>4835</v>
      </c>
      <c r="E2458" s="240">
        <v>14806.955</v>
      </c>
      <c r="F2458" s="235">
        <v>14314.543</v>
      </c>
      <c r="G2458" s="234">
        <f t="shared" si="771"/>
        <v>492.41200000000026</v>
      </c>
      <c r="H2458" s="105">
        <f t="shared" si="754"/>
        <v>3.4399421623170245</v>
      </c>
      <c r="I2458" s="240">
        <v>3524.645</v>
      </c>
      <c r="J2458" s="235">
        <v>3763.2710000000002</v>
      </c>
      <c r="K2458" s="234">
        <f t="shared" si="772"/>
        <v>-238.6260000000002</v>
      </c>
      <c r="L2458" s="312">
        <f t="shared" si="773"/>
        <v>-6.3409199071765006</v>
      </c>
      <c r="M2458" s="240">
        <v>2321.6120000000001</v>
      </c>
      <c r="N2458" s="235">
        <v>2299.7570000000001</v>
      </c>
      <c r="O2458" s="234">
        <f t="shared" si="774"/>
        <v>21.855000000000018</v>
      </c>
      <c r="P2458" s="105">
        <f t="shared" si="775"/>
        <v>0.95031779444524</v>
      </c>
      <c r="Q2458" s="240">
        <v>8960.6980000000003</v>
      </c>
      <c r="R2458" s="235">
        <v>8251.5149999999994</v>
      </c>
      <c r="S2458" s="234">
        <f t="shared" si="776"/>
        <v>709.1830000000009</v>
      </c>
      <c r="T2458" s="105">
        <f t="shared" si="777"/>
        <v>8.5945792984682328</v>
      </c>
      <c r="U2458" s="180" t="s">
        <v>5460</v>
      </c>
      <c r="V2458" s="165">
        <v>3422</v>
      </c>
      <c r="W2458" s="165">
        <v>2641</v>
      </c>
      <c r="X2458" s="165">
        <f t="shared" si="761"/>
        <v>781</v>
      </c>
      <c r="Y2458" s="255">
        <f t="shared" si="762"/>
        <v>29.572131768269593</v>
      </c>
      <c r="Z2458" s="237" t="s">
        <v>5338</v>
      </c>
      <c r="AA2458" s="165">
        <v>2677</v>
      </c>
      <c r="AB2458" s="165">
        <v>2653</v>
      </c>
      <c r="AC2458" s="165">
        <f t="shared" si="763"/>
        <v>24</v>
      </c>
      <c r="AD2458" s="165">
        <f t="shared" si="764"/>
        <v>0.90463626083678861</v>
      </c>
      <c r="AE2458" s="237" t="s">
        <v>5395</v>
      </c>
      <c r="AF2458" s="165">
        <v>1885</v>
      </c>
      <c r="AG2458" s="165">
        <v>1972</v>
      </c>
      <c r="AH2458" s="165">
        <f t="shared" si="765"/>
        <v>-87</v>
      </c>
      <c r="AI2458" s="165">
        <f t="shared" si="766"/>
        <v>-4.4117647058823533</v>
      </c>
      <c r="AJ2458" s="237" t="s">
        <v>5373</v>
      </c>
      <c r="AK2458" s="165">
        <v>783</v>
      </c>
      <c r="AL2458" s="165">
        <v>783</v>
      </c>
      <c r="AM2458" s="165">
        <f t="shared" si="767"/>
        <v>0</v>
      </c>
      <c r="AN2458" s="165">
        <f t="shared" si="768"/>
        <v>0</v>
      </c>
      <c r="AO2458" s="237" t="s">
        <v>6272</v>
      </c>
      <c r="AP2458" s="165">
        <v>75</v>
      </c>
      <c r="AQ2458" s="165">
        <v>75</v>
      </c>
      <c r="AR2458" s="165">
        <f t="shared" si="769"/>
        <v>0</v>
      </c>
      <c r="AS2458" s="255">
        <f t="shared" si="770"/>
        <v>0</v>
      </c>
      <c r="AT2458" s="7" t="s">
        <v>10911</v>
      </c>
    </row>
    <row r="2459" spans="2:46" ht="50" customHeight="1">
      <c r="B2459" s="34" t="s">
        <v>4836</v>
      </c>
      <c r="C2459" s="35" t="s">
        <v>5330</v>
      </c>
      <c r="D2459" s="36" t="s">
        <v>4837</v>
      </c>
      <c r="E2459" s="240">
        <v>3367.7950000000001</v>
      </c>
      <c r="F2459" s="235">
        <v>3258.636</v>
      </c>
      <c r="G2459" s="234">
        <f t="shared" si="771"/>
        <v>109.15900000000011</v>
      </c>
      <c r="H2459" s="105">
        <f t="shared" si="754"/>
        <v>3.3498371711354107</v>
      </c>
      <c r="I2459" s="240">
        <v>310.74700000000001</v>
      </c>
      <c r="J2459" s="235">
        <v>310.74700000000001</v>
      </c>
      <c r="K2459" s="234">
        <f t="shared" si="772"/>
        <v>0</v>
      </c>
      <c r="L2459" s="312">
        <f t="shared" si="773"/>
        <v>0</v>
      </c>
      <c r="M2459" s="240">
        <v>246.46799999999999</v>
      </c>
      <c r="N2459" s="235">
        <v>246.245</v>
      </c>
      <c r="O2459" s="234">
        <f t="shared" si="774"/>
        <v>0.22299999999998477</v>
      </c>
      <c r="P2459" s="105">
        <f t="shared" si="775"/>
        <v>9.0560214420591187E-2</v>
      </c>
      <c r="Q2459" s="240">
        <v>2810.58</v>
      </c>
      <c r="R2459" s="235">
        <v>2701.6439999999998</v>
      </c>
      <c r="S2459" s="234">
        <f t="shared" si="776"/>
        <v>108.93600000000015</v>
      </c>
      <c r="T2459" s="105">
        <f t="shared" si="777"/>
        <v>4.0322114978879586</v>
      </c>
      <c r="U2459" s="180" t="s">
        <v>10877</v>
      </c>
      <c r="V2459" s="165">
        <v>1350</v>
      </c>
      <c r="W2459" s="165">
        <v>1243</v>
      </c>
      <c r="X2459" s="165">
        <f t="shared" si="761"/>
        <v>107</v>
      </c>
      <c r="Y2459" s="255">
        <f t="shared" si="762"/>
        <v>8.6082059533386968</v>
      </c>
      <c r="Z2459" s="237" t="s">
        <v>10931</v>
      </c>
      <c r="AA2459" s="165">
        <v>485</v>
      </c>
      <c r="AB2459" s="165">
        <v>484</v>
      </c>
      <c r="AC2459" s="165">
        <f t="shared" si="763"/>
        <v>1</v>
      </c>
      <c r="AD2459" s="165">
        <f t="shared" si="764"/>
        <v>0.20661157024793389</v>
      </c>
      <c r="AE2459" s="237" t="s">
        <v>10770</v>
      </c>
      <c r="AF2459" s="165">
        <v>299</v>
      </c>
      <c r="AG2459" s="165">
        <v>298</v>
      </c>
      <c r="AH2459" s="165">
        <f t="shared" si="765"/>
        <v>1</v>
      </c>
      <c r="AI2459" s="165">
        <f t="shared" si="766"/>
        <v>0.33557046979865773</v>
      </c>
      <c r="AJ2459" s="237" t="s">
        <v>5811</v>
      </c>
      <c r="AK2459" s="165">
        <v>191</v>
      </c>
      <c r="AL2459" s="165">
        <v>191</v>
      </c>
      <c r="AM2459" s="165">
        <f t="shared" si="767"/>
        <v>0</v>
      </c>
      <c r="AN2459" s="165">
        <f t="shared" si="768"/>
        <v>0</v>
      </c>
      <c r="AO2459" s="237" t="s">
        <v>5342</v>
      </c>
      <c r="AP2459" s="165">
        <v>163</v>
      </c>
      <c r="AQ2459" s="165">
        <v>163</v>
      </c>
      <c r="AR2459" s="165">
        <f t="shared" si="769"/>
        <v>0</v>
      </c>
      <c r="AS2459" s="255">
        <f t="shared" si="770"/>
        <v>0</v>
      </c>
      <c r="AT2459" s="7" t="s">
        <v>10911</v>
      </c>
    </row>
    <row r="2460" spans="2:46" ht="50" customHeight="1">
      <c r="B2460" s="34" t="s">
        <v>4838</v>
      </c>
      <c r="C2460" s="35" t="s">
        <v>5330</v>
      </c>
      <c r="D2460" s="36" t="s">
        <v>4839</v>
      </c>
      <c r="E2460" s="240">
        <v>1745.7360000000001</v>
      </c>
      <c r="F2460" s="235">
        <v>1838.3219999999999</v>
      </c>
      <c r="G2460" s="234">
        <f t="shared" si="771"/>
        <v>-92.585999999999785</v>
      </c>
      <c r="H2460" s="105">
        <f t="shared" si="754"/>
        <v>-5.0364408411583925</v>
      </c>
      <c r="I2460" s="240">
        <v>702.72299999999996</v>
      </c>
      <c r="J2460" s="235">
        <v>803.18299999999999</v>
      </c>
      <c r="K2460" s="234">
        <f t="shared" si="772"/>
        <v>-100.46000000000004</v>
      </c>
      <c r="L2460" s="312">
        <f t="shared" si="773"/>
        <v>-12.507734849965704</v>
      </c>
      <c r="M2460" s="240">
        <v>465.77100000000002</v>
      </c>
      <c r="N2460" s="235">
        <v>535.58799999999997</v>
      </c>
      <c r="O2460" s="234">
        <f t="shared" si="774"/>
        <v>-69.81699999999995</v>
      </c>
      <c r="P2460" s="105">
        <f t="shared" si="775"/>
        <v>-13.035579587294704</v>
      </c>
      <c r="Q2460" s="240">
        <v>577.24199999999996</v>
      </c>
      <c r="R2460" s="235">
        <v>499.55099999999999</v>
      </c>
      <c r="S2460" s="234">
        <f t="shared" si="776"/>
        <v>77.690999999999974</v>
      </c>
      <c r="T2460" s="105">
        <f t="shared" si="777"/>
        <v>15.552165844928743</v>
      </c>
      <c r="U2460" s="180" t="s">
        <v>10932</v>
      </c>
      <c r="V2460" s="165">
        <v>305</v>
      </c>
      <c r="W2460" s="165">
        <v>318</v>
      </c>
      <c r="X2460" s="165">
        <f t="shared" si="761"/>
        <v>-13</v>
      </c>
      <c r="Y2460" s="165">
        <f t="shared" si="762"/>
        <v>-4.0880503144654083</v>
      </c>
      <c r="Z2460" s="235" t="s">
        <v>5524</v>
      </c>
      <c r="AA2460" s="165">
        <v>184</v>
      </c>
      <c r="AB2460" s="165">
        <v>85</v>
      </c>
      <c r="AC2460" s="165">
        <f t="shared" si="763"/>
        <v>99</v>
      </c>
      <c r="AD2460" s="165">
        <f t="shared" si="764"/>
        <v>116.47058823529413</v>
      </c>
      <c r="AE2460" s="235" t="s">
        <v>8227</v>
      </c>
      <c r="AF2460" s="165">
        <v>86</v>
      </c>
      <c r="AG2460" s="165">
        <v>96</v>
      </c>
      <c r="AH2460" s="165">
        <f t="shared" si="765"/>
        <v>-10</v>
      </c>
      <c r="AI2460" s="165">
        <f t="shared" si="766"/>
        <v>-10.416666666666668</v>
      </c>
      <c r="AJ2460" s="235" t="s">
        <v>6646</v>
      </c>
      <c r="AK2460" s="165">
        <v>1</v>
      </c>
      <c r="AL2460" s="165" t="s">
        <v>6150</v>
      </c>
      <c r="AM2460" s="165" t="s">
        <v>6150</v>
      </c>
      <c r="AN2460" s="165" t="s">
        <v>6150</v>
      </c>
      <c r="AO2460" s="235" t="s">
        <v>10933</v>
      </c>
      <c r="AP2460" s="165">
        <v>1</v>
      </c>
      <c r="AQ2460" s="165">
        <v>1</v>
      </c>
      <c r="AR2460" s="165">
        <f t="shared" si="769"/>
        <v>0</v>
      </c>
      <c r="AS2460" s="255">
        <f t="shared" si="770"/>
        <v>0</v>
      </c>
      <c r="AT2460" s="9" t="s">
        <v>10911</v>
      </c>
    </row>
    <row r="2461" spans="2:46" ht="50" customHeight="1">
      <c r="B2461" s="34" t="s">
        <v>4840</v>
      </c>
      <c r="C2461" s="35" t="s">
        <v>5330</v>
      </c>
      <c r="D2461" s="36" t="s">
        <v>4841</v>
      </c>
      <c r="E2461" s="240">
        <v>6649.0309999999999</v>
      </c>
      <c r="F2461" s="235">
        <v>6782.2650000000003</v>
      </c>
      <c r="G2461" s="234">
        <f t="shared" si="771"/>
        <v>-133.23400000000038</v>
      </c>
      <c r="H2461" s="105">
        <f t="shared" si="754"/>
        <v>-1.9644469804703939</v>
      </c>
      <c r="I2461" s="240">
        <v>1166.1690000000001</v>
      </c>
      <c r="J2461" s="235">
        <v>1198.864</v>
      </c>
      <c r="K2461" s="234">
        <f t="shared" si="772"/>
        <v>-32.694999999999936</v>
      </c>
      <c r="L2461" s="312">
        <f t="shared" si="773"/>
        <v>-2.7271650495802642</v>
      </c>
      <c r="M2461" s="240">
        <v>1301.8230000000001</v>
      </c>
      <c r="N2461" s="235">
        <v>1475.838</v>
      </c>
      <c r="O2461" s="234">
        <f t="shared" si="774"/>
        <v>-174.01499999999987</v>
      </c>
      <c r="P2461" s="105">
        <f t="shared" si="775"/>
        <v>-11.790928272615279</v>
      </c>
      <c r="Q2461" s="240">
        <v>4181.0389999999998</v>
      </c>
      <c r="R2461" s="235">
        <v>4107.5630000000001</v>
      </c>
      <c r="S2461" s="234">
        <f t="shared" si="776"/>
        <v>73.475999999999658</v>
      </c>
      <c r="T2461" s="105">
        <f t="shared" si="777"/>
        <v>1.7887978833191276</v>
      </c>
      <c r="U2461" s="180" t="s">
        <v>6040</v>
      </c>
      <c r="V2461" s="165">
        <v>3208</v>
      </c>
      <c r="W2461" s="165">
        <v>3164</v>
      </c>
      <c r="X2461" s="165">
        <f t="shared" si="761"/>
        <v>44</v>
      </c>
      <c r="Y2461" s="165">
        <f t="shared" si="762"/>
        <v>1.390644753476612</v>
      </c>
      <c r="Z2461" s="235" t="s">
        <v>5543</v>
      </c>
      <c r="AA2461" s="165">
        <v>570</v>
      </c>
      <c r="AB2461" s="165">
        <v>553</v>
      </c>
      <c r="AC2461" s="165">
        <f t="shared" si="763"/>
        <v>17</v>
      </c>
      <c r="AD2461" s="165">
        <f t="shared" si="764"/>
        <v>3.0741410488245928</v>
      </c>
      <c r="AE2461" s="235" t="s">
        <v>10934</v>
      </c>
      <c r="AF2461" s="165">
        <v>197</v>
      </c>
      <c r="AG2461" s="165">
        <v>197</v>
      </c>
      <c r="AH2461" s="165">
        <f t="shared" si="765"/>
        <v>0</v>
      </c>
      <c r="AI2461" s="165">
        <f t="shared" si="766"/>
        <v>0</v>
      </c>
      <c r="AJ2461" s="235" t="s">
        <v>10935</v>
      </c>
      <c r="AK2461" s="165">
        <v>57</v>
      </c>
      <c r="AL2461" s="165">
        <v>57</v>
      </c>
      <c r="AM2461" s="165">
        <f t="shared" si="767"/>
        <v>0</v>
      </c>
      <c r="AN2461" s="165">
        <f t="shared" si="768"/>
        <v>0</v>
      </c>
      <c r="AO2461" s="235" t="s">
        <v>5338</v>
      </c>
      <c r="AP2461" s="165">
        <v>28</v>
      </c>
      <c r="AQ2461" s="165">
        <v>28</v>
      </c>
      <c r="AR2461" s="165">
        <f t="shared" si="769"/>
        <v>0</v>
      </c>
      <c r="AS2461" s="255">
        <f t="shared" si="770"/>
        <v>0</v>
      </c>
      <c r="AT2461" s="9" t="s">
        <v>10911</v>
      </c>
    </row>
    <row r="2462" spans="2:46" ht="50" customHeight="1">
      <c r="B2462" s="37" t="s">
        <v>4842</v>
      </c>
      <c r="C2462" s="35" t="s">
        <v>5330</v>
      </c>
      <c r="D2462" s="39" t="s">
        <v>4843</v>
      </c>
      <c r="E2462" s="240">
        <v>3852.6770000000001</v>
      </c>
      <c r="F2462" s="235">
        <v>4120.7190000000001</v>
      </c>
      <c r="G2462" s="234">
        <f t="shared" si="771"/>
        <v>-268.04199999999992</v>
      </c>
      <c r="H2462" s="105">
        <f t="shared" si="754"/>
        <v>-6.5047386147902815</v>
      </c>
      <c r="I2462" s="240">
        <v>927.06500000000005</v>
      </c>
      <c r="J2462" s="235">
        <v>1058.643</v>
      </c>
      <c r="K2462" s="234">
        <f t="shared" si="772"/>
        <v>-131.57799999999997</v>
      </c>
      <c r="L2462" s="312">
        <f t="shared" si="773"/>
        <v>-12.428930243717662</v>
      </c>
      <c r="M2462" s="240">
        <v>768.50099999999998</v>
      </c>
      <c r="N2462" s="235">
        <v>826.28800000000001</v>
      </c>
      <c r="O2462" s="234">
        <f t="shared" si="774"/>
        <v>-57.787000000000035</v>
      </c>
      <c r="P2462" s="105">
        <f t="shared" si="775"/>
        <v>-6.9935664078384336</v>
      </c>
      <c r="Q2462" s="240">
        <v>2157.1109999999999</v>
      </c>
      <c r="R2462" s="235">
        <v>2235.788</v>
      </c>
      <c r="S2462" s="234">
        <f t="shared" si="776"/>
        <v>-78.677000000000135</v>
      </c>
      <c r="T2462" s="105">
        <f t="shared" si="777"/>
        <v>-3.5189830162788303</v>
      </c>
      <c r="U2462" s="180" t="s">
        <v>5901</v>
      </c>
      <c r="V2462" s="165">
        <v>820</v>
      </c>
      <c r="W2462" s="165">
        <v>969</v>
      </c>
      <c r="X2462" s="165">
        <f t="shared" si="761"/>
        <v>-149</v>
      </c>
      <c r="Y2462" s="165">
        <f t="shared" si="762"/>
        <v>-15.376676986584107</v>
      </c>
      <c r="Z2462" s="235" t="s">
        <v>5460</v>
      </c>
      <c r="AA2462" s="165">
        <v>248</v>
      </c>
      <c r="AB2462" s="165">
        <v>280</v>
      </c>
      <c r="AC2462" s="165">
        <f t="shared" si="763"/>
        <v>-32</v>
      </c>
      <c r="AD2462" s="165">
        <f t="shared" si="764"/>
        <v>-11.428571428571429</v>
      </c>
      <c r="AE2462" s="235" t="s">
        <v>5362</v>
      </c>
      <c r="AF2462" s="165">
        <v>242</v>
      </c>
      <c r="AG2462" s="165">
        <v>243</v>
      </c>
      <c r="AH2462" s="165">
        <f t="shared" si="765"/>
        <v>-1</v>
      </c>
      <c r="AI2462" s="165">
        <f t="shared" si="766"/>
        <v>-0.41152263374485598</v>
      </c>
      <c r="AJ2462" s="235" t="s">
        <v>10936</v>
      </c>
      <c r="AK2462" s="165">
        <v>215</v>
      </c>
      <c r="AL2462" s="165">
        <v>215</v>
      </c>
      <c r="AM2462" s="165">
        <f t="shared" si="767"/>
        <v>0</v>
      </c>
      <c r="AN2462" s="165">
        <f t="shared" si="768"/>
        <v>0</v>
      </c>
      <c r="AO2462" s="235" t="s">
        <v>6304</v>
      </c>
      <c r="AP2462" s="165">
        <v>179</v>
      </c>
      <c r="AQ2462" s="165">
        <v>100</v>
      </c>
      <c r="AR2462" s="165">
        <f t="shared" si="769"/>
        <v>79</v>
      </c>
      <c r="AS2462" s="255">
        <f t="shared" si="770"/>
        <v>79</v>
      </c>
      <c r="AT2462" s="11" t="s">
        <v>10911</v>
      </c>
    </row>
    <row r="2463" spans="2:46" ht="50" customHeight="1">
      <c r="B2463" s="37" t="s">
        <v>4844</v>
      </c>
      <c r="C2463" s="35" t="s">
        <v>5330</v>
      </c>
      <c r="D2463" s="39" t="s">
        <v>4845</v>
      </c>
      <c r="E2463" s="240">
        <v>3263.1869999999999</v>
      </c>
      <c r="F2463" s="235">
        <v>3336.0030000000002</v>
      </c>
      <c r="G2463" s="234">
        <f t="shared" si="771"/>
        <v>-72.816000000000258</v>
      </c>
      <c r="H2463" s="105">
        <f t="shared" si="754"/>
        <v>-2.1827318500612933</v>
      </c>
      <c r="I2463" s="240">
        <v>3263.1869999999999</v>
      </c>
      <c r="J2463" s="235">
        <v>3336.0030000000002</v>
      </c>
      <c r="K2463" s="234">
        <f t="shared" si="772"/>
        <v>-72.816000000000258</v>
      </c>
      <c r="L2463" s="312">
        <f t="shared" si="773"/>
        <v>-2.1827318500612933</v>
      </c>
      <c r="M2463" s="240" t="s">
        <v>6150</v>
      </c>
      <c r="N2463" s="235" t="s">
        <v>6150</v>
      </c>
      <c r="O2463" s="235" t="s">
        <v>6150</v>
      </c>
      <c r="P2463" s="235" t="s">
        <v>6150</v>
      </c>
      <c r="Q2463" s="240">
        <v>0</v>
      </c>
      <c r="R2463" s="235">
        <v>0</v>
      </c>
      <c r="S2463" s="234">
        <f t="shared" si="776"/>
        <v>0</v>
      </c>
      <c r="T2463" s="138" t="s">
        <v>12165</v>
      </c>
      <c r="U2463" s="65" t="s">
        <v>6150</v>
      </c>
      <c r="V2463" s="235" t="s">
        <v>6150</v>
      </c>
      <c r="W2463" s="235" t="s">
        <v>6150</v>
      </c>
      <c r="X2463" s="235" t="s">
        <v>6150</v>
      </c>
      <c r="Y2463" s="235" t="s">
        <v>6150</v>
      </c>
      <c r="Z2463" s="235" t="s">
        <v>6150</v>
      </c>
      <c r="AA2463" s="235" t="s">
        <v>6150</v>
      </c>
      <c r="AB2463" s="235" t="s">
        <v>6150</v>
      </c>
      <c r="AC2463" s="235" t="s">
        <v>6150</v>
      </c>
      <c r="AD2463" s="235" t="s">
        <v>6150</v>
      </c>
      <c r="AE2463" s="235" t="s">
        <v>12158</v>
      </c>
      <c r="AF2463" s="235" t="s">
        <v>12158</v>
      </c>
      <c r="AG2463" s="235" t="s">
        <v>12158</v>
      </c>
      <c r="AH2463" s="235" t="s">
        <v>12158</v>
      </c>
      <c r="AI2463" s="235" t="s">
        <v>12158</v>
      </c>
      <c r="AJ2463" s="165" t="s">
        <v>6176</v>
      </c>
      <c r="AK2463" s="165" t="s">
        <v>6176</v>
      </c>
      <c r="AL2463" s="165" t="s">
        <v>6176</v>
      </c>
      <c r="AM2463" s="165" t="s">
        <v>6176</v>
      </c>
      <c r="AN2463" s="165" t="s">
        <v>6176</v>
      </c>
      <c r="AO2463" s="165" t="s">
        <v>6176</v>
      </c>
      <c r="AP2463" s="165" t="s">
        <v>6176</v>
      </c>
      <c r="AQ2463" s="165" t="s">
        <v>6176</v>
      </c>
      <c r="AR2463" s="165" t="s">
        <v>6176</v>
      </c>
      <c r="AS2463" s="165" t="s">
        <v>6176</v>
      </c>
      <c r="AT2463" s="10"/>
    </row>
    <row r="2464" spans="2:46" ht="50" customHeight="1">
      <c r="B2464" s="34" t="s">
        <v>4846</v>
      </c>
      <c r="C2464" s="35" t="s">
        <v>5330</v>
      </c>
      <c r="D2464" s="36" t="s">
        <v>4847</v>
      </c>
      <c r="E2464" s="240">
        <v>207.03800000000001</v>
      </c>
      <c r="F2464" s="235">
        <v>210.05500000000001</v>
      </c>
      <c r="G2464" s="234">
        <f t="shared" si="771"/>
        <v>-3.0169999999999959</v>
      </c>
      <c r="H2464" s="105">
        <f t="shared" si="754"/>
        <v>-1.436290495346455</v>
      </c>
      <c r="I2464" s="240">
        <v>11.98</v>
      </c>
      <c r="J2464" s="235">
        <v>17.768000000000001</v>
      </c>
      <c r="K2464" s="234">
        <f t="shared" si="772"/>
        <v>-5.7880000000000003</v>
      </c>
      <c r="L2464" s="312">
        <f t="shared" si="773"/>
        <v>-32.575416479063485</v>
      </c>
      <c r="M2464" s="240" t="s">
        <v>6150</v>
      </c>
      <c r="N2464" s="235" t="s">
        <v>6150</v>
      </c>
      <c r="O2464" s="235" t="s">
        <v>6150</v>
      </c>
      <c r="P2464" s="235" t="s">
        <v>6150</v>
      </c>
      <c r="Q2464" s="240">
        <v>195.05799999999999</v>
      </c>
      <c r="R2464" s="235">
        <v>192.28700000000001</v>
      </c>
      <c r="S2464" s="234">
        <f t="shared" si="776"/>
        <v>2.7709999999999866</v>
      </c>
      <c r="T2464" s="105">
        <f t="shared" si="777"/>
        <v>1.4410750596764141</v>
      </c>
      <c r="U2464" s="180" t="s">
        <v>10937</v>
      </c>
      <c r="V2464" s="165">
        <v>195</v>
      </c>
      <c r="W2464" s="165">
        <v>192</v>
      </c>
      <c r="X2464" s="165">
        <f t="shared" si="761"/>
        <v>3</v>
      </c>
      <c r="Y2464" s="165">
        <f t="shared" si="762"/>
        <v>1.5625</v>
      </c>
      <c r="Z2464" s="235" t="s">
        <v>6150</v>
      </c>
      <c r="AA2464" s="235" t="s">
        <v>6150</v>
      </c>
      <c r="AB2464" s="235" t="s">
        <v>6150</v>
      </c>
      <c r="AC2464" s="235" t="s">
        <v>6150</v>
      </c>
      <c r="AD2464" s="235" t="s">
        <v>6150</v>
      </c>
      <c r="AE2464" s="235" t="s">
        <v>12158</v>
      </c>
      <c r="AF2464" s="235" t="s">
        <v>12158</v>
      </c>
      <c r="AG2464" s="235" t="s">
        <v>12158</v>
      </c>
      <c r="AH2464" s="235" t="s">
        <v>12158</v>
      </c>
      <c r="AI2464" s="235" t="s">
        <v>12158</v>
      </c>
      <c r="AJ2464" s="165" t="s">
        <v>6176</v>
      </c>
      <c r="AK2464" s="165" t="s">
        <v>6176</v>
      </c>
      <c r="AL2464" s="165" t="s">
        <v>6176</v>
      </c>
      <c r="AM2464" s="165" t="s">
        <v>6176</v>
      </c>
      <c r="AN2464" s="165" t="s">
        <v>6176</v>
      </c>
      <c r="AO2464" s="165" t="s">
        <v>6176</v>
      </c>
      <c r="AP2464" s="165" t="s">
        <v>6176</v>
      </c>
      <c r="AQ2464" s="165" t="s">
        <v>6176</v>
      </c>
      <c r="AR2464" s="165" t="s">
        <v>6176</v>
      </c>
      <c r="AS2464" s="165" t="s">
        <v>6176</v>
      </c>
      <c r="AT2464" s="5"/>
    </row>
    <row r="2465" spans="2:46" ht="50" customHeight="1">
      <c r="B2465" s="34" t="s">
        <v>4848</v>
      </c>
      <c r="C2465" s="35" t="s">
        <v>5330</v>
      </c>
      <c r="D2465" s="36" t="s">
        <v>4849</v>
      </c>
      <c r="E2465" s="240">
        <v>36.286999999999999</v>
      </c>
      <c r="F2465" s="235">
        <v>32.283999999999999</v>
      </c>
      <c r="G2465" s="234">
        <f t="shared" si="771"/>
        <v>4.0030000000000001</v>
      </c>
      <c r="H2465" s="105">
        <f t="shared" si="754"/>
        <v>12.399330937925908</v>
      </c>
      <c r="I2465" s="240" t="s">
        <v>6150</v>
      </c>
      <c r="J2465" s="235" t="s">
        <v>6150</v>
      </c>
      <c r="K2465" s="235" t="s">
        <v>6150</v>
      </c>
      <c r="L2465" s="314" t="s">
        <v>6150</v>
      </c>
      <c r="M2465" s="240" t="s">
        <v>6150</v>
      </c>
      <c r="N2465" s="235" t="s">
        <v>6150</v>
      </c>
      <c r="O2465" s="235" t="s">
        <v>6150</v>
      </c>
      <c r="P2465" s="235" t="s">
        <v>6150</v>
      </c>
      <c r="Q2465" s="240">
        <v>36.286999999999999</v>
      </c>
      <c r="R2465" s="235">
        <v>32.283999999999999</v>
      </c>
      <c r="S2465" s="234">
        <f t="shared" si="776"/>
        <v>4.0030000000000001</v>
      </c>
      <c r="T2465" s="105">
        <f t="shared" si="777"/>
        <v>12.399330937925908</v>
      </c>
      <c r="U2465" s="180" t="s">
        <v>10938</v>
      </c>
      <c r="V2465" s="165">
        <v>36</v>
      </c>
      <c r="W2465" s="165">
        <v>32</v>
      </c>
      <c r="X2465" s="165">
        <f t="shared" ref="X2465:X2528" si="778">V2465-W2465</f>
        <v>4</v>
      </c>
      <c r="Y2465" s="255">
        <f t="shared" ref="Y2465:Y2528" si="779">X2465/W2465*100</f>
        <v>12.5</v>
      </c>
      <c r="Z2465" s="235" t="s">
        <v>6150</v>
      </c>
      <c r="AA2465" s="235" t="s">
        <v>6150</v>
      </c>
      <c r="AB2465" s="235" t="s">
        <v>6150</v>
      </c>
      <c r="AC2465" s="235" t="s">
        <v>6150</v>
      </c>
      <c r="AD2465" s="235" t="s">
        <v>6150</v>
      </c>
      <c r="AE2465" s="235" t="s">
        <v>12158</v>
      </c>
      <c r="AF2465" s="235" t="s">
        <v>12158</v>
      </c>
      <c r="AG2465" s="235" t="s">
        <v>12158</v>
      </c>
      <c r="AH2465" s="235" t="s">
        <v>12158</v>
      </c>
      <c r="AI2465" s="235" t="s">
        <v>12158</v>
      </c>
      <c r="AJ2465" s="165" t="s">
        <v>6176</v>
      </c>
      <c r="AK2465" s="165" t="s">
        <v>6176</v>
      </c>
      <c r="AL2465" s="165" t="s">
        <v>6176</v>
      </c>
      <c r="AM2465" s="165" t="s">
        <v>6176</v>
      </c>
      <c r="AN2465" s="165" t="s">
        <v>6176</v>
      </c>
      <c r="AO2465" s="165" t="s">
        <v>6176</v>
      </c>
      <c r="AP2465" s="165" t="s">
        <v>6176</v>
      </c>
      <c r="AQ2465" s="165" t="s">
        <v>6176</v>
      </c>
      <c r="AR2465" s="165" t="s">
        <v>6176</v>
      </c>
      <c r="AS2465" s="165" t="s">
        <v>6176</v>
      </c>
      <c r="AT2465" s="5"/>
    </row>
    <row r="2466" spans="2:46" ht="50" customHeight="1">
      <c r="B2466" s="34" t="s">
        <v>4850</v>
      </c>
      <c r="C2466" s="35" t="s">
        <v>5330</v>
      </c>
      <c r="D2466" s="36" t="s">
        <v>4851</v>
      </c>
      <c r="E2466" s="240">
        <v>319.56900000000002</v>
      </c>
      <c r="F2466" s="235">
        <v>477.34100000000001</v>
      </c>
      <c r="G2466" s="234">
        <f t="shared" si="771"/>
        <v>-157.77199999999999</v>
      </c>
      <c r="H2466" s="105">
        <f t="shared" si="754"/>
        <v>-33.052262428745905</v>
      </c>
      <c r="I2466" s="240">
        <v>269.19900000000001</v>
      </c>
      <c r="J2466" s="235">
        <v>436.71600000000001</v>
      </c>
      <c r="K2466" s="234">
        <f t="shared" si="772"/>
        <v>-167.517</v>
      </c>
      <c r="L2466" s="312">
        <f t="shared" si="773"/>
        <v>-38.35833814195037</v>
      </c>
      <c r="M2466" s="240" t="s">
        <v>6150</v>
      </c>
      <c r="N2466" s="235" t="s">
        <v>6150</v>
      </c>
      <c r="O2466" s="235" t="s">
        <v>6150</v>
      </c>
      <c r="P2466" s="235" t="s">
        <v>6150</v>
      </c>
      <c r="Q2466" s="240">
        <v>50.37</v>
      </c>
      <c r="R2466" s="235">
        <v>40.625</v>
      </c>
      <c r="S2466" s="234">
        <f t="shared" si="776"/>
        <v>9.7449999999999974</v>
      </c>
      <c r="T2466" s="105">
        <f t="shared" si="777"/>
        <v>23.987692307692303</v>
      </c>
      <c r="U2466" s="180" t="s">
        <v>10939</v>
      </c>
      <c r="V2466" s="165">
        <v>50</v>
      </c>
      <c r="W2466" s="165">
        <v>41</v>
      </c>
      <c r="X2466" s="165">
        <f t="shared" si="778"/>
        <v>9</v>
      </c>
      <c r="Y2466" s="255">
        <f t="shared" si="779"/>
        <v>21.951219512195124</v>
      </c>
      <c r="Z2466" s="235" t="s">
        <v>6150</v>
      </c>
      <c r="AA2466" s="235" t="s">
        <v>6150</v>
      </c>
      <c r="AB2466" s="235" t="s">
        <v>6150</v>
      </c>
      <c r="AC2466" s="235" t="s">
        <v>6150</v>
      </c>
      <c r="AD2466" s="235" t="s">
        <v>6150</v>
      </c>
      <c r="AE2466" s="235" t="s">
        <v>12158</v>
      </c>
      <c r="AF2466" s="235" t="s">
        <v>12158</v>
      </c>
      <c r="AG2466" s="235" t="s">
        <v>12158</v>
      </c>
      <c r="AH2466" s="235" t="s">
        <v>12158</v>
      </c>
      <c r="AI2466" s="235" t="s">
        <v>12158</v>
      </c>
      <c r="AJ2466" s="165" t="s">
        <v>6176</v>
      </c>
      <c r="AK2466" s="165" t="s">
        <v>6176</v>
      </c>
      <c r="AL2466" s="165" t="s">
        <v>6176</v>
      </c>
      <c r="AM2466" s="165" t="s">
        <v>6176</v>
      </c>
      <c r="AN2466" s="165" t="s">
        <v>6176</v>
      </c>
      <c r="AO2466" s="165" t="s">
        <v>6176</v>
      </c>
      <c r="AP2466" s="165" t="s">
        <v>6176</v>
      </c>
      <c r="AQ2466" s="165" t="s">
        <v>6176</v>
      </c>
      <c r="AR2466" s="165" t="s">
        <v>6176</v>
      </c>
      <c r="AS2466" s="165" t="s">
        <v>6176</v>
      </c>
      <c r="AT2466" s="5"/>
    </row>
    <row r="2467" spans="2:46" ht="50" customHeight="1">
      <c r="B2467" s="34" t="s">
        <v>4852</v>
      </c>
      <c r="C2467" s="35" t="s">
        <v>5330</v>
      </c>
      <c r="D2467" s="36" t="s">
        <v>4853</v>
      </c>
      <c r="E2467" s="240">
        <v>70.802000000000007</v>
      </c>
      <c r="F2467" s="235">
        <v>81.938999999999993</v>
      </c>
      <c r="G2467" s="234">
        <f t="shared" si="771"/>
        <v>-11.136999999999986</v>
      </c>
      <c r="H2467" s="105">
        <f t="shared" si="754"/>
        <v>-13.591818303860173</v>
      </c>
      <c r="I2467" s="240" t="s">
        <v>6150</v>
      </c>
      <c r="J2467" s="235" t="s">
        <v>6150</v>
      </c>
      <c r="K2467" s="235" t="s">
        <v>6150</v>
      </c>
      <c r="L2467" s="314" t="s">
        <v>6150</v>
      </c>
      <c r="M2467" s="240" t="s">
        <v>6150</v>
      </c>
      <c r="N2467" s="235" t="s">
        <v>6150</v>
      </c>
      <c r="O2467" s="235" t="s">
        <v>6150</v>
      </c>
      <c r="P2467" s="235" t="s">
        <v>6150</v>
      </c>
      <c r="Q2467" s="240">
        <v>70.802000000000007</v>
      </c>
      <c r="R2467" s="235">
        <v>81.938999999999993</v>
      </c>
      <c r="S2467" s="234">
        <f t="shared" si="776"/>
        <v>-11.136999999999986</v>
      </c>
      <c r="T2467" s="105">
        <f t="shared" si="777"/>
        <v>-13.591818303860173</v>
      </c>
      <c r="U2467" s="180" t="s">
        <v>10940</v>
      </c>
      <c r="V2467" s="165">
        <v>58</v>
      </c>
      <c r="W2467" s="165">
        <v>82</v>
      </c>
      <c r="X2467" s="165">
        <f t="shared" si="778"/>
        <v>-24</v>
      </c>
      <c r="Y2467" s="255">
        <f t="shared" si="779"/>
        <v>-29.268292682926827</v>
      </c>
      <c r="Z2467" s="235" t="s">
        <v>6150</v>
      </c>
      <c r="AA2467" s="235" t="s">
        <v>6150</v>
      </c>
      <c r="AB2467" s="235" t="s">
        <v>6150</v>
      </c>
      <c r="AC2467" s="235" t="s">
        <v>6150</v>
      </c>
      <c r="AD2467" s="235" t="s">
        <v>6150</v>
      </c>
      <c r="AE2467" s="235" t="s">
        <v>12158</v>
      </c>
      <c r="AF2467" s="235" t="s">
        <v>12158</v>
      </c>
      <c r="AG2467" s="235" t="s">
        <v>12158</v>
      </c>
      <c r="AH2467" s="235" t="s">
        <v>12158</v>
      </c>
      <c r="AI2467" s="235" t="s">
        <v>12158</v>
      </c>
      <c r="AJ2467" s="165" t="s">
        <v>6176</v>
      </c>
      <c r="AK2467" s="165" t="s">
        <v>6176</v>
      </c>
      <c r="AL2467" s="165" t="s">
        <v>6176</v>
      </c>
      <c r="AM2467" s="165" t="s">
        <v>6176</v>
      </c>
      <c r="AN2467" s="165" t="s">
        <v>6176</v>
      </c>
      <c r="AO2467" s="165" t="s">
        <v>6176</v>
      </c>
      <c r="AP2467" s="165" t="s">
        <v>6176</v>
      </c>
      <c r="AQ2467" s="165" t="s">
        <v>6176</v>
      </c>
      <c r="AR2467" s="165" t="s">
        <v>6176</v>
      </c>
      <c r="AS2467" s="165" t="s">
        <v>6176</v>
      </c>
      <c r="AT2467" s="5"/>
    </row>
    <row r="2468" spans="2:46" ht="50" customHeight="1">
      <c r="B2468" s="34" t="s">
        <v>4854</v>
      </c>
      <c r="C2468" s="35" t="s">
        <v>5330</v>
      </c>
      <c r="D2468" s="36" t="s">
        <v>4855</v>
      </c>
      <c r="E2468" s="240">
        <v>189.863</v>
      </c>
      <c r="F2468" s="235">
        <v>176.39599999999999</v>
      </c>
      <c r="G2468" s="234">
        <f t="shared" si="771"/>
        <v>13.467000000000013</v>
      </c>
      <c r="H2468" s="105">
        <f t="shared" si="754"/>
        <v>7.63452686001951</v>
      </c>
      <c r="I2468" s="240">
        <v>189.863</v>
      </c>
      <c r="J2468" s="235">
        <v>176.39599999999999</v>
      </c>
      <c r="K2468" s="234">
        <f t="shared" si="772"/>
        <v>13.467000000000013</v>
      </c>
      <c r="L2468" s="312">
        <f t="shared" si="773"/>
        <v>7.63452686001951</v>
      </c>
      <c r="M2468" s="240" t="s">
        <v>6150</v>
      </c>
      <c r="N2468" s="235" t="s">
        <v>6150</v>
      </c>
      <c r="O2468" s="235" t="s">
        <v>6150</v>
      </c>
      <c r="P2468" s="235" t="s">
        <v>6150</v>
      </c>
      <c r="Q2468" s="240" t="s">
        <v>6150</v>
      </c>
      <c r="R2468" s="235" t="s">
        <v>6150</v>
      </c>
      <c r="S2468" s="235" t="s">
        <v>6150</v>
      </c>
      <c r="T2468" s="290" t="s">
        <v>6150</v>
      </c>
      <c r="U2468" s="65" t="s">
        <v>6150</v>
      </c>
      <c r="V2468" s="235" t="s">
        <v>6150</v>
      </c>
      <c r="W2468" s="235" t="s">
        <v>6150</v>
      </c>
      <c r="X2468" s="235" t="s">
        <v>6150</v>
      </c>
      <c r="Y2468" s="235" t="s">
        <v>6150</v>
      </c>
      <c r="Z2468" s="235" t="s">
        <v>6150</v>
      </c>
      <c r="AA2468" s="235" t="s">
        <v>6150</v>
      </c>
      <c r="AB2468" s="235" t="s">
        <v>6150</v>
      </c>
      <c r="AC2468" s="235" t="s">
        <v>6150</v>
      </c>
      <c r="AD2468" s="235" t="s">
        <v>6150</v>
      </c>
      <c r="AE2468" s="235" t="s">
        <v>12158</v>
      </c>
      <c r="AF2468" s="235" t="s">
        <v>12158</v>
      </c>
      <c r="AG2468" s="235" t="s">
        <v>12158</v>
      </c>
      <c r="AH2468" s="235" t="s">
        <v>12158</v>
      </c>
      <c r="AI2468" s="235" t="s">
        <v>12158</v>
      </c>
      <c r="AJ2468" s="165" t="s">
        <v>6176</v>
      </c>
      <c r="AK2468" s="165" t="s">
        <v>6176</v>
      </c>
      <c r="AL2468" s="165" t="s">
        <v>6176</v>
      </c>
      <c r="AM2468" s="165" t="s">
        <v>6176</v>
      </c>
      <c r="AN2468" s="165" t="s">
        <v>6176</v>
      </c>
      <c r="AO2468" s="165" t="s">
        <v>6176</v>
      </c>
      <c r="AP2468" s="165" t="s">
        <v>6176</v>
      </c>
      <c r="AQ2468" s="165" t="s">
        <v>6176</v>
      </c>
      <c r="AR2468" s="165" t="s">
        <v>6176</v>
      </c>
      <c r="AS2468" s="165" t="s">
        <v>6176</v>
      </c>
      <c r="AT2468" s="5"/>
    </row>
    <row r="2469" spans="2:46" ht="50" customHeight="1">
      <c r="B2469" s="34" t="s">
        <v>4856</v>
      </c>
      <c r="C2469" s="35" t="s">
        <v>5330</v>
      </c>
      <c r="D2469" s="36" t="s">
        <v>4857</v>
      </c>
      <c r="E2469" s="240">
        <v>64.959000000000003</v>
      </c>
      <c r="F2469" s="235">
        <v>74.424000000000007</v>
      </c>
      <c r="G2469" s="234">
        <f t="shared" si="771"/>
        <v>-9.4650000000000034</v>
      </c>
      <c r="H2469" s="105">
        <f t="shared" si="754"/>
        <v>-12.717671718800391</v>
      </c>
      <c r="I2469" s="240">
        <v>64.959000000000003</v>
      </c>
      <c r="J2469" s="235">
        <v>74.424000000000007</v>
      </c>
      <c r="K2469" s="234">
        <f t="shared" si="772"/>
        <v>-9.4650000000000034</v>
      </c>
      <c r="L2469" s="312">
        <f t="shared" si="773"/>
        <v>-12.717671718800391</v>
      </c>
      <c r="M2469" s="240" t="s">
        <v>6150</v>
      </c>
      <c r="N2469" s="235" t="s">
        <v>6150</v>
      </c>
      <c r="O2469" s="235" t="s">
        <v>6150</v>
      </c>
      <c r="P2469" s="235" t="s">
        <v>6150</v>
      </c>
      <c r="Q2469" s="240" t="s">
        <v>6150</v>
      </c>
      <c r="R2469" s="235" t="s">
        <v>6150</v>
      </c>
      <c r="S2469" s="235" t="s">
        <v>6150</v>
      </c>
      <c r="T2469" s="290" t="s">
        <v>6150</v>
      </c>
      <c r="U2469" s="65" t="s">
        <v>6150</v>
      </c>
      <c r="V2469" s="235" t="s">
        <v>6150</v>
      </c>
      <c r="W2469" s="235" t="s">
        <v>6150</v>
      </c>
      <c r="X2469" s="235" t="s">
        <v>6150</v>
      </c>
      <c r="Y2469" s="235" t="s">
        <v>6150</v>
      </c>
      <c r="Z2469" s="235" t="s">
        <v>6150</v>
      </c>
      <c r="AA2469" s="235" t="s">
        <v>6150</v>
      </c>
      <c r="AB2469" s="235" t="s">
        <v>6150</v>
      </c>
      <c r="AC2469" s="235" t="s">
        <v>6150</v>
      </c>
      <c r="AD2469" s="235" t="s">
        <v>6150</v>
      </c>
      <c r="AE2469" s="235" t="s">
        <v>12158</v>
      </c>
      <c r="AF2469" s="235" t="s">
        <v>12158</v>
      </c>
      <c r="AG2469" s="235" t="s">
        <v>12158</v>
      </c>
      <c r="AH2469" s="235" t="s">
        <v>12158</v>
      </c>
      <c r="AI2469" s="235" t="s">
        <v>12158</v>
      </c>
      <c r="AJ2469" s="165" t="s">
        <v>6176</v>
      </c>
      <c r="AK2469" s="165" t="s">
        <v>6176</v>
      </c>
      <c r="AL2469" s="165" t="s">
        <v>6176</v>
      </c>
      <c r="AM2469" s="165" t="s">
        <v>6176</v>
      </c>
      <c r="AN2469" s="165" t="s">
        <v>6176</v>
      </c>
      <c r="AO2469" s="165" t="s">
        <v>6176</v>
      </c>
      <c r="AP2469" s="165" t="s">
        <v>6176</v>
      </c>
      <c r="AQ2469" s="165" t="s">
        <v>6176</v>
      </c>
      <c r="AR2469" s="165" t="s">
        <v>6176</v>
      </c>
      <c r="AS2469" s="165" t="s">
        <v>6176</v>
      </c>
      <c r="AT2469" s="5"/>
    </row>
    <row r="2470" spans="2:46" ht="50" customHeight="1">
      <c r="B2470" s="34" t="s">
        <v>4858</v>
      </c>
      <c r="C2470" s="35" t="s">
        <v>5330</v>
      </c>
      <c r="D2470" s="36" t="s">
        <v>4859</v>
      </c>
      <c r="E2470" s="240">
        <v>339.28699999999998</v>
      </c>
      <c r="F2470" s="235">
        <v>263.95100000000002</v>
      </c>
      <c r="G2470" s="234">
        <f t="shared" si="771"/>
        <v>75.335999999999956</v>
      </c>
      <c r="H2470" s="105">
        <f t="shared" si="754"/>
        <v>28.541661141651272</v>
      </c>
      <c r="I2470" s="240">
        <v>95.073999999999998</v>
      </c>
      <c r="J2470" s="235">
        <v>94.986999999999995</v>
      </c>
      <c r="K2470" s="234">
        <f t="shared" si="772"/>
        <v>8.7000000000003297E-2</v>
      </c>
      <c r="L2470" s="312">
        <f t="shared" si="773"/>
        <v>9.1591480939500453E-2</v>
      </c>
      <c r="M2470" s="240" t="s">
        <v>6150</v>
      </c>
      <c r="N2470" s="235" t="s">
        <v>6150</v>
      </c>
      <c r="O2470" s="235" t="s">
        <v>6150</v>
      </c>
      <c r="P2470" s="235" t="s">
        <v>6150</v>
      </c>
      <c r="Q2470" s="240">
        <v>244.21299999999999</v>
      </c>
      <c r="R2470" s="235">
        <v>168.964</v>
      </c>
      <c r="S2470" s="234">
        <f t="shared" si="776"/>
        <v>75.248999999999995</v>
      </c>
      <c r="T2470" s="105">
        <f t="shared" si="777"/>
        <v>44.535522359792616</v>
      </c>
      <c r="U2470" s="180" t="s">
        <v>5467</v>
      </c>
      <c r="V2470" s="165">
        <v>17</v>
      </c>
      <c r="W2470" s="165">
        <v>10</v>
      </c>
      <c r="X2470" s="165">
        <f t="shared" si="778"/>
        <v>7</v>
      </c>
      <c r="Y2470" s="255">
        <f t="shared" si="779"/>
        <v>70</v>
      </c>
      <c r="Z2470" s="237" t="s">
        <v>10941</v>
      </c>
      <c r="AA2470" s="165">
        <v>160</v>
      </c>
      <c r="AB2470" s="165">
        <v>159</v>
      </c>
      <c r="AC2470" s="165">
        <f t="shared" si="763"/>
        <v>1</v>
      </c>
      <c r="AD2470" s="165">
        <f t="shared" ref="AD2470:AD2528" si="780">AC2470/AB2470*100</f>
        <v>0.62893081761006298</v>
      </c>
      <c r="AE2470" s="235" t="s">
        <v>12158</v>
      </c>
      <c r="AF2470" s="235" t="s">
        <v>12158</v>
      </c>
      <c r="AG2470" s="235" t="s">
        <v>12158</v>
      </c>
      <c r="AH2470" s="235" t="s">
        <v>12158</v>
      </c>
      <c r="AI2470" s="235" t="s">
        <v>12158</v>
      </c>
      <c r="AJ2470" s="165" t="s">
        <v>6176</v>
      </c>
      <c r="AK2470" s="165" t="s">
        <v>6176</v>
      </c>
      <c r="AL2470" s="165" t="s">
        <v>6176</v>
      </c>
      <c r="AM2470" s="165" t="s">
        <v>6176</v>
      </c>
      <c r="AN2470" s="165" t="s">
        <v>6176</v>
      </c>
      <c r="AO2470" s="165" t="s">
        <v>6176</v>
      </c>
      <c r="AP2470" s="165" t="s">
        <v>6176</v>
      </c>
      <c r="AQ2470" s="165" t="s">
        <v>6176</v>
      </c>
      <c r="AR2470" s="165" t="s">
        <v>6176</v>
      </c>
      <c r="AS2470" s="165" t="s">
        <v>6176</v>
      </c>
      <c r="AT2470" s="5"/>
    </row>
    <row r="2471" spans="2:46" ht="50" customHeight="1">
      <c r="B2471" s="34" t="s">
        <v>4860</v>
      </c>
      <c r="C2471" s="35" t="s">
        <v>5330</v>
      </c>
      <c r="D2471" s="36" t="s">
        <v>4861</v>
      </c>
      <c r="E2471" s="240">
        <v>84.926000000000002</v>
      </c>
      <c r="F2471" s="235">
        <v>88.025000000000006</v>
      </c>
      <c r="G2471" s="234">
        <f t="shared" si="771"/>
        <v>-3.0990000000000038</v>
      </c>
      <c r="H2471" s="105">
        <f t="shared" si="754"/>
        <v>-3.5205907412666897</v>
      </c>
      <c r="I2471" s="240" t="s">
        <v>6150</v>
      </c>
      <c r="J2471" s="235" t="s">
        <v>6150</v>
      </c>
      <c r="K2471" s="235" t="s">
        <v>6150</v>
      </c>
      <c r="L2471" s="314" t="s">
        <v>6150</v>
      </c>
      <c r="M2471" s="240" t="s">
        <v>6150</v>
      </c>
      <c r="N2471" s="235" t="s">
        <v>6150</v>
      </c>
      <c r="O2471" s="235" t="s">
        <v>6150</v>
      </c>
      <c r="P2471" s="235" t="s">
        <v>6150</v>
      </c>
      <c r="Q2471" s="240">
        <v>84.926000000000002</v>
      </c>
      <c r="R2471" s="235">
        <v>88.025000000000006</v>
      </c>
      <c r="S2471" s="234">
        <f t="shared" si="776"/>
        <v>-3.0990000000000038</v>
      </c>
      <c r="T2471" s="105">
        <f t="shared" si="777"/>
        <v>-3.5205907412666897</v>
      </c>
      <c r="U2471" s="180" t="s">
        <v>9261</v>
      </c>
      <c r="V2471" s="165">
        <v>26</v>
      </c>
      <c r="W2471" s="165">
        <v>26</v>
      </c>
      <c r="X2471" s="165">
        <f t="shared" si="778"/>
        <v>0</v>
      </c>
      <c r="Y2471" s="255">
        <f t="shared" si="779"/>
        <v>0</v>
      </c>
      <c r="Z2471" s="237" t="s">
        <v>10942</v>
      </c>
      <c r="AA2471" s="165">
        <v>23</v>
      </c>
      <c r="AB2471" s="165">
        <v>23</v>
      </c>
      <c r="AC2471" s="165">
        <f t="shared" si="763"/>
        <v>0</v>
      </c>
      <c r="AD2471" s="165">
        <f t="shared" si="780"/>
        <v>0</v>
      </c>
      <c r="AE2471" s="235" t="s">
        <v>6109</v>
      </c>
      <c r="AF2471" s="165">
        <v>20</v>
      </c>
      <c r="AG2471" s="165">
        <v>23</v>
      </c>
      <c r="AH2471" s="165">
        <f t="shared" ref="AH2471:AH2528" si="781">AF2471-AG2471</f>
        <v>-3</v>
      </c>
      <c r="AI2471" s="165">
        <f t="shared" ref="AI2471:AI2528" si="782">AH2471/AG2471*100</f>
        <v>-13.043478260869565</v>
      </c>
      <c r="AJ2471" s="235" t="s">
        <v>10943</v>
      </c>
      <c r="AK2471" s="165">
        <v>13</v>
      </c>
      <c r="AL2471" s="165">
        <v>13</v>
      </c>
      <c r="AM2471" s="165">
        <f t="shared" ref="AM2471:AM2528" si="783">AK2471-AL2471</f>
        <v>0</v>
      </c>
      <c r="AN2471" s="165">
        <f t="shared" ref="AN2471:AN2528" si="784">AM2471/AL2471*100</f>
        <v>0</v>
      </c>
      <c r="AO2471" s="235" t="s">
        <v>10944</v>
      </c>
      <c r="AP2471" s="165">
        <v>4</v>
      </c>
      <c r="AQ2471" s="165">
        <v>4</v>
      </c>
      <c r="AR2471" s="165">
        <f t="shared" ref="AR2471:AR2528" si="785">AP2471-AQ2471</f>
        <v>0</v>
      </c>
      <c r="AS2471" s="255">
        <f t="shared" ref="AS2471:AS2528" si="786">AR2471/AQ2471*100</f>
        <v>0</v>
      </c>
      <c r="AT2471" s="5"/>
    </row>
    <row r="2472" spans="2:46" ht="50" customHeight="1">
      <c r="B2472" s="34" t="s">
        <v>4862</v>
      </c>
      <c r="C2472" s="35" t="s">
        <v>5330</v>
      </c>
      <c r="D2472" s="36" t="s">
        <v>4863</v>
      </c>
      <c r="E2472" s="240">
        <v>168.72800000000001</v>
      </c>
      <c r="F2472" s="235">
        <v>176.851</v>
      </c>
      <c r="G2472" s="234">
        <f t="shared" si="771"/>
        <v>-8.1229999999999905</v>
      </c>
      <c r="H2472" s="105">
        <f t="shared" si="754"/>
        <v>-4.5931320716309152</v>
      </c>
      <c r="I2472" s="240" t="s">
        <v>6150</v>
      </c>
      <c r="J2472" s="235" t="s">
        <v>6150</v>
      </c>
      <c r="K2472" s="235" t="s">
        <v>6150</v>
      </c>
      <c r="L2472" s="314" t="s">
        <v>6150</v>
      </c>
      <c r="M2472" s="240" t="s">
        <v>6150</v>
      </c>
      <c r="N2472" s="235" t="s">
        <v>6150</v>
      </c>
      <c r="O2472" s="235" t="s">
        <v>6150</v>
      </c>
      <c r="P2472" s="235" t="s">
        <v>6150</v>
      </c>
      <c r="Q2472" s="240">
        <v>168.72800000000001</v>
      </c>
      <c r="R2472" s="235">
        <v>176.851</v>
      </c>
      <c r="S2472" s="234">
        <f t="shared" si="776"/>
        <v>-8.1229999999999905</v>
      </c>
      <c r="T2472" s="105">
        <f t="shared" si="777"/>
        <v>-4.5931320716309152</v>
      </c>
      <c r="U2472" s="180" t="s">
        <v>10945</v>
      </c>
      <c r="V2472" s="165">
        <v>169</v>
      </c>
      <c r="W2472" s="235" t="s">
        <v>6150</v>
      </c>
      <c r="X2472" s="165">
        <v>169</v>
      </c>
      <c r="Y2472" s="235" t="s">
        <v>6150</v>
      </c>
      <c r="Z2472" s="235" t="s">
        <v>6150</v>
      </c>
      <c r="AA2472" s="235" t="s">
        <v>6150</v>
      </c>
      <c r="AB2472" s="235" t="s">
        <v>6150</v>
      </c>
      <c r="AC2472" s="235" t="s">
        <v>6150</v>
      </c>
      <c r="AD2472" s="235" t="s">
        <v>6150</v>
      </c>
      <c r="AE2472" s="235" t="s">
        <v>12158</v>
      </c>
      <c r="AF2472" s="235" t="s">
        <v>12158</v>
      </c>
      <c r="AG2472" s="235" t="s">
        <v>12158</v>
      </c>
      <c r="AH2472" s="235" t="s">
        <v>12158</v>
      </c>
      <c r="AI2472" s="235" t="s">
        <v>12158</v>
      </c>
      <c r="AJ2472" s="165" t="s">
        <v>6176</v>
      </c>
      <c r="AK2472" s="165" t="s">
        <v>6176</v>
      </c>
      <c r="AL2472" s="165" t="s">
        <v>6176</v>
      </c>
      <c r="AM2472" s="165" t="s">
        <v>6176</v>
      </c>
      <c r="AN2472" s="165" t="s">
        <v>6176</v>
      </c>
      <c r="AO2472" s="165" t="s">
        <v>6176</v>
      </c>
      <c r="AP2472" s="165" t="s">
        <v>6176</v>
      </c>
      <c r="AQ2472" s="165" t="s">
        <v>6176</v>
      </c>
      <c r="AR2472" s="165" t="s">
        <v>6176</v>
      </c>
      <c r="AS2472" s="165" t="s">
        <v>6176</v>
      </c>
      <c r="AT2472" s="5"/>
    </row>
    <row r="2473" spans="2:46" ht="50" customHeight="1">
      <c r="B2473" s="34" t="s">
        <v>4864</v>
      </c>
      <c r="C2473" s="35" t="s">
        <v>5331</v>
      </c>
      <c r="D2473" s="36" t="s">
        <v>4865</v>
      </c>
      <c r="E2473" s="240">
        <v>29802.940999999999</v>
      </c>
      <c r="F2473" s="235">
        <v>31794.656999999999</v>
      </c>
      <c r="G2473" s="234">
        <v>-1991.7160000000003</v>
      </c>
      <c r="H2473" s="105">
        <v>-6.264310383974264</v>
      </c>
      <c r="I2473" s="240">
        <v>10078.851000000001</v>
      </c>
      <c r="J2473" s="235">
        <v>11049.424999999999</v>
      </c>
      <c r="K2473" s="234">
        <v>-970.5739999999987</v>
      </c>
      <c r="L2473" s="312">
        <v>-8.7839321955667273</v>
      </c>
      <c r="M2473" s="240">
        <v>7225.9120000000003</v>
      </c>
      <c r="N2473" s="235">
        <v>7704.6819999999998</v>
      </c>
      <c r="O2473" s="234">
        <v>-478.76999999999953</v>
      </c>
      <c r="P2473" s="105">
        <v>-6.2140137646174045</v>
      </c>
      <c r="Q2473" s="240">
        <v>12498.178</v>
      </c>
      <c r="R2473" s="235">
        <v>13040.55</v>
      </c>
      <c r="S2473" s="234">
        <v>-542.37199999999939</v>
      </c>
      <c r="T2473" s="105">
        <v>-4.1591190555613018</v>
      </c>
      <c r="U2473" s="180" t="s">
        <v>5513</v>
      </c>
      <c r="V2473" s="165">
        <v>6000</v>
      </c>
      <c r="W2473" s="165">
        <v>5800</v>
      </c>
      <c r="X2473" s="165">
        <v>200</v>
      </c>
      <c r="Y2473" s="255">
        <v>3.4482758620689653</v>
      </c>
      <c r="Z2473" s="241" t="s">
        <v>10946</v>
      </c>
      <c r="AA2473" s="165">
        <v>1677</v>
      </c>
      <c r="AB2473" s="165">
        <v>1718</v>
      </c>
      <c r="AC2473" s="165">
        <v>-41</v>
      </c>
      <c r="AD2473" s="255">
        <v>-2.3864959254947613</v>
      </c>
      <c r="AE2473" s="241" t="s">
        <v>5455</v>
      </c>
      <c r="AF2473" s="165">
        <v>1122</v>
      </c>
      <c r="AG2473" s="165">
        <v>1693</v>
      </c>
      <c r="AH2473" s="165">
        <v>-571</v>
      </c>
      <c r="AI2473" s="165">
        <v>-33.727111636148848</v>
      </c>
      <c r="AJ2473" s="241" t="s">
        <v>10947</v>
      </c>
      <c r="AK2473" s="165">
        <v>1112</v>
      </c>
      <c r="AL2473" s="165">
        <v>1115</v>
      </c>
      <c r="AM2473" s="165">
        <v>-3</v>
      </c>
      <c r="AN2473" s="165">
        <v>-0.26905829596412556</v>
      </c>
      <c r="AO2473" s="241" t="s">
        <v>10948</v>
      </c>
      <c r="AP2473" s="165">
        <v>984</v>
      </c>
      <c r="AQ2473" s="165">
        <v>1000</v>
      </c>
      <c r="AR2473" s="165">
        <v>-16</v>
      </c>
      <c r="AS2473" s="255">
        <v>-1.6</v>
      </c>
      <c r="AT2473" s="166" t="s">
        <v>11724</v>
      </c>
    </row>
    <row r="2474" spans="2:46" ht="50" customHeight="1">
      <c r="B2474" s="34" t="s">
        <v>4866</v>
      </c>
      <c r="C2474" s="35" t="s">
        <v>5331</v>
      </c>
      <c r="D2474" s="36" t="s">
        <v>4867</v>
      </c>
      <c r="E2474" s="240">
        <v>39402.440999999999</v>
      </c>
      <c r="F2474" s="235">
        <v>37879.860999999997</v>
      </c>
      <c r="G2474" s="234">
        <v>1522.5800000000017</v>
      </c>
      <c r="H2474" s="105">
        <v>4.0194973260329592</v>
      </c>
      <c r="I2474" s="240">
        <v>3781.9839999999999</v>
      </c>
      <c r="J2474" s="235">
        <v>3781.9839999999999</v>
      </c>
      <c r="K2474" s="234">
        <v>0</v>
      </c>
      <c r="L2474" s="312">
        <v>0</v>
      </c>
      <c r="M2474" s="240">
        <v>3903.2020000000002</v>
      </c>
      <c r="N2474" s="235">
        <v>4705.4859999999999</v>
      </c>
      <c r="O2474" s="234">
        <v>-802.28399999999965</v>
      </c>
      <c r="P2474" s="105">
        <v>-17.049971033810316</v>
      </c>
      <c r="Q2474" s="240">
        <v>31717.255000000001</v>
      </c>
      <c r="R2474" s="235">
        <v>29392.391</v>
      </c>
      <c r="S2474" s="234">
        <v>2324.8640000000014</v>
      </c>
      <c r="T2474" s="105">
        <v>7.909747798333254</v>
      </c>
      <c r="U2474" s="180" t="s">
        <v>5577</v>
      </c>
      <c r="V2474" s="165">
        <v>10645</v>
      </c>
      <c r="W2474" s="165">
        <v>9564</v>
      </c>
      <c r="X2474" s="165">
        <v>1081</v>
      </c>
      <c r="Y2474" s="255">
        <v>11.302802174822251</v>
      </c>
      <c r="Z2474" s="241" t="s">
        <v>5455</v>
      </c>
      <c r="AA2474" s="165">
        <v>6639</v>
      </c>
      <c r="AB2474" s="165">
        <v>5640</v>
      </c>
      <c r="AC2474" s="165">
        <v>999</v>
      </c>
      <c r="AD2474" s="255">
        <v>17.712765957446809</v>
      </c>
      <c r="AE2474" s="241" t="s">
        <v>5513</v>
      </c>
      <c r="AF2474" s="165">
        <v>4081</v>
      </c>
      <c r="AG2474" s="165">
        <v>4124</v>
      </c>
      <c r="AH2474" s="165">
        <v>-43</v>
      </c>
      <c r="AI2474" s="165">
        <v>-1.0426770126091174</v>
      </c>
      <c r="AJ2474" s="241" t="s">
        <v>9350</v>
      </c>
      <c r="AK2474" s="165">
        <v>3143</v>
      </c>
      <c r="AL2474" s="165">
        <v>3815</v>
      </c>
      <c r="AM2474" s="165">
        <v>-672</v>
      </c>
      <c r="AN2474" s="165">
        <v>-17.61467889908257</v>
      </c>
      <c r="AO2474" s="241" t="s">
        <v>10949</v>
      </c>
      <c r="AP2474" s="165">
        <v>2860</v>
      </c>
      <c r="AQ2474" s="165">
        <v>1904</v>
      </c>
      <c r="AR2474" s="165">
        <v>956</v>
      </c>
      <c r="AS2474" s="255">
        <v>50.210084033613441</v>
      </c>
      <c r="AT2474" s="166" t="s">
        <v>11725</v>
      </c>
    </row>
    <row r="2475" spans="2:46" ht="50" customHeight="1">
      <c r="B2475" s="34" t="s">
        <v>4868</v>
      </c>
      <c r="C2475" s="35" t="s">
        <v>5331</v>
      </c>
      <c r="D2475" s="36" t="s">
        <v>4869</v>
      </c>
      <c r="E2475" s="240">
        <v>19506.400000000001</v>
      </c>
      <c r="F2475" s="235">
        <v>20215.463</v>
      </c>
      <c r="G2475" s="234">
        <v>-709.06299999999828</v>
      </c>
      <c r="H2475" s="105">
        <v>-3.5075278760619941</v>
      </c>
      <c r="I2475" s="240">
        <v>5121.8779999999997</v>
      </c>
      <c r="J2475" s="235">
        <v>5284.9809999999998</v>
      </c>
      <c r="K2475" s="234">
        <v>-163.10300000000007</v>
      </c>
      <c r="L2475" s="312">
        <v>-3.0861605746548584</v>
      </c>
      <c r="M2475" s="240">
        <v>2476.0920000000001</v>
      </c>
      <c r="N2475" s="235">
        <v>2466.4850000000001</v>
      </c>
      <c r="O2475" s="234">
        <v>9.6069999999999709</v>
      </c>
      <c r="P2475" s="105">
        <v>0.38950165924382152</v>
      </c>
      <c r="Q2475" s="240">
        <v>11908.43</v>
      </c>
      <c r="R2475" s="235">
        <v>12463.996999999999</v>
      </c>
      <c r="S2475" s="234">
        <v>-555.5669999999991</v>
      </c>
      <c r="T2475" s="105">
        <v>-4.4573743077762229</v>
      </c>
      <c r="U2475" s="180" t="s">
        <v>6905</v>
      </c>
      <c r="V2475" s="165">
        <v>4747</v>
      </c>
      <c r="W2475" s="165">
        <v>4729</v>
      </c>
      <c r="X2475" s="165">
        <v>18</v>
      </c>
      <c r="Y2475" s="255">
        <v>0.38063015436667375</v>
      </c>
      <c r="Z2475" s="241" t="s">
        <v>10950</v>
      </c>
      <c r="AA2475" s="165">
        <v>2701</v>
      </c>
      <c r="AB2475" s="165">
        <v>2962</v>
      </c>
      <c r="AC2475" s="165">
        <v>-261</v>
      </c>
      <c r="AD2475" s="255">
        <v>-8.8116137744767045</v>
      </c>
      <c r="AE2475" s="241" t="s">
        <v>5353</v>
      </c>
      <c r="AF2475" s="165">
        <v>1163</v>
      </c>
      <c r="AG2475" s="165">
        <v>1184</v>
      </c>
      <c r="AH2475" s="165">
        <v>-21</v>
      </c>
      <c r="AI2475" s="165">
        <v>-1.7736486486486487</v>
      </c>
      <c r="AJ2475" s="241" t="s">
        <v>5654</v>
      </c>
      <c r="AK2475" s="165">
        <v>1135</v>
      </c>
      <c r="AL2475" s="165">
        <v>1231</v>
      </c>
      <c r="AM2475" s="165">
        <v>-96</v>
      </c>
      <c r="AN2475" s="165">
        <v>-7.7985377741673441</v>
      </c>
      <c r="AO2475" s="241" t="s">
        <v>5513</v>
      </c>
      <c r="AP2475" s="165">
        <v>1102</v>
      </c>
      <c r="AQ2475" s="165">
        <v>1417</v>
      </c>
      <c r="AR2475" s="165">
        <v>-315</v>
      </c>
      <c r="AS2475" s="255">
        <v>-22.230063514467187</v>
      </c>
      <c r="AT2475" s="166" t="s">
        <v>11726</v>
      </c>
    </row>
    <row r="2476" spans="2:46" ht="50" customHeight="1">
      <c r="B2476" s="34" t="s">
        <v>4870</v>
      </c>
      <c r="C2476" s="35" t="s">
        <v>5331</v>
      </c>
      <c r="D2476" s="36" t="s">
        <v>4871</v>
      </c>
      <c r="E2476" s="240">
        <v>5408.4570000000003</v>
      </c>
      <c r="F2476" s="235">
        <v>5149.6030000000001</v>
      </c>
      <c r="G2476" s="234">
        <v>258.85400000000027</v>
      </c>
      <c r="H2476" s="105">
        <v>5.0266787556244674</v>
      </c>
      <c r="I2476" s="240">
        <v>2624.556</v>
      </c>
      <c r="J2476" s="235">
        <v>2590.5970000000002</v>
      </c>
      <c r="K2476" s="234">
        <v>33.958999999999833</v>
      </c>
      <c r="L2476" s="312">
        <v>1.3108561462859654</v>
      </c>
      <c r="M2476" s="240">
        <v>105.1</v>
      </c>
      <c r="N2476" s="235">
        <v>104.913</v>
      </c>
      <c r="O2476" s="234">
        <v>0.18699999999999761</v>
      </c>
      <c r="P2476" s="105">
        <v>0.17824292509031064</v>
      </c>
      <c r="Q2476" s="240">
        <v>2678.8009999999999</v>
      </c>
      <c r="R2476" s="235">
        <v>2454.0929999999998</v>
      </c>
      <c r="S2476" s="234">
        <v>224.70800000000008</v>
      </c>
      <c r="T2476" s="105">
        <v>9.1564582108339057</v>
      </c>
      <c r="U2476" s="180" t="s">
        <v>5481</v>
      </c>
      <c r="V2476" s="165">
        <v>1169</v>
      </c>
      <c r="W2476" s="165">
        <v>1194</v>
      </c>
      <c r="X2476" s="165">
        <v>-25</v>
      </c>
      <c r="Y2476" s="255">
        <v>-2.0938023450586267</v>
      </c>
      <c r="Z2476" s="241" t="s">
        <v>5386</v>
      </c>
      <c r="AA2476" s="165">
        <v>590</v>
      </c>
      <c r="AB2476" s="165">
        <v>589</v>
      </c>
      <c r="AC2476" s="165">
        <v>1</v>
      </c>
      <c r="AD2476" s="255">
        <v>0.1697792869269949</v>
      </c>
      <c r="AE2476" s="241" t="s">
        <v>10951</v>
      </c>
      <c r="AF2476" s="165">
        <v>344</v>
      </c>
      <c r="AG2476" s="165">
        <v>119</v>
      </c>
      <c r="AH2476" s="165">
        <v>225</v>
      </c>
      <c r="AI2476" s="165">
        <v>189.07563025210084</v>
      </c>
      <c r="AJ2476" s="241" t="s">
        <v>5654</v>
      </c>
      <c r="AK2476" s="165">
        <v>158</v>
      </c>
      <c r="AL2476" s="165">
        <v>158</v>
      </c>
      <c r="AM2476" s="165">
        <v>0</v>
      </c>
      <c r="AN2476" s="165">
        <v>0</v>
      </c>
      <c r="AO2476" s="241" t="s">
        <v>5353</v>
      </c>
      <c r="AP2476" s="165">
        <v>84</v>
      </c>
      <c r="AQ2476" s="165">
        <v>81</v>
      </c>
      <c r="AR2476" s="165">
        <v>3</v>
      </c>
      <c r="AS2476" s="255">
        <v>3.7037037037037033</v>
      </c>
      <c r="AT2476" s="166" t="s">
        <v>10952</v>
      </c>
    </row>
    <row r="2477" spans="2:46" ht="50" customHeight="1">
      <c r="B2477" s="34" t="s">
        <v>4872</v>
      </c>
      <c r="C2477" s="35" t="s">
        <v>5331</v>
      </c>
      <c r="D2477" s="36" t="s">
        <v>4873</v>
      </c>
      <c r="E2477" s="240">
        <v>6931.0410000000002</v>
      </c>
      <c r="F2477" s="235">
        <v>7627.4059999999999</v>
      </c>
      <c r="G2477" s="234">
        <v>-696.36499999999978</v>
      </c>
      <c r="H2477" s="105">
        <v>-9.1297749195466942</v>
      </c>
      <c r="I2477" s="240">
        <v>880.43399999999997</v>
      </c>
      <c r="J2477" s="235">
        <v>1126.1469999999999</v>
      </c>
      <c r="K2477" s="234">
        <v>-245.71299999999997</v>
      </c>
      <c r="L2477" s="312">
        <v>-21.818909964684892</v>
      </c>
      <c r="M2477" s="240">
        <v>633.48699999999997</v>
      </c>
      <c r="N2477" s="235">
        <v>633.48500000000001</v>
      </c>
      <c r="O2477" s="234">
        <v>1.9999999999527063E-3</v>
      </c>
      <c r="P2477" s="105">
        <v>3.1571386851349383E-4</v>
      </c>
      <c r="Q2477" s="240">
        <v>5417.12</v>
      </c>
      <c r="R2477" s="235">
        <v>5867.7740000000003</v>
      </c>
      <c r="S2477" s="234">
        <v>-450.65400000000045</v>
      </c>
      <c r="T2477" s="105">
        <v>-7.6801526439157417</v>
      </c>
      <c r="U2477" s="180" t="s">
        <v>10953</v>
      </c>
      <c r="V2477" s="165">
        <v>1354</v>
      </c>
      <c r="W2477" s="165">
        <v>1393</v>
      </c>
      <c r="X2477" s="165">
        <v>-39</v>
      </c>
      <c r="Y2477" s="255">
        <v>-2.7997128499641062</v>
      </c>
      <c r="Z2477" s="237" t="s">
        <v>10954</v>
      </c>
      <c r="AA2477" s="165">
        <v>892</v>
      </c>
      <c r="AB2477" s="165">
        <v>1071</v>
      </c>
      <c r="AC2477" s="165">
        <v>-179</v>
      </c>
      <c r="AD2477" s="255">
        <v>-16.713352007469652</v>
      </c>
      <c r="AE2477" s="194" t="s">
        <v>5513</v>
      </c>
      <c r="AF2477" s="165">
        <v>853</v>
      </c>
      <c r="AG2477" s="165">
        <v>996</v>
      </c>
      <c r="AH2477" s="165">
        <v>-143</v>
      </c>
      <c r="AI2477" s="165">
        <v>-14.357429718875503</v>
      </c>
      <c r="AJ2477" s="237" t="s">
        <v>10955</v>
      </c>
      <c r="AK2477" s="165">
        <v>466</v>
      </c>
      <c r="AL2477" s="165">
        <v>467</v>
      </c>
      <c r="AM2477" s="165">
        <v>-1</v>
      </c>
      <c r="AN2477" s="165">
        <v>-0.21413276231263384</v>
      </c>
      <c r="AO2477" s="237" t="s">
        <v>6489</v>
      </c>
      <c r="AP2477" s="165">
        <v>446</v>
      </c>
      <c r="AQ2477" s="165">
        <v>481</v>
      </c>
      <c r="AR2477" s="165">
        <v>-35</v>
      </c>
      <c r="AS2477" s="255">
        <v>-7.2765072765072771</v>
      </c>
      <c r="AT2477" s="166" t="s">
        <v>11727</v>
      </c>
    </row>
    <row r="2478" spans="2:46" ht="50" customHeight="1">
      <c r="B2478" s="37" t="s">
        <v>4874</v>
      </c>
      <c r="C2478" s="35" t="s">
        <v>5331</v>
      </c>
      <c r="D2478" s="39" t="s">
        <v>4875</v>
      </c>
      <c r="E2478" s="240">
        <v>8476.6910000000007</v>
      </c>
      <c r="F2478" s="235">
        <v>8541.3950000000004</v>
      </c>
      <c r="G2478" s="234">
        <v>-64.703999999999724</v>
      </c>
      <c r="H2478" s="105">
        <v>-0.7575343371896478</v>
      </c>
      <c r="I2478" s="240">
        <v>2727.8009999999999</v>
      </c>
      <c r="J2478" s="235">
        <v>2605.5349999999999</v>
      </c>
      <c r="K2478" s="234">
        <v>122.26600000000008</v>
      </c>
      <c r="L2478" s="312">
        <v>4.6925487471862812</v>
      </c>
      <c r="M2478" s="240">
        <v>411.67</v>
      </c>
      <c r="N2478" s="235">
        <v>411.61700000000002</v>
      </c>
      <c r="O2478" s="234">
        <v>5.2999999999997272E-2</v>
      </c>
      <c r="P2478" s="105">
        <v>1.2876047393571517E-2</v>
      </c>
      <c r="Q2478" s="240">
        <v>5337.22</v>
      </c>
      <c r="R2478" s="235">
        <v>5524.2430000000004</v>
      </c>
      <c r="S2478" s="234">
        <v>-187.02300000000014</v>
      </c>
      <c r="T2478" s="105">
        <v>-3.385495533053128</v>
      </c>
      <c r="U2478" s="180" t="s">
        <v>7783</v>
      </c>
      <c r="V2478" s="165">
        <v>1301</v>
      </c>
      <c r="W2478" s="165">
        <v>1298</v>
      </c>
      <c r="X2478" s="165">
        <v>3</v>
      </c>
      <c r="Y2478" s="255">
        <v>0.23112480739599386</v>
      </c>
      <c r="Z2478" s="237" t="s">
        <v>5513</v>
      </c>
      <c r="AA2478" s="165">
        <v>1205</v>
      </c>
      <c r="AB2478" s="165">
        <v>1246</v>
      </c>
      <c r="AC2478" s="165">
        <v>-41</v>
      </c>
      <c r="AD2478" s="255">
        <v>-3.2905296950240768</v>
      </c>
      <c r="AE2478" s="237" t="s">
        <v>5654</v>
      </c>
      <c r="AF2478" s="165">
        <v>1179</v>
      </c>
      <c r="AG2478" s="165">
        <v>1411</v>
      </c>
      <c r="AH2478" s="165">
        <v>-232</v>
      </c>
      <c r="AI2478" s="165">
        <v>-16.442239546420979</v>
      </c>
      <c r="AJ2478" s="237" t="s">
        <v>10956</v>
      </c>
      <c r="AK2478" s="165">
        <v>495</v>
      </c>
      <c r="AL2478" s="165">
        <v>547</v>
      </c>
      <c r="AM2478" s="165">
        <v>-52</v>
      </c>
      <c r="AN2478" s="165">
        <v>-9.506398537477148</v>
      </c>
      <c r="AO2478" s="237" t="s">
        <v>10957</v>
      </c>
      <c r="AP2478" s="165">
        <v>304</v>
      </c>
      <c r="AQ2478" s="165">
        <v>194</v>
      </c>
      <c r="AR2478" s="165">
        <v>110</v>
      </c>
      <c r="AS2478" s="255">
        <v>56.701030927835049</v>
      </c>
      <c r="AT2478" s="166" t="s">
        <v>11728</v>
      </c>
    </row>
    <row r="2479" spans="2:46" ht="50" customHeight="1">
      <c r="B2479" s="37" t="s">
        <v>4876</v>
      </c>
      <c r="C2479" s="35" t="s">
        <v>5331</v>
      </c>
      <c r="D2479" s="39" t="s">
        <v>4877</v>
      </c>
      <c r="E2479" s="240">
        <v>3104.2049999999999</v>
      </c>
      <c r="F2479" s="235">
        <v>3486.3910000000001</v>
      </c>
      <c r="G2479" s="234">
        <v>-382.18600000000015</v>
      </c>
      <c r="H2479" s="105">
        <v>-10.962224259986908</v>
      </c>
      <c r="I2479" s="240">
        <v>1464.165</v>
      </c>
      <c r="J2479" s="235">
        <v>1623.0909999999999</v>
      </c>
      <c r="K2479" s="234">
        <v>-158.92599999999993</v>
      </c>
      <c r="L2479" s="312">
        <v>-9.7915643670009835</v>
      </c>
      <c r="M2479" s="240">
        <v>159.941</v>
      </c>
      <c r="N2479" s="235">
        <v>159.46</v>
      </c>
      <c r="O2479" s="234">
        <v>0.48099999999999454</v>
      </c>
      <c r="P2479" s="105">
        <v>0.30164304527780922</v>
      </c>
      <c r="Q2479" s="240">
        <v>1480.0989999999999</v>
      </c>
      <c r="R2479" s="235">
        <v>1703.84</v>
      </c>
      <c r="S2479" s="234">
        <v>-223.74099999999999</v>
      </c>
      <c r="T2479" s="105">
        <v>-13.131573387172505</v>
      </c>
      <c r="U2479" s="180" t="s">
        <v>10958</v>
      </c>
      <c r="V2479" s="165">
        <v>594</v>
      </c>
      <c r="W2479" s="165">
        <v>696</v>
      </c>
      <c r="X2479" s="165">
        <v>-102</v>
      </c>
      <c r="Y2479" s="255">
        <v>-14.655172413793101</v>
      </c>
      <c r="Z2479" s="237" t="s">
        <v>5654</v>
      </c>
      <c r="AA2479" s="165">
        <v>351</v>
      </c>
      <c r="AB2479" s="165">
        <v>405</v>
      </c>
      <c r="AC2479" s="165">
        <v>-54</v>
      </c>
      <c r="AD2479" s="255">
        <v>-13.333333333333334</v>
      </c>
      <c r="AE2479" s="237" t="s">
        <v>10959</v>
      </c>
      <c r="AF2479" s="165">
        <v>156</v>
      </c>
      <c r="AG2479" s="165">
        <v>156</v>
      </c>
      <c r="AH2479" s="165">
        <v>0</v>
      </c>
      <c r="AI2479" s="165">
        <v>0</v>
      </c>
      <c r="AJ2479" s="237" t="s">
        <v>10960</v>
      </c>
      <c r="AK2479" s="165">
        <v>116</v>
      </c>
      <c r="AL2479" s="165">
        <v>173</v>
      </c>
      <c r="AM2479" s="165">
        <v>-57</v>
      </c>
      <c r="AN2479" s="165">
        <v>-32.947976878612714</v>
      </c>
      <c r="AO2479" s="237" t="s">
        <v>10961</v>
      </c>
      <c r="AP2479" s="165">
        <v>85</v>
      </c>
      <c r="AQ2479" s="165">
        <v>104</v>
      </c>
      <c r="AR2479" s="165">
        <v>-19</v>
      </c>
      <c r="AS2479" s="255">
        <v>-18.269230769230766</v>
      </c>
      <c r="AT2479" s="166" t="s">
        <v>11729</v>
      </c>
    </row>
    <row r="2480" spans="2:46" ht="50" customHeight="1">
      <c r="B2480" s="34" t="s">
        <v>4878</v>
      </c>
      <c r="C2480" s="35" t="s">
        <v>5331</v>
      </c>
      <c r="D2480" s="36" t="s">
        <v>4879</v>
      </c>
      <c r="E2480" s="240">
        <v>6283.3230000000003</v>
      </c>
      <c r="F2480" s="235">
        <v>6046.8670000000002</v>
      </c>
      <c r="G2480" s="234">
        <v>236.45600000000013</v>
      </c>
      <c r="H2480" s="105">
        <v>3.9103886359663629</v>
      </c>
      <c r="I2480" s="240">
        <v>896.76499999999999</v>
      </c>
      <c r="J2480" s="235">
        <v>828.50300000000004</v>
      </c>
      <c r="K2480" s="234">
        <v>68.261999999999944</v>
      </c>
      <c r="L2480" s="312">
        <v>8.239197685464017</v>
      </c>
      <c r="M2480" s="240">
        <v>984.93299999999999</v>
      </c>
      <c r="N2480" s="235">
        <v>1025.9059999999999</v>
      </c>
      <c r="O2480" s="234">
        <v>-40.972999999999956</v>
      </c>
      <c r="P2480" s="105">
        <v>-3.9938356925488256</v>
      </c>
      <c r="Q2480" s="240">
        <v>4401.625</v>
      </c>
      <c r="R2480" s="235">
        <v>4192.4579999999996</v>
      </c>
      <c r="S2480" s="234">
        <v>209.16700000000037</v>
      </c>
      <c r="T2480" s="105">
        <v>4.9891257109791054</v>
      </c>
      <c r="U2480" s="180" t="s">
        <v>5455</v>
      </c>
      <c r="V2480" s="165">
        <v>1170</v>
      </c>
      <c r="W2480" s="165">
        <v>1491</v>
      </c>
      <c r="X2480" s="165">
        <v>-321</v>
      </c>
      <c r="Y2480" s="255">
        <v>-21.529175050301809</v>
      </c>
      <c r="Z2480" s="237" t="s">
        <v>8079</v>
      </c>
      <c r="AA2480" s="165">
        <v>1057</v>
      </c>
      <c r="AB2480" s="165">
        <v>882</v>
      </c>
      <c r="AC2480" s="165">
        <v>175</v>
      </c>
      <c r="AD2480" s="255">
        <v>19.841269841269842</v>
      </c>
      <c r="AE2480" s="237" t="s">
        <v>5649</v>
      </c>
      <c r="AF2480" s="165">
        <v>1038</v>
      </c>
      <c r="AG2480" s="165">
        <v>425</v>
      </c>
      <c r="AH2480" s="165">
        <v>613</v>
      </c>
      <c r="AI2480" s="165">
        <v>144.23529411764707</v>
      </c>
      <c r="AJ2480" s="237" t="s">
        <v>5654</v>
      </c>
      <c r="AK2480" s="165">
        <v>331</v>
      </c>
      <c r="AL2480" s="165">
        <v>484</v>
      </c>
      <c r="AM2480" s="165">
        <v>-153</v>
      </c>
      <c r="AN2480" s="165">
        <v>-31.611570247933884</v>
      </c>
      <c r="AO2480" s="237" t="s">
        <v>10962</v>
      </c>
      <c r="AP2480" s="165">
        <v>318</v>
      </c>
      <c r="AQ2480" s="165">
        <v>318</v>
      </c>
      <c r="AR2480" s="165">
        <v>0</v>
      </c>
      <c r="AS2480" s="255">
        <v>0</v>
      </c>
      <c r="AT2480" s="135" t="s">
        <v>11730</v>
      </c>
    </row>
    <row r="2481" spans="2:46" ht="50" customHeight="1">
      <c r="B2481" s="34" t="s">
        <v>4880</v>
      </c>
      <c r="C2481" s="35" t="s">
        <v>5331</v>
      </c>
      <c r="D2481" s="36" t="s">
        <v>4881</v>
      </c>
      <c r="E2481" s="240">
        <v>7417.9740000000002</v>
      </c>
      <c r="F2481" s="235">
        <v>7657.866</v>
      </c>
      <c r="G2481" s="234">
        <v>-239.89199999999983</v>
      </c>
      <c r="H2481" s="105">
        <v>-3.1326220646848588</v>
      </c>
      <c r="I2481" s="240">
        <v>3247.9589999999998</v>
      </c>
      <c r="J2481" s="235">
        <v>3178.7260000000001</v>
      </c>
      <c r="K2481" s="234">
        <v>69.23299999999972</v>
      </c>
      <c r="L2481" s="312">
        <v>2.1780109389736553</v>
      </c>
      <c r="M2481" s="240">
        <v>16.995999999999999</v>
      </c>
      <c r="N2481" s="235">
        <v>16.995999999999999</v>
      </c>
      <c r="O2481" s="234">
        <v>0</v>
      </c>
      <c r="P2481" s="105">
        <v>0</v>
      </c>
      <c r="Q2481" s="240">
        <v>4153.0190000000002</v>
      </c>
      <c r="R2481" s="235">
        <v>4462.1440000000002</v>
      </c>
      <c r="S2481" s="234">
        <v>-309.125</v>
      </c>
      <c r="T2481" s="105">
        <v>-6.9277235337989991</v>
      </c>
      <c r="U2481" s="180" t="s">
        <v>5481</v>
      </c>
      <c r="V2481" s="165">
        <v>2197</v>
      </c>
      <c r="W2481" s="165">
        <v>2394</v>
      </c>
      <c r="X2481" s="165">
        <v>-197</v>
      </c>
      <c r="Y2481" s="255">
        <v>-8.2289055973266496</v>
      </c>
      <c r="Z2481" s="237" t="s">
        <v>10963</v>
      </c>
      <c r="AA2481" s="165">
        <v>688</v>
      </c>
      <c r="AB2481" s="165">
        <v>665</v>
      </c>
      <c r="AC2481" s="165">
        <v>23</v>
      </c>
      <c r="AD2481" s="255">
        <v>3.4586466165413534</v>
      </c>
      <c r="AE2481" s="237" t="s">
        <v>10964</v>
      </c>
      <c r="AF2481" s="165">
        <v>373</v>
      </c>
      <c r="AG2481" s="165">
        <v>484</v>
      </c>
      <c r="AH2481" s="165">
        <v>-111</v>
      </c>
      <c r="AI2481" s="165">
        <v>-22.933884297520663</v>
      </c>
      <c r="AJ2481" s="237" t="s">
        <v>10965</v>
      </c>
      <c r="AK2481" s="165">
        <v>349</v>
      </c>
      <c r="AL2481" s="165">
        <v>345</v>
      </c>
      <c r="AM2481" s="165">
        <v>4</v>
      </c>
      <c r="AN2481" s="165">
        <v>1.1594202898550725</v>
      </c>
      <c r="AO2481" s="237" t="s">
        <v>10966</v>
      </c>
      <c r="AP2481" s="165">
        <v>217</v>
      </c>
      <c r="AQ2481" s="165">
        <v>228</v>
      </c>
      <c r="AR2481" s="165">
        <v>-11</v>
      </c>
      <c r="AS2481" s="255">
        <v>-4.8245614035087714</v>
      </c>
      <c r="AT2481" s="135" t="s">
        <v>11731</v>
      </c>
    </row>
    <row r="2482" spans="2:46" ht="50" customHeight="1">
      <c r="B2482" s="34" t="s">
        <v>4882</v>
      </c>
      <c r="C2482" s="35" t="s">
        <v>5331</v>
      </c>
      <c r="D2482" s="36" t="s">
        <v>4883</v>
      </c>
      <c r="E2482" s="240">
        <v>4037.1909999999998</v>
      </c>
      <c r="F2482" s="235">
        <v>3960.5160000000001</v>
      </c>
      <c r="G2482" s="234">
        <v>76.674999999999727</v>
      </c>
      <c r="H2482" s="105">
        <v>1.9359851090110409</v>
      </c>
      <c r="I2482" s="240">
        <v>1737.989</v>
      </c>
      <c r="J2482" s="235">
        <v>1743.279</v>
      </c>
      <c r="K2482" s="234">
        <v>-5.2899999999999636</v>
      </c>
      <c r="L2482" s="312">
        <v>-0.30345114006421026</v>
      </c>
      <c r="M2482" s="240">
        <v>174.351</v>
      </c>
      <c r="N2482" s="235">
        <v>193.59700000000001</v>
      </c>
      <c r="O2482" s="234">
        <v>-19.246000000000009</v>
      </c>
      <c r="P2482" s="105">
        <v>-9.9412697510808581</v>
      </c>
      <c r="Q2482" s="240">
        <v>2124.8510000000001</v>
      </c>
      <c r="R2482" s="235">
        <v>2023.64</v>
      </c>
      <c r="S2482" s="234">
        <v>101.21100000000001</v>
      </c>
      <c r="T2482" s="105">
        <v>5.0014330612164226</v>
      </c>
      <c r="U2482" s="180" t="s">
        <v>5481</v>
      </c>
      <c r="V2482" s="165">
        <v>962</v>
      </c>
      <c r="W2482" s="165">
        <v>981</v>
      </c>
      <c r="X2482" s="165">
        <v>-19</v>
      </c>
      <c r="Y2482" s="255">
        <v>-1.9367991845056065</v>
      </c>
      <c r="Z2482" s="237" t="s">
        <v>10967</v>
      </c>
      <c r="AA2482" s="165">
        <v>401</v>
      </c>
      <c r="AB2482" s="165">
        <v>300</v>
      </c>
      <c r="AC2482" s="165">
        <v>101</v>
      </c>
      <c r="AD2482" s="255">
        <v>33.666666666666664</v>
      </c>
      <c r="AE2482" s="237" t="s">
        <v>10968</v>
      </c>
      <c r="AF2482" s="165">
        <v>258</v>
      </c>
      <c r="AG2482" s="165">
        <v>258</v>
      </c>
      <c r="AH2482" s="165">
        <v>0</v>
      </c>
      <c r="AI2482" s="165">
        <v>0</v>
      </c>
      <c r="AJ2482" s="237" t="s">
        <v>10969</v>
      </c>
      <c r="AK2482" s="165">
        <v>241</v>
      </c>
      <c r="AL2482" s="165">
        <v>241</v>
      </c>
      <c r="AM2482" s="165">
        <v>0</v>
      </c>
      <c r="AN2482" s="165">
        <v>0</v>
      </c>
      <c r="AO2482" s="237" t="s">
        <v>5649</v>
      </c>
      <c r="AP2482" s="165">
        <v>128</v>
      </c>
      <c r="AQ2482" s="165">
        <v>128</v>
      </c>
      <c r="AR2482" s="165">
        <v>0</v>
      </c>
      <c r="AS2482" s="255">
        <v>0</v>
      </c>
      <c r="AT2482" s="135" t="s">
        <v>11732</v>
      </c>
    </row>
    <row r="2483" spans="2:46" ht="50" customHeight="1">
      <c r="B2483" s="34" t="s">
        <v>4884</v>
      </c>
      <c r="C2483" s="35" t="s">
        <v>5331</v>
      </c>
      <c r="D2483" s="36" t="s">
        <v>4885</v>
      </c>
      <c r="E2483" s="240">
        <v>1913.5550000000001</v>
      </c>
      <c r="F2483" s="235">
        <v>2103.3809999999999</v>
      </c>
      <c r="G2483" s="234">
        <v>-189.82599999999979</v>
      </c>
      <c r="H2483" s="105">
        <v>-9.0248033998595503</v>
      </c>
      <c r="I2483" s="240">
        <v>826.32399999999996</v>
      </c>
      <c r="J2483" s="235">
        <v>1074.104</v>
      </c>
      <c r="K2483" s="234">
        <v>-247.78000000000009</v>
      </c>
      <c r="L2483" s="312">
        <v>-23.068529676828323</v>
      </c>
      <c r="M2483" s="240">
        <v>2.3570000000000002</v>
      </c>
      <c r="N2483" s="235">
        <v>2.3570000000000002</v>
      </c>
      <c r="O2483" s="234">
        <v>0</v>
      </c>
      <c r="P2483" s="105">
        <v>0</v>
      </c>
      <c r="Q2483" s="240">
        <v>1084.874</v>
      </c>
      <c r="R2483" s="235">
        <v>1026.92</v>
      </c>
      <c r="S2483" s="234">
        <v>57.953999999999951</v>
      </c>
      <c r="T2483" s="105">
        <v>5.6434775834534285</v>
      </c>
      <c r="U2483" s="180" t="s">
        <v>10970</v>
      </c>
      <c r="V2483" s="165">
        <v>340</v>
      </c>
      <c r="W2483" s="165">
        <v>340</v>
      </c>
      <c r="X2483" s="165">
        <v>0</v>
      </c>
      <c r="Y2483" s="255">
        <v>0</v>
      </c>
      <c r="Z2483" s="237" t="s">
        <v>5353</v>
      </c>
      <c r="AA2483" s="165">
        <v>199</v>
      </c>
      <c r="AB2483" s="165">
        <v>199</v>
      </c>
      <c r="AC2483" s="165">
        <v>0</v>
      </c>
      <c r="AD2483" s="255">
        <v>0</v>
      </c>
      <c r="AE2483" s="237" t="s">
        <v>5649</v>
      </c>
      <c r="AF2483" s="165">
        <v>187</v>
      </c>
      <c r="AG2483" s="165">
        <v>154</v>
      </c>
      <c r="AH2483" s="165">
        <v>33</v>
      </c>
      <c r="AI2483" s="165">
        <v>21.428571428571427</v>
      </c>
      <c r="AJ2483" s="237" t="s">
        <v>5481</v>
      </c>
      <c r="AK2483" s="165">
        <v>150</v>
      </c>
      <c r="AL2483" s="165">
        <v>128</v>
      </c>
      <c r="AM2483" s="165">
        <v>22</v>
      </c>
      <c r="AN2483" s="165">
        <v>17.1875</v>
      </c>
      <c r="AO2483" s="237" t="s">
        <v>10971</v>
      </c>
      <c r="AP2483" s="165">
        <v>122</v>
      </c>
      <c r="AQ2483" s="165">
        <v>126</v>
      </c>
      <c r="AR2483" s="165">
        <v>-4</v>
      </c>
      <c r="AS2483" s="255">
        <v>-3.1746031746031744</v>
      </c>
      <c r="AT2483" s="135" t="s">
        <v>11733</v>
      </c>
    </row>
    <row r="2484" spans="2:46" ht="50" customHeight="1">
      <c r="B2484" s="34" t="s">
        <v>4886</v>
      </c>
      <c r="C2484" s="35" t="s">
        <v>5331</v>
      </c>
      <c r="D2484" s="36" t="s">
        <v>4887</v>
      </c>
      <c r="E2484" s="240">
        <v>1142.6289999999999</v>
      </c>
      <c r="F2484" s="235">
        <v>1320.325</v>
      </c>
      <c r="G2484" s="234">
        <v>-177.69600000000014</v>
      </c>
      <c r="H2484" s="105">
        <v>-13.458504534868318</v>
      </c>
      <c r="I2484" s="240">
        <v>828.904</v>
      </c>
      <c r="J2484" s="235">
        <v>1005.908</v>
      </c>
      <c r="K2484" s="234">
        <v>-177.00400000000002</v>
      </c>
      <c r="L2484" s="312">
        <v>-17.596440231114578</v>
      </c>
      <c r="M2484" s="240">
        <v>55.488</v>
      </c>
      <c r="N2484" s="235">
        <v>57.667999999999999</v>
      </c>
      <c r="O2484" s="234">
        <v>-2.1799999999999997</v>
      </c>
      <c r="P2484" s="105">
        <v>-3.7802594159672602</v>
      </c>
      <c r="Q2484" s="240">
        <v>258.23700000000002</v>
      </c>
      <c r="R2484" s="235">
        <v>256.74900000000002</v>
      </c>
      <c r="S2484" s="234">
        <v>1.4879999999999995</v>
      </c>
      <c r="T2484" s="105">
        <v>0.57955435074722761</v>
      </c>
      <c r="U2484" s="180" t="s">
        <v>5481</v>
      </c>
      <c r="V2484" s="165">
        <v>104</v>
      </c>
      <c r="W2484" s="165">
        <v>104</v>
      </c>
      <c r="X2484" s="165">
        <v>0</v>
      </c>
      <c r="Y2484" s="255">
        <v>0</v>
      </c>
      <c r="Z2484" s="237" t="s">
        <v>5478</v>
      </c>
      <c r="AA2484" s="165">
        <v>102</v>
      </c>
      <c r="AB2484" s="165">
        <v>112</v>
      </c>
      <c r="AC2484" s="165">
        <v>-10</v>
      </c>
      <c r="AD2484" s="255">
        <v>-8.9285714285714288</v>
      </c>
      <c r="AE2484" s="237" t="s">
        <v>10972</v>
      </c>
      <c r="AF2484" s="165">
        <v>38</v>
      </c>
      <c r="AG2484" s="165">
        <v>31</v>
      </c>
      <c r="AH2484" s="165">
        <v>7</v>
      </c>
      <c r="AI2484" s="165">
        <v>22.58064516129032</v>
      </c>
      <c r="AJ2484" s="237" t="s">
        <v>8535</v>
      </c>
      <c r="AK2484" s="165">
        <v>10</v>
      </c>
      <c r="AL2484" s="165">
        <v>10</v>
      </c>
      <c r="AM2484" s="165">
        <v>0</v>
      </c>
      <c r="AN2484" s="165">
        <v>0</v>
      </c>
      <c r="AO2484" s="237" t="s">
        <v>5673</v>
      </c>
      <c r="AP2484" s="165">
        <v>4</v>
      </c>
      <c r="AQ2484" s="165" t="s">
        <v>5412</v>
      </c>
      <c r="AR2484" s="165" t="s">
        <v>5412</v>
      </c>
      <c r="AS2484" s="165" t="s">
        <v>5412</v>
      </c>
      <c r="AT2484" s="166" t="s">
        <v>11734</v>
      </c>
    </row>
    <row r="2485" spans="2:46" ht="50" customHeight="1">
      <c r="B2485" s="34" t="s">
        <v>4888</v>
      </c>
      <c r="C2485" s="35" t="s">
        <v>5331</v>
      </c>
      <c r="D2485" s="36" t="s">
        <v>4889</v>
      </c>
      <c r="E2485" s="240">
        <v>747.04300000000001</v>
      </c>
      <c r="F2485" s="235">
        <v>840.88300000000004</v>
      </c>
      <c r="G2485" s="234">
        <v>-93.840000000000032</v>
      </c>
      <c r="H2485" s="105">
        <v>-11.159697603590514</v>
      </c>
      <c r="I2485" s="240">
        <v>293.10700000000003</v>
      </c>
      <c r="J2485" s="235">
        <v>353.12799999999999</v>
      </c>
      <c r="K2485" s="234">
        <v>-60.020999999999958</v>
      </c>
      <c r="L2485" s="312">
        <v>-16.996952946240445</v>
      </c>
      <c r="M2485" s="240">
        <v>93.35</v>
      </c>
      <c r="N2485" s="235">
        <v>93.341999999999999</v>
      </c>
      <c r="O2485" s="234">
        <v>7.9999999999955662E-3</v>
      </c>
      <c r="P2485" s="105">
        <v>8.570632726956318E-3</v>
      </c>
      <c r="Q2485" s="240">
        <v>360.58600000000001</v>
      </c>
      <c r="R2485" s="235">
        <v>394.41300000000001</v>
      </c>
      <c r="S2485" s="234">
        <v>-33.826999999999998</v>
      </c>
      <c r="T2485" s="105">
        <v>-8.5765428624310047</v>
      </c>
      <c r="U2485" s="180" t="s">
        <v>10973</v>
      </c>
      <c r="V2485" s="165">
        <v>137</v>
      </c>
      <c r="W2485" s="165">
        <v>143</v>
      </c>
      <c r="X2485" s="165">
        <v>-6</v>
      </c>
      <c r="Y2485" s="255">
        <v>-4.1958041958041958</v>
      </c>
      <c r="Z2485" s="237" t="s">
        <v>5386</v>
      </c>
      <c r="AA2485" s="165">
        <v>110</v>
      </c>
      <c r="AB2485" s="165">
        <v>140</v>
      </c>
      <c r="AC2485" s="165">
        <v>-30</v>
      </c>
      <c r="AD2485" s="255">
        <v>-21.428571428571427</v>
      </c>
      <c r="AE2485" s="237" t="s">
        <v>5481</v>
      </c>
      <c r="AF2485" s="165">
        <v>100</v>
      </c>
      <c r="AG2485" s="165">
        <v>100</v>
      </c>
      <c r="AH2485" s="165">
        <v>0</v>
      </c>
      <c r="AI2485" s="165">
        <v>0</v>
      </c>
      <c r="AJ2485" s="237" t="s">
        <v>8535</v>
      </c>
      <c r="AK2485" s="165">
        <v>10</v>
      </c>
      <c r="AL2485" s="165">
        <v>10</v>
      </c>
      <c r="AM2485" s="165">
        <v>0</v>
      </c>
      <c r="AN2485" s="165">
        <v>0</v>
      </c>
      <c r="AO2485" s="237" t="s">
        <v>5673</v>
      </c>
      <c r="AP2485" s="165">
        <v>3</v>
      </c>
      <c r="AQ2485" s="165" t="s">
        <v>5412</v>
      </c>
      <c r="AR2485" s="165" t="s">
        <v>5412</v>
      </c>
      <c r="AS2485" s="165" t="s">
        <v>5412</v>
      </c>
      <c r="AT2485" s="231" t="s">
        <v>11735</v>
      </c>
    </row>
    <row r="2486" spans="2:46" ht="50" customHeight="1">
      <c r="B2486" s="34" t="s">
        <v>4890</v>
      </c>
      <c r="C2486" s="35" t="s">
        <v>5331</v>
      </c>
      <c r="D2486" s="36" t="s">
        <v>4891</v>
      </c>
      <c r="E2486" s="240">
        <v>3801.5149999999999</v>
      </c>
      <c r="F2486" s="235">
        <v>3871.78</v>
      </c>
      <c r="G2486" s="234">
        <v>-70.265000000000327</v>
      </c>
      <c r="H2486" s="105">
        <v>-1.8147983614771583</v>
      </c>
      <c r="I2486" s="240">
        <v>1552.269</v>
      </c>
      <c r="J2486" s="235">
        <v>2075.7649999999999</v>
      </c>
      <c r="K2486" s="234">
        <v>-523.49599999999987</v>
      </c>
      <c r="L2486" s="312">
        <v>-25.21942512760355</v>
      </c>
      <c r="M2486" s="240">
        <v>58.871000000000002</v>
      </c>
      <c r="N2486" s="235">
        <v>58.871000000000002</v>
      </c>
      <c r="O2486" s="234">
        <v>0</v>
      </c>
      <c r="P2486" s="105">
        <v>0</v>
      </c>
      <c r="Q2486" s="240">
        <v>2190.375</v>
      </c>
      <c r="R2486" s="235">
        <v>1737.144</v>
      </c>
      <c r="S2486" s="234">
        <v>453.23099999999999</v>
      </c>
      <c r="T2486" s="105">
        <v>26.090583164090024</v>
      </c>
      <c r="U2486" s="180" t="s">
        <v>5615</v>
      </c>
      <c r="V2486" s="165">
        <v>1055</v>
      </c>
      <c r="W2486" s="165">
        <v>657</v>
      </c>
      <c r="X2486" s="165">
        <v>398</v>
      </c>
      <c r="Y2486" s="255">
        <v>60.578386605783862</v>
      </c>
      <c r="Z2486" s="237" t="s">
        <v>5481</v>
      </c>
      <c r="AA2486" s="165">
        <v>870</v>
      </c>
      <c r="AB2486" s="165">
        <v>821</v>
      </c>
      <c r="AC2486" s="165">
        <v>49</v>
      </c>
      <c r="AD2486" s="255">
        <v>5.9683313032886725</v>
      </c>
      <c r="AE2486" s="237" t="s">
        <v>5386</v>
      </c>
      <c r="AF2486" s="165">
        <v>198</v>
      </c>
      <c r="AG2486" s="165">
        <v>198</v>
      </c>
      <c r="AH2486" s="165">
        <v>0</v>
      </c>
      <c r="AI2486" s="165">
        <v>0</v>
      </c>
      <c r="AJ2486" s="237" t="s">
        <v>5750</v>
      </c>
      <c r="AK2486" s="165">
        <v>48</v>
      </c>
      <c r="AL2486" s="165">
        <v>18</v>
      </c>
      <c r="AM2486" s="165">
        <v>30</v>
      </c>
      <c r="AN2486" s="165">
        <v>166.66666666666669</v>
      </c>
      <c r="AO2486" s="237" t="s">
        <v>10974</v>
      </c>
      <c r="AP2486" s="165">
        <v>10</v>
      </c>
      <c r="AQ2486" s="165">
        <v>10</v>
      </c>
      <c r="AR2486" s="165">
        <v>0</v>
      </c>
      <c r="AS2486" s="255">
        <v>0</v>
      </c>
      <c r="AT2486" s="211" t="s">
        <v>11736</v>
      </c>
    </row>
    <row r="2487" spans="2:46" ht="50" customHeight="1">
      <c r="B2487" s="37" t="s">
        <v>4892</v>
      </c>
      <c r="C2487" s="35" t="s">
        <v>5331</v>
      </c>
      <c r="D2487" s="39" t="s">
        <v>4893</v>
      </c>
      <c r="E2487" s="240">
        <v>2430.873</v>
      </c>
      <c r="F2487" s="235">
        <v>2395.473</v>
      </c>
      <c r="G2487" s="234">
        <v>35.400000000000091</v>
      </c>
      <c r="H2487" s="105">
        <v>1.477787476627793</v>
      </c>
      <c r="I2487" s="240">
        <v>628.64800000000002</v>
      </c>
      <c r="J2487" s="235">
        <v>920.40800000000002</v>
      </c>
      <c r="K2487" s="234">
        <v>-291.76</v>
      </c>
      <c r="L2487" s="312">
        <v>-31.698985667225838</v>
      </c>
      <c r="M2487" s="240">
        <v>77.513999999999996</v>
      </c>
      <c r="N2487" s="235">
        <v>76.992000000000004</v>
      </c>
      <c r="O2487" s="234">
        <v>0.52199999999999136</v>
      </c>
      <c r="P2487" s="105">
        <v>0.67799251870323063</v>
      </c>
      <c r="Q2487" s="240">
        <v>1724.711</v>
      </c>
      <c r="R2487" s="235">
        <v>1398.0730000000001</v>
      </c>
      <c r="S2487" s="234">
        <v>326.63799999999992</v>
      </c>
      <c r="T2487" s="105">
        <v>23.363443825894635</v>
      </c>
      <c r="U2487" s="180" t="s">
        <v>10975</v>
      </c>
      <c r="V2487" s="165">
        <v>766</v>
      </c>
      <c r="W2487" s="165">
        <v>588</v>
      </c>
      <c r="X2487" s="165">
        <v>178</v>
      </c>
      <c r="Y2487" s="255">
        <v>30.272108843537417</v>
      </c>
      <c r="Z2487" s="237" t="s">
        <v>10976</v>
      </c>
      <c r="AA2487" s="165">
        <v>285</v>
      </c>
      <c r="AB2487" s="165">
        <v>243</v>
      </c>
      <c r="AC2487" s="165">
        <v>42</v>
      </c>
      <c r="AD2487" s="255">
        <v>17.283950617283949</v>
      </c>
      <c r="AE2487" s="237" t="s">
        <v>5481</v>
      </c>
      <c r="AF2487" s="165">
        <v>257</v>
      </c>
      <c r="AG2487" s="165">
        <v>160</v>
      </c>
      <c r="AH2487" s="165">
        <v>97</v>
      </c>
      <c r="AI2487" s="165">
        <v>60.624999999999993</v>
      </c>
      <c r="AJ2487" s="237" t="s">
        <v>5386</v>
      </c>
      <c r="AK2487" s="165">
        <v>71</v>
      </c>
      <c r="AL2487" s="165">
        <v>70</v>
      </c>
      <c r="AM2487" s="165">
        <v>1</v>
      </c>
      <c r="AN2487" s="165">
        <v>1.4285714285714286</v>
      </c>
      <c r="AO2487" s="237" t="s">
        <v>10977</v>
      </c>
      <c r="AP2487" s="165">
        <v>58</v>
      </c>
      <c r="AQ2487" s="165">
        <v>59</v>
      </c>
      <c r="AR2487" s="165">
        <v>-1</v>
      </c>
      <c r="AS2487" s="255">
        <v>-1.6949152542372881</v>
      </c>
      <c r="AT2487" s="135" t="s">
        <v>11737</v>
      </c>
    </row>
    <row r="2488" spans="2:46" ht="50" customHeight="1">
      <c r="B2488" s="34" t="s">
        <v>4894</v>
      </c>
      <c r="C2488" s="35" t="s">
        <v>5331</v>
      </c>
      <c r="D2488" s="36" t="s">
        <v>4895</v>
      </c>
      <c r="E2488" s="240">
        <v>2433.7339999999999</v>
      </c>
      <c r="F2488" s="235">
        <v>2711.8090000000002</v>
      </c>
      <c r="G2488" s="234">
        <v>-278.07500000000027</v>
      </c>
      <c r="H2488" s="105">
        <v>-10.254225131637231</v>
      </c>
      <c r="I2488" s="240">
        <v>658.846</v>
      </c>
      <c r="J2488" s="235">
        <v>607.11599999999999</v>
      </c>
      <c r="K2488" s="234">
        <v>51.730000000000018</v>
      </c>
      <c r="L2488" s="312">
        <v>8.5206122059046407</v>
      </c>
      <c r="M2488" s="240">
        <v>200.21199999999999</v>
      </c>
      <c r="N2488" s="235">
        <v>250.17500000000001</v>
      </c>
      <c r="O2488" s="234">
        <v>-49.963000000000022</v>
      </c>
      <c r="P2488" s="105">
        <v>-19.971220145897881</v>
      </c>
      <c r="Q2488" s="240">
        <v>1574.6759999999999</v>
      </c>
      <c r="R2488" s="235">
        <v>1854.518</v>
      </c>
      <c r="S2488" s="234">
        <v>-279.8420000000001</v>
      </c>
      <c r="T2488" s="105">
        <v>-15.089742995214934</v>
      </c>
      <c r="U2488" s="180" t="s">
        <v>5649</v>
      </c>
      <c r="V2488" s="165">
        <v>748</v>
      </c>
      <c r="W2488" s="165">
        <v>1016</v>
      </c>
      <c r="X2488" s="165">
        <v>-268</v>
      </c>
      <c r="Y2488" s="255">
        <v>-26.377952755905511</v>
      </c>
      <c r="Z2488" s="237" t="s">
        <v>10978</v>
      </c>
      <c r="AA2488" s="165">
        <v>300</v>
      </c>
      <c r="AB2488" s="165">
        <v>200</v>
      </c>
      <c r="AC2488" s="165">
        <v>100</v>
      </c>
      <c r="AD2488" s="255">
        <v>50</v>
      </c>
      <c r="AE2488" s="237" t="s">
        <v>10979</v>
      </c>
      <c r="AF2488" s="165">
        <v>220</v>
      </c>
      <c r="AG2488" s="165">
        <v>220</v>
      </c>
      <c r="AH2488" s="165">
        <v>0</v>
      </c>
      <c r="AI2488" s="165">
        <v>0</v>
      </c>
      <c r="AJ2488" s="237" t="s">
        <v>10980</v>
      </c>
      <c r="AK2488" s="165">
        <v>165</v>
      </c>
      <c r="AL2488" s="165">
        <v>260</v>
      </c>
      <c r="AM2488" s="165">
        <v>-95</v>
      </c>
      <c r="AN2488" s="165">
        <v>-36.538461538461533</v>
      </c>
      <c r="AO2488" s="241" t="s">
        <v>5386</v>
      </c>
      <c r="AP2488" s="165">
        <v>100</v>
      </c>
      <c r="AQ2488" s="165">
        <v>100</v>
      </c>
      <c r="AR2488" s="165">
        <v>0</v>
      </c>
      <c r="AS2488" s="255">
        <v>0</v>
      </c>
      <c r="AT2488" s="135" t="s">
        <v>11738</v>
      </c>
    </row>
    <row r="2489" spans="2:46" ht="50" customHeight="1">
      <c r="B2489" s="34" t="s">
        <v>4896</v>
      </c>
      <c r="C2489" s="35" t="s">
        <v>5331</v>
      </c>
      <c r="D2489" s="36" t="s">
        <v>4897</v>
      </c>
      <c r="E2489" s="240">
        <v>5432.192</v>
      </c>
      <c r="F2489" s="235">
        <v>5290.92</v>
      </c>
      <c r="G2489" s="234">
        <v>141.27199999999993</v>
      </c>
      <c r="H2489" s="105">
        <v>2.6700838417515276</v>
      </c>
      <c r="I2489" s="240">
        <v>4100.0230000000001</v>
      </c>
      <c r="J2489" s="235">
        <v>4209.88</v>
      </c>
      <c r="K2489" s="234">
        <v>-109.85699999999997</v>
      </c>
      <c r="L2489" s="312">
        <v>-2.6095043089114172</v>
      </c>
      <c r="M2489" s="240">
        <v>102.334</v>
      </c>
      <c r="N2489" s="235">
        <v>102.21599999999999</v>
      </c>
      <c r="O2489" s="234">
        <v>0.11800000000000921</v>
      </c>
      <c r="P2489" s="105">
        <v>0.11544180950145692</v>
      </c>
      <c r="Q2489" s="240">
        <v>1229.835</v>
      </c>
      <c r="R2489" s="235">
        <v>978.82399999999996</v>
      </c>
      <c r="S2489" s="234">
        <v>251.01100000000008</v>
      </c>
      <c r="T2489" s="105">
        <v>25.644140315317166</v>
      </c>
      <c r="U2489" s="180" t="s">
        <v>5481</v>
      </c>
      <c r="V2489" s="165">
        <v>727</v>
      </c>
      <c r="W2489" s="165">
        <v>606</v>
      </c>
      <c r="X2489" s="165">
        <v>121</v>
      </c>
      <c r="Y2489" s="255">
        <v>19.966996699669966</v>
      </c>
      <c r="Z2489" s="237" t="s">
        <v>8573</v>
      </c>
      <c r="AA2489" s="165">
        <v>192</v>
      </c>
      <c r="AB2489" s="165">
        <v>151</v>
      </c>
      <c r="AC2489" s="165">
        <v>41</v>
      </c>
      <c r="AD2489" s="255">
        <v>27.152317880794701</v>
      </c>
      <c r="AE2489" s="237" t="s">
        <v>10107</v>
      </c>
      <c r="AF2489" s="165">
        <v>100</v>
      </c>
      <c r="AG2489" s="165" t="s">
        <v>5412</v>
      </c>
      <c r="AH2489" s="165" t="s">
        <v>5412</v>
      </c>
      <c r="AI2489" s="165" t="s">
        <v>5412</v>
      </c>
      <c r="AJ2489" s="237" t="s">
        <v>5386</v>
      </c>
      <c r="AK2489" s="165">
        <v>72</v>
      </c>
      <c r="AL2489" s="165">
        <v>72</v>
      </c>
      <c r="AM2489" s="165">
        <v>0</v>
      </c>
      <c r="AN2489" s="165">
        <v>0</v>
      </c>
      <c r="AO2489" s="237" t="s">
        <v>5577</v>
      </c>
      <c r="AP2489" s="165">
        <v>60</v>
      </c>
      <c r="AQ2489" s="165">
        <v>40</v>
      </c>
      <c r="AR2489" s="165">
        <v>20</v>
      </c>
      <c r="AS2489" s="255">
        <v>50</v>
      </c>
      <c r="AT2489" s="135" t="s">
        <v>11739</v>
      </c>
    </row>
    <row r="2490" spans="2:46" ht="50" customHeight="1">
      <c r="B2490" s="34" t="s">
        <v>4898</v>
      </c>
      <c r="C2490" s="35" t="s">
        <v>5331</v>
      </c>
      <c r="D2490" s="36" t="s">
        <v>4899</v>
      </c>
      <c r="E2490" s="240">
        <v>4862.3980000000001</v>
      </c>
      <c r="F2490" s="235">
        <v>5197.9009999999998</v>
      </c>
      <c r="G2490" s="234">
        <v>-335.5029999999997</v>
      </c>
      <c r="H2490" s="105">
        <v>-6.4545861877707891</v>
      </c>
      <c r="I2490" s="240">
        <v>1319.817</v>
      </c>
      <c r="J2490" s="235">
        <v>915.13599999999997</v>
      </c>
      <c r="K2490" s="234">
        <v>404.68100000000004</v>
      </c>
      <c r="L2490" s="312">
        <v>44.220858976152186</v>
      </c>
      <c r="M2490" s="240">
        <v>547.68700000000001</v>
      </c>
      <c r="N2490" s="235">
        <v>547.6</v>
      </c>
      <c r="O2490" s="234">
        <v>8.6999999999989086E-2</v>
      </c>
      <c r="P2490" s="105">
        <v>1.588750913075038E-2</v>
      </c>
      <c r="Q2490" s="240">
        <v>2994.8939999999998</v>
      </c>
      <c r="R2490" s="235">
        <v>3735.165</v>
      </c>
      <c r="S2490" s="234">
        <v>-740.27100000000019</v>
      </c>
      <c r="T2490" s="105">
        <v>-19.818963820875389</v>
      </c>
      <c r="U2490" s="180" t="s">
        <v>5481</v>
      </c>
      <c r="V2490" s="165">
        <v>1802</v>
      </c>
      <c r="W2490" s="165">
        <v>2063</v>
      </c>
      <c r="X2490" s="165">
        <v>-261</v>
      </c>
      <c r="Y2490" s="255">
        <v>-12.651478429471643</v>
      </c>
      <c r="Z2490" s="237" t="s">
        <v>5649</v>
      </c>
      <c r="AA2490" s="165">
        <v>849</v>
      </c>
      <c r="AB2490" s="165">
        <v>1097</v>
      </c>
      <c r="AC2490" s="165">
        <v>-248</v>
      </c>
      <c r="AD2490" s="255">
        <v>-22.60711030082042</v>
      </c>
      <c r="AE2490" s="237" t="s">
        <v>5386</v>
      </c>
      <c r="AF2490" s="165">
        <v>224</v>
      </c>
      <c r="AG2490" s="165">
        <v>224</v>
      </c>
      <c r="AH2490" s="165">
        <v>0</v>
      </c>
      <c r="AI2490" s="165">
        <v>0</v>
      </c>
      <c r="AJ2490" s="241" t="s">
        <v>10981</v>
      </c>
      <c r="AK2490" s="165">
        <v>81</v>
      </c>
      <c r="AL2490" s="165">
        <v>84</v>
      </c>
      <c r="AM2490" s="165">
        <v>-3</v>
      </c>
      <c r="AN2490" s="165">
        <v>-3.5714285714285712</v>
      </c>
      <c r="AO2490" s="241" t="s">
        <v>9702</v>
      </c>
      <c r="AP2490" s="165">
        <v>29</v>
      </c>
      <c r="AQ2490" s="165">
        <v>29</v>
      </c>
      <c r="AR2490" s="165">
        <v>0</v>
      </c>
      <c r="AS2490" s="255">
        <v>0</v>
      </c>
      <c r="AT2490" s="135" t="s">
        <v>11740</v>
      </c>
    </row>
    <row r="2491" spans="2:46" ht="50" customHeight="1">
      <c r="B2491" s="34" t="s">
        <v>4900</v>
      </c>
      <c r="C2491" s="35" t="s">
        <v>5331</v>
      </c>
      <c r="D2491" s="36" t="s">
        <v>4901</v>
      </c>
      <c r="E2491" s="240">
        <v>6302.08</v>
      </c>
      <c r="F2491" s="235">
        <v>4639.3980000000001</v>
      </c>
      <c r="G2491" s="234">
        <v>1662.6819999999998</v>
      </c>
      <c r="H2491" s="105">
        <v>35.838313505329786</v>
      </c>
      <c r="I2491" s="240">
        <v>618.07899999999995</v>
      </c>
      <c r="J2491" s="235">
        <v>729.68499999999995</v>
      </c>
      <c r="K2491" s="234">
        <v>-111.60599999999999</v>
      </c>
      <c r="L2491" s="312">
        <v>-15.295093088113365</v>
      </c>
      <c r="M2491" s="240">
        <v>72.834000000000003</v>
      </c>
      <c r="N2491" s="235">
        <v>72.822999999999993</v>
      </c>
      <c r="O2491" s="234">
        <v>1.1000000000009891E-2</v>
      </c>
      <c r="P2491" s="105">
        <v>1.5105117888592742E-2</v>
      </c>
      <c r="Q2491" s="240">
        <v>5611.1670000000004</v>
      </c>
      <c r="R2491" s="235">
        <v>3836.89</v>
      </c>
      <c r="S2491" s="234">
        <v>1774.2770000000005</v>
      </c>
      <c r="T2491" s="105">
        <v>46.242581882722739</v>
      </c>
      <c r="U2491" s="180" t="s">
        <v>10982</v>
      </c>
      <c r="V2491" s="165">
        <v>4324</v>
      </c>
      <c r="W2491" s="165">
        <v>2001</v>
      </c>
      <c r="X2491" s="165">
        <v>2323</v>
      </c>
      <c r="Y2491" s="255">
        <v>116.0919540229885</v>
      </c>
      <c r="Z2491" s="237" t="s">
        <v>10983</v>
      </c>
      <c r="AA2491" s="165">
        <v>305</v>
      </c>
      <c r="AB2491" s="165">
        <v>447</v>
      </c>
      <c r="AC2491" s="165">
        <v>-142</v>
      </c>
      <c r="AD2491" s="255">
        <v>-31.767337807606268</v>
      </c>
      <c r="AE2491" s="237" t="s">
        <v>5481</v>
      </c>
      <c r="AF2491" s="165">
        <v>298</v>
      </c>
      <c r="AG2491" s="165">
        <v>380</v>
      </c>
      <c r="AH2491" s="165">
        <v>-82</v>
      </c>
      <c r="AI2491" s="165">
        <v>-21.578947368421055</v>
      </c>
      <c r="AJ2491" s="237" t="s">
        <v>10984</v>
      </c>
      <c r="AK2491" s="165">
        <v>241</v>
      </c>
      <c r="AL2491" s="165">
        <v>500</v>
      </c>
      <c r="AM2491" s="165">
        <v>-259</v>
      </c>
      <c r="AN2491" s="165">
        <v>-51.800000000000004</v>
      </c>
      <c r="AO2491" s="237" t="s">
        <v>10985</v>
      </c>
      <c r="AP2491" s="165">
        <v>207</v>
      </c>
      <c r="AQ2491" s="165">
        <v>230</v>
      </c>
      <c r="AR2491" s="165">
        <v>-23</v>
      </c>
      <c r="AS2491" s="255">
        <v>-10</v>
      </c>
      <c r="AT2491" s="135" t="s">
        <v>11741</v>
      </c>
    </row>
    <row r="2492" spans="2:46" ht="50" customHeight="1">
      <c r="B2492" s="34" t="s">
        <v>4902</v>
      </c>
      <c r="C2492" s="35" t="s">
        <v>5331</v>
      </c>
      <c r="D2492" s="36" t="s">
        <v>4903</v>
      </c>
      <c r="E2492" s="240">
        <v>4265.1880000000001</v>
      </c>
      <c r="F2492" s="235">
        <v>4696.1180000000004</v>
      </c>
      <c r="G2492" s="234">
        <v>-430.93000000000029</v>
      </c>
      <c r="H2492" s="105">
        <v>-9.1763026397548</v>
      </c>
      <c r="I2492" s="240">
        <v>1871.502</v>
      </c>
      <c r="J2492" s="235">
        <v>1751.3489999999999</v>
      </c>
      <c r="K2492" s="234">
        <v>120.15300000000002</v>
      </c>
      <c r="L2492" s="312">
        <v>6.8605971739499099</v>
      </c>
      <c r="M2492" s="240">
        <v>8.9999999999999993E-3</v>
      </c>
      <c r="N2492" s="235">
        <v>8.9999999999999993E-3</v>
      </c>
      <c r="O2492" s="234">
        <v>0</v>
      </c>
      <c r="P2492" s="105">
        <v>0</v>
      </c>
      <c r="Q2492" s="240">
        <v>2393.6770000000001</v>
      </c>
      <c r="R2492" s="235">
        <v>2944.76</v>
      </c>
      <c r="S2492" s="234">
        <v>-551.08300000000008</v>
      </c>
      <c r="T2492" s="105">
        <v>-18.714020837012185</v>
      </c>
      <c r="U2492" s="180" t="s">
        <v>5481</v>
      </c>
      <c r="V2492" s="165">
        <v>1419</v>
      </c>
      <c r="W2492" s="165">
        <v>1560</v>
      </c>
      <c r="X2492" s="165">
        <v>-141</v>
      </c>
      <c r="Y2492" s="255">
        <v>-9.0384615384615383</v>
      </c>
      <c r="Z2492" s="237" t="s">
        <v>7013</v>
      </c>
      <c r="AA2492" s="165">
        <v>680</v>
      </c>
      <c r="AB2492" s="165">
        <v>1100</v>
      </c>
      <c r="AC2492" s="165">
        <v>-420</v>
      </c>
      <c r="AD2492" s="255">
        <v>-38.181818181818187</v>
      </c>
      <c r="AE2492" s="237" t="s">
        <v>5669</v>
      </c>
      <c r="AF2492" s="165">
        <v>227</v>
      </c>
      <c r="AG2492" s="165">
        <v>227</v>
      </c>
      <c r="AH2492" s="165">
        <v>0</v>
      </c>
      <c r="AI2492" s="165">
        <v>0</v>
      </c>
      <c r="AJ2492" s="237" t="s">
        <v>6218</v>
      </c>
      <c r="AK2492" s="165">
        <v>20</v>
      </c>
      <c r="AL2492" s="165">
        <v>20</v>
      </c>
      <c r="AM2492" s="165">
        <v>0</v>
      </c>
      <c r="AN2492" s="165">
        <v>0</v>
      </c>
      <c r="AO2492" s="237" t="s">
        <v>5649</v>
      </c>
      <c r="AP2492" s="165">
        <v>19</v>
      </c>
      <c r="AQ2492" s="165">
        <v>10</v>
      </c>
      <c r="AR2492" s="165">
        <v>9</v>
      </c>
      <c r="AS2492" s="255">
        <v>90</v>
      </c>
      <c r="AT2492" s="135" t="s">
        <v>11742</v>
      </c>
    </row>
    <row r="2493" spans="2:46" ht="50" customHeight="1">
      <c r="B2493" s="34" t="s">
        <v>4904</v>
      </c>
      <c r="C2493" s="35" t="s">
        <v>5331</v>
      </c>
      <c r="D2493" s="36" t="s">
        <v>4905</v>
      </c>
      <c r="E2493" s="240">
        <v>3545.5369999999998</v>
      </c>
      <c r="F2493" s="235">
        <v>3671.3020000000001</v>
      </c>
      <c r="G2493" s="234">
        <v>-125.76500000000033</v>
      </c>
      <c r="H2493" s="105">
        <v>-3.4256239339613117</v>
      </c>
      <c r="I2493" s="240">
        <v>967.58699999999999</v>
      </c>
      <c r="J2493" s="235">
        <v>967.21600000000001</v>
      </c>
      <c r="K2493" s="234">
        <v>0.3709999999999809</v>
      </c>
      <c r="L2493" s="312">
        <v>3.835751269623134E-2</v>
      </c>
      <c r="M2493" s="240">
        <v>33.122</v>
      </c>
      <c r="N2493" s="235">
        <v>33.104999999999997</v>
      </c>
      <c r="O2493" s="234">
        <v>1.7000000000003013E-2</v>
      </c>
      <c r="P2493" s="105">
        <v>5.1351759552946734E-2</v>
      </c>
      <c r="Q2493" s="240">
        <v>2544.828</v>
      </c>
      <c r="R2493" s="235">
        <v>2670.9810000000002</v>
      </c>
      <c r="S2493" s="234">
        <v>-126.15300000000025</v>
      </c>
      <c r="T2493" s="105">
        <v>-4.7230961208634668</v>
      </c>
      <c r="U2493" s="180" t="s">
        <v>10986</v>
      </c>
      <c r="V2493" s="165">
        <v>1156</v>
      </c>
      <c r="W2493" s="165">
        <v>1256</v>
      </c>
      <c r="X2493" s="165">
        <v>-100</v>
      </c>
      <c r="Y2493" s="255">
        <v>-7.9617834394904454</v>
      </c>
      <c r="Z2493" s="237" t="s">
        <v>5481</v>
      </c>
      <c r="AA2493" s="165">
        <v>793</v>
      </c>
      <c r="AB2493" s="165">
        <v>789</v>
      </c>
      <c r="AC2493" s="165">
        <v>4</v>
      </c>
      <c r="AD2493" s="255">
        <v>0.5069708491761723</v>
      </c>
      <c r="AE2493" s="237" t="s">
        <v>10987</v>
      </c>
      <c r="AF2493" s="165">
        <v>301</v>
      </c>
      <c r="AG2493" s="165">
        <v>301</v>
      </c>
      <c r="AH2493" s="165">
        <v>0</v>
      </c>
      <c r="AI2493" s="165">
        <v>0</v>
      </c>
      <c r="AJ2493" s="237" t="s">
        <v>5386</v>
      </c>
      <c r="AK2493" s="165">
        <v>108</v>
      </c>
      <c r="AL2493" s="165">
        <v>108</v>
      </c>
      <c r="AM2493" s="165">
        <v>0</v>
      </c>
      <c r="AN2493" s="165">
        <v>0</v>
      </c>
      <c r="AO2493" s="237" t="s">
        <v>5478</v>
      </c>
      <c r="AP2493" s="165">
        <v>105</v>
      </c>
      <c r="AQ2493" s="165">
        <v>135</v>
      </c>
      <c r="AR2493" s="165">
        <v>-30</v>
      </c>
      <c r="AS2493" s="255">
        <v>-22.222222222222221</v>
      </c>
      <c r="AT2493" s="135" t="s">
        <v>11743</v>
      </c>
    </row>
    <row r="2494" spans="2:46" ht="50" customHeight="1">
      <c r="B2494" s="34" t="s">
        <v>4906</v>
      </c>
      <c r="C2494" s="35" t="s">
        <v>5331</v>
      </c>
      <c r="D2494" s="36" t="s">
        <v>4907</v>
      </c>
      <c r="E2494" s="240">
        <v>3564.3789999999999</v>
      </c>
      <c r="F2494" s="235">
        <v>3496.4789999999998</v>
      </c>
      <c r="G2494" s="234">
        <v>67.900000000000091</v>
      </c>
      <c r="H2494" s="105">
        <v>1.9419536053269615</v>
      </c>
      <c r="I2494" s="240">
        <v>1701.934</v>
      </c>
      <c r="J2494" s="235">
        <v>1680.423</v>
      </c>
      <c r="K2494" s="234">
        <v>21.510999999999967</v>
      </c>
      <c r="L2494" s="312">
        <v>1.2800943571945853</v>
      </c>
      <c r="M2494" s="240">
        <v>618.65099999999995</v>
      </c>
      <c r="N2494" s="235">
        <v>618.34299999999996</v>
      </c>
      <c r="O2494" s="234">
        <v>0.30799999999999272</v>
      </c>
      <c r="P2494" s="105">
        <v>4.9810542045433163E-2</v>
      </c>
      <c r="Q2494" s="240">
        <v>1243.7940000000001</v>
      </c>
      <c r="R2494" s="235">
        <v>1197.713</v>
      </c>
      <c r="S2494" s="234">
        <v>46.081000000000131</v>
      </c>
      <c r="T2494" s="105">
        <v>3.8474158667393716</v>
      </c>
      <c r="U2494" s="180" t="s">
        <v>5372</v>
      </c>
      <c r="V2494" s="165">
        <v>702</v>
      </c>
      <c r="W2494" s="165">
        <v>702</v>
      </c>
      <c r="X2494" s="165">
        <v>0</v>
      </c>
      <c r="Y2494" s="255">
        <v>0</v>
      </c>
      <c r="Z2494" s="237" t="s">
        <v>6272</v>
      </c>
      <c r="AA2494" s="165">
        <v>267</v>
      </c>
      <c r="AB2494" s="165">
        <v>241</v>
      </c>
      <c r="AC2494" s="165">
        <v>26</v>
      </c>
      <c r="AD2494" s="255">
        <v>10.78838174273859</v>
      </c>
      <c r="AE2494" s="237" t="s">
        <v>5373</v>
      </c>
      <c r="AF2494" s="165">
        <v>127</v>
      </c>
      <c r="AG2494" s="165">
        <v>127</v>
      </c>
      <c r="AH2494" s="165">
        <v>0</v>
      </c>
      <c r="AI2494" s="165">
        <v>0</v>
      </c>
      <c r="AJ2494" s="237" t="s">
        <v>10988</v>
      </c>
      <c r="AK2494" s="165">
        <v>79</v>
      </c>
      <c r="AL2494" s="165">
        <v>78</v>
      </c>
      <c r="AM2494" s="165">
        <v>1</v>
      </c>
      <c r="AN2494" s="165">
        <v>1.2820512820512819</v>
      </c>
      <c r="AO2494" s="237" t="s">
        <v>7275</v>
      </c>
      <c r="AP2494" s="165">
        <v>26</v>
      </c>
      <c r="AQ2494" s="165" t="s">
        <v>5412</v>
      </c>
      <c r="AR2494" s="165" t="s">
        <v>5412</v>
      </c>
      <c r="AS2494" s="165" t="s">
        <v>5412</v>
      </c>
      <c r="AT2494" s="135" t="s">
        <v>11744</v>
      </c>
    </row>
    <row r="2495" spans="2:46" ht="50" customHeight="1">
      <c r="B2495" s="34" t="s">
        <v>4908</v>
      </c>
      <c r="C2495" s="35" t="s">
        <v>5331</v>
      </c>
      <c r="D2495" s="36" t="s">
        <v>825</v>
      </c>
      <c r="E2495" s="240">
        <v>7206.9129999999996</v>
      </c>
      <c r="F2495" s="235">
        <v>7068.33</v>
      </c>
      <c r="G2495" s="234">
        <v>138.58299999999963</v>
      </c>
      <c r="H2495" s="105">
        <v>1.96061870342782</v>
      </c>
      <c r="I2495" s="240">
        <v>3021.4380000000001</v>
      </c>
      <c r="J2495" s="235">
        <v>3020.7440000000001</v>
      </c>
      <c r="K2495" s="234">
        <v>0.69399999999995998</v>
      </c>
      <c r="L2495" s="312">
        <v>2.2974472514054812E-2</v>
      </c>
      <c r="M2495" s="240">
        <v>320.57600000000002</v>
      </c>
      <c r="N2495" s="235">
        <v>320.49599999999998</v>
      </c>
      <c r="O2495" s="234">
        <v>8.0000000000040927E-2</v>
      </c>
      <c r="P2495" s="105">
        <v>2.4961309969559975E-2</v>
      </c>
      <c r="Q2495" s="240">
        <v>3864.8989999999999</v>
      </c>
      <c r="R2495" s="235">
        <v>3727.09</v>
      </c>
      <c r="S2495" s="234">
        <v>137.80899999999974</v>
      </c>
      <c r="T2495" s="105">
        <v>3.6974959016283413</v>
      </c>
      <c r="U2495" s="180" t="s">
        <v>10989</v>
      </c>
      <c r="V2495" s="165">
        <v>1403</v>
      </c>
      <c r="W2495" s="165">
        <v>1403</v>
      </c>
      <c r="X2495" s="165">
        <v>0</v>
      </c>
      <c r="Y2495" s="255">
        <v>0</v>
      </c>
      <c r="Z2495" s="237" t="s">
        <v>10990</v>
      </c>
      <c r="AA2495" s="165">
        <v>1260</v>
      </c>
      <c r="AB2495" s="165">
        <v>1260</v>
      </c>
      <c r="AC2495" s="165">
        <v>0</v>
      </c>
      <c r="AD2495" s="255">
        <v>0</v>
      </c>
      <c r="AE2495" s="237" t="s">
        <v>10991</v>
      </c>
      <c r="AF2495" s="165">
        <v>675</v>
      </c>
      <c r="AG2495" s="165">
        <v>675</v>
      </c>
      <c r="AH2495" s="165">
        <v>0</v>
      </c>
      <c r="AI2495" s="165">
        <v>0</v>
      </c>
      <c r="AJ2495" s="237" t="s">
        <v>10992</v>
      </c>
      <c r="AK2495" s="165">
        <v>343</v>
      </c>
      <c r="AL2495" s="165">
        <v>343</v>
      </c>
      <c r="AM2495" s="165">
        <v>0</v>
      </c>
      <c r="AN2495" s="165">
        <v>0</v>
      </c>
      <c r="AO2495" s="237" t="s">
        <v>5577</v>
      </c>
      <c r="AP2495" s="165">
        <v>99</v>
      </c>
      <c r="AQ2495" s="165" t="s">
        <v>5412</v>
      </c>
      <c r="AR2495" s="165" t="s">
        <v>5412</v>
      </c>
      <c r="AS2495" s="165" t="s">
        <v>5412</v>
      </c>
      <c r="AT2495" s="135" t="s">
        <v>11745</v>
      </c>
    </row>
    <row r="2496" spans="2:46" ht="50" customHeight="1">
      <c r="B2496" s="37" t="s">
        <v>4909</v>
      </c>
      <c r="C2496" s="35" t="s">
        <v>5331</v>
      </c>
      <c r="D2496" s="39" t="s">
        <v>4910</v>
      </c>
      <c r="E2496" s="240">
        <v>2816.8760000000002</v>
      </c>
      <c r="F2496" s="235">
        <v>2869.8560000000002</v>
      </c>
      <c r="G2496" s="234">
        <v>-52.980000000000018</v>
      </c>
      <c r="H2496" s="105">
        <v>-1.8460856572594588</v>
      </c>
      <c r="I2496" s="240">
        <v>1309.527</v>
      </c>
      <c r="J2496" s="235">
        <v>1364.896</v>
      </c>
      <c r="K2496" s="234">
        <v>-55.368999999999915</v>
      </c>
      <c r="L2496" s="312">
        <v>-4.0566460741331145</v>
      </c>
      <c r="M2496" s="240">
        <v>71.284999999999997</v>
      </c>
      <c r="N2496" s="235">
        <v>71.284999999999997</v>
      </c>
      <c r="O2496" s="234">
        <v>0</v>
      </c>
      <c r="P2496" s="105">
        <v>0</v>
      </c>
      <c r="Q2496" s="240">
        <v>1436.0640000000001</v>
      </c>
      <c r="R2496" s="235">
        <v>1433.675</v>
      </c>
      <c r="S2496" s="234">
        <v>2.3890000000001237</v>
      </c>
      <c r="T2496" s="105">
        <v>0.16663469754303617</v>
      </c>
      <c r="U2496" s="180" t="s">
        <v>5481</v>
      </c>
      <c r="V2496" s="165">
        <v>960</v>
      </c>
      <c r="W2496" s="165">
        <v>990</v>
      </c>
      <c r="X2496" s="165">
        <v>-30</v>
      </c>
      <c r="Y2496" s="255">
        <v>-3.0303030303030303</v>
      </c>
      <c r="Z2496" s="237" t="s">
        <v>5577</v>
      </c>
      <c r="AA2496" s="165">
        <v>235</v>
      </c>
      <c r="AB2496" s="165">
        <v>210</v>
      </c>
      <c r="AC2496" s="165">
        <v>25</v>
      </c>
      <c r="AD2496" s="255">
        <v>11.904761904761903</v>
      </c>
      <c r="AE2496" s="237" t="s">
        <v>5386</v>
      </c>
      <c r="AF2496" s="165">
        <v>167</v>
      </c>
      <c r="AG2496" s="165">
        <v>167</v>
      </c>
      <c r="AH2496" s="165">
        <v>0</v>
      </c>
      <c r="AI2496" s="165">
        <v>0</v>
      </c>
      <c r="AJ2496" s="237" t="s">
        <v>10993</v>
      </c>
      <c r="AK2496" s="165">
        <v>29</v>
      </c>
      <c r="AL2496" s="165">
        <v>29</v>
      </c>
      <c r="AM2496" s="165">
        <v>0</v>
      </c>
      <c r="AN2496" s="165">
        <v>0</v>
      </c>
      <c r="AO2496" s="237" t="s">
        <v>5649</v>
      </c>
      <c r="AP2496" s="165">
        <v>25</v>
      </c>
      <c r="AQ2496" s="165">
        <v>25</v>
      </c>
      <c r="AR2496" s="165">
        <v>0</v>
      </c>
      <c r="AS2496" s="255">
        <v>0</v>
      </c>
      <c r="AT2496" s="135" t="s">
        <v>11746</v>
      </c>
    </row>
    <row r="2497" spans="2:46" ht="50" customHeight="1">
      <c r="B2497" s="37" t="s">
        <v>4911</v>
      </c>
      <c r="C2497" s="35" t="s">
        <v>5331</v>
      </c>
      <c r="D2497" s="39" t="s">
        <v>4912</v>
      </c>
      <c r="E2497" s="240">
        <v>3334.6010000000001</v>
      </c>
      <c r="F2497" s="235">
        <v>3506.6320000000001</v>
      </c>
      <c r="G2497" s="234">
        <v>-172.03099999999995</v>
      </c>
      <c r="H2497" s="105">
        <v>-4.9058754953471002</v>
      </c>
      <c r="I2497" s="240">
        <v>1558.8889999999999</v>
      </c>
      <c r="J2497" s="235">
        <v>1528.268</v>
      </c>
      <c r="K2497" s="234">
        <v>30.620999999999867</v>
      </c>
      <c r="L2497" s="312">
        <v>2.0036407227004602</v>
      </c>
      <c r="M2497" s="240">
        <v>232.416</v>
      </c>
      <c r="N2497" s="235">
        <v>232.29</v>
      </c>
      <c r="O2497" s="234">
        <v>0.12600000000000477</v>
      </c>
      <c r="P2497" s="105">
        <v>5.4242541650525111E-2</v>
      </c>
      <c r="Q2497" s="240">
        <v>1543.296</v>
      </c>
      <c r="R2497" s="235">
        <v>1746.0740000000001</v>
      </c>
      <c r="S2497" s="234">
        <v>-202.77800000000002</v>
      </c>
      <c r="T2497" s="105">
        <v>-11.613368047402345</v>
      </c>
      <c r="U2497" s="180" t="s">
        <v>5481</v>
      </c>
      <c r="V2497" s="165">
        <v>1276</v>
      </c>
      <c r="W2497" s="165">
        <v>1464</v>
      </c>
      <c r="X2497" s="165">
        <v>-188</v>
      </c>
      <c r="Y2497" s="255">
        <v>-12.841530054644808</v>
      </c>
      <c r="Z2497" s="241" t="s">
        <v>10994</v>
      </c>
      <c r="AA2497" s="165">
        <v>157</v>
      </c>
      <c r="AB2497" s="165">
        <v>157</v>
      </c>
      <c r="AC2497" s="165">
        <v>0</v>
      </c>
      <c r="AD2497" s="255">
        <v>0</v>
      </c>
      <c r="AE2497" s="241" t="s">
        <v>10995</v>
      </c>
      <c r="AF2497" s="165">
        <v>40</v>
      </c>
      <c r="AG2497" s="165">
        <v>48</v>
      </c>
      <c r="AH2497" s="165">
        <v>-8</v>
      </c>
      <c r="AI2497" s="165">
        <v>-16.666666666666664</v>
      </c>
      <c r="AJ2497" s="241" t="s">
        <v>5577</v>
      </c>
      <c r="AK2497" s="165">
        <v>17</v>
      </c>
      <c r="AL2497" s="165">
        <v>24</v>
      </c>
      <c r="AM2497" s="165">
        <v>-7</v>
      </c>
      <c r="AN2497" s="165">
        <v>-29.166666666666668</v>
      </c>
      <c r="AO2497" s="241" t="s">
        <v>7411</v>
      </c>
      <c r="AP2497" s="165">
        <v>16</v>
      </c>
      <c r="AQ2497" s="165">
        <v>17</v>
      </c>
      <c r="AR2497" s="165">
        <v>-1</v>
      </c>
      <c r="AS2497" s="255">
        <v>-5.8823529411764701</v>
      </c>
      <c r="AT2497" s="169" t="s">
        <v>11747</v>
      </c>
    </row>
    <row r="2498" spans="2:46" ht="50" customHeight="1">
      <c r="B2498" s="34" t="s">
        <v>4913</v>
      </c>
      <c r="C2498" s="35" t="s">
        <v>5331</v>
      </c>
      <c r="D2498" s="36" t="s">
        <v>4914</v>
      </c>
      <c r="E2498" s="240">
        <v>3007.471</v>
      </c>
      <c r="F2498" s="235">
        <v>3080.627</v>
      </c>
      <c r="G2498" s="234">
        <v>-73.155999999999949</v>
      </c>
      <c r="H2498" s="105">
        <v>-2.3747113818063643</v>
      </c>
      <c r="I2498" s="240">
        <v>1729.0160000000001</v>
      </c>
      <c r="J2498" s="235">
        <v>1729.0160000000001</v>
      </c>
      <c r="K2498" s="234">
        <v>0</v>
      </c>
      <c r="L2498" s="312">
        <v>0</v>
      </c>
      <c r="M2498" s="240">
        <v>169.94900000000001</v>
      </c>
      <c r="N2498" s="235">
        <v>149.68799999999999</v>
      </c>
      <c r="O2498" s="234">
        <v>20.261000000000024</v>
      </c>
      <c r="P2498" s="105">
        <v>13.535487146598275</v>
      </c>
      <c r="Q2498" s="240">
        <v>1108.5060000000001</v>
      </c>
      <c r="R2498" s="235">
        <v>1201.923</v>
      </c>
      <c r="S2498" s="234">
        <v>-93.416999999999916</v>
      </c>
      <c r="T2498" s="105">
        <v>-7.7722948974268666</v>
      </c>
      <c r="U2498" s="180" t="s">
        <v>5481</v>
      </c>
      <c r="V2498" s="165">
        <v>750</v>
      </c>
      <c r="W2498" s="165">
        <v>851</v>
      </c>
      <c r="X2498" s="165">
        <v>-101</v>
      </c>
      <c r="Y2498" s="255">
        <v>-11.868390129259694</v>
      </c>
      <c r="Z2498" s="237" t="s">
        <v>5386</v>
      </c>
      <c r="AA2498" s="165">
        <v>141</v>
      </c>
      <c r="AB2498" s="165">
        <v>141</v>
      </c>
      <c r="AC2498" s="165">
        <v>0</v>
      </c>
      <c r="AD2498" s="255">
        <v>0</v>
      </c>
      <c r="AE2498" s="237" t="s">
        <v>5990</v>
      </c>
      <c r="AF2498" s="165">
        <v>89</v>
      </c>
      <c r="AG2498" s="165">
        <v>98</v>
      </c>
      <c r="AH2498" s="165">
        <v>-9</v>
      </c>
      <c r="AI2498" s="165">
        <v>-9.183673469387756</v>
      </c>
      <c r="AJ2498" s="241" t="s">
        <v>5615</v>
      </c>
      <c r="AK2498" s="165">
        <v>60</v>
      </c>
      <c r="AL2498" s="165">
        <v>60</v>
      </c>
      <c r="AM2498" s="165">
        <v>0</v>
      </c>
      <c r="AN2498" s="165">
        <v>0</v>
      </c>
      <c r="AO2498" s="241" t="s">
        <v>10996</v>
      </c>
      <c r="AP2498" s="165">
        <v>49</v>
      </c>
      <c r="AQ2498" s="165">
        <v>44</v>
      </c>
      <c r="AR2498" s="165">
        <v>5</v>
      </c>
      <c r="AS2498" s="255">
        <v>11.363636363636363</v>
      </c>
      <c r="AT2498" s="135" t="s">
        <v>11748</v>
      </c>
    </row>
    <row r="2499" spans="2:46" ht="50" customHeight="1">
      <c r="B2499" s="34" t="s">
        <v>4915</v>
      </c>
      <c r="C2499" s="35" t="s">
        <v>5331</v>
      </c>
      <c r="D2499" s="36" t="s">
        <v>4916</v>
      </c>
      <c r="E2499" s="240">
        <v>118.584</v>
      </c>
      <c r="F2499" s="235">
        <v>114.518</v>
      </c>
      <c r="G2499" s="234">
        <v>4.0660000000000025</v>
      </c>
      <c r="H2499" s="105">
        <v>3.5505335405787757</v>
      </c>
      <c r="I2499" s="240">
        <v>118.584</v>
      </c>
      <c r="J2499" s="235">
        <v>114.518</v>
      </c>
      <c r="K2499" s="234">
        <v>4.0660000000000025</v>
      </c>
      <c r="L2499" s="312">
        <v>3.5505335405787757</v>
      </c>
      <c r="M2499" s="240" t="s">
        <v>6150</v>
      </c>
      <c r="N2499" s="235" t="s">
        <v>6150</v>
      </c>
      <c r="O2499" s="235" t="s">
        <v>6150</v>
      </c>
      <c r="P2499" s="235" t="s">
        <v>6150</v>
      </c>
      <c r="Q2499" s="240">
        <v>0</v>
      </c>
      <c r="R2499" s="235">
        <v>0</v>
      </c>
      <c r="S2499" s="234">
        <v>0</v>
      </c>
      <c r="T2499" s="138" t="s">
        <v>12165</v>
      </c>
      <c r="U2499" s="65" t="s">
        <v>6150</v>
      </c>
      <c r="V2499" s="235" t="s">
        <v>6150</v>
      </c>
      <c r="W2499" s="235" t="s">
        <v>6150</v>
      </c>
      <c r="X2499" s="235" t="s">
        <v>6150</v>
      </c>
      <c r="Y2499" s="235" t="s">
        <v>6150</v>
      </c>
      <c r="Z2499" s="235" t="s">
        <v>6150</v>
      </c>
      <c r="AA2499" s="235" t="s">
        <v>6150</v>
      </c>
      <c r="AB2499" s="235" t="s">
        <v>6150</v>
      </c>
      <c r="AC2499" s="235" t="s">
        <v>6150</v>
      </c>
      <c r="AD2499" s="235" t="s">
        <v>6150</v>
      </c>
      <c r="AE2499" s="235" t="s">
        <v>12158</v>
      </c>
      <c r="AF2499" s="235" t="s">
        <v>12158</v>
      </c>
      <c r="AG2499" s="235" t="s">
        <v>12158</v>
      </c>
      <c r="AH2499" s="235" t="s">
        <v>12158</v>
      </c>
      <c r="AI2499" s="235" t="s">
        <v>12158</v>
      </c>
      <c r="AJ2499" s="165" t="s">
        <v>6176</v>
      </c>
      <c r="AK2499" s="165" t="s">
        <v>6176</v>
      </c>
      <c r="AL2499" s="165" t="s">
        <v>6176</v>
      </c>
      <c r="AM2499" s="165" t="s">
        <v>6176</v>
      </c>
      <c r="AN2499" s="165" t="s">
        <v>6176</v>
      </c>
      <c r="AO2499" s="165" t="s">
        <v>6176</v>
      </c>
      <c r="AP2499" s="165" t="s">
        <v>6176</v>
      </c>
      <c r="AQ2499" s="165" t="s">
        <v>6176</v>
      </c>
      <c r="AR2499" s="165" t="s">
        <v>6176</v>
      </c>
      <c r="AS2499" s="165" t="s">
        <v>6176</v>
      </c>
      <c r="AT2499" s="150"/>
    </row>
    <row r="2500" spans="2:46" ht="50" customHeight="1">
      <c r="B2500" s="34" t="s">
        <v>4917</v>
      </c>
      <c r="C2500" s="35" t="s">
        <v>5331</v>
      </c>
      <c r="D2500" s="36" t="s">
        <v>4918</v>
      </c>
      <c r="E2500" s="240">
        <v>82.111000000000004</v>
      </c>
      <c r="F2500" s="235">
        <v>78.134</v>
      </c>
      <c r="G2500" s="234">
        <v>3.9770000000000039</v>
      </c>
      <c r="H2500" s="105">
        <v>5.0899736350372491</v>
      </c>
      <c r="I2500" s="240">
        <v>82.111000000000004</v>
      </c>
      <c r="J2500" s="235">
        <v>78.134</v>
      </c>
      <c r="K2500" s="234">
        <v>3.9770000000000039</v>
      </c>
      <c r="L2500" s="312">
        <v>5.0899736350372491</v>
      </c>
      <c r="M2500" s="240" t="s">
        <v>6150</v>
      </c>
      <c r="N2500" s="235" t="s">
        <v>6150</v>
      </c>
      <c r="O2500" s="235" t="s">
        <v>6150</v>
      </c>
      <c r="P2500" s="235" t="s">
        <v>6150</v>
      </c>
      <c r="Q2500" s="240">
        <v>0</v>
      </c>
      <c r="R2500" s="235">
        <v>0</v>
      </c>
      <c r="S2500" s="234">
        <v>0</v>
      </c>
      <c r="T2500" s="138" t="s">
        <v>12165</v>
      </c>
      <c r="U2500" s="65" t="s">
        <v>6150</v>
      </c>
      <c r="V2500" s="235" t="s">
        <v>6150</v>
      </c>
      <c r="W2500" s="235" t="s">
        <v>6150</v>
      </c>
      <c r="X2500" s="235" t="s">
        <v>6150</v>
      </c>
      <c r="Y2500" s="235" t="s">
        <v>6150</v>
      </c>
      <c r="Z2500" s="235" t="s">
        <v>6150</v>
      </c>
      <c r="AA2500" s="235" t="s">
        <v>6150</v>
      </c>
      <c r="AB2500" s="235" t="s">
        <v>6150</v>
      </c>
      <c r="AC2500" s="235" t="s">
        <v>6150</v>
      </c>
      <c r="AD2500" s="235" t="s">
        <v>6150</v>
      </c>
      <c r="AE2500" s="235" t="s">
        <v>12158</v>
      </c>
      <c r="AF2500" s="235" t="s">
        <v>12158</v>
      </c>
      <c r="AG2500" s="235" t="s">
        <v>12158</v>
      </c>
      <c r="AH2500" s="235" t="s">
        <v>12158</v>
      </c>
      <c r="AI2500" s="235" t="s">
        <v>12158</v>
      </c>
      <c r="AJ2500" s="165" t="s">
        <v>6176</v>
      </c>
      <c r="AK2500" s="165" t="s">
        <v>6176</v>
      </c>
      <c r="AL2500" s="165" t="s">
        <v>6176</v>
      </c>
      <c r="AM2500" s="165" t="s">
        <v>6176</v>
      </c>
      <c r="AN2500" s="165" t="s">
        <v>6176</v>
      </c>
      <c r="AO2500" s="165" t="s">
        <v>6176</v>
      </c>
      <c r="AP2500" s="165" t="s">
        <v>6176</v>
      </c>
      <c r="AQ2500" s="165" t="s">
        <v>6176</v>
      </c>
      <c r="AR2500" s="165" t="s">
        <v>6176</v>
      </c>
      <c r="AS2500" s="165" t="s">
        <v>6176</v>
      </c>
      <c r="AT2500" s="150"/>
    </row>
    <row r="2501" spans="2:46" ht="50" customHeight="1">
      <c r="B2501" s="34" t="s">
        <v>4919</v>
      </c>
      <c r="C2501" s="35" t="s">
        <v>5331</v>
      </c>
      <c r="D2501" s="36" t="s">
        <v>4920</v>
      </c>
      <c r="E2501" s="240">
        <v>207.858</v>
      </c>
      <c r="F2501" s="235">
        <v>193.09</v>
      </c>
      <c r="G2501" s="234">
        <v>14.768000000000001</v>
      </c>
      <c r="H2501" s="105">
        <v>7.6482469314827286</v>
      </c>
      <c r="I2501" s="240">
        <v>207.858</v>
      </c>
      <c r="J2501" s="235">
        <v>193.09</v>
      </c>
      <c r="K2501" s="234">
        <v>14.768000000000001</v>
      </c>
      <c r="L2501" s="312">
        <v>7.6482469314827286</v>
      </c>
      <c r="M2501" s="240" t="s">
        <v>6150</v>
      </c>
      <c r="N2501" s="235" t="s">
        <v>6150</v>
      </c>
      <c r="O2501" s="235" t="s">
        <v>6150</v>
      </c>
      <c r="P2501" s="235" t="s">
        <v>6150</v>
      </c>
      <c r="Q2501" s="240">
        <v>0</v>
      </c>
      <c r="R2501" s="235">
        <v>0</v>
      </c>
      <c r="S2501" s="234">
        <v>0</v>
      </c>
      <c r="T2501" s="138" t="s">
        <v>12165</v>
      </c>
      <c r="U2501" s="65" t="s">
        <v>6150</v>
      </c>
      <c r="V2501" s="235" t="s">
        <v>6150</v>
      </c>
      <c r="W2501" s="235" t="s">
        <v>6150</v>
      </c>
      <c r="X2501" s="235" t="s">
        <v>6150</v>
      </c>
      <c r="Y2501" s="235" t="s">
        <v>6150</v>
      </c>
      <c r="Z2501" s="235" t="s">
        <v>6150</v>
      </c>
      <c r="AA2501" s="235" t="s">
        <v>6150</v>
      </c>
      <c r="AB2501" s="235" t="s">
        <v>6150</v>
      </c>
      <c r="AC2501" s="235" t="s">
        <v>6150</v>
      </c>
      <c r="AD2501" s="235" t="s">
        <v>6150</v>
      </c>
      <c r="AE2501" s="235" t="s">
        <v>12158</v>
      </c>
      <c r="AF2501" s="235" t="s">
        <v>12158</v>
      </c>
      <c r="AG2501" s="235" t="s">
        <v>12158</v>
      </c>
      <c r="AH2501" s="235" t="s">
        <v>12158</v>
      </c>
      <c r="AI2501" s="235" t="s">
        <v>12158</v>
      </c>
      <c r="AJ2501" s="165" t="s">
        <v>6176</v>
      </c>
      <c r="AK2501" s="165" t="s">
        <v>6176</v>
      </c>
      <c r="AL2501" s="165" t="s">
        <v>6176</v>
      </c>
      <c r="AM2501" s="165" t="s">
        <v>6176</v>
      </c>
      <c r="AN2501" s="165" t="s">
        <v>6176</v>
      </c>
      <c r="AO2501" s="165" t="s">
        <v>6176</v>
      </c>
      <c r="AP2501" s="165" t="s">
        <v>6176</v>
      </c>
      <c r="AQ2501" s="165" t="s">
        <v>6176</v>
      </c>
      <c r="AR2501" s="165" t="s">
        <v>6176</v>
      </c>
      <c r="AS2501" s="165" t="s">
        <v>6176</v>
      </c>
      <c r="AT2501" s="150"/>
    </row>
    <row r="2502" spans="2:46" ht="50" customHeight="1">
      <c r="B2502" s="34" t="s">
        <v>4921</v>
      </c>
      <c r="C2502" s="35" t="s">
        <v>5331</v>
      </c>
      <c r="D2502" s="36" t="s">
        <v>4922</v>
      </c>
      <c r="E2502" s="240">
        <v>762.37599999999998</v>
      </c>
      <c r="F2502" s="235">
        <v>770.16300000000001</v>
      </c>
      <c r="G2502" s="234">
        <v>-7.7870000000000346</v>
      </c>
      <c r="H2502" s="105">
        <v>-1.011084666492682</v>
      </c>
      <c r="I2502" s="240" t="s">
        <v>6150</v>
      </c>
      <c r="J2502" s="235" t="s">
        <v>6150</v>
      </c>
      <c r="K2502" s="235" t="s">
        <v>6150</v>
      </c>
      <c r="L2502" s="314" t="s">
        <v>6150</v>
      </c>
      <c r="M2502" s="240" t="s">
        <v>6150</v>
      </c>
      <c r="N2502" s="235" t="s">
        <v>6150</v>
      </c>
      <c r="O2502" s="235" t="s">
        <v>6150</v>
      </c>
      <c r="P2502" s="235" t="s">
        <v>6150</v>
      </c>
      <c r="Q2502" s="240">
        <v>762.37599999999998</v>
      </c>
      <c r="R2502" s="235">
        <v>770.16300000000001</v>
      </c>
      <c r="S2502" s="234">
        <v>-7.7870000000000346</v>
      </c>
      <c r="T2502" s="105">
        <v>-1.011084666492682</v>
      </c>
      <c r="U2502" s="180" t="s">
        <v>8285</v>
      </c>
      <c r="V2502" s="165">
        <v>762</v>
      </c>
      <c r="W2502" s="165">
        <v>770</v>
      </c>
      <c r="X2502" s="165">
        <v>-8</v>
      </c>
      <c r="Y2502" s="255">
        <v>-1.0389610389610389</v>
      </c>
      <c r="Z2502" s="235" t="s">
        <v>6150</v>
      </c>
      <c r="AA2502" s="235" t="s">
        <v>6150</v>
      </c>
      <c r="AB2502" s="235" t="s">
        <v>6150</v>
      </c>
      <c r="AC2502" s="235" t="s">
        <v>6150</v>
      </c>
      <c r="AD2502" s="235" t="s">
        <v>6150</v>
      </c>
      <c r="AE2502" s="235" t="s">
        <v>12158</v>
      </c>
      <c r="AF2502" s="235" t="s">
        <v>12158</v>
      </c>
      <c r="AG2502" s="235" t="s">
        <v>12158</v>
      </c>
      <c r="AH2502" s="235" t="s">
        <v>12158</v>
      </c>
      <c r="AI2502" s="235" t="s">
        <v>12158</v>
      </c>
      <c r="AJ2502" s="165" t="s">
        <v>6176</v>
      </c>
      <c r="AK2502" s="165" t="s">
        <v>6176</v>
      </c>
      <c r="AL2502" s="165" t="s">
        <v>6176</v>
      </c>
      <c r="AM2502" s="165" t="s">
        <v>6176</v>
      </c>
      <c r="AN2502" s="165" t="s">
        <v>6176</v>
      </c>
      <c r="AO2502" s="165" t="s">
        <v>6176</v>
      </c>
      <c r="AP2502" s="165" t="s">
        <v>6176</v>
      </c>
      <c r="AQ2502" s="165" t="s">
        <v>6176</v>
      </c>
      <c r="AR2502" s="165" t="s">
        <v>6176</v>
      </c>
      <c r="AS2502" s="165" t="s">
        <v>6176</v>
      </c>
      <c r="AT2502" s="150"/>
    </row>
    <row r="2503" spans="2:46" ht="50" customHeight="1">
      <c r="B2503" s="34" t="s">
        <v>4923</v>
      </c>
      <c r="C2503" s="35" t="s">
        <v>5331</v>
      </c>
      <c r="D2503" s="36" t="s">
        <v>4924</v>
      </c>
      <c r="E2503" s="240">
        <v>290.74299999999999</v>
      </c>
      <c r="F2503" s="235">
        <v>182.22900000000001</v>
      </c>
      <c r="G2503" s="234">
        <v>108.51399999999998</v>
      </c>
      <c r="H2503" s="105">
        <v>59.548150952921866</v>
      </c>
      <c r="I2503" s="240">
        <v>67.635000000000005</v>
      </c>
      <c r="J2503" s="235">
        <v>59.701000000000001</v>
      </c>
      <c r="K2503" s="234">
        <v>7.9340000000000046</v>
      </c>
      <c r="L2503" s="312">
        <v>13.289559638867029</v>
      </c>
      <c r="M2503" s="240" t="s">
        <v>6150</v>
      </c>
      <c r="N2503" s="235" t="s">
        <v>6150</v>
      </c>
      <c r="O2503" s="235" t="s">
        <v>6150</v>
      </c>
      <c r="P2503" s="235" t="s">
        <v>6150</v>
      </c>
      <c r="Q2503" s="240">
        <v>223.108</v>
      </c>
      <c r="R2503" s="235">
        <v>122.52800000000001</v>
      </c>
      <c r="S2503" s="234">
        <v>100.58</v>
      </c>
      <c r="T2503" s="105">
        <v>82.087359623922694</v>
      </c>
      <c r="U2503" s="180" t="s">
        <v>6602</v>
      </c>
      <c r="V2503" s="165">
        <v>163</v>
      </c>
      <c r="W2503" s="165">
        <v>122</v>
      </c>
      <c r="X2503" s="165">
        <v>41</v>
      </c>
      <c r="Y2503" s="255">
        <v>33.606557377049178</v>
      </c>
      <c r="Z2503" s="241" t="s">
        <v>5481</v>
      </c>
      <c r="AA2503" s="165">
        <v>60</v>
      </c>
      <c r="AB2503" s="165">
        <v>0</v>
      </c>
      <c r="AC2503" s="165">
        <v>60</v>
      </c>
      <c r="AD2503" s="255">
        <v>0</v>
      </c>
      <c r="AE2503" s="235" t="s">
        <v>12158</v>
      </c>
      <c r="AF2503" s="235" t="s">
        <v>12158</v>
      </c>
      <c r="AG2503" s="235" t="s">
        <v>12158</v>
      </c>
      <c r="AH2503" s="235" t="s">
        <v>12158</v>
      </c>
      <c r="AI2503" s="235" t="s">
        <v>12158</v>
      </c>
      <c r="AJ2503" s="165" t="s">
        <v>6176</v>
      </c>
      <c r="AK2503" s="165" t="s">
        <v>6176</v>
      </c>
      <c r="AL2503" s="165" t="s">
        <v>6176</v>
      </c>
      <c r="AM2503" s="165" t="s">
        <v>6176</v>
      </c>
      <c r="AN2503" s="165" t="s">
        <v>6176</v>
      </c>
      <c r="AO2503" s="165" t="s">
        <v>6176</v>
      </c>
      <c r="AP2503" s="165" t="s">
        <v>6176</v>
      </c>
      <c r="AQ2503" s="165" t="s">
        <v>6176</v>
      </c>
      <c r="AR2503" s="165" t="s">
        <v>6176</v>
      </c>
      <c r="AS2503" s="165" t="s">
        <v>6176</v>
      </c>
      <c r="AT2503" s="150"/>
    </row>
    <row r="2504" spans="2:46" ht="50" customHeight="1">
      <c r="B2504" s="34" t="s">
        <v>4925</v>
      </c>
      <c r="C2504" s="35" t="s">
        <v>5331</v>
      </c>
      <c r="D2504" s="36" t="s">
        <v>4926</v>
      </c>
      <c r="E2504" s="240">
        <v>116.554</v>
      </c>
      <c r="F2504" s="235">
        <v>103.861</v>
      </c>
      <c r="G2504" s="234">
        <v>12.692999999999998</v>
      </c>
      <c r="H2504" s="105">
        <v>12.221141718258053</v>
      </c>
      <c r="I2504" s="240">
        <v>66.554000000000002</v>
      </c>
      <c r="J2504" s="235">
        <v>53.860999999999997</v>
      </c>
      <c r="K2504" s="234">
        <v>12.693000000000005</v>
      </c>
      <c r="L2504" s="312">
        <v>23.566216743097986</v>
      </c>
      <c r="M2504" s="240" t="s">
        <v>6150</v>
      </c>
      <c r="N2504" s="235" t="s">
        <v>6150</v>
      </c>
      <c r="O2504" s="235" t="s">
        <v>6150</v>
      </c>
      <c r="P2504" s="235" t="s">
        <v>6150</v>
      </c>
      <c r="Q2504" s="240">
        <v>50</v>
      </c>
      <c r="R2504" s="235">
        <v>50</v>
      </c>
      <c r="S2504" s="234">
        <v>0</v>
      </c>
      <c r="T2504" s="105">
        <v>0</v>
      </c>
      <c r="U2504" s="180" t="s">
        <v>10997</v>
      </c>
      <c r="V2504" s="165">
        <v>50</v>
      </c>
      <c r="W2504" s="165">
        <v>50</v>
      </c>
      <c r="X2504" s="165">
        <v>0</v>
      </c>
      <c r="Y2504" s="255">
        <v>0</v>
      </c>
      <c r="Z2504" s="235" t="s">
        <v>6150</v>
      </c>
      <c r="AA2504" s="235" t="s">
        <v>6150</v>
      </c>
      <c r="AB2504" s="235" t="s">
        <v>6150</v>
      </c>
      <c r="AC2504" s="235" t="s">
        <v>6150</v>
      </c>
      <c r="AD2504" s="235" t="s">
        <v>6150</v>
      </c>
      <c r="AE2504" s="235" t="s">
        <v>12158</v>
      </c>
      <c r="AF2504" s="235" t="s">
        <v>12158</v>
      </c>
      <c r="AG2504" s="235" t="s">
        <v>12158</v>
      </c>
      <c r="AH2504" s="235" t="s">
        <v>12158</v>
      </c>
      <c r="AI2504" s="235" t="s">
        <v>12158</v>
      </c>
      <c r="AJ2504" s="165" t="s">
        <v>6176</v>
      </c>
      <c r="AK2504" s="165" t="s">
        <v>6176</v>
      </c>
      <c r="AL2504" s="165" t="s">
        <v>6176</v>
      </c>
      <c r="AM2504" s="165" t="s">
        <v>6176</v>
      </c>
      <c r="AN2504" s="165" t="s">
        <v>6176</v>
      </c>
      <c r="AO2504" s="165" t="s">
        <v>6176</v>
      </c>
      <c r="AP2504" s="165" t="s">
        <v>6176</v>
      </c>
      <c r="AQ2504" s="165" t="s">
        <v>6176</v>
      </c>
      <c r="AR2504" s="165" t="s">
        <v>6176</v>
      </c>
      <c r="AS2504" s="165" t="s">
        <v>6176</v>
      </c>
      <c r="AT2504" s="150"/>
    </row>
    <row r="2505" spans="2:46" ht="50" customHeight="1">
      <c r="B2505" s="34" t="s">
        <v>4927</v>
      </c>
      <c r="C2505" s="35" t="s">
        <v>5331</v>
      </c>
      <c r="D2505" s="36" t="s">
        <v>4928</v>
      </c>
      <c r="E2505" s="240">
        <v>257.89</v>
      </c>
      <c r="F2505" s="235">
        <v>696.96699999999998</v>
      </c>
      <c r="G2505" s="234">
        <v>-439.077</v>
      </c>
      <c r="H2505" s="105">
        <v>-62.998248123655785</v>
      </c>
      <c r="I2505" s="240" t="s">
        <v>6150</v>
      </c>
      <c r="J2505" s="235" t="s">
        <v>6150</v>
      </c>
      <c r="K2505" s="235" t="s">
        <v>6150</v>
      </c>
      <c r="L2505" s="314" t="s">
        <v>6150</v>
      </c>
      <c r="M2505" s="240" t="s">
        <v>6150</v>
      </c>
      <c r="N2505" s="235" t="s">
        <v>6150</v>
      </c>
      <c r="O2505" s="235" t="s">
        <v>6150</v>
      </c>
      <c r="P2505" s="235" t="s">
        <v>6150</v>
      </c>
      <c r="Q2505" s="240">
        <v>257.89</v>
      </c>
      <c r="R2505" s="235">
        <v>696.96699999999998</v>
      </c>
      <c r="S2505" s="234">
        <v>-439.077</v>
      </c>
      <c r="T2505" s="105">
        <v>-62.998248123655785</v>
      </c>
      <c r="U2505" s="180" t="s">
        <v>6602</v>
      </c>
      <c r="V2505" s="165">
        <v>91</v>
      </c>
      <c r="W2505" s="165">
        <v>101</v>
      </c>
      <c r="X2505" s="165">
        <v>-10</v>
      </c>
      <c r="Y2505" s="255">
        <v>-9.9009900990099009</v>
      </c>
      <c r="Z2505" s="241" t="s">
        <v>10998</v>
      </c>
      <c r="AA2505" s="165">
        <v>62</v>
      </c>
      <c r="AB2505" s="165">
        <v>498</v>
      </c>
      <c r="AC2505" s="165">
        <v>-436</v>
      </c>
      <c r="AD2505" s="255">
        <v>-87.550200803212846</v>
      </c>
      <c r="AE2505" s="241" t="s">
        <v>10940</v>
      </c>
      <c r="AF2505" s="165">
        <v>56</v>
      </c>
      <c r="AG2505" s="165">
        <v>60</v>
      </c>
      <c r="AH2505" s="165">
        <v>-4</v>
      </c>
      <c r="AI2505" s="165">
        <v>-6.666666666666667</v>
      </c>
      <c r="AJ2505" s="241" t="s">
        <v>10999</v>
      </c>
      <c r="AK2505" s="165">
        <v>49</v>
      </c>
      <c r="AL2505" s="165">
        <v>38</v>
      </c>
      <c r="AM2505" s="165">
        <v>11</v>
      </c>
      <c r="AN2505" s="165">
        <v>28.947368421052634</v>
      </c>
      <c r="AO2505" s="165" t="s">
        <v>6176</v>
      </c>
      <c r="AP2505" s="165" t="s">
        <v>6176</v>
      </c>
      <c r="AQ2505" s="165" t="s">
        <v>6176</v>
      </c>
      <c r="AR2505" s="165" t="s">
        <v>6176</v>
      </c>
      <c r="AS2505" s="165" t="s">
        <v>6176</v>
      </c>
      <c r="AT2505" s="150"/>
    </row>
    <row r="2506" spans="2:46" ht="50" customHeight="1">
      <c r="B2506" s="34" t="s">
        <v>4929</v>
      </c>
      <c r="C2506" s="35" t="s">
        <v>5331</v>
      </c>
      <c r="D2506" s="36" t="s">
        <v>4930</v>
      </c>
      <c r="E2506" s="240">
        <v>36.118000000000002</v>
      </c>
      <c r="F2506" s="235">
        <v>32.618000000000002</v>
      </c>
      <c r="G2506" s="234">
        <v>3.5</v>
      </c>
      <c r="H2506" s="105">
        <v>10.730271629161813</v>
      </c>
      <c r="I2506" s="240">
        <v>36.118000000000002</v>
      </c>
      <c r="J2506" s="235">
        <v>32.618000000000002</v>
      </c>
      <c r="K2506" s="234">
        <v>3.5</v>
      </c>
      <c r="L2506" s="312">
        <v>10.730271629161813</v>
      </c>
      <c r="M2506" s="240" t="s">
        <v>6150</v>
      </c>
      <c r="N2506" s="235" t="s">
        <v>6150</v>
      </c>
      <c r="O2506" s="235" t="s">
        <v>6150</v>
      </c>
      <c r="P2506" s="235" t="s">
        <v>6150</v>
      </c>
      <c r="Q2506" s="240">
        <v>0</v>
      </c>
      <c r="R2506" s="235">
        <v>0</v>
      </c>
      <c r="S2506" s="234">
        <v>0</v>
      </c>
      <c r="T2506" s="138" t="s">
        <v>12165</v>
      </c>
      <c r="U2506" s="65" t="s">
        <v>6150</v>
      </c>
      <c r="V2506" s="235" t="s">
        <v>6150</v>
      </c>
      <c r="W2506" s="235" t="s">
        <v>6150</v>
      </c>
      <c r="X2506" s="235" t="s">
        <v>6150</v>
      </c>
      <c r="Y2506" s="235" t="s">
        <v>6150</v>
      </c>
      <c r="Z2506" s="235" t="s">
        <v>6150</v>
      </c>
      <c r="AA2506" s="235" t="s">
        <v>6150</v>
      </c>
      <c r="AB2506" s="235" t="s">
        <v>6150</v>
      </c>
      <c r="AC2506" s="235" t="s">
        <v>6150</v>
      </c>
      <c r="AD2506" s="235" t="s">
        <v>6150</v>
      </c>
      <c r="AE2506" s="235" t="s">
        <v>12158</v>
      </c>
      <c r="AF2506" s="235" t="s">
        <v>12158</v>
      </c>
      <c r="AG2506" s="235" t="s">
        <v>12158</v>
      </c>
      <c r="AH2506" s="235" t="s">
        <v>12158</v>
      </c>
      <c r="AI2506" s="235" t="s">
        <v>12158</v>
      </c>
      <c r="AJ2506" s="165" t="s">
        <v>6176</v>
      </c>
      <c r="AK2506" s="165" t="s">
        <v>6176</v>
      </c>
      <c r="AL2506" s="165" t="s">
        <v>6176</v>
      </c>
      <c r="AM2506" s="165" t="s">
        <v>6176</v>
      </c>
      <c r="AN2506" s="165" t="s">
        <v>6176</v>
      </c>
      <c r="AO2506" s="165" t="s">
        <v>6176</v>
      </c>
      <c r="AP2506" s="165" t="s">
        <v>6176</v>
      </c>
      <c r="AQ2506" s="165" t="s">
        <v>6176</v>
      </c>
      <c r="AR2506" s="165" t="s">
        <v>6176</v>
      </c>
      <c r="AS2506" s="165" t="s">
        <v>6176</v>
      </c>
      <c r="AT2506" s="150"/>
    </row>
    <row r="2507" spans="2:46" ht="50" customHeight="1">
      <c r="B2507" s="34" t="s">
        <v>4931</v>
      </c>
      <c r="C2507" s="35" t="s">
        <v>5331</v>
      </c>
      <c r="D2507" s="36" t="s">
        <v>4932</v>
      </c>
      <c r="E2507" s="240">
        <v>167.08600000000001</v>
      </c>
      <c r="F2507" s="235">
        <v>189.697</v>
      </c>
      <c r="G2507" s="234">
        <v>-22.61099999999999</v>
      </c>
      <c r="H2507" s="105">
        <v>-11.919534837135004</v>
      </c>
      <c r="I2507" s="240" t="s">
        <v>6150</v>
      </c>
      <c r="J2507" s="235" t="s">
        <v>6150</v>
      </c>
      <c r="K2507" s="235" t="s">
        <v>6150</v>
      </c>
      <c r="L2507" s="314" t="s">
        <v>6150</v>
      </c>
      <c r="M2507" s="240" t="s">
        <v>6150</v>
      </c>
      <c r="N2507" s="235" t="s">
        <v>6150</v>
      </c>
      <c r="O2507" s="235" t="s">
        <v>6150</v>
      </c>
      <c r="P2507" s="235" t="s">
        <v>6150</v>
      </c>
      <c r="Q2507" s="240">
        <v>167.08600000000001</v>
      </c>
      <c r="R2507" s="235">
        <v>189.697</v>
      </c>
      <c r="S2507" s="234">
        <v>-22.61099999999999</v>
      </c>
      <c r="T2507" s="105">
        <v>-11.919534837135004</v>
      </c>
      <c r="U2507" s="180" t="s">
        <v>11000</v>
      </c>
      <c r="V2507" s="165">
        <v>154</v>
      </c>
      <c r="W2507" s="165">
        <v>177</v>
      </c>
      <c r="X2507" s="165">
        <v>-23</v>
      </c>
      <c r="Y2507" s="255">
        <v>-12.994350282485875</v>
      </c>
      <c r="Z2507" s="241" t="s">
        <v>11001</v>
      </c>
      <c r="AA2507" s="165">
        <v>13</v>
      </c>
      <c r="AB2507" s="165">
        <v>13</v>
      </c>
      <c r="AC2507" s="165">
        <v>0</v>
      </c>
      <c r="AD2507" s="255">
        <v>0</v>
      </c>
      <c r="AE2507" s="235" t="s">
        <v>12158</v>
      </c>
      <c r="AF2507" s="235" t="s">
        <v>12158</v>
      </c>
      <c r="AG2507" s="235" t="s">
        <v>12158</v>
      </c>
      <c r="AH2507" s="235" t="s">
        <v>12158</v>
      </c>
      <c r="AI2507" s="235" t="s">
        <v>12158</v>
      </c>
      <c r="AJ2507" s="165" t="s">
        <v>6176</v>
      </c>
      <c r="AK2507" s="165" t="s">
        <v>6176</v>
      </c>
      <c r="AL2507" s="165" t="s">
        <v>6176</v>
      </c>
      <c r="AM2507" s="165" t="s">
        <v>6176</v>
      </c>
      <c r="AN2507" s="165" t="s">
        <v>6176</v>
      </c>
      <c r="AO2507" s="165" t="s">
        <v>6176</v>
      </c>
      <c r="AP2507" s="165" t="s">
        <v>6176</v>
      </c>
      <c r="AQ2507" s="165" t="s">
        <v>6176</v>
      </c>
      <c r="AR2507" s="165" t="s">
        <v>6176</v>
      </c>
      <c r="AS2507" s="165" t="s">
        <v>6176</v>
      </c>
      <c r="AT2507" s="150"/>
    </row>
    <row r="2508" spans="2:46" ht="50" customHeight="1">
      <c r="B2508" s="34" t="s">
        <v>4933</v>
      </c>
      <c r="C2508" s="35" t="s">
        <v>5331</v>
      </c>
      <c r="D2508" s="36" t="s">
        <v>4934</v>
      </c>
      <c r="E2508" s="240">
        <v>26.757000000000001</v>
      </c>
      <c r="F2508" s="235">
        <v>48.122</v>
      </c>
      <c r="G2508" s="234">
        <v>-21.364999999999998</v>
      </c>
      <c r="H2508" s="105">
        <v>-44.397572835709234</v>
      </c>
      <c r="I2508" s="240">
        <v>26.757000000000001</v>
      </c>
      <c r="J2508" s="235">
        <v>48.122</v>
      </c>
      <c r="K2508" s="234">
        <v>-21.364999999999998</v>
      </c>
      <c r="L2508" s="312">
        <v>-44.397572835709234</v>
      </c>
      <c r="M2508" s="240" t="s">
        <v>6150</v>
      </c>
      <c r="N2508" s="235" t="s">
        <v>6150</v>
      </c>
      <c r="O2508" s="235" t="s">
        <v>6150</v>
      </c>
      <c r="P2508" s="235" t="s">
        <v>6150</v>
      </c>
      <c r="Q2508" s="240" t="s">
        <v>6150</v>
      </c>
      <c r="R2508" s="235" t="s">
        <v>6150</v>
      </c>
      <c r="S2508" s="235" t="s">
        <v>6150</v>
      </c>
      <c r="T2508" s="290" t="s">
        <v>6150</v>
      </c>
      <c r="U2508" s="65" t="s">
        <v>6150</v>
      </c>
      <c r="V2508" s="235" t="s">
        <v>6150</v>
      </c>
      <c r="W2508" s="235" t="s">
        <v>6150</v>
      </c>
      <c r="X2508" s="235" t="s">
        <v>6150</v>
      </c>
      <c r="Y2508" s="235" t="s">
        <v>6150</v>
      </c>
      <c r="Z2508" s="235" t="s">
        <v>6150</v>
      </c>
      <c r="AA2508" s="235" t="s">
        <v>6150</v>
      </c>
      <c r="AB2508" s="235" t="s">
        <v>6150</v>
      </c>
      <c r="AC2508" s="235" t="s">
        <v>6150</v>
      </c>
      <c r="AD2508" s="235" t="s">
        <v>6150</v>
      </c>
      <c r="AE2508" s="235" t="s">
        <v>12158</v>
      </c>
      <c r="AF2508" s="235" t="s">
        <v>12158</v>
      </c>
      <c r="AG2508" s="235" t="s">
        <v>12158</v>
      </c>
      <c r="AH2508" s="235" t="s">
        <v>12158</v>
      </c>
      <c r="AI2508" s="235" t="s">
        <v>12158</v>
      </c>
      <c r="AJ2508" s="165" t="s">
        <v>6176</v>
      </c>
      <c r="AK2508" s="165" t="s">
        <v>6176</v>
      </c>
      <c r="AL2508" s="165" t="s">
        <v>6176</v>
      </c>
      <c r="AM2508" s="165" t="s">
        <v>6176</v>
      </c>
      <c r="AN2508" s="165" t="s">
        <v>6176</v>
      </c>
      <c r="AO2508" s="165" t="s">
        <v>6176</v>
      </c>
      <c r="AP2508" s="165" t="s">
        <v>6176</v>
      </c>
      <c r="AQ2508" s="165" t="s">
        <v>6176</v>
      </c>
      <c r="AR2508" s="165" t="s">
        <v>6176</v>
      </c>
      <c r="AS2508" s="165" t="s">
        <v>6176</v>
      </c>
      <c r="AT2508" s="151"/>
    </row>
    <row r="2509" spans="2:46" ht="50" customHeight="1">
      <c r="B2509" s="34" t="s">
        <v>4935</v>
      </c>
      <c r="C2509" s="35" t="s">
        <v>5331</v>
      </c>
      <c r="D2509" s="36" t="s">
        <v>4936</v>
      </c>
      <c r="E2509" s="240">
        <v>97.638999999999996</v>
      </c>
      <c r="F2509" s="235">
        <v>89.135999999999996</v>
      </c>
      <c r="G2509" s="234">
        <v>8.5030000000000001</v>
      </c>
      <c r="H2509" s="105">
        <v>9.5393555914557524</v>
      </c>
      <c r="I2509" s="240">
        <v>97.638999999999996</v>
      </c>
      <c r="J2509" s="235">
        <v>89.135999999999996</v>
      </c>
      <c r="K2509" s="234">
        <v>8.5030000000000001</v>
      </c>
      <c r="L2509" s="312">
        <v>9.5393555914557524</v>
      </c>
      <c r="M2509" s="240" t="s">
        <v>6150</v>
      </c>
      <c r="N2509" s="235" t="s">
        <v>6150</v>
      </c>
      <c r="O2509" s="235" t="s">
        <v>6150</v>
      </c>
      <c r="P2509" s="235" t="s">
        <v>6150</v>
      </c>
      <c r="Q2509" s="240" t="s">
        <v>6150</v>
      </c>
      <c r="R2509" s="235" t="s">
        <v>6150</v>
      </c>
      <c r="S2509" s="235" t="s">
        <v>6150</v>
      </c>
      <c r="T2509" s="290" t="s">
        <v>6150</v>
      </c>
      <c r="U2509" s="65" t="s">
        <v>6150</v>
      </c>
      <c r="V2509" s="235" t="s">
        <v>6150</v>
      </c>
      <c r="W2509" s="235" t="s">
        <v>6150</v>
      </c>
      <c r="X2509" s="235" t="s">
        <v>6150</v>
      </c>
      <c r="Y2509" s="235" t="s">
        <v>6150</v>
      </c>
      <c r="Z2509" s="235" t="s">
        <v>6150</v>
      </c>
      <c r="AA2509" s="235" t="s">
        <v>6150</v>
      </c>
      <c r="AB2509" s="235" t="s">
        <v>6150</v>
      </c>
      <c r="AC2509" s="235" t="s">
        <v>6150</v>
      </c>
      <c r="AD2509" s="235" t="s">
        <v>6150</v>
      </c>
      <c r="AE2509" s="235" t="s">
        <v>12158</v>
      </c>
      <c r="AF2509" s="235" t="s">
        <v>12158</v>
      </c>
      <c r="AG2509" s="235" t="s">
        <v>12158</v>
      </c>
      <c r="AH2509" s="235" t="s">
        <v>12158</v>
      </c>
      <c r="AI2509" s="235" t="s">
        <v>12158</v>
      </c>
      <c r="AJ2509" s="165" t="s">
        <v>6176</v>
      </c>
      <c r="AK2509" s="165" t="s">
        <v>6176</v>
      </c>
      <c r="AL2509" s="165" t="s">
        <v>6176</v>
      </c>
      <c r="AM2509" s="165" t="s">
        <v>6176</v>
      </c>
      <c r="AN2509" s="165" t="s">
        <v>6176</v>
      </c>
      <c r="AO2509" s="165" t="s">
        <v>6176</v>
      </c>
      <c r="AP2509" s="165" t="s">
        <v>6176</v>
      </c>
      <c r="AQ2509" s="165" t="s">
        <v>6176</v>
      </c>
      <c r="AR2509" s="165" t="s">
        <v>6176</v>
      </c>
      <c r="AS2509" s="165" t="s">
        <v>6176</v>
      </c>
      <c r="AT2509" s="151"/>
    </row>
    <row r="2510" spans="2:46" ht="50" customHeight="1">
      <c r="B2510" s="34" t="s">
        <v>4937</v>
      </c>
      <c r="C2510" s="35" t="s">
        <v>5331</v>
      </c>
      <c r="D2510" s="36" t="s">
        <v>4938</v>
      </c>
      <c r="E2510" s="240">
        <v>2244.5219999999999</v>
      </c>
      <c r="F2510" s="235">
        <v>2371.422</v>
      </c>
      <c r="G2510" s="234">
        <v>-126.90000000000009</v>
      </c>
      <c r="H2510" s="105">
        <v>-5.3512196479580645</v>
      </c>
      <c r="I2510" s="240" t="s">
        <v>6150</v>
      </c>
      <c r="J2510" s="235" t="s">
        <v>6150</v>
      </c>
      <c r="K2510" s="235" t="s">
        <v>6150</v>
      </c>
      <c r="L2510" s="314" t="s">
        <v>6150</v>
      </c>
      <c r="M2510" s="240" t="s">
        <v>6150</v>
      </c>
      <c r="N2510" s="235" t="s">
        <v>6150</v>
      </c>
      <c r="O2510" s="235" t="s">
        <v>6150</v>
      </c>
      <c r="P2510" s="235" t="s">
        <v>6150</v>
      </c>
      <c r="Q2510" s="240">
        <v>2244.5219999999999</v>
      </c>
      <c r="R2510" s="235">
        <v>2371.422</v>
      </c>
      <c r="S2510" s="234">
        <v>-126.90000000000009</v>
      </c>
      <c r="T2510" s="105">
        <v>-5.3512196479580645</v>
      </c>
      <c r="U2510" s="180" t="s">
        <v>6109</v>
      </c>
      <c r="V2510" s="165">
        <v>2037</v>
      </c>
      <c r="W2510" s="165">
        <v>2170</v>
      </c>
      <c r="X2510" s="165">
        <v>-133</v>
      </c>
      <c r="Y2510" s="255">
        <v>-6.129032258064516</v>
      </c>
      <c r="Z2510" s="241" t="s">
        <v>11002</v>
      </c>
      <c r="AA2510" s="165">
        <v>126</v>
      </c>
      <c r="AB2510" s="165">
        <v>125</v>
      </c>
      <c r="AC2510" s="165">
        <v>1</v>
      </c>
      <c r="AD2510" s="255">
        <v>0.8</v>
      </c>
      <c r="AE2510" s="241" t="s">
        <v>11003</v>
      </c>
      <c r="AF2510" s="165">
        <v>53</v>
      </c>
      <c r="AG2510" s="165">
        <v>43</v>
      </c>
      <c r="AH2510" s="165">
        <v>10</v>
      </c>
      <c r="AI2510" s="165">
        <v>23.255813953488371</v>
      </c>
      <c r="AJ2510" s="241" t="s">
        <v>10343</v>
      </c>
      <c r="AK2510" s="165">
        <v>28</v>
      </c>
      <c r="AL2510" s="165">
        <v>34</v>
      </c>
      <c r="AM2510" s="165">
        <v>-6</v>
      </c>
      <c r="AN2510" s="165">
        <v>-17.647058823529413</v>
      </c>
      <c r="AO2510" s="165" t="s">
        <v>6176</v>
      </c>
      <c r="AP2510" s="165" t="s">
        <v>6176</v>
      </c>
      <c r="AQ2510" s="165" t="s">
        <v>6176</v>
      </c>
      <c r="AR2510" s="165" t="s">
        <v>6176</v>
      </c>
      <c r="AS2510" s="165" t="s">
        <v>6176</v>
      </c>
      <c r="AT2510" s="150"/>
    </row>
    <row r="2511" spans="2:46" ht="50" customHeight="1">
      <c r="B2511" s="34" t="s">
        <v>4939</v>
      </c>
      <c r="C2511" s="35" t="s">
        <v>5331</v>
      </c>
      <c r="D2511" s="36" t="s">
        <v>4940</v>
      </c>
      <c r="E2511" s="240">
        <v>427.56099999999998</v>
      </c>
      <c r="F2511" s="235">
        <v>393.2</v>
      </c>
      <c r="G2511" s="234">
        <v>34.36099999999999</v>
      </c>
      <c r="H2511" s="105">
        <v>8.7388097660223778</v>
      </c>
      <c r="I2511" s="240">
        <v>32.479999999999997</v>
      </c>
      <c r="J2511" s="235">
        <v>29.875</v>
      </c>
      <c r="K2511" s="234">
        <v>2.6049999999999969</v>
      </c>
      <c r="L2511" s="312">
        <v>8.7196652719665178</v>
      </c>
      <c r="M2511" s="240" t="s">
        <v>6150</v>
      </c>
      <c r="N2511" s="235" t="s">
        <v>6150</v>
      </c>
      <c r="O2511" s="235" t="s">
        <v>6150</v>
      </c>
      <c r="P2511" s="235" t="s">
        <v>6150</v>
      </c>
      <c r="Q2511" s="240">
        <v>395.08100000000002</v>
      </c>
      <c r="R2511" s="235">
        <v>363.32499999999999</v>
      </c>
      <c r="S2511" s="234">
        <v>31.756000000000029</v>
      </c>
      <c r="T2511" s="105">
        <v>8.740383953760416</v>
      </c>
      <c r="U2511" s="180" t="s">
        <v>11004</v>
      </c>
      <c r="V2511" s="165">
        <v>18</v>
      </c>
      <c r="W2511" s="165">
        <v>17</v>
      </c>
      <c r="X2511" s="165">
        <v>1</v>
      </c>
      <c r="Y2511" s="255">
        <v>5.8823529411764701</v>
      </c>
      <c r="Z2511" s="241" t="s">
        <v>11005</v>
      </c>
      <c r="AA2511" s="165">
        <v>57</v>
      </c>
      <c r="AB2511" s="165">
        <v>33</v>
      </c>
      <c r="AC2511" s="165">
        <v>24</v>
      </c>
      <c r="AD2511" s="255">
        <v>72.727272727272734</v>
      </c>
      <c r="AE2511" s="241" t="s">
        <v>6920</v>
      </c>
      <c r="AF2511" s="165">
        <v>320</v>
      </c>
      <c r="AG2511" s="165">
        <v>313</v>
      </c>
      <c r="AH2511" s="165">
        <v>7</v>
      </c>
      <c r="AI2511" s="165">
        <v>2.2364217252396164</v>
      </c>
      <c r="AJ2511" s="165" t="s">
        <v>6176</v>
      </c>
      <c r="AK2511" s="165" t="s">
        <v>6176</v>
      </c>
      <c r="AL2511" s="165" t="s">
        <v>6176</v>
      </c>
      <c r="AM2511" s="165" t="s">
        <v>6176</v>
      </c>
      <c r="AN2511" s="165" t="s">
        <v>6176</v>
      </c>
      <c r="AO2511" s="165" t="s">
        <v>6176</v>
      </c>
      <c r="AP2511" s="165" t="s">
        <v>6176</v>
      </c>
      <c r="AQ2511" s="165" t="s">
        <v>6176</v>
      </c>
      <c r="AR2511" s="165" t="s">
        <v>6176</v>
      </c>
      <c r="AS2511" s="165" t="s">
        <v>6176</v>
      </c>
      <c r="AT2511" s="150"/>
    </row>
    <row r="2512" spans="2:46" ht="50" customHeight="1">
      <c r="B2512" s="34" t="s">
        <v>4941</v>
      </c>
      <c r="C2512" s="35" t="s">
        <v>5332</v>
      </c>
      <c r="D2512" s="36" t="s">
        <v>4942</v>
      </c>
      <c r="E2512" s="240">
        <v>44439.072</v>
      </c>
      <c r="F2512" s="235">
        <v>48657.319000000003</v>
      </c>
      <c r="G2512" s="234">
        <f t="shared" ref="G2512:G2573" si="787">E2512-F2512</f>
        <v>-4218.247000000003</v>
      </c>
      <c r="H2512" s="105">
        <f t="shared" ref="H2512:H2567" si="788">G2512/F2512*100</f>
        <v>-8.6692959799120928</v>
      </c>
      <c r="I2512" s="240">
        <v>8724.9189999999999</v>
      </c>
      <c r="J2512" s="235">
        <v>10721.364</v>
      </c>
      <c r="K2512" s="234">
        <f t="shared" ref="K2512:K2573" si="789">I2512-J2512</f>
        <v>-1996.4449999999997</v>
      </c>
      <c r="L2512" s="312">
        <f t="shared" ref="L2512:L2573" si="790">K2512/J2512*100</f>
        <v>-18.621184767162084</v>
      </c>
      <c r="M2512" s="240">
        <v>12815.084000000001</v>
      </c>
      <c r="N2512" s="235">
        <v>14082.939</v>
      </c>
      <c r="O2512" s="234">
        <f t="shared" ref="O2512:O2558" si="791">M2512-N2512</f>
        <v>-1267.8549999999996</v>
      </c>
      <c r="P2512" s="105">
        <f t="shared" ref="P2512:P2558" si="792">O2512/N2512*100</f>
        <v>-9.0027727876972232</v>
      </c>
      <c r="Q2512" s="240">
        <v>22899.069</v>
      </c>
      <c r="R2512" s="235">
        <v>23853.016</v>
      </c>
      <c r="S2512" s="234">
        <f t="shared" ref="S2512:S2573" si="793">Q2512-R2512</f>
        <v>-953.94700000000012</v>
      </c>
      <c r="T2512" s="105">
        <f t="shared" ref="T2512:T2573" si="794">S2512/R2512*100</f>
        <v>-3.9992720417409693</v>
      </c>
      <c r="U2512" s="180" t="s">
        <v>8663</v>
      </c>
      <c r="V2512" s="165">
        <v>8879</v>
      </c>
      <c r="W2512" s="165">
        <v>9162</v>
      </c>
      <c r="X2512" s="165">
        <f t="shared" si="778"/>
        <v>-283</v>
      </c>
      <c r="Y2512" s="255">
        <f t="shared" si="779"/>
        <v>-3.0888452302990612</v>
      </c>
      <c r="Z2512" s="241" t="s">
        <v>11006</v>
      </c>
      <c r="AA2512" s="165">
        <v>5625</v>
      </c>
      <c r="AB2512" s="165">
        <v>5725</v>
      </c>
      <c r="AC2512" s="165">
        <f t="shared" ref="AC2512:AC2547" si="795">AA2512-AB2512</f>
        <v>-100</v>
      </c>
      <c r="AD2512" s="165">
        <f t="shared" si="780"/>
        <v>-1.7467248908296942</v>
      </c>
      <c r="AE2512" s="235" t="s">
        <v>11007</v>
      </c>
      <c r="AF2512" s="165">
        <v>4076</v>
      </c>
      <c r="AG2512" s="165">
        <v>4176</v>
      </c>
      <c r="AH2512" s="165">
        <f t="shared" si="781"/>
        <v>-100</v>
      </c>
      <c r="AI2512" s="165">
        <f t="shared" si="782"/>
        <v>-2.3946360153256707</v>
      </c>
      <c r="AJ2512" s="241" t="s">
        <v>11008</v>
      </c>
      <c r="AK2512" s="165">
        <v>2431</v>
      </c>
      <c r="AL2512" s="165">
        <v>2828</v>
      </c>
      <c r="AM2512" s="165">
        <f t="shared" si="783"/>
        <v>-397</v>
      </c>
      <c r="AN2512" s="165">
        <f t="shared" si="784"/>
        <v>-14.038189533239038</v>
      </c>
      <c r="AO2512" s="241" t="s">
        <v>6364</v>
      </c>
      <c r="AP2512" s="165">
        <v>694</v>
      </c>
      <c r="AQ2512" s="165">
        <v>694</v>
      </c>
      <c r="AR2512" s="165">
        <f t="shared" si="785"/>
        <v>0</v>
      </c>
      <c r="AS2512" s="255">
        <f t="shared" si="786"/>
        <v>0</v>
      </c>
      <c r="AT2512" s="166" t="s">
        <v>11806</v>
      </c>
    </row>
    <row r="2513" spans="2:46" ht="50" customHeight="1">
      <c r="B2513" s="37" t="s">
        <v>4943</v>
      </c>
      <c r="C2513" s="35" t="s">
        <v>5332</v>
      </c>
      <c r="D2513" s="39" t="s">
        <v>4944</v>
      </c>
      <c r="E2513" s="240">
        <v>16101.118</v>
      </c>
      <c r="F2513" s="235">
        <v>16870.004000000001</v>
      </c>
      <c r="G2513" s="234">
        <f t="shared" si="787"/>
        <v>-768.88600000000042</v>
      </c>
      <c r="H2513" s="105">
        <f t="shared" si="788"/>
        <v>-4.5577108339749079</v>
      </c>
      <c r="I2513" s="240">
        <v>5949.3959999999997</v>
      </c>
      <c r="J2513" s="235">
        <v>5549.2610000000004</v>
      </c>
      <c r="K2513" s="234">
        <f t="shared" si="789"/>
        <v>400.13499999999931</v>
      </c>
      <c r="L2513" s="312">
        <f t="shared" si="790"/>
        <v>7.2105997537329616</v>
      </c>
      <c r="M2513" s="240">
        <v>1181.855</v>
      </c>
      <c r="N2513" s="235">
        <v>1281.336</v>
      </c>
      <c r="O2513" s="234">
        <f t="shared" si="791"/>
        <v>-99.480999999999995</v>
      </c>
      <c r="P2513" s="105">
        <f t="shared" si="792"/>
        <v>-7.7638496069727214</v>
      </c>
      <c r="Q2513" s="240">
        <v>8969.8670000000002</v>
      </c>
      <c r="R2513" s="235">
        <v>10039.406999999999</v>
      </c>
      <c r="S2513" s="234">
        <f t="shared" si="793"/>
        <v>-1069.5399999999991</v>
      </c>
      <c r="T2513" s="105">
        <f t="shared" si="794"/>
        <v>-10.653418075390301</v>
      </c>
      <c r="U2513" s="344" t="s">
        <v>11009</v>
      </c>
      <c r="V2513" s="165">
        <v>3509.1480000000001</v>
      </c>
      <c r="W2513" s="165">
        <v>2772.3510000000001</v>
      </c>
      <c r="X2513" s="165">
        <f t="shared" si="778"/>
        <v>736.79700000000003</v>
      </c>
      <c r="Y2513" s="255">
        <f t="shared" si="779"/>
        <v>26.576613134484049</v>
      </c>
      <c r="Z2513" s="235" t="s">
        <v>5338</v>
      </c>
      <c r="AA2513" s="165">
        <v>1959.451</v>
      </c>
      <c r="AB2513" s="165">
        <v>2200.2429999999999</v>
      </c>
      <c r="AC2513" s="165">
        <f t="shared" si="795"/>
        <v>-240.79199999999992</v>
      </c>
      <c r="AD2513" s="165">
        <f t="shared" si="780"/>
        <v>-10.943882107567205</v>
      </c>
      <c r="AE2513" s="235" t="s">
        <v>5531</v>
      </c>
      <c r="AF2513" s="165">
        <v>963.53700000000003</v>
      </c>
      <c r="AG2513" s="165">
        <v>2441.5230000000001</v>
      </c>
      <c r="AH2513" s="165">
        <f t="shared" si="781"/>
        <v>-1477.9860000000001</v>
      </c>
      <c r="AI2513" s="165">
        <f t="shared" si="782"/>
        <v>-60.535411708183787</v>
      </c>
      <c r="AJ2513" s="241" t="s">
        <v>6323</v>
      </c>
      <c r="AK2513" s="165">
        <v>895.65599999999995</v>
      </c>
      <c r="AL2513" s="165">
        <v>895.65599999999995</v>
      </c>
      <c r="AM2513" s="165">
        <f t="shared" si="783"/>
        <v>0</v>
      </c>
      <c r="AN2513" s="165">
        <f t="shared" si="784"/>
        <v>0</v>
      </c>
      <c r="AO2513" s="241" t="s">
        <v>5516</v>
      </c>
      <c r="AP2513" s="165">
        <v>657.27599999999995</v>
      </c>
      <c r="AQ2513" s="165">
        <v>692.61500000000001</v>
      </c>
      <c r="AR2513" s="165">
        <f t="shared" si="785"/>
        <v>-35.339000000000055</v>
      </c>
      <c r="AS2513" s="255">
        <f t="shared" si="786"/>
        <v>-5.1022573868599519</v>
      </c>
      <c r="AT2513" s="166" t="s">
        <v>11806</v>
      </c>
    </row>
    <row r="2514" spans="2:46" ht="50" customHeight="1">
      <c r="B2514" s="37" t="s">
        <v>4945</v>
      </c>
      <c r="C2514" s="35" t="s">
        <v>5332</v>
      </c>
      <c r="D2514" s="39" t="s">
        <v>4946</v>
      </c>
      <c r="E2514" s="240">
        <v>3607.3119999999999</v>
      </c>
      <c r="F2514" s="235">
        <v>2362.3710000000001</v>
      </c>
      <c r="G2514" s="234">
        <f t="shared" si="787"/>
        <v>1244.9409999999998</v>
      </c>
      <c r="H2514" s="105">
        <f t="shared" si="788"/>
        <v>52.698792865303531</v>
      </c>
      <c r="I2514" s="240">
        <v>1242.1500000000001</v>
      </c>
      <c r="J2514" s="235">
        <v>1175.5</v>
      </c>
      <c r="K2514" s="234">
        <f t="shared" si="789"/>
        <v>66.650000000000091</v>
      </c>
      <c r="L2514" s="312">
        <f t="shared" si="790"/>
        <v>5.6699276903445419</v>
      </c>
      <c r="M2514" s="240">
        <v>337.5</v>
      </c>
      <c r="N2514" s="235">
        <v>328.55</v>
      </c>
      <c r="O2514" s="234">
        <f t="shared" si="791"/>
        <v>8.9499999999999886</v>
      </c>
      <c r="P2514" s="105">
        <f t="shared" si="792"/>
        <v>2.7240907015674902</v>
      </c>
      <c r="Q2514" s="240">
        <v>2027.662</v>
      </c>
      <c r="R2514" s="235">
        <v>858.32100000000003</v>
      </c>
      <c r="S2514" s="234">
        <f t="shared" si="793"/>
        <v>1169.3409999999999</v>
      </c>
      <c r="T2514" s="105">
        <f t="shared" si="794"/>
        <v>136.23586047644179</v>
      </c>
      <c r="U2514" s="180" t="s">
        <v>5460</v>
      </c>
      <c r="V2514" s="165">
        <v>1749</v>
      </c>
      <c r="W2514" s="165">
        <v>603</v>
      </c>
      <c r="X2514" s="165">
        <f t="shared" si="778"/>
        <v>1146</v>
      </c>
      <c r="Y2514" s="165">
        <f t="shared" si="779"/>
        <v>190.04975124378109</v>
      </c>
      <c r="Z2514" s="235" t="s">
        <v>5338</v>
      </c>
      <c r="AA2514" s="165">
        <v>166</v>
      </c>
      <c r="AB2514" s="165">
        <v>143</v>
      </c>
      <c r="AC2514" s="165">
        <f t="shared" si="795"/>
        <v>23</v>
      </c>
      <c r="AD2514" s="165">
        <f t="shared" si="780"/>
        <v>16.083916083916083</v>
      </c>
      <c r="AE2514" s="235" t="s">
        <v>5427</v>
      </c>
      <c r="AF2514" s="165">
        <v>80</v>
      </c>
      <c r="AG2514" s="165">
        <v>80</v>
      </c>
      <c r="AH2514" s="165">
        <f t="shared" si="781"/>
        <v>0</v>
      </c>
      <c r="AI2514" s="165">
        <f t="shared" si="782"/>
        <v>0</v>
      </c>
      <c r="AJ2514" s="241" t="s">
        <v>5567</v>
      </c>
      <c r="AK2514" s="165">
        <v>10</v>
      </c>
      <c r="AL2514" s="165">
        <v>10</v>
      </c>
      <c r="AM2514" s="165">
        <f t="shared" si="783"/>
        <v>0</v>
      </c>
      <c r="AN2514" s="165">
        <f t="shared" si="784"/>
        <v>0</v>
      </c>
      <c r="AO2514" s="241" t="s">
        <v>11010</v>
      </c>
      <c r="AP2514" s="165">
        <v>10</v>
      </c>
      <c r="AQ2514" s="165">
        <v>10</v>
      </c>
      <c r="AR2514" s="165">
        <f t="shared" si="785"/>
        <v>0</v>
      </c>
      <c r="AS2514" s="255">
        <f t="shared" si="786"/>
        <v>0</v>
      </c>
      <c r="AT2514" s="166" t="s">
        <v>11806</v>
      </c>
    </row>
    <row r="2515" spans="2:46" ht="50" customHeight="1">
      <c r="B2515" s="34" t="s">
        <v>4947</v>
      </c>
      <c r="C2515" s="35" t="s">
        <v>5332</v>
      </c>
      <c r="D2515" s="36" t="s">
        <v>4948</v>
      </c>
      <c r="E2515" s="240">
        <v>6628.6719999999996</v>
      </c>
      <c r="F2515" s="235">
        <v>6474.04</v>
      </c>
      <c r="G2515" s="234">
        <f t="shared" si="787"/>
        <v>154.63199999999961</v>
      </c>
      <c r="H2515" s="105">
        <f t="shared" si="788"/>
        <v>2.3884931202155011</v>
      </c>
      <c r="I2515" s="240">
        <v>2244.6729999999998</v>
      </c>
      <c r="J2515" s="235">
        <v>2020.8130000000001</v>
      </c>
      <c r="K2515" s="234">
        <f t="shared" si="789"/>
        <v>223.85999999999967</v>
      </c>
      <c r="L2515" s="312">
        <f t="shared" si="790"/>
        <v>11.077719709839538</v>
      </c>
      <c r="M2515" s="240">
        <v>720.18399999999997</v>
      </c>
      <c r="N2515" s="235">
        <v>720.02300000000002</v>
      </c>
      <c r="O2515" s="234">
        <f t="shared" si="791"/>
        <v>0.16099999999994452</v>
      </c>
      <c r="P2515" s="105">
        <f t="shared" si="792"/>
        <v>2.2360396820649414E-2</v>
      </c>
      <c r="Q2515" s="240">
        <v>3663.8150000000001</v>
      </c>
      <c r="R2515" s="235">
        <v>3733.2040000000002</v>
      </c>
      <c r="S2515" s="234">
        <f t="shared" si="793"/>
        <v>-69.389000000000124</v>
      </c>
      <c r="T2515" s="105">
        <f t="shared" si="794"/>
        <v>-1.8586983191917754</v>
      </c>
      <c r="U2515" s="180" t="s">
        <v>6571</v>
      </c>
      <c r="V2515" s="165">
        <v>1397</v>
      </c>
      <c r="W2515" s="165">
        <v>1575</v>
      </c>
      <c r="X2515" s="165">
        <f t="shared" si="778"/>
        <v>-178</v>
      </c>
      <c r="Y2515" s="165">
        <f t="shared" si="779"/>
        <v>-11.301587301587301</v>
      </c>
      <c r="Z2515" s="241" t="s">
        <v>11011</v>
      </c>
      <c r="AA2515" s="165">
        <v>1166</v>
      </c>
      <c r="AB2515" s="165">
        <v>1164</v>
      </c>
      <c r="AC2515" s="165">
        <f t="shared" si="795"/>
        <v>2</v>
      </c>
      <c r="AD2515" s="165">
        <f t="shared" si="780"/>
        <v>0.1718213058419244</v>
      </c>
      <c r="AE2515" s="235" t="s">
        <v>5338</v>
      </c>
      <c r="AF2515" s="165">
        <v>380</v>
      </c>
      <c r="AG2515" s="165">
        <v>239</v>
      </c>
      <c r="AH2515" s="165">
        <f t="shared" si="781"/>
        <v>141</v>
      </c>
      <c r="AI2515" s="165">
        <f t="shared" si="782"/>
        <v>58.995815899581594</v>
      </c>
      <c r="AJ2515" s="241" t="s">
        <v>5445</v>
      </c>
      <c r="AK2515" s="165">
        <v>212</v>
      </c>
      <c r="AL2515" s="165">
        <v>233</v>
      </c>
      <c r="AM2515" s="165">
        <f t="shared" si="783"/>
        <v>-21</v>
      </c>
      <c r="AN2515" s="165">
        <f t="shared" si="784"/>
        <v>-9.0128755364806867</v>
      </c>
      <c r="AO2515" s="235" t="s">
        <v>10921</v>
      </c>
      <c r="AP2515" s="165">
        <v>152</v>
      </c>
      <c r="AQ2515" s="165">
        <v>142</v>
      </c>
      <c r="AR2515" s="165">
        <f t="shared" si="785"/>
        <v>10</v>
      </c>
      <c r="AS2515" s="255">
        <f t="shared" si="786"/>
        <v>7.042253521126761</v>
      </c>
      <c r="AT2515" s="166" t="s">
        <v>11806</v>
      </c>
    </row>
    <row r="2516" spans="2:46" ht="50" customHeight="1">
      <c r="B2516" s="34" t="s">
        <v>4949</v>
      </c>
      <c r="C2516" s="35" t="s">
        <v>5332</v>
      </c>
      <c r="D2516" s="36" t="s">
        <v>4950</v>
      </c>
      <c r="E2516" s="240">
        <v>17832.883999999998</v>
      </c>
      <c r="F2516" s="235">
        <v>19169.865000000002</v>
      </c>
      <c r="G2516" s="234">
        <f t="shared" si="787"/>
        <v>-1336.9810000000034</v>
      </c>
      <c r="H2516" s="105">
        <f t="shared" si="788"/>
        <v>-6.9743892301797814</v>
      </c>
      <c r="I2516" s="240">
        <v>8242.6</v>
      </c>
      <c r="J2516" s="235">
        <v>8339.6</v>
      </c>
      <c r="K2516" s="234">
        <f t="shared" si="789"/>
        <v>-97</v>
      </c>
      <c r="L2516" s="312">
        <f t="shared" si="790"/>
        <v>-1.1631253297520265</v>
      </c>
      <c r="M2516" s="240">
        <v>3136.3</v>
      </c>
      <c r="N2516" s="235">
        <v>3282.8</v>
      </c>
      <c r="O2516" s="234">
        <f t="shared" si="791"/>
        <v>-146.5</v>
      </c>
      <c r="P2516" s="105">
        <f t="shared" si="792"/>
        <v>-4.4626538320945537</v>
      </c>
      <c r="Q2516" s="240">
        <v>6453.9840000000004</v>
      </c>
      <c r="R2516" s="235">
        <v>7547.4650000000001</v>
      </c>
      <c r="S2516" s="234">
        <f t="shared" si="793"/>
        <v>-1093.4809999999998</v>
      </c>
      <c r="T2516" s="105">
        <f t="shared" si="794"/>
        <v>-14.488056585886779</v>
      </c>
      <c r="U2516" s="180" t="s">
        <v>11012</v>
      </c>
      <c r="V2516" s="165">
        <v>2612</v>
      </c>
      <c r="W2516" s="165">
        <v>2624</v>
      </c>
      <c r="X2516" s="165">
        <f t="shared" si="778"/>
        <v>-12</v>
      </c>
      <c r="Y2516" s="255">
        <f t="shared" si="779"/>
        <v>-0.45731707317073167</v>
      </c>
      <c r="Z2516" s="237" t="s">
        <v>10453</v>
      </c>
      <c r="AA2516" s="165">
        <v>1740</v>
      </c>
      <c r="AB2516" s="165">
        <v>2297</v>
      </c>
      <c r="AC2516" s="165">
        <f t="shared" si="795"/>
        <v>-557</v>
      </c>
      <c r="AD2516" s="165">
        <f t="shared" si="780"/>
        <v>-24.249020461471485</v>
      </c>
      <c r="AE2516" s="237" t="s">
        <v>11013</v>
      </c>
      <c r="AF2516" s="165">
        <v>739</v>
      </c>
      <c r="AG2516" s="165">
        <v>738</v>
      </c>
      <c r="AH2516" s="165">
        <f t="shared" si="781"/>
        <v>1</v>
      </c>
      <c r="AI2516" s="165">
        <f t="shared" si="782"/>
        <v>0.13550135501355012</v>
      </c>
      <c r="AJ2516" s="237" t="s">
        <v>5373</v>
      </c>
      <c r="AK2516" s="165">
        <v>600</v>
      </c>
      <c r="AL2516" s="165">
        <v>600</v>
      </c>
      <c r="AM2516" s="165">
        <f t="shared" si="783"/>
        <v>0</v>
      </c>
      <c r="AN2516" s="165">
        <f t="shared" si="784"/>
        <v>0</v>
      </c>
      <c r="AO2516" s="237" t="s">
        <v>11014</v>
      </c>
      <c r="AP2516" s="165">
        <v>427</v>
      </c>
      <c r="AQ2516" s="165">
        <v>471</v>
      </c>
      <c r="AR2516" s="165">
        <f t="shared" si="785"/>
        <v>-44</v>
      </c>
      <c r="AS2516" s="255">
        <f t="shared" si="786"/>
        <v>-9.3418259023354562</v>
      </c>
      <c r="AT2516" s="166" t="s">
        <v>11806</v>
      </c>
    </row>
    <row r="2517" spans="2:46" ht="50" customHeight="1">
      <c r="B2517" s="34" t="s">
        <v>4951</v>
      </c>
      <c r="C2517" s="35" t="s">
        <v>5332</v>
      </c>
      <c r="D2517" s="36" t="s">
        <v>4952</v>
      </c>
      <c r="E2517" s="240">
        <v>7418.3909999999996</v>
      </c>
      <c r="F2517" s="235">
        <v>7818.2920000000004</v>
      </c>
      <c r="G2517" s="234">
        <f t="shared" si="787"/>
        <v>-399.90100000000075</v>
      </c>
      <c r="H2517" s="105">
        <f t="shared" si="788"/>
        <v>-5.1149407057193663</v>
      </c>
      <c r="I2517" s="240">
        <v>2678.81</v>
      </c>
      <c r="J2517" s="235">
        <v>2612.5749999999998</v>
      </c>
      <c r="K2517" s="234">
        <f t="shared" si="789"/>
        <v>66.235000000000127</v>
      </c>
      <c r="L2517" s="312">
        <f t="shared" si="790"/>
        <v>2.5352382228261439</v>
      </c>
      <c r="M2517" s="240">
        <v>1604.52</v>
      </c>
      <c r="N2517" s="235">
        <v>1901.6880000000001</v>
      </c>
      <c r="O2517" s="234">
        <f t="shared" si="791"/>
        <v>-297.16800000000012</v>
      </c>
      <c r="P2517" s="105">
        <f t="shared" si="792"/>
        <v>-15.626538107197401</v>
      </c>
      <c r="Q2517" s="240">
        <v>3135.0610000000001</v>
      </c>
      <c r="R2517" s="235">
        <v>3304.029</v>
      </c>
      <c r="S2517" s="234">
        <f t="shared" si="793"/>
        <v>-168.96799999999985</v>
      </c>
      <c r="T2517" s="105">
        <f t="shared" si="794"/>
        <v>-5.1139986967426694</v>
      </c>
      <c r="U2517" s="180" t="s">
        <v>5515</v>
      </c>
      <c r="V2517" s="165">
        <v>1195</v>
      </c>
      <c r="W2517" s="165">
        <v>1580</v>
      </c>
      <c r="X2517" s="165">
        <f t="shared" si="778"/>
        <v>-385</v>
      </c>
      <c r="Y2517" s="255">
        <f t="shared" si="779"/>
        <v>-24.367088607594937</v>
      </c>
      <c r="Z2517" s="237" t="s">
        <v>5460</v>
      </c>
      <c r="AA2517" s="165">
        <v>804</v>
      </c>
      <c r="AB2517" s="165">
        <v>431</v>
      </c>
      <c r="AC2517" s="165">
        <f t="shared" si="795"/>
        <v>373</v>
      </c>
      <c r="AD2517" s="165">
        <f t="shared" si="780"/>
        <v>86.542923433874705</v>
      </c>
      <c r="AE2517" s="237" t="s">
        <v>5372</v>
      </c>
      <c r="AF2517" s="165">
        <v>474</v>
      </c>
      <c r="AG2517" s="165">
        <v>473</v>
      </c>
      <c r="AH2517" s="165">
        <f t="shared" si="781"/>
        <v>1</v>
      </c>
      <c r="AI2517" s="165">
        <f t="shared" si="782"/>
        <v>0.21141649048625794</v>
      </c>
      <c r="AJ2517" s="237" t="s">
        <v>11015</v>
      </c>
      <c r="AK2517" s="165">
        <v>272</v>
      </c>
      <c r="AL2517" s="165">
        <v>270</v>
      </c>
      <c r="AM2517" s="165">
        <f t="shared" si="783"/>
        <v>2</v>
      </c>
      <c r="AN2517" s="165">
        <f t="shared" si="784"/>
        <v>0.74074074074074081</v>
      </c>
      <c r="AO2517" s="237" t="s">
        <v>5395</v>
      </c>
      <c r="AP2517" s="165">
        <v>260</v>
      </c>
      <c r="AQ2517" s="165">
        <v>434</v>
      </c>
      <c r="AR2517" s="165">
        <f t="shared" si="785"/>
        <v>-174</v>
      </c>
      <c r="AS2517" s="255">
        <f t="shared" si="786"/>
        <v>-40.092165898617509</v>
      </c>
      <c r="AT2517" s="166" t="s">
        <v>11806</v>
      </c>
    </row>
    <row r="2518" spans="2:46" ht="50" customHeight="1">
      <c r="B2518" s="34" t="s">
        <v>4953</v>
      </c>
      <c r="C2518" s="35" t="s">
        <v>5332</v>
      </c>
      <c r="D2518" s="36" t="s">
        <v>4954</v>
      </c>
      <c r="E2518" s="240">
        <v>3225.1320000000001</v>
      </c>
      <c r="F2518" s="235">
        <v>3048.558</v>
      </c>
      <c r="G2518" s="234">
        <f t="shared" si="787"/>
        <v>176.57400000000007</v>
      </c>
      <c r="H2518" s="105">
        <f t="shared" si="788"/>
        <v>5.7920498806320913</v>
      </c>
      <c r="I2518" s="240">
        <v>1652.848</v>
      </c>
      <c r="J2518" s="235">
        <v>1759.9069999999999</v>
      </c>
      <c r="K2518" s="234">
        <f t="shared" si="789"/>
        <v>-107.05899999999997</v>
      </c>
      <c r="L2518" s="312">
        <f t="shared" si="790"/>
        <v>-6.0832191701038738</v>
      </c>
      <c r="M2518" s="240">
        <v>820.346</v>
      </c>
      <c r="N2518" s="235">
        <v>641.96699999999998</v>
      </c>
      <c r="O2518" s="234">
        <f t="shared" si="791"/>
        <v>178.37900000000002</v>
      </c>
      <c r="P2518" s="105">
        <f t="shared" si="792"/>
        <v>27.786319234477791</v>
      </c>
      <c r="Q2518" s="240">
        <v>751.93799999999999</v>
      </c>
      <c r="R2518" s="235">
        <v>646.68399999999997</v>
      </c>
      <c r="S2518" s="234">
        <f t="shared" si="793"/>
        <v>105.25400000000002</v>
      </c>
      <c r="T2518" s="105">
        <f t="shared" si="794"/>
        <v>16.275955489852851</v>
      </c>
      <c r="U2518" s="180" t="s">
        <v>5751</v>
      </c>
      <c r="V2518" s="165">
        <v>433</v>
      </c>
      <c r="W2518" s="165">
        <v>433</v>
      </c>
      <c r="X2518" s="165">
        <f t="shared" si="778"/>
        <v>0</v>
      </c>
      <c r="Y2518" s="255">
        <f t="shared" si="779"/>
        <v>0</v>
      </c>
      <c r="Z2518" s="237" t="s">
        <v>6482</v>
      </c>
      <c r="AA2518" s="165">
        <v>182</v>
      </c>
      <c r="AB2518" s="165">
        <v>83</v>
      </c>
      <c r="AC2518" s="165">
        <f t="shared" si="795"/>
        <v>99</v>
      </c>
      <c r="AD2518" s="165">
        <f t="shared" si="780"/>
        <v>119.27710843373494</v>
      </c>
      <c r="AE2518" s="237" t="s">
        <v>5338</v>
      </c>
      <c r="AF2518" s="165">
        <v>59</v>
      </c>
      <c r="AG2518" s="165">
        <v>59</v>
      </c>
      <c r="AH2518" s="165">
        <f t="shared" si="781"/>
        <v>0</v>
      </c>
      <c r="AI2518" s="165">
        <f t="shared" si="782"/>
        <v>0</v>
      </c>
      <c r="AJ2518" s="237" t="s">
        <v>11016</v>
      </c>
      <c r="AK2518" s="165">
        <v>44</v>
      </c>
      <c r="AL2518" s="165">
        <v>44</v>
      </c>
      <c r="AM2518" s="165">
        <f t="shared" si="783"/>
        <v>0</v>
      </c>
      <c r="AN2518" s="165">
        <f t="shared" si="784"/>
        <v>0</v>
      </c>
      <c r="AO2518" s="237" t="s">
        <v>9788</v>
      </c>
      <c r="AP2518" s="165">
        <v>10</v>
      </c>
      <c r="AQ2518" s="165">
        <v>10</v>
      </c>
      <c r="AR2518" s="165">
        <f t="shared" si="785"/>
        <v>0</v>
      </c>
      <c r="AS2518" s="255">
        <f t="shared" si="786"/>
        <v>0</v>
      </c>
      <c r="AT2518" s="166" t="s">
        <v>11806</v>
      </c>
    </row>
    <row r="2519" spans="2:46" ht="50" customHeight="1">
      <c r="B2519" s="34" t="s">
        <v>4955</v>
      </c>
      <c r="C2519" s="35" t="s">
        <v>5332</v>
      </c>
      <c r="D2519" s="36" t="s">
        <v>4956</v>
      </c>
      <c r="E2519" s="240">
        <v>4342.6499999999996</v>
      </c>
      <c r="F2519" s="235">
        <v>3901.1550000000002</v>
      </c>
      <c r="G2519" s="234">
        <f t="shared" si="787"/>
        <v>441.49499999999944</v>
      </c>
      <c r="H2519" s="105">
        <f t="shared" si="788"/>
        <v>11.317033032524968</v>
      </c>
      <c r="I2519" s="240">
        <v>1207.1510000000001</v>
      </c>
      <c r="J2519" s="235">
        <v>1483.1780000000001</v>
      </c>
      <c r="K2519" s="234">
        <f t="shared" si="789"/>
        <v>-276.02700000000004</v>
      </c>
      <c r="L2519" s="312">
        <f t="shared" si="790"/>
        <v>-18.610510673702009</v>
      </c>
      <c r="M2519" s="240">
        <v>284.52499999999998</v>
      </c>
      <c r="N2519" s="235">
        <v>284.50400000000002</v>
      </c>
      <c r="O2519" s="234">
        <f t="shared" si="791"/>
        <v>2.0999999999958163E-2</v>
      </c>
      <c r="P2519" s="105">
        <f t="shared" si="792"/>
        <v>7.3812670471972838E-3</v>
      </c>
      <c r="Q2519" s="240">
        <v>2850.9740000000002</v>
      </c>
      <c r="R2519" s="235">
        <v>2133.473</v>
      </c>
      <c r="S2519" s="234">
        <f t="shared" si="793"/>
        <v>717.5010000000002</v>
      </c>
      <c r="T2519" s="105">
        <f t="shared" si="794"/>
        <v>33.63065761788409</v>
      </c>
      <c r="U2519" s="180" t="s">
        <v>11017</v>
      </c>
      <c r="V2519" s="165">
        <v>1803</v>
      </c>
      <c r="W2519" s="165">
        <v>1408</v>
      </c>
      <c r="X2519" s="165">
        <f t="shared" si="778"/>
        <v>395</v>
      </c>
      <c r="Y2519" s="255">
        <f t="shared" si="779"/>
        <v>28.05397727272727</v>
      </c>
      <c r="Z2519" s="237" t="s">
        <v>6385</v>
      </c>
      <c r="AA2519" s="165">
        <v>930</v>
      </c>
      <c r="AB2519" s="165">
        <v>580</v>
      </c>
      <c r="AC2519" s="165">
        <f t="shared" si="795"/>
        <v>350</v>
      </c>
      <c r="AD2519" s="165">
        <f t="shared" si="780"/>
        <v>60.344827586206897</v>
      </c>
      <c r="AE2519" s="237" t="s">
        <v>11018</v>
      </c>
      <c r="AF2519" s="165">
        <v>40</v>
      </c>
      <c r="AG2519" s="165">
        <v>39</v>
      </c>
      <c r="AH2519" s="165">
        <f t="shared" si="781"/>
        <v>1</v>
      </c>
      <c r="AI2519" s="165">
        <f t="shared" si="782"/>
        <v>2.5641025641025639</v>
      </c>
      <c r="AJ2519" s="237" t="s">
        <v>6382</v>
      </c>
      <c r="AK2519" s="165">
        <v>31</v>
      </c>
      <c r="AL2519" s="165">
        <v>32</v>
      </c>
      <c r="AM2519" s="165">
        <f t="shared" si="783"/>
        <v>-1</v>
      </c>
      <c r="AN2519" s="165">
        <f t="shared" si="784"/>
        <v>-3.125</v>
      </c>
      <c r="AO2519" s="237" t="s">
        <v>11019</v>
      </c>
      <c r="AP2519" s="165">
        <v>17</v>
      </c>
      <c r="AQ2519" s="165">
        <v>25</v>
      </c>
      <c r="AR2519" s="165">
        <f t="shared" si="785"/>
        <v>-8</v>
      </c>
      <c r="AS2519" s="255">
        <f t="shared" si="786"/>
        <v>-32</v>
      </c>
      <c r="AT2519" s="166" t="s">
        <v>11806</v>
      </c>
    </row>
    <row r="2520" spans="2:46" ht="50" customHeight="1">
      <c r="B2520" s="34" t="s">
        <v>4957</v>
      </c>
      <c r="C2520" s="35" t="s">
        <v>5332</v>
      </c>
      <c r="D2520" s="36" t="s">
        <v>4958</v>
      </c>
      <c r="E2520" s="240">
        <v>15058.83</v>
      </c>
      <c r="F2520" s="235">
        <v>18158.585999999999</v>
      </c>
      <c r="G2520" s="234">
        <f t="shared" si="787"/>
        <v>-3099.7559999999994</v>
      </c>
      <c r="H2520" s="105">
        <f t="shared" si="788"/>
        <v>-17.070470134623918</v>
      </c>
      <c r="I2520" s="240">
        <v>7547.357</v>
      </c>
      <c r="J2520" s="235">
        <v>9713.1280000000006</v>
      </c>
      <c r="K2520" s="234">
        <f t="shared" si="789"/>
        <v>-2165.7710000000006</v>
      </c>
      <c r="L2520" s="312">
        <f t="shared" si="790"/>
        <v>-22.297358791112405</v>
      </c>
      <c r="M2520" s="240">
        <v>903.23199999999997</v>
      </c>
      <c r="N2520" s="235">
        <v>1001.123</v>
      </c>
      <c r="O2520" s="234">
        <f t="shared" si="791"/>
        <v>-97.891000000000076</v>
      </c>
      <c r="P2520" s="105">
        <f t="shared" si="792"/>
        <v>-9.7781191721696601</v>
      </c>
      <c r="Q2520" s="240">
        <v>6608.241</v>
      </c>
      <c r="R2520" s="235">
        <v>7444.335</v>
      </c>
      <c r="S2520" s="234">
        <f t="shared" si="793"/>
        <v>-836.09400000000005</v>
      </c>
      <c r="T2520" s="105">
        <f t="shared" si="794"/>
        <v>-11.2312785493936</v>
      </c>
      <c r="U2520" s="180" t="s">
        <v>6317</v>
      </c>
      <c r="V2520" s="165">
        <v>2652</v>
      </c>
      <c r="W2520" s="165">
        <v>3000</v>
      </c>
      <c r="X2520" s="165">
        <f t="shared" si="778"/>
        <v>-348</v>
      </c>
      <c r="Y2520" s="255">
        <f t="shared" si="779"/>
        <v>-11.600000000000001</v>
      </c>
      <c r="Z2520" s="237" t="s">
        <v>11020</v>
      </c>
      <c r="AA2520" s="165">
        <v>1970</v>
      </c>
      <c r="AB2520" s="165">
        <v>2452</v>
      </c>
      <c r="AC2520" s="165">
        <f t="shared" si="795"/>
        <v>-482</v>
      </c>
      <c r="AD2520" s="165">
        <f t="shared" si="780"/>
        <v>-19.657422512234909</v>
      </c>
      <c r="AE2520" s="237" t="s">
        <v>11021</v>
      </c>
      <c r="AF2520" s="165">
        <v>1160</v>
      </c>
      <c r="AG2520" s="165">
        <v>1155</v>
      </c>
      <c r="AH2520" s="165">
        <f t="shared" si="781"/>
        <v>5</v>
      </c>
      <c r="AI2520" s="165">
        <f t="shared" si="782"/>
        <v>0.4329004329004329</v>
      </c>
      <c r="AJ2520" s="237" t="s">
        <v>11022</v>
      </c>
      <c r="AK2520" s="165">
        <v>215</v>
      </c>
      <c r="AL2520" s="165">
        <v>227</v>
      </c>
      <c r="AM2520" s="165">
        <f t="shared" si="783"/>
        <v>-12</v>
      </c>
      <c r="AN2520" s="165">
        <f t="shared" si="784"/>
        <v>-5.286343612334802</v>
      </c>
      <c r="AO2520" s="237" t="s">
        <v>11023</v>
      </c>
      <c r="AP2520" s="165">
        <v>182</v>
      </c>
      <c r="AQ2520" s="165">
        <v>189</v>
      </c>
      <c r="AR2520" s="165">
        <f t="shared" si="785"/>
        <v>-7</v>
      </c>
      <c r="AS2520" s="255">
        <f t="shared" si="786"/>
        <v>-3.7037037037037033</v>
      </c>
      <c r="AT2520" s="166" t="s">
        <v>11806</v>
      </c>
    </row>
    <row r="2521" spans="2:46" ht="50" customHeight="1">
      <c r="B2521" s="34" t="s">
        <v>4959</v>
      </c>
      <c r="C2521" s="35" t="s">
        <v>5332</v>
      </c>
      <c r="D2521" s="36" t="s">
        <v>4960</v>
      </c>
      <c r="E2521" s="240">
        <v>7690.2269999999999</v>
      </c>
      <c r="F2521" s="235">
        <v>8388.7330000000002</v>
      </c>
      <c r="G2521" s="234">
        <f t="shared" si="787"/>
        <v>-698.50600000000031</v>
      </c>
      <c r="H2521" s="105">
        <f t="shared" si="788"/>
        <v>-8.3267163229536596</v>
      </c>
      <c r="I2521" s="240">
        <v>2949.7840000000001</v>
      </c>
      <c r="J2521" s="235">
        <v>4033.9580000000001</v>
      </c>
      <c r="K2521" s="234">
        <f t="shared" si="789"/>
        <v>-1084.174</v>
      </c>
      <c r="L2521" s="312">
        <f t="shared" si="790"/>
        <v>-26.876184630578702</v>
      </c>
      <c r="M2521" s="240">
        <v>326.68599999999998</v>
      </c>
      <c r="N2521" s="235">
        <v>314.33600000000001</v>
      </c>
      <c r="O2521" s="234">
        <f t="shared" si="791"/>
        <v>12.349999999999966</v>
      </c>
      <c r="P2521" s="105">
        <f t="shared" si="792"/>
        <v>3.9289168278529871</v>
      </c>
      <c r="Q2521" s="240">
        <v>4413.7569999999996</v>
      </c>
      <c r="R2521" s="235">
        <v>4040.4389999999999</v>
      </c>
      <c r="S2521" s="234">
        <f t="shared" si="793"/>
        <v>373.31799999999976</v>
      </c>
      <c r="T2521" s="105">
        <f t="shared" si="794"/>
        <v>9.2395405548753438</v>
      </c>
      <c r="U2521" s="180" t="s">
        <v>11024</v>
      </c>
      <c r="V2521" s="165">
        <v>2188</v>
      </c>
      <c r="W2521" s="165">
        <v>2023</v>
      </c>
      <c r="X2521" s="165">
        <f t="shared" si="778"/>
        <v>165</v>
      </c>
      <c r="Y2521" s="255">
        <f t="shared" si="779"/>
        <v>8.1562036579337622</v>
      </c>
      <c r="Z2521" s="237" t="s">
        <v>11025</v>
      </c>
      <c r="AA2521" s="165">
        <v>1162</v>
      </c>
      <c r="AB2521" s="165">
        <v>1117</v>
      </c>
      <c r="AC2521" s="165">
        <f t="shared" si="795"/>
        <v>45</v>
      </c>
      <c r="AD2521" s="165">
        <f t="shared" si="780"/>
        <v>4.0286481647269472</v>
      </c>
      <c r="AE2521" s="237" t="s">
        <v>11026</v>
      </c>
      <c r="AF2521" s="165">
        <v>869</v>
      </c>
      <c r="AG2521" s="165">
        <v>716</v>
      </c>
      <c r="AH2521" s="165">
        <f t="shared" si="781"/>
        <v>153</v>
      </c>
      <c r="AI2521" s="165">
        <f t="shared" si="782"/>
        <v>21.368715083798882</v>
      </c>
      <c r="AJ2521" s="237" t="s">
        <v>11027</v>
      </c>
      <c r="AK2521" s="165">
        <v>143</v>
      </c>
      <c r="AL2521" s="165">
        <v>143</v>
      </c>
      <c r="AM2521" s="165">
        <f t="shared" si="783"/>
        <v>0</v>
      </c>
      <c r="AN2521" s="165">
        <f t="shared" si="784"/>
        <v>0</v>
      </c>
      <c r="AO2521" s="237" t="s">
        <v>11028</v>
      </c>
      <c r="AP2521" s="165">
        <v>41</v>
      </c>
      <c r="AQ2521" s="165">
        <v>41</v>
      </c>
      <c r="AR2521" s="165">
        <f t="shared" si="785"/>
        <v>0</v>
      </c>
      <c r="AS2521" s="255">
        <f t="shared" si="786"/>
        <v>0</v>
      </c>
      <c r="AT2521" s="166" t="s">
        <v>11806</v>
      </c>
    </row>
    <row r="2522" spans="2:46" ht="50" customHeight="1">
      <c r="B2522" s="37" t="s">
        <v>4961</v>
      </c>
      <c r="C2522" s="35" t="s">
        <v>5332</v>
      </c>
      <c r="D2522" s="39" t="s">
        <v>4962</v>
      </c>
      <c r="E2522" s="69">
        <v>10097.871999999999</v>
      </c>
      <c r="F2522" s="115">
        <v>10099.791999999999</v>
      </c>
      <c r="G2522" s="116">
        <f t="shared" si="787"/>
        <v>-1.9200000000000728</v>
      </c>
      <c r="H2522" s="305">
        <f t="shared" si="788"/>
        <v>-1.901029248919258E-2</v>
      </c>
      <c r="I2522" s="69">
        <v>2785.402</v>
      </c>
      <c r="J2522" s="115">
        <v>2970.538</v>
      </c>
      <c r="K2522" s="116">
        <f t="shared" si="789"/>
        <v>-185.13599999999997</v>
      </c>
      <c r="L2522" s="318">
        <f t="shared" si="790"/>
        <v>-6.2324063856446195</v>
      </c>
      <c r="M2522" s="69">
        <v>710.072</v>
      </c>
      <c r="N2522" s="115">
        <v>709.28499999999997</v>
      </c>
      <c r="O2522" s="116">
        <f t="shared" si="791"/>
        <v>0.78700000000003456</v>
      </c>
      <c r="P2522" s="305">
        <f t="shared" si="792"/>
        <v>0.11095680861713339</v>
      </c>
      <c r="Q2522" s="69">
        <v>6602.3980000000001</v>
      </c>
      <c r="R2522" s="115">
        <v>6419.9690000000001</v>
      </c>
      <c r="S2522" s="116">
        <f t="shared" si="793"/>
        <v>182.42900000000009</v>
      </c>
      <c r="T2522" s="305">
        <f t="shared" si="794"/>
        <v>2.8415869297811267</v>
      </c>
      <c r="U2522" s="76" t="s">
        <v>11029</v>
      </c>
      <c r="V2522" s="245">
        <v>1902</v>
      </c>
      <c r="W2522" s="245">
        <v>2076</v>
      </c>
      <c r="X2522" s="245">
        <f t="shared" si="778"/>
        <v>-174</v>
      </c>
      <c r="Y2522" s="259">
        <f t="shared" si="779"/>
        <v>-8.3815028901734099</v>
      </c>
      <c r="Z2522" s="111" t="s">
        <v>11030</v>
      </c>
      <c r="AA2522" s="245">
        <v>1830</v>
      </c>
      <c r="AB2522" s="245">
        <v>1451</v>
      </c>
      <c r="AC2522" s="245">
        <f t="shared" si="795"/>
        <v>379</v>
      </c>
      <c r="AD2522" s="245">
        <f t="shared" si="780"/>
        <v>26.119917298414887</v>
      </c>
      <c r="AE2522" s="111" t="s">
        <v>11031</v>
      </c>
      <c r="AF2522" s="245">
        <v>1101</v>
      </c>
      <c r="AG2522" s="245">
        <v>1210</v>
      </c>
      <c r="AH2522" s="245">
        <f t="shared" si="781"/>
        <v>-109</v>
      </c>
      <c r="AI2522" s="245">
        <f t="shared" si="782"/>
        <v>-9.0082644628099171</v>
      </c>
      <c r="AJ2522" s="111" t="s">
        <v>11032</v>
      </c>
      <c r="AK2522" s="245">
        <v>712</v>
      </c>
      <c r="AL2522" s="245">
        <v>712</v>
      </c>
      <c r="AM2522" s="245">
        <f t="shared" si="783"/>
        <v>0</v>
      </c>
      <c r="AN2522" s="245">
        <f t="shared" si="784"/>
        <v>0</v>
      </c>
      <c r="AO2522" s="362" t="s">
        <v>11033</v>
      </c>
      <c r="AP2522" s="245">
        <v>375</v>
      </c>
      <c r="AQ2522" s="245">
        <v>395</v>
      </c>
      <c r="AR2522" s="245">
        <f t="shared" si="785"/>
        <v>-20</v>
      </c>
      <c r="AS2522" s="259">
        <f t="shared" si="786"/>
        <v>-5.0632911392405067</v>
      </c>
      <c r="AT2522" s="166" t="s">
        <v>11806</v>
      </c>
    </row>
    <row r="2523" spans="2:46" ht="50" customHeight="1">
      <c r="B2523" s="34" t="s">
        <v>4963</v>
      </c>
      <c r="C2523" s="35" t="s">
        <v>5332</v>
      </c>
      <c r="D2523" s="36" t="s">
        <v>4964</v>
      </c>
      <c r="E2523" s="240">
        <v>21839.64</v>
      </c>
      <c r="F2523" s="235">
        <v>22463.446</v>
      </c>
      <c r="G2523" s="234">
        <f t="shared" si="787"/>
        <v>-623.80600000000049</v>
      </c>
      <c r="H2523" s="105">
        <f t="shared" si="788"/>
        <v>-2.7769826588494055</v>
      </c>
      <c r="I2523" s="240">
        <v>8812.8330000000005</v>
      </c>
      <c r="J2523" s="235">
        <v>9638.5</v>
      </c>
      <c r="K2523" s="234">
        <f t="shared" si="789"/>
        <v>-825.66699999999946</v>
      </c>
      <c r="L2523" s="312">
        <f t="shared" si="790"/>
        <v>-8.5663433106811162</v>
      </c>
      <c r="M2523" s="240">
        <v>2592.38</v>
      </c>
      <c r="N2523" s="235">
        <v>2189.79</v>
      </c>
      <c r="O2523" s="234">
        <f t="shared" si="791"/>
        <v>402.59000000000015</v>
      </c>
      <c r="P2523" s="105">
        <f t="shared" si="792"/>
        <v>18.384867955374723</v>
      </c>
      <c r="Q2523" s="240">
        <v>10434.427</v>
      </c>
      <c r="R2523" s="235">
        <v>10635.156000000001</v>
      </c>
      <c r="S2523" s="234">
        <f t="shared" si="793"/>
        <v>-200.72900000000118</v>
      </c>
      <c r="T2523" s="105">
        <f t="shared" si="794"/>
        <v>-1.8874100201257147</v>
      </c>
      <c r="U2523" s="180" t="s">
        <v>11034</v>
      </c>
      <c r="V2523" s="165">
        <v>3816</v>
      </c>
      <c r="W2523" s="165">
        <v>3885</v>
      </c>
      <c r="X2523" s="165">
        <f t="shared" si="778"/>
        <v>-69</v>
      </c>
      <c r="Y2523" s="255">
        <f t="shared" si="779"/>
        <v>-1.7760617760617758</v>
      </c>
      <c r="Z2523" s="237" t="s">
        <v>5373</v>
      </c>
      <c r="AA2523" s="165">
        <v>1678</v>
      </c>
      <c r="AB2523" s="165">
        <v>1678</v>
      </c>
      <c r="AC2523" s="165">
        <f t="shared" si="795"/>
        <v>0</v>
      </c>
      <c r="AD2523" s="165">
        <f t="shared" si="780"/>
        <v>0</v>
      </c>
      <c r="AE2523" s="237" t="s">
        <v>5524</v>
      </c>
      <c r="AF2523" s="165">
        <v>1674</v>
      </c>
      <c r="AG2523" s="165">
        <v>1770</v>
      </c>
      <c r="AH2523" s="165">
        <f t="shared" si="781"/>
        <v>-96</v>
      </c>
      <c r="AI2523" s="165">
        <f t="shared" si="782"/>
        <v>-5.4237288135593218</v>
      </c>
      <c r="AJ2523" s="237" t="s">
        <v>11035</v>
      </c>
      <c r="AK2523" s="165">
        <v>1052</v>
      </c>
      <c r="AL2523" s="165">
        <v>1051</v>
      </c>
      <c r="AM2523" s="165">
        <f t="shared" si="783"/>
        <v>1</v>
      </c>
      <c r="AN2523" s="165">
        <f t="shared" si="784"/>
        <v>9.5147478591817325E-2</v>
      </c>
      <c r="AO2523" s="237" t="s">
        <v>7600</v>
      </c>
      <c r="AP2523" s="165">
        <v>701</v>
      </c>
      <c r="AQ2523" s="165">
        <v>701</v>
      </c>
      <c r="AR2523" s="165">
        <f t="shared" si="785"/>
        <v>0</v>
      </c>
      <c r="AS2523" s="255">
        <f t="shared" si="786"/>
        <v>0</v>
      </c>
      <c r="AT2523" s="166" t="s">
        <v>11806</v>
      </c>
    </row>
    <row r="2524" spans="2:46" ht="50" customHeight="1">
      <c r="B2524" s="34" t="s">
        <v>4965</v>
      </c>
      <c r="C2524" s="35" t="s">
        <v>5332</v>
      </c>
      <c r="D2524" s="36" t="s">
        <v>4966</v>
      </c>
      <c r="E2524" s="240">
        <v>5646.268</v>
      </c>
      <c r="F2524" s="235">
        <v>6342.2969999999996</v>
      </c>
      <c r="G2524" s="234">
        <f t="shared" si="787"/>
        <v>-696.02899999999954</v>
      </c>
      <c r="H2524" s="105">
        <f t="shared" si="788"/>
        <v>-10.974399338283899</v>
      </c>
      <c r="I2524" s="240">
        <v>1782.39</v>
      </c>
      <c r="J2524" s="235">
        <v>1807.6</v>
      </c>
      <c r="K2524" s="234">
        <f t="shared" si="789"/>
        <v>-25.209999999999809</v>
      </c>
      <c r="L2524" s="312">
        <f t="shared" si="790"/>
        <v>-1.3946669617171836</v>
      </c>
      <c r="M2524" s="240">
        <v>1384.771</v>
      </c>
      <c r="N2524" s="235">
        <v>1539.951</v>
      </c>
      <c r="O2524" s="234">
        <f t="shared" si="791"/>
        <v>-155.18000000000006</v>
      </c>
      <c r="P2524" s="105">
        <f t="shared" si="792"/>
        <v>-10.076944006659955</v>
      </c>
      <c r="Q2524" s="240">
        <v>2479.107</v>
      </c>
      <c r="R2524" s="235">
        <v>2994.7460000000001</v>
      </c>
      <c r="S2524" s="234">
        <f t="shared" si="793"/>
        <v>-515.63900000000012</v>
      </c>
      <c r="T2524" s="105">
        <f t="shared" si="794"/>
        <v>-17.218121336500662</v>
      </c>
      <c r="U2524" s="180" t="s">
        <v>11008</v>
      </c>
      <c r="V2524" s="165">
        <v>1160</v>
      </c>
      <c r="W2524" s="165">
        <v>1208</v>
      </c>
      <c r="X2524" s="165">
        <f t="shared" si="778"/>
        <v>-48</v>
      </c>
      <c r="Y2524" s="255">
        <f t="shared" si="779"/>
        <v>-3.9735099337748347</v>
      </c>
      <c r="Z2524" s="237" t="s">
        <v>11036</v>
      </c>
      <c r="AA2524" s="165">
        <v>721</v>
      </c>
      <c r="AB2524" s="165">
        <v>632</v>
      </c>
      <c r="AC2524" s="165">
        <f t="shared" si="795"/>
        <v>89</v>
      </c>
      <c r="AD2524" s="165">
        <f t="shared" si="780"/>
        <v>14.082278481012658</v>
      </c>
      <c r="AE2524" s="237" t="s">
        <v>10313</v>
      </c>
      <c r="AF2524" s="165">
        <v>217</v>
      </c>
      <c r="AG2524" s="165">
        <v>217</v>
      </c>
      <c r="AH2524" s="165">
        <f t="shared" si="781"/>
        <v>0</v>
      </c>
      <c r="AI2524" s="165">
        <f t="shared" si="782"/>
        <v>0</v>
      </c>
      <c r="AJ2524" s="237" t="s">
        <v>11037</v>
      </c>
      <c r="AK2524" s="165">
        <v>150</v>
      </c>
      <c r="AL2524" s="165">
        <v>776</v>
      </c>
      <c r="AM2524" s="165">
        <f t="shared" si="783"/>
        <v>-626</v>
      </c>
      <c r="AN2524" s="165">
        <f t="shared" si="784"/>
        <v>-80.670103092783506</v>
      </c>
      <c r="AO2524" s="237" t="s">
        <v>11038</v>
      </c>
      <c r="AP2524" s="165">
        <v>120</v>
      </c>
      <c r="AQ2524" s="165">
        <v>57</v>
      </c>
      <c r="AR2524" s="165">
        <f t="shared" si="785"/>
        <v>63</v>
      </c>
      <c r="AS2524" s="255">
        <f t="shared" si="786"/>
        <v>110.5263157894737</v>
      </c>
      <c r="AT2524" s="166" t="s">
        <v>11806</v>
      </c>
    </row>
    <row r="2525" spans="2:46" ht="50" customHeight="1">
      <c r="B2525" s="34" t="s">
        <v>4967</v>
      </c>
      <c r="C2525" s="35" t="s">
        <v>5332</v>
      </c>
      <c r="D2525" s="36" t="s">
        <v>4968</v>
      </c>
      <c r="E2525" s="240">
        <v>18798.133999999998</v>
      </c>
      <c r="F2525" s="235">
        <v>17566.637999999999</v>
      </c>
      <c r="G2525" s="234">
        <f t="shared" si="787"/>
        <v>1231.4959999999992</v>
      </c>
      <c r="H2525" s="105">
        <f t="shared" si="788"/>
        <v>7.0104251024014905</v>
      </c>
      <c r="I2525" s="240">
        <v>1505.673</v>
      </c>
      <c r="J2525" s="235">
        <v>1613.817</v>
      </c>
      <c r="K2525" s="234">
        <f t="shared" si="789"/>
        <v>-108.14400000000001</v>
      </c>
      <c r="L2525" s="312">
        <f t="shared" si="790"/>
        <v>-6.7011315409367986</v>
      </c>
      <c r="M2525" s="240">
        <v>6085.3869999999997</v>
      </c>
      <c r="N2525" s="235">
        <v>6073.1289999999999</v>
      </c>
      <c r="O2525" s="234">
        <f t="shared" si="791"/>
        <v>12.257999999999811</v>
      </c>
      <c r="P2525" s="105">
        <f t="shared" si="792"/>
        <v>0.20183994115718293</v>
      </c>
      <c r="Q2525" s="240">
        <v>11207.074000000001</v>
      </c>
      <c r="R2525" s="235">
        <v>9879.6919999999991</v>
      </c>
      <c r="S2525" s="234">
        <f t="shared" si="793"/>
        <v>1327.3820000000014</v>
      </c>
      <c r="T2525" s="105">
        <f t="shared" si="794"/>
        <v>13.435459324035623</v>
      </c>
      <c r="U2525" s="180" t="s">
        <v>5338</v>
      </c>
      <c r="V2525" s="165">
        <v>4697</v>
      </c>
      <c r="W2525" s="165">
        <v>4907</v>
      </c>
      <c r="X2525" s="165">
        <f t="shared" si="778"/>
        <v>-210</v>
      </c>
      <c r="Y2525" s="255">
        <f t="shared" si="779"/>
        <v>-4.2796005706134093</v>
      </c>
      <c r="Z2525" s="237" t="s">
        <v>5460</v>
      </c>
      <c r="AA2525" s="165">
        <v>3257</v>
      </c>
      <c r="AB2525" s="165">
        <v>1702</v>
      </c>
      <c r="AC2525" s="165">
        <f t="shared" si="795"/>
        <v>1555</v>
      </c>
      <c r="AD2525" s="165">
        <f t="shared" si="780"/>
        <v>91.363102232667444</v>
      </c>
      <c r="AE2525" s="237" t="s">
        <v>11039</v>
      </c>
      <c r="AF2525" s="165">
        <v>1009</v>
      </c>
      <c r="AG2525" s="165">
        <v>1007</v>
      </c>
      <c r="AH2525" s="165">
        <f t="shared" si="781"/>
        <v>2</v>
      </c>
      <c r="AI2525" s="165">
        <f t="shared" si="782"/>
        <v>0.19860973187686196</v>
      </c>
      <c r="AJ2525" s="237" t="s">
        <v>5373</v>
      </c>
      <c r="AK2525" s="165">
        <v>684</v>
      </c>
      <c r="AL2525" s="165">
        <v>682</v>
      </c>
      <c r="AM2525" s="165">
        <f t="shared" si="783"/>
        <v>2</v>
      </c>
      <c r="AN2525" s="165">
        <f t="shared" si="784"/>
        <v>0.2932551319648094</v>
      </c>
      <c r="AO2525" s="237" t="s">
        <v>5728</v>
      </c>
      <c r="AP2525" s="165">
        <v>508</v>
      </c>
      <c r="AQ2525" s="165">
        <v>512</v>
      </c>
      <c r="AR2525" s="165">
        <f t="shared" si="785"/>
        <v>-4</v>
      </c>
      <c r="AS2525" s="255">
        <f t="shared" si="786"/>
        <v>-0.78125</v>
      </c>
      <c r="AT2525" s="166" t="s">
        <v>11806</v>
      </c>
    </row>
    <row r="2526" spans="2:46" ht="50" customHeight="1">
      <c r="B2526" s="34" t="s">
        <v>4969</v>
      </c>
      <c r="C2526" s="35" t="s">
        <v>5332</v>
      </c>
      <c r="D2526" s="36" t="s">
        <v>4970</v>
      </c>
      <c r="E2526" s="240">
        <v>6729.6440000000002</v>
      </c>
      <c r="F2526" s="235">
        <v>6394.2489999999998</v>
      </c>
      <c r="G2526" s="234">
        <f t="shared" si="787"/>
        <v>335.39500000000044</v>
      </c>
      <c r="H2526" s="105">
        <f t="shared" si="788"/>
        <v>5.2452602330625604</v>
      </c>
      <c r="I2526" s="240">
        <v>2536.308</v>
      </c>
      <c r="J2526" s="235">
        <v>2582.366</v>
      </c>
      <c r="K2526" s="234">
        <f t="shared" si="789"/>
        <v>-46.057999999999993</v>
      </c>
      <c r="L2526" s="312">
        <f t="shared" si="790"/>
        <v>-1.78355817881741</v>
      </c>
      <c r="M2526" s="240">
        <v>344.87900000000002</v>
      </c>
      <c r="N2526" s="235">
        <v>356.40699999999998</v>
      </c>
      <c r="O2526" s="234">
        <f t="shared" si="791"/>
        <v>-11.527999999999963</v>
      </c>
      <c r="P2526" s="105">
        <f t="shared" si="792"/>
        <v>-3.2345043728097265</v>
      </c>
      <c r="Q2526" s="240">
        <v>3848.4569999999999</v>
      </c>
      <c r="R2526" s="235">
        <v>3455.4760000000001</v>
      </c>
      <c r="S2526" s="234">
        <f t="shared" si="793"/>
        <v>392.98099999999977</v>
      </c>
      <c r="T2526" s="105">
        <f t="shared" si="794"/>
        <v>11.372702342600549</v>
      </c>
      <c r="U2526" s="180" t="s">
        <v>11040</v>
      </c>
      <c r="V2526" s="165">
        <v>1909</v>
      </c>
      <c r="W2526" s="165">
        <v>1375</v>
      </c>
      <c r="X2526" s="165">
        <f t="shared" si="778"/>
        <v>534</v>
      </c>
      <c r="Y2526" s="255">
        <f t="shared" si="779"/>
        <v>38.836363636363636</v>
      </c>
      <c r="Z2526" s="237" t="s">
        <v>5493</v>
      </c>
      <c r="AA2526" s="165">
        <v>1204</v>
      </c>
      <c r="AB2526" s="165">
        <v>1234</v>
      </c>
      <c r="AC2526" s="165">
        <f t="shared" si="795"/>
        <v>-30</v>
      </c>
      <c r="AD2526" s="165">
        <f t="shared" si="780"/>
        <v>-2.4311183144246353</v>
      </c>
      <c r="AE2526" s="237" t="s">
        <v>11041</v>
      </c>
      <c r="AF2526" s="165">
        <v>612</v>
      </c>
      <c r="AG2526" s="165">
        <v>713</v>
      </c>
      <c r="AH2526" s="165">
        <f t="shared" si="781"/>
        <v>-101</v>
      </c>
      <c r="AI2526" s="165">
        <f t="shared" si="782"/>
        <v>-14.165497896213184</v>
      </c>
      <c r="AJ2526" s="237" t="s">
        <v>5373</v>
      </c>
      <c r="AK2526" s="165">
        <v>56</v>
      </c>
      <c r="AL2526" s="165">
        <v>76</v>
      </c>
      <c r="AM2526" s="165">
        <f t="shared" si="783"/>
        <v>-20</v>
      </c>
      <c r="AN2526" s="165">
        <f t="shared" si="784"/>
        <v>-26.315789473684209</v>
      </c>
      <c r="AO2526" s="237" t="s">
        <v>11042</v>
      </c>
      <c r="AP2526" s="165">
        <v>30</v>
      </c>
      <c r="AQ2526" s="165">
        <v>30</v>
      </c>
      <c r="AR2526" s="165">
        <f t="shared" si="785"/>
        <v>0</v>
      </c>
      <c r="AS2526" s="255">
        <f t="shared" si="786"/>
        <v>0</v>
      </c>
      <c r="AT2526" s="166" t="s">
        <v>11806</v>
      </c>
    </row>
    <row r="2527" spans="2:46" ht="50" customHeight="1">
      <c r="B2527" s="34" t="s">
        <v>4971</v>
      </c>
      <c r="C2527" s="35" t="s">
        <v>5332</v>
      </c>
      <c r="D2527" s="36" t="s">
        <v>4972</v>
      </c>
      <c r="E2527" s="240">
        <v>14426.127</v>
      </c>
      <c r="F2527" s="235">
        <v>14233.105</v>
      </c>
      <c r="G2527" s="234">
        <f t="shared" si="787"/>
        <v>193.02200000000084</v>
      </c>
      <c r="H2527" s="105">
        <f t="shared" si="788"/>
        <v>1.3561482192395886</v>
      </c>
      <c r="I2527" s="240">
        <v>3438.2190000000001</v>
      </c>
      <c r="J2527" s="235">
        <v>3943.3049999999998</v>
      </c>
      <c r="K2527" s="234">
        <f t="shared" si="789"/>
        <v>-505.08599999999979</v>
      </c>
      <c r="L2527" s="312">
        <f t="shared" si="790"/>
        <v>-12.808697272972793</v>
      </c>
      <c r="M2527" s="240">
        <v>1622.232</v>
      </c>
      <c r="N2527" s="235">
        <v>1525.0930000000001</v>
      </c>
      <c r="O2527" s="234">
        <f t="shared" si="791"/>
        <v>97.138999999999896</v>
      </c>
      <c r="P2527" s="105">
        <f t="shared" si="792"/>
        <v>6.3693820639134726</v>
      </c>
      <c r="Q2527" s="240">
        <v>9365.6759999999995</v>
      </c>
      <c r="R2527" s="235">
        <v>8764.7070000000003</v>
      </c>
      <c r="S2527" s="234">
        <f t="shared" si="793"/>
        <v>600.96899999999914</v>
      </c>
      <c r="T2527" s="105">
        <f t="shared" si="794"/>
        <v>6.8566924142472656</v>
      </c>
      <c r="U2527" s="180" t="s">
        <v>6396</v>
      </c>
      <c r="V2527" s="165">
        <v>1909</v>
      </c>
      <c r="W2527" s="165">
        <v>2018</v>
      </c>
      <c r="X2527" s="165">
        <f t="shared" si="778"/>
        <v>-109</v>
      </c>
      <c r="Y2527" s="255">
        <f t="shared" si="779"/>
        <v>-5.4013875123885038</v>
      </c>
      <c r="Z2527" s="237" t="s">
        <v>11008</v>
      </c>
      <c r="AA2527" s="165">
        <v>1850</v>
      </c>
      <c r="AB2527" s="165">
        <v>1850</v>
      </c>
      <c r="AC2527" s="165">
        <f t="shared" si="795"/>
        <v>0</v>
      </c>
      <c r="AD2527" s="165">
        <f t="shared" si="780"/>
        <v>0</v>
      </c>
      <c r="AE2527" s="237" t="s">
        <v>6339</v>
      </c>
      <c r="AF2527" s="165">
        <v>1783</v>
      </c>
      <c r="AG2527" s="165">
        <v>1435</v>
      </c>
      <c r="AH2527" s="165">
        <f t="shared" si="781"/>
        <v>348</v>
      </c>
      <c r="AI2527" s="165">
        <f t="shared" si="782"/>
        <v>24.250871080139373</v>
      </c>
      <c r="AJ2527" s="237" t="s">
        <v>10793</v>
      </c>
      <c r="AK2527" s="165">
        <v>1755</v>
      </c>
      <c r="AL2527" s="165">
        <v>1588</v>
      </c>
      <c r="AM2527" s="165">
        <f t="shared" si="783"/>
        <v>167</v>
      </c>
      <c r="AN2527" s="165">
        <f t="shared" si="784"/>
        <v>10.516372795969774</v>
      </c>
      <c r="AO2527" s="237" t="s">
        <v>11043</v>
      </c>
      <c r="AP2527" s="165">
        <v>1685</v>
      </c>
      <c r="AQ2527" s="165">
        <v>1518</v>
      </c>
      <c r="AR2527" s="165">
        <f t="shared" si="785"/>
        <v>167</v>
      </c>
      <c r="AS2527" s="255">
        <f t="shared" si="786"/>
        <v>11.001317523056652</v>
      </c>
      <c r="AT2527" s="166" t="s">
        <v>11806</v>
      </c>
    </row>
    <row r="2528" spans="2:46" ht="50" customHeight="1">
      <c r="B2528" s="34" t="s">
        <v>4973</v>
      </c>
      <c r="C2528" s="35" t="s">
        <v>5332</v>
      </c>
      <c r="D2528" s="36" t="s">
        <v>4974</v>
      </c>
      <c r="E2528" s="240">
        <v>8597.518</v>
      </c>
      <c r="F2528" s="235">
        <v>8562.4349999999995</v>
      </c>
      <c r="G2528" s="234">
        <f t="shared" si="787"/>
        <v>35.083000000000538</v>
      </c>
      <c r="H2528" s="105">
        <f t="shared" si="788"/>
        <v>0.40973157752439043</v>
      </c>
      <c r="I2528" s="240">
        <v>3366.2629999999999</v>
      </c>
      <c r="J2528" s="235">
        <v>3703.8090000000002</v>
      </c>
      <c r="K2528" s="234">
        <f t="shared" si="789"/>
        <v>-337.54600000000028</v>
      </c>
      <c r="L2528" s="312">
        <f t="shared" si="790"/>
        <v>-9.1134829036810547</v>
      </c>
      <c r="M2528" s="240">
        <v>215.506</v>
      </c>
      <c r="N2528" s="235">
        <v>214.636</v>
      </c>
      <c r="O2528" s="234">
        <f t="shared" si="791"/>
        <v>0.87000000000000455</v>
      </c>
      <c r="P2528" s="105">
        <f t="shared" si="792"/>
        <v>0.40533740844965643</v>
      </c>
      <c r="Q2528" s="240">
        <v>5015.7489999999998</v>
      </c>
      <c r="R2528" s="235">
        <v>4643.99</v>
      </c>
      <c r="S2528" s="234">
        <f t="shared" si="793"/>
        <v>371.75900000000001</v>
      </c>
      <c r="T2528" s="105">
        <f t="shared" si="794"/>
        <v>8.0051636631431169</v>
      </c>
      <c r="U2528" s="180" t="s">
        <v>11044</v>
      </c>
      <c r="V2528" s="165">
        <v>1339</v>
      </c>
      <c r="W2528" s="165">
        <v>870</v>
      </c>
      <c r="X2528" s="165">
        <f t="shared" si="778"/>
        <v>469</v>
      </c>
      <c r="Y2528" s="255">
        <f t="shared" si="779"/>
        <v>53.908045977011497</v>
      </c>
      <c r="Z2528" s="237" t="s">
        <v>6292</v>
      </c>
      <c r="AA2528" s="165">
        <v>1176</v>
      </c>
      <c r="AB2528" s="165">
        <v>1205</v>
      </c>
      <c r="AC2528" s="165">
        <f t="shared" si="795"/>
        <v>-29</v>
      </c>
      <c r="AD2528" s="165">
        <f t="shared" si="780"/>
        <v>-2.4066390041493779</v>
      </c>
      <c r="AE2528" s="237" t="s">
        <v>10791</v>
      </c>
      <c r="AF2528" s="165">
        <v>717</v>
      </c>
      <c r="AG2528" s="165">
        <v>614</v>
      </c>
      <c r="AH2528" s="165">
        <f t="shared" si="781"/>
        <v>103</v>
      </c>
      <c r="AI2528" s="165">
        <f t="shared" si="782"/>
        <v>16.775244299674267</v>
      </c>
      <c r="AJ2528" s="237" t="s">
        <v>7778</v>
      </c>
      <c r="AK2528" s="165">
        <v>684</v>
      </c>
      <c r="AL2528" s="165">
        <v>694</v>
      </c>
      <c r="AM2528" s="165">
        <f t="shared" si="783"/>
        <v>-10</v>
      </c>
      <c r="AN2528" s="165">
        <f t="shared" si="784"/>
        <v>-1.4409221902017291</v>
      </c>
      <c r="AO2528" s="237" t="s">
        <v>11045</v>
      </c>
      <c r="AP2528" s="165">
        <v>347</v>
      </c>
      <c r="AQ2528" s="165">
        <v>435</v>
      </c>
      <c r="AR2528" s="165">
        <f t="shared" si="785"/>
        <v>-88</v>
      </c>
      <c r="AS2528" s="255">
        <f t="shared" si="786"/>
        <v>-20.229885057471265</v>
      </c>
      <c r="AT2528" s="166" t="s">
        <v>11806</v>
      </c>
    </row>
    <row r="2529" spans="2:46" ht="50" customHeight="1">
      <c r="B2529" s="34" t="s">
        <v>4975</v>
      </c>
      <c r="C2529" s="35" t="s">
        <v>5332</v>
      </c>
      <c r="D2529" s="36" t="s">
        <v>4976</v>
      </c>
      <c r="E2529" s="240">
        <v>8164.1329999999998</v>
      </c>
      <c r="F2529" s="235">
        <v>8213.6470000000008</v>
      </c>
      <c r="G2529" s="234">
        <f t="shared" si="787"/>
        <v>-49.514000000001033</v>
      </c>
      <c r="H2529" s="105">
        <f t="shared" si="788"/>
        <v>-0.60282600408808695</v>
      </c>
      <c r="I2529" s="240">
        <v>5200</v>
      </c>
      <c r="J2529" s="235">
        <v>5480</v>
      </c>
      <c r="K2529" s="234">
        <f t="shared" si="789"/>
        <v>-280</v>
      </c>
      <c r="L2529" s="312">
        <f t="shared" si="790"/>
        <v>-5.1094890510948909</v>
      </c>
      <c r="M2529" s="240">
        <v>1014.962</v>
      </c>
      <c r="N2529" s="235">
        <v>943.86199999999997</v>
      </c>
      <c r="O2529" s="234">
        <f t="shared" si="791"/>
        <v>71.100000000000023</v>
      </c>
      <c r="P2529" s="105">
        <f t="shared" si="792"/>
        <v>7.5328808660588127</v>
      </c>
      <c r="Q2529" s="240">
        <v>1949.171</v>
      </c>
      <c r="R2529" s="235">
        <v>1789.7850000000001</v>
      </c>
      <c r="S2529" s="234">
        <f t="shared" si="793"/>
        <v>159.38599999999997</v>
      </c>
      <c r="T2529" s="105">
        <f t="shared" si="794"/>
        <v>8.9053154429163257</v>
      </c>
      <c r="U2529" s="180" t="s">
        <v>11046</v>
      </c>
      <c r="V2529" s="165">
        <v>1580</v>
      </c>
      <c r="W2529" s="165">
        <v>1430</v>
      </c>
      <c r="X2529" s="165">
        <f t="shared" ref="X2529:X2577" si="796">V2529-W2529</f>
        <v>150</v>
      </c>
      <c r="Y2529" s="255">
        <f t="shared" ref="Y2529:Y2575" si="797">X2529/W2529*100</f>
        <v>10.48951048951049</v>
      </c>
      <c r="Z2529" s="237" t="s">
        <v>11047</v>
      </c>
      <c r="AA2529" s="165">
        <v>139</v>
      </c>
      <c r="AB2529" s="165">
        <v>141</v>
      </c>
      <c r="AC2529" s="165">
        <f t="shared" si="795"/>
        <v>-2</v>
      </c>
      <c r="AD2529" s="165">
        <f t="shared" ref="AD2529:AD2573" si="798">AC2529/AB2529*100</f>
        <v>-1.4184397163120568</v>
      </c>
      <c r="AE2529" s="237" t="s">
        <v>6382</v>
      </c>
      <c r="AF2529" s="165">
        <v>98</v>
      </c>
      <c r="AG2529" s="165">
        <v>98</v>
      </c>
      <c r="AH2529" s="165">
        <f t="shared" ref="AH2529:AH2573" si="799">AF2529-AG2529</f>
        <v>0</v>
      </c>
      <c r="AI2529" s="165">
        <f t="shared" ref="AI2529:AI2573" si="800">AH2529/AG2529*100</f>
        <v>0</v>
      </c>
      <c r="AJ2529" s="237" t="s">
        <v>11048</v>
      </c>
      <c r="AK2529" s="165">
        <v>56</v>
      </c>
      <c r="AL2529" s="165">
        <v>50</v>
      </c>
      <c r="AM2529" s="165">
        <f t="shared" ref="AM2529:AM2573" si="801">AK2529-AL2529</f>
        <v>6</v>
      </c>
      <c r="AN2529" s="165">
        <f t="shared" ref="AN2529:AN2573" si="802">AM2529/AL2529*100</f>
        <v>12</v>
      </c>
      <c r="AO2529" s="237" t="s">
        <v>11049</v>
      </c>
      <c r="AP2529" s="165">
        <v>24</v>
      </c>
      <c r="AQ2529" s="165">
        <v>26</v>
      </c>
      <c r="AR2529" s="165">
        <f t="shared" ref="AR2529:AR2555" si="803">AP2529-AQ2529</f>
        <v>-2</v>
      </c>
      <c r="AS2529" s="255">
        <f t="shared" ref="AS2529:AS2555" si="804">AR2529/AQ2529*100</f>
        <v>-7.6923076923076925</v>
      </c>
      <c r="AT2529" s="166" t="s">
        <v>11806</v>
      </c>
    </row>
    <row r="2530" spans="2:46" ht="50" customHeight="1">
      <c r="B2530" s="34" t="s">
        <v>4977</v>
      </c>
      <c r="C2530" s="35" t="s">
        <v>5332</v>
      </c>
      <c r="D2530" s="36" t="s">
        <v>4978</v>
      </c>
      <c r="E2530" s="240">
        <v>4021.7249999999999</v>
      </c>
      <c r="F2530" s="235">
        <v>5016.38</v>
      </c>
      <c r="G2530" s="234">
        <f t="shared" si="787"/>
        <v>-994.6550000000002</v>
      </c>
      <c r="H2530" s="105">
        <f t="shared" si="788"/>
        <v>-19.82814300352047</v>
      </c>
      <c r="I2530" s="240">
        <v>1838.309</v>
      </c>
      <c r="J2530" s="235">
        <v>2577.018</v>
      </c>
      <c r="K2530" s="234">
        <f t="shared" si="789"/>
        <v>-738.70900000000006</v>
      </c>
      <c r="L2530" s="312">
        <f t="shared" si="790"/>
        <v>-28.66526349447307</v>
      </c>
      <c r="M2530" s="240">
        <v>139</v>
      </c>
      <c r="N2530" s="235">
        <v>184.4</v>
      </c>
      <c r="O2530" s="234">
        <f t="shared" si="791"/>
        <v>-45.400000000000006</v>
      </c>
      <c r="P2530" s="105">
        <f t="shared" si="792"/>
        <v>-24.620390455531453</v>
      </c>
      <c r="Q2530" s="240">
        <v>2044.4159999999999</v>
      </c>
      <c r="R2530" s="235">
        <v>2254.962</v>
      </c>
      <c r="S2530" s="234">
        <f t="shared" si="793"/>
        <v>-210.54600000000005</v>
      </c>
      <c r="T2530" s="105">
        <f t="shared" si="794"/>
        <v>-9.3370087832965734</v>
      </c>
      <c r="U2530" s="180" t="s">
        <v>5534</v>
      </c>
      <c r="V2530" s="165">
        <v>646</v>
      </c>
      <c r="W2530" s="165">
        <v>646</v>
      </c>
      <c r="X2530" s="165">
        <f t="shared" si="796"/>
        <v>0</v>
      </c>
      <c r="Y2530" s="255">
        <f t="shared" si="797"/>
        <v>0</v>
      </c>
      <c r="Z2530" s="237" t="s">
        <v>5373</v>
      </c>
      <c r="AA2530" s="165">
        <v>608</v>
      </c>
      <c r="AB2530" s="165">
        <v>608</v>
      </c>
      <c r="AC2530" s="165">
        <f t="shared" si="795"/>
        <v>0</v>
      </c>
      <c r="AD2530" s="165">
        <f t="shared" si="798"/>
        <v>0</v>
      </c>
      <c r="AE2530" s="237" t="s">
        <v>11050</v>
      </c>
      <c r="AF2530" s="165">
        <v>270</v>
      </c>
      <c r="AG2530" s="165">
        <v>303</v>
      </c>
      <c r="AH2530" s="165">
        <f t="shared" si="799"/>
        <v>-33</v>
      </c>
      <c r="AI2530" s="165">
        <f t="shared" si="800"/>
        <v>-10.891089108910892</v>
      </c>
      <c r="AJ2530" s="237" t="s">
        <v>5460</v>
      </c>
      <c r="AK2530" s="165">
        <v>150</v>
      </c>
      <c r="AL2530" s="165">
        <v>189</v>
      </c>
      <c r="AM2530" s="165">
        <f t="shared" si="801"/>
        <v>-39</v>
      </c>
      <c r="AN2530" s="165">
        <f t="shared" si="802"/>
        <v>-20.634920634920633</v>
      </c>
      <c r="AO2530" s="237" t="s">
        <v>5493</v>
      </c>
      <c r="AP2530" s="165">
        <v>79</v>
      </c>
      <c r="AQ2530" s="165">
        <v>149</v>
      </c>
      <c r="AR2530" s="165">
        <f t="shared" si="803"/>
        <v>-70</v>
      </c>
      <c r="AS2530" s="255">
        <f t="shared" si="804"/>
        <v>-46.979865771812079</v>
      </c>
      <c r="AT2530" s="166" t="s">
        <v>11806</v>
      </c>
    </row>
    <row r="2531" spans="2:46" ht="50" customHeight="1">
      <c r="B2531" s="37" t="s">
        <v>4979</v>
      </c>
      <c r="C2531" s="35" t="s">
        <v>5332</v>
      </c>
      <c r="D2531" s="39" t="s">
        <v>4980</v>
      </c>
      <c r="E2531" s="240">
        <v>1721.704</v>
      </c>
      <c r="F2531" s="235">
        <v>1812.6880000000001</v>
      </c>
      <c r="G2531" s="234">
        <f t="shared" si="787"/>
        <v>-90.984000000000151</v>
      </c>
      <c r="H2531" s="105">
        <f t="shared" si="788"/>
        <v>-5.0192862754097867</v>
      </c>
      <c r="I2531" s="240">
        <v>782.98900000000003</v>
      </c>
      <c r="J2531" s="235">
        <v>850.63599999999997</v>
      </c>
      <c r="K2531" s="234">
        <f t="shared" si="789"/>
        <v>-67.646999999999935</v>
      </c>
      <c r="L2531" s="312">
        <f t="shared" si="790"/>
        <v>-7.9525202319205786</v>
      </c>
      <c r="M2531" s="240">
        <v>389.23700000000002</v>
      </c>
      <c r="N2531" s="235">
        <v>389.19799999999998</v>
      </c>
      <c r="O2531" s="234">
        <f t="shared" si="791"/>
        <v>3.900000000004411E-2</v>
      </c>
      <c r="P2531" s="105">
        <f t="shared" si="792"/>
        <v>1.0020606477948014E-2</v>
      </c>
      <c r="Q2531" s="240">
        <v>549.47799999999995</v>
      </c>
      <c r="R2531" s="235">
        <v>572.85400000000004</v>
      </c>
      <c r="S2531" s="234">
        <f t="shared" si="793"/>
        <v>-23.37600000000009</v>
      </c>
      <c r="T2531" s="105">
        <f t="shared" si="794"/>
        <v>-4.0806208911869497</v>
      </c>
      <c r="U2531" s="180" t="s">
        <v>6262</v>
      </c>
      <c r="V2531" s="165">
        <v>356</v>
      </c>
      <c r="W2531" s="165">
        <v>359</v>
      </c>
      <c r="X2531" s="165">
        <f t="shared" si="796"/>
        <v>-3</v>
      </c>
      <c r="Y2531" s="255">
        <f t="shared" si="797"/>
        <v>-0.83565459610027859</v>
      </c>
      <c r="Z2531" s="237" t="s">
        <v>11051</v>
      </c>
      <c r="AA2531" s="165">
        <v>69</v>
      </c>
      <c r="AB2531" s="165">
        <v>80</v>
      </c>
      <c r="AC2531" s="165">
        <f t="shared" si="795"/>
        <v>-11</v>
      </c>
      <c r="AD2531" s="165">
        <f t="shared" si="798"/>
        <v>-13.750000000000002</v>
      </c>
      <c r="AE2531" s="237" t="s">
        <v>6751</v>
      </c>
      <c r="AF2531" s="165">
        <v>58</v>
      </c>
      <c r="AG2531" s="165">
        <v>58</v>
      </c>
      <c r="AH2531" s="165">
        <f t="shared" si="799"/>
        <v>0</v>
      </c>
      <c r="AI2531" s="165">
        <f t="shared" si="800"/>
        <v>0</v>
      </c>
      <c r="AJ2531" s="237" t="s">
        <v>5790</v>
      </c>
      <c r="AK2531" s="165">
        <v>35</v>
      </c>
      <c r="AL2531" s="165">
        <v>35</v>
      </c>
      <c r="AM2531" s="165">
        <f t="shared" si="801"/>
        <v>0</v>
      </c>
      <c r="AN2531" s="165">
        <f t="shared" si="802"/>
        <v>0</v>
      </c>
      <c r="AO2531" s="237" t="s">
        <v>5607</v>
      </c>
      <c r="AP2531" s="165">
        <v>9</v>
      </c>
      <c r="AQ2531" s="165">
        <v>18</v>
      </c>
      <c r="AR2531" s="165">
        <f t="shared" si="803"/>
        <v>-9</v>
      </c>
      <c r="AS2531" s="255">
        <f t="shared" si="804"/>
        <v>-50</v>
      </c>
      <c r="AT2531" s="166" t="s">
        <v>11806</v>
      </c>
    </row>
    <row r="2532" spans="2:46" ht="50" customHeight="1">
      <c r="B2532" s="37" t="s">
        <v>4981</v>
      </c>
      <c r="C2532" s="35" t="s">
        <v>5332</v>
      </c>
      <c r="D2532" s="39" t="s">
        <v>4982</v>
      </c>
      <c r="E2532" s="240">
        <v>2554.261</v>
      </c>
      <c r="F2532" s="235">
        <v>2557.8310000000001</v>
      </c>
      <c r="G2532" s="234">
        <f t="shared" si="787"/>
        <v>-3.5700000000001637</v>
      </c>
      <c r="H2532" s="105">
        <f t="shared" si="788"/>
        <v>-0.13957137903169378</v>
      </c>
      <c r="I2532" s="240">
        <v>661.79700000000003</v>
      </c>
      <c r="J2532" s="235">
        <v>641.00099999999998</v>
      </c>
      <c r="K2532" s="234">
        <f t="shared" si="789"/>
        <v>20.796000000000049</v>
      </c>
      <c r="L2532" s="312">
        <f t="shared" si="790"/>
        <v>3.2443007109193358</v>
      </c>
      <c r="M2532" s="240">
        <v>392.202</v>
      </c>
      <c r="N2532" s="235">
        <v>376.678</v>
      </c>
      <c r="O2532" s="234">
        <f t="shared" si="791"/>
        <v>15.524000000000001</v>
      </c>
      <c r="P2532" s="105">
        <f t="shared" si="792"/>
        <v>4.1212919257296683</v>
      </c>
      <c r="Q2532" s="240">
        <v>1500.2619999999999</v>
      </c>
      <c r="R2532" s="235">
        <v>1540.152</v>
      </c>
      <c r="S2532" s="234">
        <f t="shared" si="793"/>
        <v>-39.8900000000001</v>
      </c>
      <c r="T2532" s="105">
        <f t="shared" si="794"/>
        <v>-2.5900041034910903</v>
      </c>
      <c r="U2532" s="180" t="s">
        <v>5338</v>
      </c>
      <c r="V2532" s="165">
        <v>741</v>
      </c>
      <c r="W2532" s="165">
        <v>781</v>
      </c>
      <c r="X2532" s="165">
        <f t="shared" si="796"/>
        <v>-40</v>
      </c>
      <c r="Y2532" s="255">
        <f t="shared" si="797"/>
        <v>-5.1216389244558256</v>
      </c>
      <c r="Z2532" s="180" t="s">
        <v>11052</v>
      </c>
      <c r="AA2532" s="165">
        <v>300</v>
      </c>
      <c r="AB2532" s="165">
        <v>300</v>
      </c>
      <c r="AC2532" s="165">
        <f t="shared" si="795"/>
        <v>0</v>
      </c>
      <c r="AD2532" s="165">
        <f t="shared" si="798"/>
        <v>0</v>
      </c>
      <c r="AE2532" s="237" t="s">
        <v>11053</v>
      </c>
      <c r="AF2532" s="165">
        <v>300</v>
      </c>
      <c r="AG2532" s="165">
        <v>300</v>
      </c>
      <c r="AH2532" s="165">
        <f t="shared" si="799"/>
        <v>0</v>
      </c>
      <c r="AI2532" s="165">
        <f t="shared" si="800"/>
        <v>0</v>
      </c>
      <c r="AJ2532" s="237" t="s">
        <v>11054</v>
      </c>
      <c r="AK2532" s="165">
        <v>100</v>
      </c>
      <c r="AL2532" s="165">
        <v>70</v>
      </c>
      <c r="AM2532" s="165">
        <f t="shared" si="801"/>
        <v>30</v>
      </c>
      <c r="AN2532" s="165">
        <f t="shared" si="802"/>
        <v>42.857142857142854</v>
      </c>
      <c r="AO2532" s="237" t="s">
        <v>11055</v>
      </c>
      <c r="AP2532" s="165">
        <v>49</v>
      </c>
      <c r="AQ2532" s="165">
        <v>82</v>
      </c>
      <c r="AR2532" s="165">
        <f t="shared" si="803"/>
        <v>-33</v>
      </c>
      <c r="AS2532" s="255">
        <f t="shared" si="804"/>
        <v>-40.243902439024396</v>
      </c>
      <c r="AT2532" s="166" t="s">
        <v>11806</v>
      </c>
    </row>
    <row r="2533" spans="2:46" ht="50" customHeight="1">
      <c r="B2533" s="34" t="s">
        <v>4983</v>
      </c>
      <c r="C2533" s="35" t="s">
        <v>5332</v>
      </c>
      <c r="D2533" s="36" t="s">
        <v>4984</v>
      </c>
      <c r="E2533" s="240">
        <v>8844.2729999999992</v>
      </c>
      <c r="F2533" s="235">
        <v>8931.6610000000001</v>
      </c>
      <c r="G2533" s="234">
        <f t="shared" si="787"/>
        <v>-87.388000000000829</v>
      </c>
      <c r="H2533" s="105">
        <f t="shared" si="788"/>
        <v>-0.97840703985519406</v>
      </c>
      <c r="I2533" s="240">
        <v>4477.8509999999997</v>
      </c>
      <c r="J2533" s="235">
        <v>4732.6980000000003</v>
      </c>
      <c r="K2533" s="234">
        <f t="shared" si="789"/>
        <v>-254.84700000000066</v>
      </c>
      <c r="L2533" s="312">
        <f t="shared" si="790"/>
        <v>-5.3848143278950111</v>
      </c>
      <c r="M2533" s="240">
        <v>203.274</v>
      </c>
      <c r="N2533" s="235">
        <v>203.203</v>
      </c>
      <c r="O2533" s="234">
        <f t="shared" si="791"/>
        <v>7.0999999999997954E-2</v>
      </c>
      <c r="P2533" s="105">
        <f t="shared" si="792"/>
        <v>3.4940429029097969E-2</v>
      </c>
      <c r="Q2533" s="240">
        <v>4163.1480000000001</v>
      </c>
      <c r="R2533" s="235">
        <v>3995.76</v>
      </c>
      <c r="S2533" s="234">
        <f t="shared" si="793"/>
        <v>167.38799999999992</v>
      </c>
      <c r="T2533" s="105">
        <f t="shared" si="794"/>
        <v>4.1891404889182509</v>
      </c>
      <c r="U2533" s="180" t="s">
        <v>6266</v>
      </c>
      <c r="V2533" s="165">
        <v>1340</v>
      </c>
      <c r="W2533" s="165">
        <v>1370</v>
      </c>
      <c r="X2533" s="165">
        <f t="shared" si="796"/>
        <v>-30</v>
      </c>
      <c r="Y2533" s="255">
        <f t="shared" si="797"/>
        <v>-2.1897810218978102</v>
      </c>
      <c r="Z2533" s="237" t="s">
        <v>10866</v>
      </c>
      <c r="AA2533" s="165">
        <v>1201</v>
      </c>
      <c r="AB2533" s="165">
        <v>1199</v>
      </c>
      <c r="AC2533" s="165">
        <f t="shared" si="795"/>
        <v>2</v>
      </c>
      <c r="AD2533" s="165">
        <f t="shared" si="798"/>
        <v>0.16680567139282734</v>
      </c>
      <c r="AE2533" s="237" t="s">
        <v>11056</v>
      </c>
      <c r="AF2533" s="165">
        <v>900</v>
      </c>
      <c r="AG2533" s="165">
        <v>700</v>
      </c>
      <c r="AH2533" s="165">
        <f t="shared" si="799"/>
        <v>200</v>
      </c>
      <c r="AI2533" s="165">
        <f t="shared" si="800"/>
        <v>28.571428571428569</v>
      </c>
      <c r="AJ2533" s="237" t="s">
        <v>11057</v>
      </c>
      <c r="AK2533" s="165">
        <v>240</v>
      </c>
      <c r="AL2533" s="165">
        <v>239</v>
      </c>
      <c r="AM2533" s="165">
        <f t="shared" si="801"/>
        <v>1</v>
      </c>
      <c r="AN2533" s="165">
        <f t="shared" si="802"/>
        <v>0.41841004184100417</v>
      </c>
      <c r="AO2533" s="237" t="s">
        <v>11058</v>
      </c>
      <c r="AP2533" s="165">
        <v>236</v>
      </c>
      <c r="AQ2533" s="165">
        <v>252</v>
      </c>
      <c r="AR2533" s="165">
        <f t="shared" si="803"/>
        <v>-16</v>
      </c>
      <c r="AS2533" s="255">
        <f t="shared" si="804"/>
        <v>-6.3492063492063489</v>
      </c>
      <c r="AT2533" s="166" t="s">
        <v>11806</v>
      </c>
    </row>
    <row r="2534" spans="2:46" ht="50" customHeight="1">
      <c r="B2534" s="34" t="s">
        <v>4985</v>
      </c>
      <c r="C2534" s="35" t="s">
        <v>5332</v>
      </c>
      <c r="D2534" s="36" t="s">
        <v>4986</v>
      </c>
      <c r="E2534" s="240">
        <v>5266.8990000000003</v>
      </c>
      <c r="F2534" s="235">
        <v>5639.6769999999997</v>
      </c>
      <c r="G2534" s="234">
        <f t="shared" si="787"/>
        <v>-372.77799999999934</v>
      </c>
      <c r="H2534" s="105">
        <f t="shared" si="788"/>
        <v>-6.6099175537889732</v>
      </c>
      <c r="I2534" s="240">
        <v>600.351</v>
      </c>
      <c r="J2534" s="235">
        <v>900.351</v>
      </c>
      <c r="K2534" s="234">
        <f t="shared" si="789"/>
        <v>-300</v>
      </c>
      <c r="L2534" s="312">
        <f t="shared" si="790"/>
        <v>-33.3203384013568</v>
      </c>
      <c r="M2534" s="240">
        <v>1000</v>
      </c>
      <c r="N2534" s="235">
        <v>700</v>
      </c>
      <c r="O2534" s="234">
        <f t="shared" si="791"/>
        <v>300</v>
      </c>
      <c r="P2534" s="105">
        <f t="shared" si="792"/>
        <v>42.857142857142854</v>
      </c>
      <c r="Q2534" s="240">
        <v>3666.5479999999998</v>
      </c>
      <c r="R2534" s="235">
        <v>4039.326</v>
      </c>
      <c r="S2534" s="234">
        <f t="shared" si="793"/>
        <v>-372.77800000000025</v>
      </c>
      <c r="T2534" s="105">
        <f t="shared" si="794"/>
        <v>-9.2287178603559177</v>
      </c>
      <c r="U2534" s="180" t="s">
        <v>11059</v>
      </c>
      <c r="V2534" s="165">
        <v>1351</v>
      </c>
      <c r="W2534" s="165">
        <v>1234</v>
      </c>
      <c r="X2534" s="165">
        <f t="shared" si="796"/>
        <v>117</v>
      </c>
      <c r="Y2534" s="255">
        <f t="shared" si="797"/>
        <v>9.481361426256079</v>
      </c>
      <c r="Z2534" s="237" t="s">
        <v>5524</v>
      </c>
      <c r="AA2534" s="165">
        <v>1116</v>
      </c>
      <c r="AB2534" s="165">
        <v>1216</v>
      </c>
      <c r="AC2534" s="165">
        <f t="shared" si="795"/>
        <v>-100</v>
      </c>
      <c r="AD2534" s="165">
        <f t="shared" si="798"/>
        <v>-8.2236842105263168</v>
      </c>
      <c r="AE2534" s="237" t="s">
        <v>11060</v>
      </c>
      <c r="AF2534" s="165">
        <v>830</v>
      </c>
      <c r="AG2534" s="165">
        <v>896</v>
      </c>
      <c r="AH2534" s="165">
        <f t="shared" si="799"/>
        <v>-66</v>
      </c>
      <c r="AI2534" s="165">
        <f t="shared" si="800"/>
        <v>-7.3660714285714288</v>
      </c>
      <c r="AJ2534" s="237" t="s">
        <v>11061</v>
      </c>
      <c r="AK2534" s="165">
        <v>183</v>
      </c>
      <c r="AL2534" s="165">
        <v>160</v>
      </c>
      <c r="AM2534" s="165">
        <f t="shared" si="801"/>
        <v>23</v>
      </c>
      <c r="AN2534" s="165">
        <f t="shared" si="802"/>
        <v>14.374999999999998</v>
      </c>
      <c r="AO2534" s="237" t="s">
        <v>6608</v>
      </c>
      <c r="AP2534" s="165">
        <v>109</v>
      </c>
      <c r="AQ2534" s="165">
        <v>209</v>
      </c>
      <c r="AR2534" s="165">
        <f t="shared" si="803"/>
        <v>-100</v>
      </c>
      <c r="AS2534" s="255">
        <f t="shared" si="804"/>
        <v>-47.846889952153113</v>
      </c>
      <c r="AT2534" s="166" t="s">
        <v>11806</v>
      </c>
    </row>
    <row r="2535" spans="2:46" ht="50" customHeight="1">
      <c r="B2535" s="34" t="s">
        <v>4987</v>
      </c>
      <c r="C2535" s="35" t="s">
        <v>5332</v>
      </c>
      <c r="D2535" s="36" t="s">
        <v>4988</v>
      </c>
      <c r="E2535" s="240">
        <v>2465.681</v>
      </c>
      <c r="F2535" s="235">
        <v>2520.7220000000002</v>
      </c>
      <c r="G2535" s="234">
        <f t="shared" si="787"/>
        <v>-55.041000000000167</v>
      </c>
      <c r="H2535" s="105">
        <f t="shared" si="788"/>
        <v>-2.1835410648219105</v>
      </c>
      <c r="I2535" s="240">
        <v>1043.9929999999999</v>
      </c>
      <c r="J2535" s="235">
        <v>1079.3140000000001</v>
      </c>
      <c r="K2535" s="234">
        <f t="shared" si="789"/>
        <v>-35.32100000000014</v>
      </c>
      <c r="L2535" s="312">
        <f t="shared" si="790"/>
        <v>-3.2725416329261119</v>
      </c>
      <c r="M2535" s="240">
        <v>369.928</v>
      </c>
      <c r="N2535" s="235">
        <v>375.52699999999999</v>
      </c>
      <c r="O2535" s="234">
        <f t="shared" si="791"/>
        <v>-5.5989999999999895</v>
      </c>
      <c r="P2535" s="105">
        <f t="shared" si="792"/>
        <v>-1.4909713549225461</v>
      </c>
      <c r="Q2535" s="240">
        <v>1051.76</v>
      </c>
      <c r="R2535" s="235">
        <v>1065.8810000000001</v>
      </c>
      <c r="S2535" s="234">
        <f t="shared" si="793"/>
        <v>-14.121000000000095</v>
      </c>
      <c r="T2535" s="105">
        <f t="shared" si="794"/>
        <v>-1.3248195624089456</v>
      </c>
      <c r="U2535" s="180" t="s">
        <v>11062</v>
      </c>
      <c r="V2535" s="165">
        <v>286</v>
      </c>
      <c r="W2535" s="165">
        <v>286</v>
      </c>
      <c r="X2535" s="165">
        <f t="shared" si="796"/>
        <v>0</v>
      </c>
      <c r="Y2535" s="255">
        <f t="shared" si="797"/>
        <v>0</v>
      </c>
      <c r="Z2535" s="237" t="s">
        <v>11063</v>
      </c>
      <c r="AA2535" s="165">
        <v>281</v>
      </c>
      <c r="AB2535" s="165">
        <v>275</v>
      </c>
      <c r="AC2535" s="165">
        <f t="shared" si="795"/>
        <v>6</v>
      </c>
      <c r="AD2535" s="165">
        <f t="shared" si="798"/>
        <v>2.1818181818181821</v>
      </c>
      <c r="AE2535" s="237" t="s">
        <v>7670</v>
      </c>
      <c r="AF2535" s="165">
        <v>225</v>
      </c>
      <c r="AG2535" s="165">
        <v>245</v>
      </c>
      <c r="AH2535" s="165">
        <f t="shared" si="799"/>
        <v>-20</v>
      </c>
      <c r="AI2535" s="165">
        <f t="shared" si="800"/>
        <v>-8.1632653061224492</v>
      </c>
      <c r="AJ2535" s="237" t="s">
        <v>5362</v>
      </c>
      <c r="AK2535" s="165">
        <v>45</v>
      </c>
      <c r="AL2535" s="165">
        <v>47</v>
      </c>
      <c r="AM2535" s="165">
        <f t="shared" si="801"/>
        <v>-2</v>
      </c>
      <c r="AN2535" s="165">
        <f t="shared" si="802"/>
        <v>-4.2553191489361701</v>
      </c>
      <c r="AO2535" s="237" t="s">
        <v>11064</v>
      </c>
      <c r="AP2535" s="165">
        <v>39</v>
      </c>
      <c r="AQ2535" s="165">
        <v>37</v>
      </c>
      <c r="AR2535" s="165">
        <f t="shared" si="803"/>
        <v>2</v>
      </c>
      <c r="AS2535" s="255">
        <f t="shared" si="804"/>
        <v>5.4054054054054053</v>
      </c>
      <c r="AT2535" s="166" t="s">
        <v>11806</v>
      </c>
    </row>
    <row r="2536" spans="2:46" ht="50" customHeight="1">
      <c r="B2536" s="34" t="s">
        <v>4989</v>
      </c>
      <c r="C2536" s="35" t="s">
        <v>5332</v>
      </c>
      <c r="D2536" s="36" t="s">
        <v>4990</v>
      </c>
      <c r="E2536" s="240">
        <v>4681.518</v>
      </c>
      <c r="F2536" s="235">
        <v>3845.5479999999998</v>
      </c>
      <c r="G2536" s="234">
        <f t="shared" si="787"/>
        <v>835.97000000000025</v>
      </c>
      <c r="H2536" s="105">
        <f t="shared" si="788"/>
        <v>21.738644271245615</v>
      </c>
      <c r="I2536" s="240">
        <v>1819.431</v>
      </c>
      <c r="J2536" s="235">
        <v>1786.634</v>
      </c>
      <c r="K2536" s="234">
        <f t="shared" si="789"/>
        <v>32.797000000000025</v>
      </c>
      <c r="L2536" s="312">
        <f t="shared" si="790"/>
        <v>1.8356865480003193</v>
      </c>
      <c r="M2536" s="240">
        <v>246.815</v>
      </c>
      <c r="N2536" s="235">
        <v>246.44499999999999</v>
      </c>
      <c r="O2536" s="234">
        <f t="shared" si="791"/>
        <v>0.37000000000000455</v>
      </c>
      <c r="P2536" s="105">
        <f t="shared" si="792"/>
        <v>0.15013491854166428</v>
      </c>
      <c r="Q2536" s="240">
        <v>2615.2719999999999</v>
      </c>
      <c r="R2536" s="235">
        <v>1812.4690000000001</v>
      </c>
      <c r="S2536" s="234">
        <f t="shared" si="793"/>
        <v>802.80299999999988</v>
      </c>
      <c r="T2536" s="105">
        <f t="shared" si="794"/>
        <v>44.293336879141101</v>
      </c>
      <c r="U2536" s="180" t="s">
        <v>11065</v>
      </c>
      <c r="V2536" s="165">
        <v>1946</v>
      </c>
      <c r="W2536" s="165">
        <v>1193</v>
      </c>
      <c r="X2536" s="165">
        <f t="shared" si="796"/>
        <v>753</v>
      </c>
      <c r="Y2536" s="255">
        <f t="shared" si="797"/>
        <v>63.118189438390615</v>
      </c>
      <c r="Z2536" s="237" t="s">
        <v>11066</v>
      </c>
      <c r="AA2536" s="165">
        <v>451</v>
      </c>
      <c r="AB2536" s="165">
        <v>401</v>
      </c>
      <c r="AC2536" s="165">
        <f t="shared" si="795"/>
        <v>50</v>
      </c>
      <c r="AD2536" s="165">
        <f t="shared" si="798"/>
        <v>12.468827930174564</v>
      </c>
      <c r="AE2536" s="237" t="s">
        <v>11067</v>
      </c>
      <c r="AF2536" s="165">
        <v>104</v>
      </c>
      <c r="AG2536" s="165">
        <v>102</v>
      </c>
      <c r="AH2536" s="165">
        <f t="shared" si="799"/>
        <v>2</v>
      </c>
      <c r="AI2536" s="165">
        <f t="shared" si="800"/>
        <v>1.9607843137254901</v>
      </c>
      <c r="AJ2536" s="237" t="s">
        <v>11068</v>
      </c>
      <c r="AK2536" s="165">
        <v>36</v>
      </c>
      <c r="AL2536" s="165">
        <v>37</v>
      </c>
      <c r="AM2536" s="165">
        <f t="shared" si="801"/>
        <v>-1</v>
      </c>
      <c r="AN2536" s="165">
        <f t="shared" si="802"/>
        <v>-2.7027027027027026</v>
      </c>
      <c r="AO2536" s="237" t="s">
        <v>11069</v>
      </c>
      <c r="AP2536" s="165">
        <v>30</v>
      </c>
      <c r="AQ2536" s="165">
        <v>30</v>
      </c>
      <c r="AR2536" s="165">
        <f t="shared" si="803"/>
        <v>0</v>
      </c>
      <c r="AS2536" s="255">
        <f t="shared" si="804"/>
        <v>0</v>
      </c>
      <c r="AT2536" s="166" t="s">
        <v>11806</v>
      </c>
    </row>
    <row r="2537" spans="2:46" ht="50" customHeight="1">
      <c r="B2537" s="34" t="s">
        <v>4991</v>
      </c>
      <c r="C2537" s="35" t="s">
        <v>5332</v>
      </c>
      <c r="D2537" s="36" t="s">
        <v>4992</v>
      </c>
      <c r="E2537" s="240">
        <v>2460.9650000000001</v>
      </c>
      <c r="F2537" s="235">
        <v>2412.6080000000002</v>
      </c>
      <c r="G2537" s="234">
        <f t="shared" si="787"/>
        <v>48.356999999999971</v>
      </c>
      <c r="H2537" s="105">
        <f t="shared" si="788"/>
        <v>2.004345504947342</v>
      </c>
      <c r="I2537" s="240">
        <v>1725.77</v>
      </c>
      <c r="J2537" s="235">
        <v>1697.1559999999999</v>
      </c>
      <c r="K2537" s="234">
        <f t="shared" si="789"/>
        <v>28.614000000000033</v>
      </c>
      <c r="L2537" s="312">
        <f t="shared" si="790"/>
        <v>1.6859970444673344</v>
      </c>
      <c r="M2537" s="240">
        <v>298.54500000000002</v>
      </c>
      <c r="N2537" s="235">
        <v>298.38200000000001</v>
      </c>
      <c r="O2537" s="234">
        <f t="shared" si="791"/>
        <v>0.16300000000001091</v>
      </c>
      <c r="P2537" s="105">
        <f t="shared" si="792"/>
        <v>5.4627960131646988E-2</v>
      </c>
      <c r="Q2537" s="240">
        <v>436.65</v>
      </c>
      <c r="R2537" s="235">
        <v>417.07</v>
      </c>
      <c r="S2537" s="234">
        <f t="shared" si="793"/>
        <v>19.579999999999984</v>
      </c>
      <c r="T2537" s="105">
        <f t="shared" si="794"/>
        <v>4.6946555734049404</v>
      </c>
      <c r="U2537" s="180" t="s">
        <v>11070</v>
      </c>
      <c r="V2537" s="165">
        <v>235.74299999999999</v>
      </c>
      <c r="W2537" s="165">
        <v>216.31100000000001</v>
      </c>
      <c r="X2537" s="165">
        <f t="shared" si="796"/>
        <v>19.431999999999988</v>
      </c>
      <c r="Y2537" s="255">
        <f t="shared" si="797"/>
        <v>8.9833619187188756</v>
      </c>
      <c r="Z2537" s="237" t="s">
        <v>11071</v>
      </c>
      <c r="AA2537" s="165">
        <v>200.04</v>
      </c>
      <c r="AB2537" s="165">
        <v>200</v>
      </c>
      <c r="AC2537" s="165">
        <f t="shared" si="795"/>
        <v>3.9999999999992042E-2</v>
      </c>
      <c r="AD2537" s="165">
        <f t="shared" si="798"/>
        <v>1.9999999999996021E-2</v>
      </c>
      <c r="AE2537" s="237" t="s">
        <v>11072</v>
      </c>
      <c r="AF2537" s="165">
        <v>0.73299999999999998</v>
      </c>
      <c r="AG2537" s="165">
        <v>0.71799999999999997</v>
      </c>
      <c r="AH2537" s="165">
        <f t="shared" si="799"/>
        <v>1.5000000000000013E-2</v>
      </c>
      <c r="AI2537" s="165">
        <f t="shared" si="800"/>
        <v>2.0891364902506986</v>
      </c>
      <c r="AJ2537" s="237" t="s">
        <v>6646</v>
      </c>
      <c r="AK2537" s="165">
        <v>0.13400000000000001</v>
      </c>
      <c r="AL2537" s="165" t="s">
        <v>6150</v>
      </c>
      <c r="AM2537" s="165" t="s">
        <v>6150</v>
      </c>
      <c r="AN2537" s="165" t="s">
        <v>6150</v>
      </c>
      <c r="AO2537" s="235" t="s">
        <v>6150</v>
      </c>
      <c r="AP2537" s="165" t="s">
        <v>6150</v>
      </c>
      <c r="AQ2537" s="165" t="s">
        <v>6150</v>
      </c>
      <c r="AR2537" s="165" t="s">
        <v>6150</v>
      </c>
      <c r="AS2537" s="165" t="s">
        <v>6150</v>
      </c>
      <c r="AT2537" s="166" t="s">
        <v>11806</v>
      </c>
    </row>
    <row r="2538" spans="2:46" ht="50" customHeight="1">
      <c r="B2538" s="34" t="s">
        <v>4993</v>
      </c>
      <c r="C2538" s="35" t="s">
        <v>5332</v>
      </c>
      <c r="D2538" s="36" t="s">
        <v>4994</v>
      </c>
      <c r="E2538" s="240">
        <v>5258.3050000000003</v>
      </c>
      <c r="F2538" s="235">
        <v>5339.5379999999996</v>
      </c>
      <c r="G2538" s="234">
        <f t="shared" si="787"/>
        <v>-81.232999999999265</v>
      </c>
      <c r="H2538" s="105">
        <f t="shared" si="788"/>
        <v>-1.5213488507807094</v>
      </c>
      <c r="I2538" s="240">
        <v>1602.0170000000001</v>
      </c>
      <c r="J2538" s="235">
        <v>1685.3989999999999</v>
      </c>
      <c r="K2538" s="234">
        <f t="shared" si="789"/>
        <v>-83.381999999999834</v>
      </c>
      <c r="L2538" s="312">
        <f t="shared" si="790"/>
        <v>-4.9473151461463933</v>
      </c>
      <c r="M2538" s="240">
        <v>425.19600000000003</v>
      </c>
      <c r="N2538" s="235">
        <v>424.35899999999998</v>
      </c>
      <c r="O2538" s="234">
        <f t="shared" si="791"/>
        <v>0.83700000000004593</v>
      </c>
      <c r="P2538" s="105">
        <f t="shared" si="792"/>
        <v>0.19723865877713118</v>
      </c>
      <c r="Q2538" s="240">
        <v>3231.0920000000001</v>
      </c>
      <c r="R2538" s="235">
        <v>3229.78</v>
      </c>
      <c r="S2538" s="234">
        <f t="shared" si="793"/>
        <v>1.3119999999998981</v>
      </c>
      <c r="T2538" s="105">
        <f t="shared" si="794"/>
        <v>4.0621961867368613E-2</v>
      </c>
      <c r="U2538" s="180" t="s">
        <v>5338</v>
      </c>
      <c r="V2538" s="165">
        <v>1137</v>
      </c>
      <c r="W2538" s="165">
        <v>1132</v>
      </c>
      <c r="X2538" s="165">
        <f t="shared" si="796"/>
        <v>5</v>
      </c>
      <c r="Y2538" s="255">
        <f t="shared" si="797"/>
        <v>0.44169611307420498</v>
      </c>
      <c r="Z2538" s="237" t="s">
        <v>5508</v>
      </c>
      <c r="AA2538" s="165">
        <v>871</v>
      </c>
      <c r="AB2538" s="165">
        <v>913</v>
      </c>
      <c r="AC2538" s="165">
        <f t="shared" si="795"/>
        <v>-42</v>
      </c>
      <c r="AD2538" s="165">
        <f t="shared" si="798"/>
        <v>-4.6002190580503832</v>
      </c>
      <c r="AE2538" s="237" t="s">
        <v>6040</v>
      </c>
      <c r="AF2538" s="165">
        <v>757</v>
      </c>
      <c r="AG2538" s="165">
        <v>782</v>
      </c>
      <c r="AH2538" s="165">
        <f t="shared" si="799"/>
        <v>-25</v>
      </c>
      <c r="AI2538" s="165">
        <f t="shared" si="800"/>
        <v>-3.1969309462915603</v>
      </c>
      <c r="AJ2538" s="237" t="s">
        <v>5373</v>
      </c>
      <c r="AK2538" s="165">
        <v>303</v>
      </c>
      <c r="AL2538" s="165">
        <v>303</v>
      </c>
      <c r="AM2538" s="165">
        <f t="shared" si="801"/>
        <v>0</v>
      </c>
      <c r="AN2538" s="165">
        <f t="shared" si="802"/>
        <v>0</v>
      </c>
      <c r="AO2538" s="237" t="s">
        <v>5557</v>
      </c>
      <c r="AP2538" s="165">
        <v>102</v>
      </c>
      <c r="AQ2538" s="165">
        <v>40</v>
      </c>
      <c r="AR2538" s="165">
        <f t="shared" si="803"/>
        <v>62</v>
      </c>
      <c r="AS2538" s="255">
        <f t="shared" si="804"/>
        <v>155</v>
      </c>
      <c r="AT2538" s="166" t="s">
        <v>11806</v>
      </c>
    </row>
    <row r="2539" spans="2:46" ht="50" customHeight="1">
      <c r="B2539" s="34" t="s">
        <v>4995</v>
      </c>
      <c r="C2539" s="35" t="s">
        <v>5332</v>
      </c>
      <c r="D2539" s="36" t="s">
        <v>4996</v>
      </c>
      <c r="E2539" s="240">
        <v>9576.7729999999992</v>
      </c>
      <c r="F2539" s="235">
        <v>9785.1059999999998</v>
      </c>
      <c r="G2539" s="234">
        <f t="shared" si="787"/>
        <v>-208.33300000000054</v>
      </c>
      <c r="H2539" s="105">
        <f t="shared" si="788"/>
        <v>-2.1290827099880221</v>
      </c>
      <c r="I2539" s="240">
        <v>867.01499999999999</v>
      </c>
      <c r="J2539" s="235">
        <v>982.49400000000003</v>
      </c>
      <c r="K2539" s="234">
        <f t="shared" si="789"/>
        <v>-115.47900000000004</v>
      </c>
      <c r="L2539" s="312">
        <f t="shared" si="790"/>
        <v>-11.753659564333221</v>
      </c>
      <c r="M2539" s="240">
        <v>1490.0340000000001</v>
      </c>
      <c r="N2539" s="235">
        <v>1529.875</v>
      </c>
      <c r="O2539" s="234">
        <f t="shared" si="791"/>
        <v>-39.840999999999894</v>
      </c>
      <c r="P2539" s="105">
        <f t="shared" si="792"/>
        <v>-2.6041996895171104</v>
      </c>
      <c r="Q2539" s="240">
        <v>7219.7240000000002</v>
      </c>
      <c r="R2539" s="235">
        <v>7272.7370000000001</v>
      </c>
      <c r="S2539" s="234">
        <f t="shared" si="793"/>
        <v>-53.01299999999992</v>
      </c>
      <c r="T2539" s="105">
        <f t="shared" si="794"/>
        <v>-0.72892777505909978</v>
      </c>
      <c r="U2539" s="180" t="s">
        <v>11073</v>
      </c>
      <c r="V2539" s="165">
        <v>1872</v>
      </c>
      <c r="W2539" s="165">
        <v>1909</v>
      </c>
      <c r="X2539" s="165">
        <f t="shared" si="796"/>
        <v>-37</v>
      </c>
      <c r="Y2539" s="255">
        <f t="shared" si="797"/>
        <v>-1.9381875327396543</v>
      </c>
      <c r="Z2539" s="237" t="s">
        <v>6608</v>
      </c>
      <c r="AA2539" s="165">
        <v>1713</v>
      </c>
      <c r="AB2539" s="165">
        <v>1707</v>
      </c>
      <c r="AC2539" s="165">
        <f t="shared" si="795"/>
        <v>6</v>
      </c>
      <c r="AD2539" s="165">
        <f t="shared" si="798"/>
        <v>0.35149384885764495</v>
      </c>
      <c r="AE2539" s="237" t="s">
        <v>5338</v>
      </c>
      <c r="AF2539" s="165">
        <v>1644</v>
      </c>
      <c r="AG2539" s="165">
        <v>1659</v>
      </c>
      <c r="AH2539" s="165">
        <f t="shared" si="799"/>
        <v>-15</v>
      </c>
      <c r="AI2539" s="165">
        <f t="shared" si="800"/>
        <v>-0.9041591320072333</v>
      </c>
      <c r="AJ2539" s="237" t="s">
        <v>5508</v>
      </c>
      <c r="AK2539" s="165">
        <v>1192</v>
      </c>
      <c r="AL2539" s="165">
        <v>1182</v>
      </c>
      <c r="AM2539" s="165">
        <f t="shared" si="801"/>
        <v>10</v>
      </c>
      <c r="AN2539" s="165">
        <f t="shared" si="802"/>
        <v>0.84602368866328259</v>
      </c>
      <c r="AO2539" s="237" t="s">
        <v>5373</v>
      </c>
      <c r="AP2539" s="165">
        <v>325</v>
      </c>
      <c r="AQ2539" s="165">
        <v>325</v>
      </c>
      <c r="AR2539" s="165">
        <f t="shared" si="803"/>
        <v>0</v>
      </c>
      <c r="AS2539" s="255">
        <f t="shared" si="804"/>
        <v>0</v>
      </c>
      <c r="AT2539" s="166" t="s">
        <v>11806</v>
      </c>
    </row>
    <row r="2540" spans="2:46" ht="50" customHeight="1">
      <c r="B2540" s="34" t="s">
        <v>4997</v>
      </c>
      <c r="C2540" s="35" t="s">
        <v>5332</v>
      </c>
      <c r="D2540" s="36" t="s">
        <v>4998</v>
      </c>
      <c r="E2540" s="240">
        <v>6278.0050000000001</v>
      </c>
      <c r="F2540" s="235">
        <v>6542.8590000000004</v>
      </c>
      <c r="G2540" s="234">
        <f t="shared" si="787"/>
        <v>-264.85400000000027</v>
      </c>
      <c r="H2540" s="105">
        <f t="shared" si="788"/>
        <v>-4.0479857505717343</v>
      </c>
      <c r="I2540" s="240">
        <v>3054.5279999999998</v>
      </c>
      <c r="J2540" s="235">
        <v>3334.4549999999999</v>
      </c>
      <c r="K2540" s="234">
        <f t="shared" si="789"/>
        <v>-279.92700000000013</v>
      </c>
      <c r="L2540" s="312">
        <f t="shared" si="790"/>
        <v>-8.3949850875180552</v>
      </c>
      <c r="M2540" s="240">
        <v>585</v>
      </c>
      <c r="N2540" s="235">
        <v>580</v>
      </c>
      <c r="O2540" s="234">
        <f t="shared" si="791"/>
        <v>5</v>
      </c>
      <c r="P2540" s="105">
        <f t="shared" si="792"/>
        <v>0.86206896551724133</v>
      </c>
      <c r="Q2540" s="240">
        <v>2638.4769999999999</v>
      </c>
      <c r="R2540" s="235">
        <v>2628.404</v>
      </c>
      <c r="S2540" s="234">
        <f t="shared" si="793"/>
        <v>10.072999999999865</v>
      </c>
      <c r="T2540" s="105">
        <f t="shared" si="794"/>
        <v>0.38323636701206759</v>
      </c>
      <c r="U2540" s="180" t="s">
        <v>11074</v>
      </c>
      <c r="V2540" s="165">
        <v>1115</v>
      </c>
      <c r="W2540" s="165">
        <v>1113</v>
      </c>
      <c r="X2540" s="165">
        <f t="shared" si="796"/>
        <v>2</v>
      </c>
      <c r="Y2540" s="255">
        <f t="shared" si="797"/>
        <v>0.17969451931716085</v>
      </c>
      <c r="Z2540" s="237" t="s">
        <v>11075</v>
      </c>
      <c r="AA2540" s="165">
        <v>522</v>
      </c>
      <c r="AB2540" s="165">
        <v>521</v>
      </c>
      <c r="AC2540" s="165">
        <f t="shared" si="795"/>
        <v>1</v>
      </c>
      <c r="AD2540" s="165">
        <f t="shared" si="798"/>
        <v>0.19193857965451055</v>
      </c>
      <c r="AE2540" s="237" t="s">
        <v>11076</v>
      </c>
      <c r="AF2540" s="165">
        <v>390</v>
      </c>
      <c r="AG2540" s="165">
        <v>400</v>
      </c>
      <c r="AH2540" s="165">
        <f t="shared" si="799"/>
        <v>-10</v>
      </c>
      <c r="AI2540" s="165">
        <f t="shared" si="800"/>
        <v>-2.5</v>
      </c>
      <c r="AJ2540" s="237" t="s">
        <v>11077</v>
      </c>
      <c r="AK2540" s="165">
        <v>311</v>
      </c>
      <c r="AL2540" s="165">
        <v>360</v>
      </c>
      <c r="AM2540" s="165">
        <f t="shared" si="801"/>
        <v>-49</v>
      </c>
      <c r="AN2540" s="165">
        <f t="shared" si="802"/>
        <v>-13.611111111111111</v>
      </c>
      <c r="AO2540" s="237" t="s">
        <v>11078</v>
      </c>
      <c r="AP2540" s="165">
        <v>111</v>
      </c>
      <c r="AQ2540" s="165">
        <v>103</v>
      </c>
      <c r="AR2540" s="165">
        <f t="shared" si="803"/>
        <v>8</v>
      </c>
      <c r="AS2540" s="255">
        <f t="shared" si="804"/>
        <v>7.7669902912621351</v>
      </c>
      <c r="AT2540" s="166" t="s">
        <v>11806</v>
      </c>
    </row>
    <row r="2541" spans="2:46" ht="50" customHeight="1">
      <c r="B2541" s="34" t="s">
        <v>4999</v>
      </c>
      <c r="C2541" s="35" t="s">
        <v>5332</v>
      </c>
      <c r="D2541" s="36" t="s">
        <v>5000</v>
      </c>
      <c r="E2541" s="240">
        <v>3246.45</v>
      </c>
      <c r="F2541" s="235">
        <v>3301.0160000000001</v>
      </c>
      <c r="G2541" s="234">
        <f t="shared" si="787"/>
        <v>-54.566000000000258</v>
      </c>
      <c r="H2541" s="105">
        <f t="shared" si="788"/>
        <v>-1.653006225961954</v>
      </c>
      <c r="I2541" s="240">
        <v>829.00699999999995</v>
      </c>
      <c r="J2541" s="235">
        <v>800.77300000000002</v>
      </c>
      <c r="K2541" s="234">
        <f t="shared" si="789"/>
        <v>28.233999999999924</v>
      </c>
      <c r="L2541" s="312">
        <f t="shared" si="790"/>
        <v>3.5258431540523874</v>
      </c>
      <c r="M2541" s="240">
        <v>1591.768</v>
      </c>
      <c r="N2541" s="235">
        <v>1590.585</v>
      </c>
      <c r="O2541" s="234">
        <f t="shared" si="791"/>
        <v>1.1829999999999927</v>
      </c>
      <c r="P2541" s="105">
        <f t="shared" si="792"/>
        <v>7.4375151280817606E-2</v>
      </c>
      <c r="Q2541" s="240">
        <v>825.67499999999995</v>
      </c>
      <c r="R2541" s="235">
        <v>909.65800000000002</v>
      </c>
      <c r="S2541" s="234">
        <f t="shared" si="793"/>
        <v>-83.983000000000061</v>
      </c>
      <c r="T2541" s="105">
        <f t="shared" si="794"/>
        <v>-9.2323708470656065</v>
      </c>
      <c r="U2541" s="180" t="s">
        <v>7716</v>
      </c>
      <c r="V2541" s="165">
        <v>592</v>
      </c>
      <c r="W2541" s="165">
        <v>642</v>
      </c>
      <c r="X2541" s="165">
        <f t="shared" si="796"/>
        <v>-50</v>
      </c>
      <c r="Y2541" s="255">
        <f t="shared" si="797"/>
        <v>-7.7881619937694699</v>
      </c>
      <c r="Z2541" s="237" t="s">
        <v>6305</v>
      </c>
      <c r="AA2541" s="165">
        <v>79</v>
      </c>
      <c r="AB2541" s="165">
        <v>79</v>
      </c>
      <c r="AC2541" s="165">
        <f t="shared" si="795"/>
        <v>0</v>
      </c>
      <c r="AD2541" s="165">
        <f t="shared" si="798"/>
        <v>0</v>
      </c>
      <c r="AE2541" s="237" t="s">
        <v>6304</v>
      </c>
      <c r="AF2541" s="165">
        <v>50</v>
      </c>
      <c r="AG2541" s="165" t="s">
        <v>6235</v>
      </c>
      <c r="AH2541" s="165" t="s">
        <v>6235</v>
      </c>
      <c r="AI2541" s="165" t="s">
        <v>6235</v>
      </c>
      <c r="AJ2541" s="237" t="s">
        <v>5460</v>
      </c>
      <c r="AK2541" s="165">
        <v>39</v>
      </c>
      <c r="AL2541" s="165">
        <v>134</v>
      </c>
      <c r="AM2541" s="165">
        <f t="shared" si="801"/>
        <v>-95</v>
      </c>
      <c r="AN2541" s="165">
        <f t="shared" si="802"/>
        <v>-70.895522388059703</v>
      </c>
      <c r="AO2541" s="237" t="s">
        <v>5531</v>
      </c>
      <c r="AP2541" s="165">
        <v>35</v>
      </c>
      <c r="AQ2541" s="165">
        <v>5</v>
      </c>
      <c r="AR2541" s="165">
        <f t="shared" si="803"/>
        <v>30</v>
      </c>
      <c r="AS2541" s="255">
        <f t="shared" si="804"/>
        <v>600</v>
      </c>
      <c r="AT2541" s="166" t="s">
        <v>11806</v>
      </c>
    </row>
    <row r="2542" spans="2:46" ht="50" customHeight="1">
      <c r="B2542" s="34" t="s">
        <v>5001</v>
      </c>
      <c r="C2542" s="35" t="s">
        <v>5332</v>
      </c>
      <c r="D2542" s="36" t="s">
        <v>5002</v>
      </c>
      <c r="E2542" s="240">
        <v>2046.414</v>
      </c>
      <c r="F2542" s="235">
        <v>2271.8429999999998</v>
      </c>
      <c r="G2542" s="234">
        <f t="shared" si="787"/>
        <v>-225.42899999999986</v>
      </c>
      <c r="H2542" s="105">
        <f>G2542/F2542*100</f>
        <v>-9.9227367384101743</v>
      </c>
      <c r="I2542" s="240">
        <v>913.28200000000004</v>
      </c>
      <c r="J2542" s="235">
        <v>1142.5050000000001</v>
      </c>
      <c r="K2542" s="234">
        <f t="shared" si="789"/>
        <v>-229.22300000000007</v>
      </c>
      <c r="L2542" s="312">
        <f t="shared" si="790"/>
        <v>-20.063194471796628</v>
      </c>
      <c r="M2542" s="240">
        <v>424.00200000000001</v>
      </c>
      <c r="N2542" s="235">
        <v>423.59800000000001</v>
      </c>
      <c r="O2542" s="234">
        <f t="shared" si="791"/>
        <v>0.40399999999999636</v>
      </c>
      <c r="P2542" s="105">
        <f t="shared" si="792"/>
        <v>9.5373443689534973E-2</v>
      </c>
      <c r="Q2542" s="240">
        <v>709.13</v>
      </c>
      <c r="R2542" s="235">
        <v>705.74</v>
      </c>
      <c r="S2542" s="234">
        <f t="shared" si="793"/>
        <v>3.3899999999999864</v>
      </c>
      <c r="T2542" s="105">
        <f t="shared" si="794"/>
        <v>0.48034686995210507</v>
      </c>
      <c r="U2542" s="180" t="s">
        <v>11079</v>
      </c>
      <c r="V2542" s="165">
        <v>253.761</v>
      </c>
      <c r="W2542" s="165">
        <v>253.583</v>
      </c>
      <c r="X2542" s="165">
        <f t="shared" si="796"/>
        <v>0.17799999999999727</v>
      </c>
      <c r="Y2542" s="255">
        <f t="shared" si="797"/>
        <v>7.0193979880353682E-2</v>
      </c>
      <c r="Z2542" s="237" t="s">
        <v>11080</v>
      </c>
      <c r="AA2542" s="165">
        <v>157.80699999999999</v>
      </c>
      <c r="AB2542" s="165">
        <v>157.70699999999999</v>
      </c>
      <c r="AC2542" s="165">
        <f t="shared" si="795"/>
        <v>9.9999999999994316E-2</v>
      </c>
      <c r="AD2542" s="165">
        <f t="shared" si="798"/>
        <v>6.340872630891102E-2</v>
      </c>
      <c r="AE2542" s="237" t="s">
        <v>11081</v>
      </c>
      <c r="AF2542" s="165">
        <v>150.36099999999999</v>
      </c>
      <c r="AG2542" s="165">
        <v>150.36099999999999</v>
      </c>
      <c r="AH2542" s="165">
        <f t="shared" si="799"/>
        <v>0</v>
      </c>
      <c r="AI2542" s="165">
        <f t="shared" si="800"/>
        <v>0</v>
      </c>
      <c r="AJ2542" s="237" t="s">
        <v>11082</v>
      </c>
      <c r="AK2542" s="165">
        <v>87.209000000000003</v>
      </c>
      <c r="AL2542" s="165">
        <v>87.146000000000001</v>
      </c>
      <c r="AM2542" s="165">
        <f t="shared" si="801"/>
        <v>6.3000000000002387E-2</v>
      </c>
      <c r="AN2542" s="165">
        <f t="shared" si="802"/>
        <v>7.2292474697636597E-2</v>
      </c>
      <c r="AO2542" s="237" t="s">
        <v>11083</v>
      </c>
      <c r="AP2542" s="165">
        <v>41.301000000000002</v>
      </c>
      <c r="AQ2542" s="165">
        <v>41.301000000000002</v>
      </c>
      <c r="AR2542" s="165">
        <f t="shared" si="803"/>
        <v>0</v>
      </c>
      <c r="AS2542" s="255">
        <f t="shared" si="804"/>
        <v>0</v>
      </c>
      <c r="AT2542" s="166" t="s">
        <v>11806</v>
      </c>
    </row>
    <row r="2543" spans="2:46" ht="50" customHeight="1">
      <c r="B2543" s="34" t="s">
        <v>5003</v>
      </c>
      <c r="C2543" s="35" t="s">
        <v>5332</v>
      </c>
      <c r="D2543" s="36" t="s">
        <v>5004</v>
      </c>
      <c r="E2543" s="240">
        <v>3987.241</v>
      </c>
      <c r="F2543" s="235">
        <v>3888.4879999999998</v>
      </c>
      <c r="G2543" s="234">
        <f t="shared" si="787"/>
        <v>98.753000000000156</v>
      </c>
      <c r="H2543" s="105">
        <f t="shared" ref="H2543:H2552" si="805">G2543/F2543*100</f>
        <v>2.5396246561645595</v>
      </c>
      <c r="I2543" s="240">
        <v>2252.46</v>
      </c>
      <c r="J2543" s="235">
        <v>2330.8180000000002</v>
      </c>
      <c r="K2543" s="234">
        <f t="shared" si="789"/>
        <v>-78.358000000000175</v>
      </c>
      <c r="L2543" s="312">
        <f t="shared" si="790"/>
        <v>-3.3618240463219422</v>
      </c>
      <c r="M2543" s="240">
        <v>313.82600000000002</v>
      </c>
      <c r="N2543" s="235">
        <v>313.81299999999999</v>
      </c>
      <c r="O2543" s="234">
        <f t="shared" si="791"/>
        <v>1.3000000000033651E-2</v>
      </c>
      <c r="P2543" s="105">
        <f t="shared" si="792"/>
        <v>4.142594475064338E-3</v>
      </c>
      <c r="Q2543" s="240">
        <v>1420.9549999999999</v>
      </c>
      <c r="R2543" s="235">
        <v>1243.857</v>
      </c>
      <c r="S2543" s="234">
        <f t="shared" si="793"/>
        <v>177.09799999999996</v>
      </c>
      <c r="T2543" s="105">
        <f t="shared" si="794"/>
        <v>14.23781029491332</v>
      </c>
      <c r="U2543" s="180" t="s">
        <v>5395</v>
      </c>
      <c r="V2543" s="165">
        <v>914</v>
      </c>
      <c r="W2543" s="165">
        <v>844</v>
      </c>
      <c r="X2543" s="165">
        <f t="shared" si="796"/>
        <v>70</v>
      </c>
      <c r="Y2543" s="255">
        <f t="shared" si="797"/>
        <v>8.293838862559241</v>
      </c>
      <c r="Z2543" s="237" t="s">
        <v>11084</v>
      </c>
      <c r="AA2543" s="165">
        <v>419</v>
      </c>
      <c r="AB2543" s="165">
        <v>312</v>
      </c>
      <c r="AC2543" s="165">
        <f t="shared" si="795"/>
        <v>107</v>
      </c>
      <c r="AD2543" s="165">
        <f t="shared" si="798"/>
        <v>34.294871794871796</v>
      </c>
      <c r="AE2543" s="237" t="s">
        <v>11085</v>
      </c>
      <c r="AF2543" s="165">
        <v>32</v>
      </c>
      <c r="AG2543" s="165">
        <v>32</v>
      </c>
      <c r="AH2543" s="165">
        <f t="shared" si="799"/>
        <v>0</v>
      </c>
      <c r="AI2543" s="165">
        <f t="shared" si="800"/>
        <v>0</v>
      </c>
      <c r="AJ2543" s="237" t="s">
        <v>11086</v>
      </c>
      <c r="AK2543" s="165">
        <v>15</v>
      </c>
      <c r="AL2543" s="165">
        <v>15</v>
      </c>
      <c r="AM2543" s="165">
        <f t="shared" si="801"/>
        <v>0</v>
      </c>
      <c r="AN2543" s="165">
        <f t="shared" si="802"/>
        <v>0</v>
      </c>
      <c r="AO2543" s="237" t="s">
        <v>5567</v>
      </c>
      <c r="AP2543" s="165">
        <v>11</v>
      </c>
      <c r="AQ2543" s="165">
        <v>11</v>
      </c>
      <c r="AR2543" s="165">
        <f t="shared" si="803"/>
        <v>0</v>
      </c>
      <c r="AS2543" s="255">
        <f t="shared" si="804"/>
        <v>0</v>
      </c>
      <c r="AT2543" s="166" t="s">
        <v>11806</v>
      </c>
    </row>
    <row r="2544" spans="2:46" ht="50" customHeight="1">
      <c r="B2544" s="34" t="s">
        <v>5005</v>
      </c>
      <c r="C2544" s="35" t="s">
        <v>5332</v>
      </c>
      <c r="D2544" s="36" t="s">
        <v>5006</v>
      </c>
      <c r="E2544" s="240">
        <v>1212.6320000000001</v>
      </c>
      <c r="F2544" s="235">
        <v>1236.845</v>
      </c>
      <c r="G2544" s="234">
        <f t="shared" si="787"/>
        <v>-24.212999999999965</v>
      </c>
      <c r="H2544" s="105">
        <f t="shared" si="805"/>
        <v>-1.9576422267947855</v>
      </c>
      <c r="I2544" s="240">
        <v>653.096</v>
      </c>
      <c r="J2544" s="235">
        <v>679.32899999999995</v>
      </c>
      <c r="K2544" s="234">
        <f t="shared" si="789"/>
        <v>-26.232999999999947</v>
      </c>
      <c r="L2544" s="312">
        <f t="shared" si="790"/>
        <v>-3.8616046127870223</v>
      </c>
      <c r="M2544" s="240">
        <v>280.97500000000002</v>
      </c>
      <c r="N2544" s="235">
        <v>280.97500000000002</v>
      </c>
      <c r="O2544" s="234">
        <f t="shared" si="791"/>
        <v>0</v>
      </c>
      <c r="P2544" s="105">
        <f t="shared" si="792"/>
        <v>0</v>
      </c>
      <c r="Q2544" s="240">
        <v>278.56099999999998</v>
      </c>
      <c r="R2544" s="235">
        <v>276.541</v>
      </c>
      <c r="S2544" s="234">
        <f t="shared" si="793"/>
        <v>2.0199999999999818</v>
      </c>
      <c r="T2544" s="105">
        <f t="shared" si="794"/>
        <v>0.73045226566765209</v>
      </c>
      <c r="U2544" s="180" t="s">
        <v>11087</v>
      </c>
      <c r="V2544" s="165">
        <v>189</v>
      </c>
      <c r="W2544" s="165">
        <v>194</v>
      </c>
      <c r="X2544" s="165">
        <f t="shared" si="796"/>
        <v>-5</v>
      </c>
      <c r="Y2544" s="255">
        <f t="shared" si="797"/>
        <v>-2.5773195876288657</v>
      </c>
      <c r="Z2544" s="237" t="s">
        <v>11088</v>
      </c>
      <c r="AA2544" s="165">
        <v>57</v>
      </c>
      <c r="AB2544" s="165">
        <v>50</v>
      </c>
      <c r="AC2544" s="165">
        <f t="shared" si="795"/>
        <v>7</v>
      </c>
      <c r="AD2544" s="165">
        <f t="shared" si="798"/>
        <v>14.000000000000002</v>
      </c>
      <c r="AE2544" s="237" t="s">
        <v>11089</v>
      </c>
      <c r="AF2544" s="165">
        <v>18</v>
      </c>
      <c r="AG2544" s="165">
        <v>18</v>
      </c>
      <c r="AH2544" s="165">
        <f t="shared" si="799"/>
        <v>0</v>
      </c>
      <c r="AI2544" s="165">
        <f t="shared" si="800"/>
        <v>0</v>
      </c>
      <c r="AJ2544" s="237" t="s">
        <v>11090</v>
      </c>
      <c r="AK2544" s="165">
        <v>10</v>
      </c>
      <c r="AL2544" s="165">
        <v>10</v>
      </c>
      <c r="AM2544" s="165">
        <f t="shared" si="801"/>
        <v>0</v>
      </c>
      <c r="AN2544" s="165">
        <f t="shared" si="802"/>
        <v>0</v>
      </c>
      <c r="AO2544" s="237" t="s">
        <v>11091</v>
      </c>
      <c r="AP2544" s="165">
        <v>3</v>
      </c>
      <c r="AQ2544" s="165">
        <v>3</v>
      </c>
      <c r="AR2544" s="165">
        <f t="shared" si="803"/>
        <v>0</v>
      </c>
      <c r="AS2544" s="255">
        <f t="shared" si="804"/>
        <v>0</v>
      </c>
      <c r="AT2544" s="166" t="s">
        <v>11806</v>
      </c>
    </row>
    <row r="2545" spans="2:46" ht="50" customHeight="1">
      <c r="B2545" s="34" t="s">
        <v>5007</v>
      </c>
      <c r="C2545" s="35" t="s">
        <v>5332</v>
      </c>
      <c r="D2545" s="36" t="s">
        <v>5008</v>
      </c>
      <c r="E2545" s="240">
        <v>1762.74</v>
      </c>
      <c r="F2545" s="235">
        <v>1726.9059999999999</v>
      </c>
      <c r="G2545" s="234">
        <f t="shared" si="787"/>
        <v>35.83400000000006</v>
      </c>
      <c r="H2545" s="105">
        <f t="shared" si="805"/>
        <v>2.0750405638755129</v>
      </c>
      <c r="I2545" s="240">
        <v>543.50800000000004</v>
      </c>
      <c r="J2545" s="235">
        <v>543.30499999999995</v>
      </c>
      <c r="K2545" s="234">
        <f t="shared" si="789"/>
        <v>0.20300000000008822</v>
      </c>
      <c r="L2545" s="312">
        <f t="shared" si="790"/>
        <v>3.736391161503911E-2</v>
      </c>
      <c r="M2545" s="240">
        <v>380.50799999999998</v>
      </c>
      <c r="N2545" s="235">
        <v>380.17899999999997</v>
      </c>
      <c r="O2545" s="234">
        <f t="shared" si="791"/>
        <v>0.32900000000000773</v>
      </c>
      <c r="P2545" s="105">
        <f t="shared" si="792"/>
        <v>8.6538183329433693E-2</v>
      </c>
      <c r="Q2545" s="240">
        <v>838.72400000000005</v>
      </c>
      <c r="R2545" s="235">
        <v>803.42200000000003</v>
      </c>
      <c r="S2545" s="234">
        <f t="shared" si="793"/>
        <v>35.302000000000021</v>
      </c>
      <c r="T2545" s="105">
        <f t="shared" si="794"/>
        <v>4.3939548580945029</v>
      </c>
      <c r="U2545" s="180" t="s">
        <v>6362</v>
      </c>
      <c r="V2545" s="165">
        <v>506</v>
      </c>
      <c r="W2545" s="165">
        <v>475</v>
      </c>
      <c r="X2545" s="165">
        <f t="shared" si="796"/>
        <v>31</v>
      </c>
      <c r="Y2545" s="255">
        <f t="shared" si="797"/>
        <v>6.5263157894736841</v>
      </c>
      <c r="Z2545" s="237" t="s">
        <v>6382</v>
      </c>
      <c r="AA2545" s="165">
        <v>118</v>
      </c>
      <c r="AB2545" s="165">
        <v>118</v>
      </c>
      <c r="AC2545" s="165">
        <f t="shared" si="795"/>
        <v>0</v>
      </c>
      <c r="AD2545" s="165">
        <f t="shared" si="798"/>
        <v>0</v>
      </c>
      <c r="AE2545" s="237" t="s">
        <v>6459</v>
      </c>
      <c r="AF2545" s="165">
        <v>104</v>
      </c>
      <c r="AG2545" s="165">
        <v>104</v>
      </c>
      <c r="AH2545" s="165">
        <f t="shared" si="799"/>
        <v>0</v>
      </c>
      <c r="AI2545" s="165">
        <f t="shared" si="800"/>
        <v>0</v>
      </c>
      <c r="AJ2545" s="237" t="s">
        <v>11092</v>
      </c>
      <c r="AK2545" s="165">
        <v>50</v>
      </c>
      <c r="AL2545" s="165">
        <v>49</v>
      </c>
      <c r="AM2545" s="165">
        <f t="shared" si="801"/>
        <v>1</v>
      </c>
      <c r="AN2545" s="165">
        <f t="shared" si="802"/>
        <v>2.0408163265306123</v>
      </c>
      <c r="AO2545" s="237" t="s">
        <v>11093</v>
      </c>
      <c r="AP2545" s="165">
        <v>40</v>
      </c>
      <c r="AQ2545" s="165">
        <v>40</v>
      </c>
      <c r="AR2545" s="165">
        <f t="shared" si="803"/>
        <v>0</v>
      </c>
      <c r="AS2545" s="255">
        <f t="shared" si="804"/>
        <v>0</v>
      </c>
      <c r="AT2545" s="166" t="s">
        <v>11806</v>
      </c>
    </row>
    <row r="2546" spans="2:46" ht="50" customHeight="1">
      <c r="B2546" s="34" t="s">
        <v>5009</v>
      </c>
      <c r="C2546" s="35" t="s">
        <v>5332</v>
      </c>
      <c r="D2546" s="36" t="s">
        <v>5010</v>
      </c>
      <c r="E2546" s="240">
        <v>2037.729</v>
      </c>
      <c r="F2546" s="235">
        <v>2057.4659999999999</v>
      </c>
      <c r="G2546" s="234">
        <f t="shared" si="787"/>
        <v>-19.736999999999853</v>
      </c>
      <c r="H2546" s="105">
        <f t="shared" si="805"/>
        <v>-0.95928681202993649</v>
      </c>
      <c r="I2546" s="240">
        <v>1500</v>
      </c>
      <c r="J2546" s="235">
        <v>1497.4269999999999</v>
      </c>
      <c r="K2546" s="234">
        <f t="shared" si="789"/>
        <v>2.5730000000000928</v>
      </c>
      <c r="L2546" s="312">
        <f t="shared" si="790"/>
        <v>0.17182807575929196</v>
      </c>
      <c r="M2546" s="240">
        <v>169</v>
      </c>
      <c r="N2546" s="235">
        <v>169</v>
      </c>
      <c r="O2546" s="234">
        <f t="shared" si="791"/>
        <v>0</v>
      </c>
      <c r="P2546" s="105">
        <f t="shared" si="792"/>
        <v>0</v>
      </c>
      <c r="Q2546" s="240">
        <v>368.72899999999998</v>
      </c>
      <c r="R2546" s="235">
        <v>391.03899999999999</v>
      </c>
      <c r="S2546" s="234">
        <f t="shared" si="793"/>
        <v>-22.310000000000002</v>
      </c>
      <c r="T2546" s="105">
        <f t="shared" si="794"/>
        <v>-5.7053132807725069</v>
      </c>
      <c r="U2546" s="180" t="s">
        <v>7677</v>
      </c>
      <c r="V2546" s="165">
        <v>291</v>
      </c>
      <c r="W2546" s="165">
        <v>264</v>
      </c>
      <c r="X2546" s="165">
        <f t="shared" si="796"/>
        <v>27</v>
      </c>
      <c r="Y2546" s="255">
        <f t="shared" si="797"/>
        <v>10.227272727272728</v>
      </c>
      <c r="Z2546" s="237" t="s">
        <v>5460</v>
      </c>
      <c r="AA2546" s="165">
        <v>55</v>
      </c>
      <c r="AB2546" s="165">
        <v>104</v>
      </c>
      <c r="AC2546" s="165">
        <f t="shared" si="795"/>
        <v>-49</v>
      </c>
      <c r="AD2546" s="165">
        <f t="shared" si="798"/>
        <v>-47.115384615384613</v>
      </c>
      <c r="AE2546" s="237" t="s">
        <v>9290</v>
      </c>
      <c r="AF2546" s="165">
        <v>10</v>
      </c>
      <c r="AG2546" s="165">
        <v>10</v>
      </c>
      <c r="AH2546" s="165">
        <f t="shared" si="799"/>
        <v>0</v>
      </c>
      <c r="AI2546" s="165">
        <f t="shared" si="800"/>
        <v>0</v>
      </c>
      <c r="AJ2546" s="237" t="s">
        <v>11094</v>
      </c>
      <c r="AK2546" s="165">
        <v>4</v>
      </c>
      <c r="AL2546" s="165">
        <v>5</v>
      </c>
      <c r="AM2546" s="165">
        <f t="shared" si="801"/>
        <v>-1</v>
      </c>
      <c r="AN2546" s="165">
        <f t="shared" si="802"/>
        <v>-20</v>
      </c>
      <c r="AO2546" s="237" t="s">
        <v>5338</v>
      </c>
      <c r="AP2546" s="165">
        <v>4</v>
      </c>
      <c r="AQ2546" s="165">
        <v>4</v>
      </c>
      <c r="AR2546" s="165">
        <f t="shared" si="803"/>
        <v>0</v>
      </c>
      <c r="AS2546" s="255">
        <f t="shared" si="804"/>
        <v>0</v>
      </c>
      <c r="AT2546" s="166" t="s">
        <v>11806</v>
      </c>
    </row>
    <row r="2547" spans="2:46" ht="50" customHeight="1">
      <c r="B2547" s="34" t="s">
        <v>5011</v>
      </c>
      <c r="C2547" s="35" t="s">
        <v>5332</v>
      </c>
      <c r="D2547" s="36" t="s">
        <v>5012</v>
      </c>
      <c r="E2547" s="240">
        <v>3836.165</v>
      </c>
      <c r="F2547" s="235">
        <v>3568.1190000000001</v>
      </c>
      <c r="G2547" s="234">
        <f t="shared" si="787"/>
        <v>268.04599999999982</v>
      </c>
      <c r="H2547" s="105">
        <f t="shared" si="805"/>
        <v>7.5122494513215452</v>
      </c>
      <c r="I2547" s="240">
        <v>2589.75</v>
      </c>
      <c r="J2547" s="235">
        <v>2434.75</v>
      </c>
      <c r="K2547" s="234">
        <f t="shared" si="789"/>
        <v>155</v>
      </c>
      <c r="L2547" s="312">
        <f t="shared" si="790"/>
        <v>6.3661566895985215</v>
      </c>
      <c r="M2547" s="240">
        <v>466.286</v>
      </c>
      <c r="N2547" s="235">
        <v>465.84100000000001</v>
      </c>
      <c r="O2547" s="234">
        <f t="shared" si="791"/>
        <v>0.44499999999999318</v>
      </c>
      <c r="P2547" s="105">
        <f t="shared" si="792"/>
        <v>9.5526155920151554E-2</v>
      </c>
      <c r="Q2547" s="240">
        <v>780.12900000000002</v>
      </c>
      <c r="R2547" s="235">
        <v>667.52800000000002</v>
      </c>
      <c r="S2547" s="234">
        <f t="shared" si="793"/>
        <v>112.601</v>
      </c>
      <c r="T2547" s="105">
        <f t="shared" si="794"/>
        <v>16.868356083939553</v>
      </c>
      <c r="U2547" s="180" t="s">
        <v>5427</v>
      </c>
      <c r="V2547" s="165">
        <v>300</v>
      </c>
      <c r="W2547" s="165">
        <v>300</v>
      </c>
      <c r="X2547" s="165">
        <f t="shared" si="796"/>
        <v>0</v>
      </c>
      <c r="Y2547" s="255">
        <f t="shared" si="797"/>
        <v>0</v>
      </c>
      <c r="Z2547" s="237" t="s">
        <v>5373</v>
      </c>
      <c r="AA2547" s="165">
        <v>143</v>
      </c>
      <c r="AB2547" s="165">
        <v>143</v>
      </c>
      <c r="AC2547" s="165">
        <f t="shared" si="795"/>
        <v>0</v>
      </c>
      <c r="AD2547" s="165">
        <f t="shared" si="798"/>
        <v>0</v>
      </c>
      <c r="AE2547" s="237" t="s">
        <v>5536</v>
      </c>
      <c r="AF2547" s="165">
        <v>121</v>
      </c>
      <c r="AG2547" s="165">
        <v>95</v>
      </c>
      <c r="AH2547" s="165">
        <f t="shared" si="799"/>
        <v>26</v>
      </c>
      <c r="AI2547" s="165">
        <f t="shared" si="800"/>
        <v>27.368421052631582</v>
      </c>
      <c r="AJ2547" s="237" t="s">
        <v>9595</v>
      </c>
      <c r="AK2547" s="165">
        <v>82</v>
      </c>
      <c r="AL2547" s="165" t="s">
        <v>6150</v>
      </c>
      <c r="AM2547" s="165" t="s">
        <v>6150</v>
      </c>
      <c r="AN2547" s="165" t="s">
        <v>6150</v>
      </c>
      <c r="AO2547" s="237" t="s">
        <v>5557</v>
      </c>
      <c r="AP2547" s="165">
        <v>70</v>
      </c>
      <c r="AQ2547" s="165">
        <v>65</v>
      </c>
      <c r="AR2547" s="165">
        <f t="shared" si="803"/>
        <v>5</v>
      </c>
      <c r="AS2547" s="255">
        <f t="shared" si="804"/>
        <v>7.6923076923076925</v>
      </c>
      <c r="AT2547" s="166" t="s">
        <v>11806</v>
      </c>
    </row>
    <row r="2548" spans="2:46" ht="50" customHeight="1">
      <c r="B2548" s="37" t="s">
        <v>5013</v>
      </c>
      <c r="C2548" s="35" t="s">
        <v>5332</v>
      </c>
      <c r="D2548" s="39" t="s">
        <v>5014</v>
      </c>
      <c r="E2548" s="240">
        <v>3423.1770000000001</v>
      </c>
      <c r="F2548" s="235">
        <v>3127.7730000000001</v>
      </c>
      <c r="G2548" s="234">
        <f t="shared" si="787"/>
        <v>295.404</v>
      </c>
      <c r="H2548" s="105">
        <f t="shared" si="805"/>
        <v>9.4445472865198337</v>
      </c>
      <c r="I2548" s="240">
        <v>1708.2080000000001</v>
      </c>
      <c r="J2548" s="235">
        <v>1527.4169999999999</v>
      </c>
      <c r="K2548" s="234">
        <f t="shared" si="789"/>
        <v>180.79100000000017</v>
      </c>
      <c r="L2548" s="312">
        <f t="shared" si="790"/>
        <v>11.836387836458556</v>
      </c>
      <c r="M2548" s="240">
        <v>734.37</v>
      </c>
      <c r="N2548" s="235">
        <v>733.74</v>
      </c>
      <c r="O2548" s="234">
        <f t="shared" si="791"/>
        <v>0.62999999999999545</v>
      </c>
      <c r="P2548" s="105">
        <f t="shared" si="792"/>
        <v>8.5861476817400639E-2</v>
      </c>
      <c r="Q2548" s="240">
        <v>980.59900000000005</v>
      </c>
      <c r="R2548" s="235">
        <v>866.61599999999999</v>
      </c>
      <c r="S2548" s="234">
        <f t="shared" si="793"/>
        <v>113.98300000000006</v>
      </c>
      <c r="T2548" s="105">
        <f t="shared" si="794"/>
        <v>13.152653539745407</v>
      </c>
      <c r="U2548" s="180" t="s">
        <v>11095</v>
      </c>
      <c r="V2548" s="165">
        <v>655</v>
      </c>
      <c r="W2548" s="165">
        <v>611</v>
      </c>
      <c r="X2548" s="165">
        <f t="shared" si="796"/>
        <v>44</v>
      </c>
      <c r="Y2548" s="255">
        <f t="shared" si="797"/>
        <v>7.2013093289689039</v>
      </c>
      <c r="Z2548" s="237" t="s">
        <v>11096</v>
      </c>
      <c r="AA2548" s="165">
        <v>133</v>
      </c>
      <c r="AB2548" s="165">
        <v>133</v>
      </c>
      <c r="AC2548" s="165">
        <f t="shared" ref="AC2548:AC2573" si="806">AA2548-AB2548</f>
        <v>0</v>
      </c>
      <c r="AD2548" s="165">
        <f t="shared" si="798"/>
        <v>0</v>
      </c>
      <c r="AE2548" s="237" t="s">
        <v>6369</v>
      </c>
      <c r="AF2548" s="165">
        <v>74</v>
      </c>
      <c r="AG2548" s="165">
        <v>60</v>
      </c>
      <c r="AH2548" s="165">
        <f t="shared" si="799"/>
        <v>14</v>
      </c>
      <c r="AI2548" s="165">
        <f t="shared" si="800"/>
        <v>23.333333333333332</v>
      </c>
      <c r="AJ2548" s="237" t="s">
        <v>11097</v>
      </c>
      <c r="AK2548" s="165">
        <v>56</v>
      </c>
      <c r="AL2548" s="165">
        <v>56</v>
      </c>
      <c r="AM2548" s="165">
        <f t="shared" si="801"/>
        <v>0</v>
      </c>
      <c r="AN2548" s="165">
        <f t="shared" si="802"/>
        <v>0</v>
      </c>
      <c r="AO2548" s="237" t="s">
        <v>11098</v>
      </c>
      <c r="AP2548" s="165">
        <v>55</v>
      </c>
      <c r="AQ2548" s="165" t="s">
        <v>6235</v>
      </c>
      <c r="AR2548" s="165" t="s">
        <v>6235</v>
      </c>
      <c r="AS2548" s="165" t="s">
        <v>6235</v>
      </c>
      <c r="AT2548" s="166" t="s">
        <v>11806</v>
      </c>
    </row>
    <row r="2549" spans="2:46" ht="50" customHeight="1">
      <c r="B2549" s="37" t="s">
        <v>5015</v>
      </c>
      <c r="C2549" s="35" t="s">
        <v>5332</v>
      </c>
      <c r="D2549" s="39" t="s">
        <v>5016</v>
      </c>
      <c r="E2549" s="240">
        <v>2803.76</v>
      </c>
      <c r="F2549" s="235">
        <v>2364.9050000000002</v>
      </c>
      <c r="G2549" s="234">
        <f t="shared" si="787"/>
        <v>438.85500000000002</v>
      </c>
      <c r="H2549" s="105">
        <f t="shared" si="805"/>
        <v>18.556982204359159</v>
      </c>
      <c r="I2549" s="240">
        <v>1120.9970000000001</v>
      </c>
      <c r="J2549" s="235">
        <v>1127.5409999999999</v>
      </c>
      <c r="K2549" s="234">
        <f t="shared" si="789"/>
        <v>-6.543999999999869</v>
      </c>
      <c r="L2549" s="312">
        <f t="shared" si="790"/>
        <v>-0.58037800842717646</v>
      </c>
      <c r="M2549" s="240">
        <v>261.08699999999999</v>
      </c>
      <c r="N2549" s="235">
        <v>261.03699999999998</v>
      </c>
      <c r="O2549" s="234">
        <f t="shared" si="791"/>
        <v>5.0000000000011369E-2</v>
      </c>
      <c r="P2549" s="105">
        <f t="shared" si="792"/>
        <v>1.9154372751759855E-2</v>
      </c>
      <c r="Q2549" s="240">
        <v>1421.6759999999999</v>
      </c>
      <c r="R2549" s="235">
        <v>976.327</v>
      </c>
      <c r="S2549" s="234">
        <f t="shared" si="793"/>
        <v>445.34899999999993</v>
      </c>
      <c r="T2549" s="105">
        <f t="shared" si="794"/>
        <v>45.614737685222259</v>
      </c>
      <c r="U2549" s="180" t="s">
        <v>6823</v>
      </c>
      <c r="V2549" s="165">
        <v>604</v>
      </c>
      <c r="W2549" s="165">
        <v>362</v>
      </c>
      <c r="X2549" s="165">
        <f t="shared" si="796"/>
        <v>242</v>
      </c>
      <c r="Y2549" s="255">
        <f t="shared" si="797"/>
        <v>66.850828729281758</v>
      </c>
      <c r="Z2549" s="237" t="s">
        <v>5427</v>
      </c>
      <c r="AA2549" s="165">
        <v>502</v>
      </c>
      <c r="AB2549" s="165">
        <v>302</v>
      </c>
      <c r="AC2549" s="165">
        <f t="shared" si="806"/>
        <v>200</v>
      </c>
      <c r="AD2549" s="165">
        <f t="shared" si="798"/>
        <v>66.225165562913915</v>
      </c>
      <c r="AE2549" s="237" t="s">
        <v>11099</v>
      </c>
      <c r="AF2549" s="165">
        <v>223</v>
      </c>
      <c r="AG2549" s="165">
        <v>223</v>
      </c>
      <c r="AH2549" s="165">
        <f t="shared" si="799"/>
        <v>0</v>
      </c>
      <c r="AI2549" s="165">
        <f t="shared" si="800"/>
        <v>0</v>
      </c>
      <c r="AJ2549" s="237" t="s">
        <v>5338</v>
      </c>
      <c r="AK2549" s="165">
        <v>32</v>
      </c>
      <c r="AL2549" s="165">
        <v>32</v>
      </c>
      <c r="AM2549" s="165">
        <f t="shared" si="801"/>
        <v>0</v>
      </c>
      <c r="AN2549" s="165">
        <f t="shared" si="802"/>
        <v>0</v>
      </c>
      <c r="AO2549" s="237" t="s">
        <v>7140</v>
      </c>
      <c r="AP2549" s="165">
        <v>19</v>
      </c>
      <c r="AQ2549" s="165">
        <v>19</v>
      </c>
      <c r="AR2549" s="165">
        <f t="shared" si="803"/>
        <v>0</v>
      </c>
      <c r="AS2549" s="255">
        <f t="shared" si="804"/>
        <v>0</v>
      </c>
      <c r="AT2549" s="166" t="s">
        <v>11806</v>
      </c>
    </row>
    <row r="2550" spans="2:46" ht="50" customHeight="1">
      <c r="B2550" s="34" t="s">
        <v>5017</v>
      </c>
      <c r="C2550" s="35" t="s">
        <v>5332</v>
      </c>
      <c r="D2550" s="36" t="s">
        <v>5018</v>
      </c>
      <c r="E2550" s="240">
        <v>2106.9380000000001</v>
      </c>
      <c r="F2550" s="235">
        <v>1931.249</v>
      </c>
      <c r="G2550" s="234">
        <f t="shared" si="787"/>
        <v>175.68900000000008</v>
      </c>
      <c r="H2550" s="105">
        <f t="shared" si="805"/>
        <v>9.0971697590523064</v>
      </c>
      <c r="I2550" s="240">
        <v>1091.703</v>
      </c>
      <c r="J2550" s="235">
        <v>987.56600000000003</v>
      </c>
      <c r="K2550" s="234">
        <f t="shared" si="789"/>
        <v>104.13699999999994</v>
      </c>
      <c r="L2550" s="312">
        <f t="shared" si="790"/>
        <v>10.544814220011618</v>
      </c>
      <c r="M2550" s="240">
        <v>130.767</v>
      </c>
      <c r="N2550" s="235">
        <v>130.72800000000001</v>
      </c>
      <c r="O2550" s="234">
        <f t="shared" si="791"/>
        <v>3.8999999999987267E-2</v>
      </c>
      <c r="P2550" s="105">
        <f t="shared" si="792"/>
        <v>2.9832935560849448E-2</v>
      </c>
      <c r="Q2550" s="240">
        <v>884.46799999999996</v>
      </c>
      <c r="R2550" s="235">
        <v>812.95500000000004</v>
      </c>
      <c r="S2550" s="234">
        <f t="shared" si="793"/>
        <v>71.51299999999992</v>
      </c>
      <c r="T2550" s="105">
        <f t="shared" si="794"/>
        <v>8.7966738626369132</v>
      </c>
      <c r="U2550" s="180" t="s">
        <v>11100</v>
      </c>
      <c r="V2550" s="165">
        <v>445</v>
      </c>
      <c r="W2550" s="165">
        <v>445</v>
      </c>
      <c r="X2550" s="165">
        <f t="shared" si="796"/>
        <v>0</v>
      </c>
      <c r="Y2550" s="165">
        <f t="shared" si="797"/>
        <v>0</v>
      </c>
      <c r="Z2550" s="241" t="s">
        <v>11101</v>
      </c>
      <c r="AA2550" s="165">
        <v>324</v>
      </c>
      <c r="AB2550" s="165">
        <v>250</v>
      </c>
      <c r="AC2550" s="165">
        <f t="shared" si="806"/>
        <v>74</v>
      </c>
      <c r="AD2550" s="165">
        <f t="shared" si="798"/>
        <v>29.599999999999998</v>
      </c>
      <c r="AE2550" s="241" t="s">
        <v>11102</v>
      </c>
      <c r="AF2550" s="165">
        <v>55</v>
      </c>
      <c r="AG2550" s="165">
        <v>42</v>
      </c>
      <c r="AH2550" s="165">
        <f t="shared" si="799"/>
        <v>13</v>
      </c>
      <c r="AI2550" s="165">
        <f t="shared" si="800"/>
        <v>30.952380952380953</v>
      </c>
      <c r="AJ2550" s="241" t="s">
        <v>11103</v>
      </c>
      <c r="AK2550" s="165">
        <v>19</v>
      </c>
      <c r="AL2550" s="165">
        <v>21</v>
      </c>
      <c r="AM2550" s="165">
        <f t="shared" si="801"/>
        <v>-2</v>
      </c>
      <c r="AN2550" s="165">
        <f t="shared" si="802"/>
        <v>-9.5238095238095237</v>
      </c>
      <c r="AO2550" s="241" t="s">
        <v>11104</v>
      </c>
      <c r="AP2550" s="165">
        <v>18</v>
      </c>
      <c r="AQ2550" s="165">
        <v>18</v>
      </c>
      <c r="AR2550" s="165">
        <f t="shared" si="803"/>
        <v>0</v>
      </c>
      <c r="AS2550" s="255">
        <f t="shared" si="804"/>
        <v>0</v>
      </c>
      <c r="AT2550" s="166" t="s">
        <v>11806</v>
      </c>
    </row>
    <row r="2551" spans="2:46" ht="50" customHeight="1">
      <c r="B2551" s="34" t="s">
        <v>5019</v>
      </c>
      <c r="C2551" s="35" t="s">
        <v>5332</v>
      </c>
      <c r="D2551" s="36" t="s">
        <v>5020</v>
      </c>
      <c r="E2551" s="240">
        <v>1296.3009999999999</v>
      </c>
      <c r="F2551" s="235">
        <v>1307.6400000000001</v>
      </c>
      <c r="G2551" s="234">
        <f t="shared" si="787"/>
        <v>-11.339000000000169</v>
      </c>
      <c r="H2551" s="105">
        <f t="shared" si="805"/>
        <v>-0.86713468538742833</v>
      </c>
      <c r="I2551" s="240">
        <v>968</v>
      </c>
      <c r="J2551" s="235">
        <v>1015</v>
      </c>
      <c r="K2551" s="234">
        <f t="shared" si="789"/>
        <v>-47</v>
      </c>
      <c r="L2551" s="312">
        <f t="shared" si="790"/>
        <v>-4.6305418719211824</v>
      </c>
      <c r="M2551" s="240">
        <v>131</v>
      </c>
      <c r="N2551" s="235">
        <v>130</v>
      </c>
      <c r="O2551" s="234">
        <f t="shared" si="791"/>
        <v>1</v>
      </c>
      <c r="P2551" s="105">
        <f t="shared" si="792"/>
        <v>0.76923076923076927</v>
      </c>
      <c r="Q2551" s="240">
        <v>197.30099999999999</v>
      </c>
      <c r="R2551" s="235">
        <v>162.63999999999999</v>
      </c>
      <c r="S2551" s="234">
        <f t="shared" si="793"/>
        <v>34.661000000000001</v>
      </c>
      <c r="T2551" s="105">
        <f t="shared" si="794"/>
        <v>21.311485489424498</v>
      </c>
      <c r="U2551" s="180" t="s">
        <v>11105</v>
      </c>
      <c r="V2551" s="165">
        <v>100</v>
      </c>
      <c r="W2551" s="165">
        <v>100</v>
      </c>
      <c r="X2551" s="165">
        <f t="shared" si="796"/>
        <v>0</v>
      </c>
      <c r="Y2551" s="255">
        <f t="shared" si="797"/>
        <v>0</v>
      </c>
      <c r="Z2551" s="241" t="s">
        <v>11106</v>
      </c>
      <c r="AA2551" s="165">
        <v>87.013000000000005</v>
      </c>
      <c r="AB2551" s="165">
        <v>52.64</v>
      </c>
      <c r="AC2551" s="165">
        <f t="shared" si="806"/>
        <v>34.373000000000005</v>
      </c>
      <c r="AD2551" s="165">
        <f t="shared" si="798"/>
        <v>65.298252279635278</v>
      </c>
      <c r="AE2551" s="241" t="s">
        <v>9259</v>
      </c>
      <c r="AF2551" s="165">
        <v>10</v>
      </c>
      <c r="AG2551" s="165">
        <v>10</v>
      </c>
      <c r="AH2551" s="165">
        <f t="shared" si="799"/>
        <v>0</v>
      </c>
      <c r="AI2551" s="165">
        <f t="shared" si="800"/>
        <v>0</v>
      </c>
      <c r="AJ2551" s="241" t="s">
        <v>7397</v>
      </c>
      <c r="AK2551" s="165">
        <v>0.28799999999999998</v>
      </c>
      <c r="AL2551" s="165" t="s">
        <v>6150</v>
      </c>
      <c r="AM2551" s="165" t="s">
        <v>6150</v>
      </c>
      <c r="AN2551" s="165" t="s">
        <v>6150</v>
      </c>
      <c r="AO2551" s="235" t="s">
        <v>6150</v>
      </c>
      <c r="AP2551" s="165" t="s">
        <v>6150</v>
      </c>
      <c r="AQ2551" s="165" t="s">
        <v>6150</v>
      </c>
      <c r="AR2551" s="165" t="s">
        <v>6150</v>
      </c>
      <c r="AS2551" s="165" t="s">
        <v>6150</v>
      </c>
      <c r="AT2551" s="166" t="s">
        <v>11806</v>
      </c>
    </row>
    <row r="2552" spans="2:46" ht="50" customHeight="1">
      <c r="B2552" s="34" t="s">
        <v>5021</v>
      </c>
      <c r="C2552" s="35" t="s">
        <v>5332</v>
      </c>
      <c r="D2552" s="36" t="s">
        <v>5022</v>
      </c>
      <c r="E2552" s="240">
        <v>2393.1</v>
      </c>
      <c r="F2552" s="235">
        <v>2398.5</v>
      </c>
      <c r="G2552" s="234">
        <f t="shared" si="787"/>
        <v>-5.4000000000000909</v>
      </c>
      <c r="H2552" s="105">
        <f t="shared" si="805"/>
        <v>-0.22514071294559476</v>
      </c>
      <c r="I2552" s="240">
        <v>1010</v>
      </c>
      <c r="J2552" s="235">
        <v>1000</v>
      </c>
      <c r="K2552" s="234">
        <f t="shared" si="789"/>
        <v>10</v>
      </c>
      <c r="L2552" s="312">
        <f t="shared" si="790"/>
        <v>1</v>
      </c>
      <c r="M2552" s="240">
        <v>162.19999999999999</v>
      </c>
      <c r="N2552" s="235">
        <v>161.19999999999999</v>
      </c>
      <c r="O2552" s="234">
        <f t="shared" si="791"/>
        <v>1</v>
      </c>
      <c r="P2552" s="105">
        <f t="shared" si="792"/>
        <v>0.62034739454094301</v>
      </c>
      <c r="Q2552" s="240">
        <v>1220.9000000000001</v>
      </c>
      <c r="R2552" s="235">
        <v>1237.3</v>
      </c>
      <c r="S2552" s="234">
        <f t="shared" si="793"/>
        <v>-16.399999999999864</v>
      </c>
      <c r="T2552" s="105">
        <f t="shared" si="794"/>
        <v>-1.3254667420997224</v>
      </c>
      <c r="U2552" s="180" t="s">
        <v>6304</v>
      </c>
      <c r="V2552" s="165">
        <v>515</v>
      </c>
      <c r="W2552" s="165">
        <v>550</v>
      </c>
      <c r="X2552" s="165">
        <f t="shared" si="796"/>
        <v>-35</v>
      </c>
      <c r="Y2552" s="255">
        <f t="shared" si="797"/>
        <v>-6.3636363636363633</v>
      </c>
      <c r="Z2552" s="237" t="s">
        <v>11107</v>
      </c>
      <c r="AA2552" s="165">
        <v>255.8</v>
      </c>
      <c r="AB2552" s="165">
        <v>236.4</v>
      </c>
      <c r="AC2552" s="165">
        <f t="shared" si="806"/>
        <v>19.400000000000006</v>
      </c>
      <c r="AD2552" s="165">
        <f t="shared" si="798"/>
        <v>8.2064297800338437</v>
      </c>
      <c r="AE2552" s="235" t="s">
        <v>5342</v>
      </c>
      <c r="AF2552" s="165">
        <v>105</v>
      </c>
      <c r="AG2552" s="165">
        <v>109</v>
      </c>
      <c r="AH2552" s="165">
        <f t="shared" si="799"/>
        <v>-4</v>
      </c>
      <c r="AI2552" s="165">
        <f t="shared" si="800"/>
        <v>-3.669724770642202</v>
      </c>
      <c r="AJ2552" s="241" t="s">
        <v>5531</v>
      </c>
      <c r="AK2552" s="165">
        <v>102.8</v>
      </c>
      <c r="AL2552" s="165">
        <v>102.6</v>
      </c>
      <c r="AM2552" s="165">
        <f t="shared" si="801"/>
        <v>0.20000000000000284</v>
      </c>
      <c r="AN2552" s="165">
        <f t="shared" si="802"/>
        <v>0.19493177387914509</v>
      </c>
      <c r="AO2552" s="235" t="s">
        <v>11108</v>
      </c>
      <c r="AP2552" s="165">
        <v>71.7</v>
      </c>
      <c r="AQ2552" s="165">
        <v>77</v>
      </c>
      <c r="AR2552" s="165">
        <f t="shared" si="803"/>
        <v>-5.2999999999999972</v>
      </c>
      <c r="AS2552" s="255">
        <f t="shared" si="804"/>
        <v>-6.8831168831168803</v>
      </c>
      <c r="AT2552" s="166" t="s">
        <v>11806</v>
      </c>
    </row>
    <row r="2553" spans="2:46" ht="50" customHeight="1">
      <c r="B2553" s="34" t="s">
        <v>5023</v>
      </c>
      <c r="C2553" s="35" t="s">
        <v>5332</v>
      </c>
      <c r="D2553" s="36" t="s">
        <v>5024</v>
      </c>
      <c r="E2553" s="240">
        <v>2301.701</v>
      </c>
      <c r="F2553" s="235">
        <v>2182.922</v>
      </c>
      <c r="G2553" s="234">
        <f t="shared" si="787"/>
        <v>118.779</v>
      </c>
      <c r="H2553" s="105">
        <f t="shared" si="788"/>
        <v>5.4412846634007073</v>
      </c>
      <c r="I2553" s="240">
        <v>1309.06</v>
      </c>
      <c r="J2553" s="235">
        <v>1228.47</v>
      </c>
      <c r="K2553" s="234">
        <f t="shared" si="789"/>
        <v>80.589999999999918</v>
      </c>
      <c r="L2553" s="312">
        <f t="shared" si="790"/>
        <v>6.5601927600999543</v>
      </c>
      <c r="M2553" s="240">
        <v>143.27600000000001</v>
      </c>
      <c r="N2553" s="235">
        <v>142.976</v>
      </c>
      <c r="O2553" s="234">
        <f t="shared" si="791"/>
        <v>0.30000000000001137</v>
      </c>
      <c r="P2553" s="105">
        <f t="shared" si="792"/>
        <v>0.20982542524620312</v>
      </c>
      <c r="Q2553" s="240">
        <v>849.36500000000001</v>
      </c>
      <c r="R2553" s="235">
        <v>811.476</v>
      </c>
      <c r="S2553" s="234">
        <f t="shared" si="793"/>
        <v>37.88900000000001</v>
      </c>
      <c r="T2553" s="105">
        <f t="shared" si="794"/>
        <v>4.6691460992068787</v>
      </c>
      <c r="U2553" s="180" t="s">
        <v>5534</v>
      </c>
      <c r="V2553" s="165">
        <v>461</v>
      </c>
      <c r="W2553" s="165">
        <v>451</v>
      </c>
      <c r="X2553" s="165">
        <f t="shared" si="796"/>
        <v>10</v>
      </c>
      <c r="Y2553" s="255">
        <f t="shared" si="797"/>
        <v>2.2172949002217295</v>
      </c>
      <c r="Z2553" s="235" t="s">
        <v>11109</v>
      </c>
      <c r="AA2553" s="165">
        <v>232</v>
      </c>
      <c r="AB2553" s="165">
        <v>232</v>
      </c>
      <c r="AC2553" s="165">
        <f t="shared" si="806"/>
        <v>0</v>
      </c>
      <c r="AD2553" s="165">
        <f t="shared" si="798"/>
        <v>0</v>
      </c>
      <c r="AE2553" s="187" t="s">
        <v>6442</v>
      </c>
      <c r="AF2553" s="165">
        <v>77</v>
      </c>
      <c r="AG2553" s="165">
        <v>54</v>
      </c>
      <c r="AH2553" s="165">
        <f t="shared" si="799"/>
        <v>23</v>
      </c>
      <c r="AI2553" s="165">
        <f t="shared" si="800"/>
        <v>42.592592592592595</v>
      </c>
      <c r="AJ2553" s="241" t="s">
        <v>11110</v>
      </c>
      <c r="AK2553" s="165">
        <v>28</v>
      </c>
      <c r="AL2553" s="165">
        <v>27</v>
      </c>
      <c r="AM2553" s="165">
        <f t="shared" si="801"/>
        <v>1</v>
      </c>
      <c r="AN2553" s="165">
        <f t="shared" si="802"/>
        <v>3.7037037037037033</v>
      </c>
      <c r="AO2553" s="235" t="s">
        <v>6339</v>
      </c>
      <c r="AP2553" s="165">
        <v>16</v>
      </c>
      <c r="AQ2553" s="165">
        <v>16</v>
      </c>
      <c r="AR2553" s="165">
        <f t="shared" si="803"/>
        <v>0</v>
      </c>
      <c r="AS2553" s="255">
        <f t="shared" si="804"/>
        <v>0</v>
      </c>
      <c r="AT2553" s="166" t="s">
        <v>11806</v>
      </c>
    </row>
    <row r="2554" spans="2:46" ht="50" customHeight="1">
      <c r="B2554" s="34" t="s">
        <v>5025</v>
      </c>
      <c r="C2554" s="35" t="s">
        <v>5332</v>
      </c>
      <c r="D2554" s="36" t="s">
        <v>5026</v>
      </c>
      <c r="E2554" s="240">
        <v>1314.934</v>
      </c>
      <c r="F2554" s="235">
        <v>1621.12</v>
      </c>
      <c r="G2554" s="234">
        <f t="shared" si="787"/>
        <v>-306.18599999999992</v>
      </c>
      <c r="H2554" s="105">
        <f t="shared" si="788"/>
        <v>-18.887312475325697</v>
      </c>
      <c r="I2554" s="240">
        <v>1015.619</v>
      </c>
      <c r="J2554" s="235">
        <v>918.31799999999998</v>
      </c>
      <c r="K2554" s="234">
        <f t="shared" si="789"/>
        <v>97.301000000000045</v>
      </c>
      <c r="L2554" s="312">
        <f t="shared" si="790"/>
        <v>10.595567112917317</v>
      </c>
      <c r="M2554" s="240">
        <v>6.4809999999999999</v>
      </c>
      <c r="N2554" s="235">
        <v>6.4809999999999999</v>
      </c>
      <c r="O2554" s="234">
        <f t="shared" si="791"/>
        <v>0</v>
      </c>
      <c r="P2554" s="105">
        <f t="shared" si="792"/>
        <v>0</v>
      </c>
      <c r="Q2554" s="240">
        <v>292.834</v>
      </c>
      <c r="R2554" s="235">
        <v>696.32100000000003</v>
      </c>
      <c r="S2554" s="234">
        <f t="shared" si="793"/>
        <v>-403.48700000000002</v>
      </c>
      <c r="T2554" s="105">
        <f t="shared" si="794"/>
        <v>-57.945545229858062</v>
      </c>
      <c r="U2554" s="180" t="s">
        <v>11111</v>
      </c>
      <c r="V2554" s="165">
        <v>125</v>
      </c>
      <c r="W2554" s="165">
        <v>55</v>
      </c>
      <c r="X2554" s="165">
        <f t="shared" si="796"/>
        <v>70</v>
      </c>
      <c r="Y2554" s="255">
        <f t="shared" si="797"/>
        <v>127.27272727272727</v>
      </c>
      <c r="Z2554" s="241" t="s">
        <v>11112</v>
      </c>
      <c r="AA2554" s="165">
        <v>80</v>
      </c>
      <c r="AB2554" s="165">
        <v>50</v>
      </c>
      <c r="AC2554" s="165">
        <f t="shared" si="806"/>
        <v>30</v>
      </c>
      <c r="AD2554" s="165">
        <f t="shared" si="798"/>
        <v>60</v>
      </c>
      <c r="AE2554" s="241" t="s">
        <v>11113</v>
      </c>
      <c r="AF2554" s="165">
        <v>70</v>
      </c>
      <c r="AG2554" s="165">
        <v>0</v>
      </c>
      <c r="AH2554" s="165">
        <f t="shared" si="799"/>
        <v>70</v>
      </c>
      <c r="AI2554" s="165" t="s">
        <v>12165</v>
      </c>
      <c r="AJ2554" s="241" t="s">
        <v>6286</v>
      </c>
      <c r="AK2554" s="165">
        <v>10</v>
      </c>
      <c r="AL2554" s="165">
        <v>10</v>
      </c>
      <c r="AM2554" s="165">
        <f t="shared" si="801"/>
        <v>0</v>
      </c>
      <c r="AN2554" s="165">
        <f t="shared" si="802"/>
        <v>0</v>
      </c>
      <c r="AO2554" s="241" t="s">
        <v>11114</v>
      </c>
      <c r="AP2554" s="165">
        <v>6</v>
      </c>
      <c r="AQ2554" s="165">
        <v>6</v>
      </c>
      <c r="AR2554" s="165">
        <f t="shared" si="803"/>
        <v>0</v>
      </c>
      <c r="AS2554" s="255">
        <f t="shared" si="804"/>
        <v>0</v>
      </c>
      <c r="AT2554" s="166" t="s">
        <v>11806</v>
      </c>
    </row>
    <row r="2555" spans="2:46" ht="50" customHeight="1">
      <c r="B2555" s="34" t="s">
        <v>5027</v>
      </c>
      <c r="C2555" s="35" t="s">
        <v>5332</v>
      </c>
      <c r="D2555" s="36" t="s">
        <v>5028</v>
      </c>
      <c r="E2555" s="240">
        <v>16676.05</v>
      </c>
      <c r="F2555" s="235">
        <v>15371.173000000001</v>
      </c>
      <c r="G2555" s="234">
        <f t="shared" si="787"/>
        <v>1304.8769999999986</v>
      </c>
      <c r="H2555" s="105">
        <f t="shared" si="788"/>
        <v>8.489117909218761</v>
      </c>
      <c r="I2555" s="240">
        <v>36.610999999999997</v>
      </c>
      <c r="J2555" s="235">
        <v>32.712000000000003</v>
      </c>
      <c r="K2555" s="234">
        <f t="shared" si="789"/>
        <v>3.8989999999999938</v>
      </c>
      <c r="L2555" s="312">
        <f t="shared" si="790"/>
        <v>11.919173392027369</v>
      </c>
      <c r="M2555" s="240" t="s">
        <v>6150</v>
      </c>
      <c r="N2555" s="235" t="s">
        <v>6150</v>
      </c>
      <c r="O2555" s="235" t="s">
        <v>6150</v>
      </c>
      <c r="P2555" s="235" t="s">
        <v>6150</v>
      </c>
      <c r="Q2555" s="240">
        <v>16639.438999999998</v>
      </c>
      <c r="R2555" s="235">
        <v>15338.460999999999</v>
      </c>
      <c r="S2555" s="234">
        <f t="shared" si="793"/>
        <v>1300.9779999999992</v>
      </c>
      <c r="T2555" s="105">
        <f t="shared" si="794"/>
        <v>8.4818027049780245</v>
      </c>
      <c r="U2555" s="180" t="s">
        <v>11115</v>
      </c>
      <c r="V2555" s="165">
        <v>15354</v>
      </c>
      <c r="W2555" s="165">
        <v>14032</v>
      </c>
      <c r="X2555" s="165">
        <f t="shared" si="796"/>
        <v>1322</v>
      </c>
      <c r="Y2555" s="165">
        <f t="shared" si="797"/>
        <v>9.4213226909920174</v>
      </c>
      <c r="Z2555" s="241" t="s">
        <v>11116</v>
      </c>
      <c r="AA2555" s="165">
        <v>1083</v>
      </c>
      <c r="AB2555" s="165">
        <v>1102</v>
      </c>
      <c r="AC2555" s="165">
        <f t="shared" si="806"/>
        <v>-19</v>
      </c>
      <c r="AD2555" s="165">
        <f t="shared" si="798"/>
        <v>-1.7241379310344827</v>
      </c>
      <c r="AE2555" s="241" t="s">
        <v>11117</v>
      </c>
      <c r="AF2555" s="165">
        <v>120</v>
      </c>
      <c r="AG2555" s="165">
        <v>120</v>
      </c>
      <c r="AH2555" s="165">
        <f t="shared" si="799"/>
        <v>0</v>
      </c>
      <c r="AI2555" s="165">
        <f t="shared" si="800"/>
        <v>0</v>
      </c>
      <c r="AJ2555" s="235" t="s">
        <v>11118</v>
      </c>
      <c r="AK2555" s="165">
        <v>60</v>
      </c>
      <c r="AL2555" s="165">
        <v>57</v>
      </c>
      <c r="AM2555" s="165">
        <f t="shared" si="801"/>
        <v>3</v>
      </c>
      <c r="AN2555" s="165">
        <f t="shared" si="802"/>
        <v>5.2631578947368416</v>
      </c>
      <c r="AO2555" s="241" t="s">
        <v>11119</v>
      </c>
      <c r="AP2555" s="165">
        <v>22</v>
      </c>
      <c r="AQ2555" s="165">
        <v>27</v>
      </c>
      <c r="AR2555" s="165">
        <f t="shared" si="803"/>
        <v>-5</v>
      </c>
      <c r="AS2555" s="255">
        <f t="shared" si="804"/>
        <v>-18.518518518518519</v>
      </c>
      <c r="AT2555" s="5"/>
    </row>
    <row r="2556" spans="2:46" ht="50" customHeight="1">
      <c r="B2556" s="34" t="s">
        <v>5029</v>
      </c>
      <c r="C2556" s="35" t="s">
        <v>5332</v>
      </c>
      <c r="D2556" s="36" t="s">
        <v>5030</v>
      </c>
      <c r="E2556" s="240">
        <v>707.82600000000002</v>
      </c>
      <c r="F2556" s="235">
        <v>658.95600000000002</v>
      </c>
      <c r="G2556" s="234">
        <v>48.870000000000005</v>
      </c>
      <c r="H2556" s="105">
        <v>7.4162766558009947</v>
      </c>
      <c r="I2556" s="240">
        <v>183.83799999999999</v>
      </c>
      <c r="J2556" s="235">
        <v>179.167</v>
      </c>
      <c r="K2556" s="234">
        <v>4.6709999999999923</v>
      </c>
      <c r="L2556" s="312">
        <v>2.6070649170885218</v>
      </c>
      <c r="M2556" s="240" t="s">
        <v>6150</v>
      </c>
      <c r="N2556" s="235" t="s">
        <v>6150</v>
      </c>
      <c r="O2556" s="235" t="s">
        <v>6150</v>
      </c>
      <c r="P2556" s="235" t="s">
        <v>6150</v>
      </c>
      <c r="Q2556" s="240">
        <v>523.98800000000006</v>
      </c>
      <c r="R2556" s="235">
        <v>479.78899999999999</v>
      </c>
      <c r="S2556" s="234">
        <v>44.199000000000069</v>
      </c>
      <c r="T2556" s="105">
        <v>9.2121745183820529</v>
      </c>
      <c r="U2556" s="180" t="s">
        <v>11120</v>
      </c>
      <c r="V2556" s="165">
        <v>524</v>
      </c>
      <c r="W2556" s="165">
        <v>480</v>
      </c>
      <c r="X2556" s="165">
        <v>44</v>
      </c>
      <c r="Y2556" s="165">
        <v>9.1666666666666661</v>
      </c>
      <c r="Z2556" s="235" t="s">
        <v>11121</v>
      </c>
      <c r="AA2556" s="165">
        <v>0</v>
      </c>
      <c r="AB2556" s="165">
        <v>0</v>
      </c>
      <c r="AC2556" s="165">
        <v>0</v>
      </c>
      <c r="AD2556" s="165">
        <v>0</v>
      </c>
      <c r="AE2556" s="235" t="s">
        <v>12158</v>
      </c>
      <c r="AF2556" s="235" t="s">
        <v>12158</v>
      </c>
      <c r="AG2556" s="235" t="s">
        <v>12158</v>
      </c>
      <c r="AH2556" s="235" t="s">
        <v>12158</v>
      </c>
      <c r="AI2556" s="235" t="s">
        <v>12158</v>
      </c>
      <c r="AJ2556" s="165" t="s">
        <v>6176</v>
      </c>
      <c r="AK2556" s="165" t="s">
        <v>6176</v>
      </c>
      <c r="AL2556" s="165" t="s">
        <v>6176</v>
      </c>
      <c r="AM2556" s="165" t="s">
        <v>6176</v>
      </c>
      <c r="AN2556" s="165" t="s">
        <v>6176</v>
      </c>
      <c r="AO2556" s="165" t="s">
        <v>6176</v>
      </c>
      <c r="AP2556" s="165" t="s">
        <v>6176</v>
      </c>
      <c r="AQ2556" s="165" t="s">
        <v>6176</v>
      </c>
      <c r="AR2556" s="165" t="s">
        <v>6176</v>
      </c>
      <c r="AS2556" s="165" t="s">
        <v>6176</v>
      </c>
      <c r="AT2556" s="5"/>
    </row>
    <row r="2557" spans="2:46" ht="50" customHeight="1">
      <c r="B2557" s="34" t="s">
        <v>5031</v>
      </c>
      <c r="C2557" s="35" t="s">
        <v>5332</v>
      </c>
      <c r="D2557" s="36" t="s">
        <v>5032</v>
      </c>
      <c r="E2557" s="240">
        <v>44.835999999999999</v>
      </c>
      <c r="F2557" s="235">
        <v>47.326000000000001</v>
      </c>
      <c r="G2557" s="234">
        <f t="shared" si="787"/>
        <v>-2.490000000000002</v>
      </c>
      <c r="H2557" s="105">
        <f t="shared" si="788"/>
        <v>-5.261378523433212</v>
      </c>
      <c r="I2557" s="240">
        <v>44.835999999999999</v>
      </c>
      <c r="J2557" s="235">
        <v>47.326000000000001</v>
      </c>
      <c r="K2557" s="234">
        <f t="shared" si="789"/>
        <v>-2.490000000000002</v>
      </c>
      <c r="L2557" s="312">
        <f t="shared" si="790"/>
        <v>-5.261378523433212</v>
      </c>
      <c r="M2557" s="240" t="s">
        <v>6150</v>
      </c>
      <c r="N2557" s="235" t="s">
        <v>6150</v>
      </c>
      <c r="O2557" s="235" t="s">
        <v>6150</v>
      </c>
      <c r="P2557" s="235" t="s">
        <v>6150</v>
      </c>
      <c r="Q2557" s="240" t="s">
        <v>6150</v>
      </c>
      <c r="R2557" s="235" t="s">
        <v>6150</v>
      </c>
      <c r="S2557" s="235" t="s">
        <v>6150</v>
      </c>
      <c r="T2557" s="290" t="s">
        <v>6150</v>
      </c>
      <c r="U2557" s="65" t="s">
        <v>6150</v>
      </c>
      <c r="V2557" s="235" t="s">
        <v>6150</v>
      </c>
      <c r="W2557" s="235" t="s">
        <v>6150</v>
      </c>
      <c r="X2557" s="235" t="s">
        <v>6150</v>
      </c>
      <c r="Y2557" s="235" t="s">
        <v>6150</v>
      </c>
      <c r="Z2557" s="235" t="s">
        <v>6150</v>
      </c>
      <c r="AA2557" s="235" t="s">
        <v>6150</v>
      </c>
      <c r="AB2557" s="235" t="s">
        <v>6150</v>
      </c>
      <c r="AC2557" s="235" t="s">
        <v>6150</v>
      </c>
      <c r="AD2557" s="235" t="s">
        <v>6150</v>
      </c>
      <c r="AE2557" s="235" t="s">
        <v>12158</v>
      </c>
      <c r="AF2557" s="235" t="s">
        <v>12158</v>
      </c>
      <c r="AG2557" s="235" t="s">
        <v>12158</v>
      </c>
      <c r="AH2557" s="235" t="s">
        <v>12158</v>
      </c>
      <c r="AI2557" s="235" t="s">
        <v>12158</v>
      </c>
      <c r="AJ2557" s="165" t="s">
        <v>6176</v>
      </c>
      <c r="AK2557" s="165" t="s">
        <v>6176</v>
      </c>
      <c r="AL2557" s="165" t="s">
        <v>6176</v>
      </c>
      <c r="AM2557" s="165" t="s">
        <v>6176</v>
      </c>
      <c r="AN2557" s="165" t="s">
        <v>6176</v>
      </c>
      <c r="AO2557" s="165" t="s">
        <v>6176</v>
      </c>
      <c r="AP2557" s="165" t="s">
        <v>6176</v>
      </c>
      <c r="AQ2557" s="165" t="s">
        <v>6176</v>
      </c>
      <c r="AR2557" s="165" t="s">
        <v>6176</v>
      </c>
      <c r="AS2557" s="165" t="s">
        <v>6176</v>
      </c>
      <c r="AT2557" s="5"/>
    </row>
    <row r="2558" spans="2:46" ht="50" customHeight="1">
      <c r="B2558" s="34" t="s">
        <v>5033</v>
      </c>
      <c r="C2558" s="35" t="s">
        <v>5332</v>
      </c>
      <c r="D2558" s="36" t="s">
        <v>5034</v>
      </c>
      <c r="E2558" s="240">
        <v>31.157</v>
      </c>
      <c r="F2558" s="235">
        <v>85.116</v>
      </c>
      <c r="G2558" s="234">
        <f t="shared" si="787"/>
        <v>-53.959000000000003</v>
      </c>
      <c r="H2558" s="105">
        <f t="shared" si="788"/>
        <v>-63.394661403261431</v>
      </c>
      <c r="I2558" s="240">
        <v>0.33400000000000002</v>
      </c>
      <c r="J2558" s="235">
        <v>54.295999999999999</v>
      </c>
      <c r="K2558" s="234">
        <f t="shared" si="789"/>
        <v>-53.961999999999996</v>
      </c>
      <c r="L2558" s="312">
        <f t="shared" si="790"/>
        <v>-99.384853396198608</v>
      </c>
      <c r="M2558" s="240">
        <v>30.823</v>
      </c>
      <c r="N2558" s="235">
        <v>30.82</v>
      </c>
      <c r="O2558" s="234">
        <f t="shared" si="791"/>
        <v>3.0000000000001137E-3</v>
      </c>
      <c r="P2558" s="105">
        <f t="shared" si="792"/>
        <v>9.7339390006492988E-3</v>
      </c>
      <c r="Q2558" s="240" t="s">
        <v>6150</v>
      </c>
      <c r="R2558" s="235" t="s">
        <v>6150</v>
      </c>
      <c r="S2558" s="235" t="s">
        <v>6150</v>
      </c>
      <c r="T2558" s="290" t="s">
        <v>6150</v>
      </c>
      <c r="U2558" s="65" t="s">
        <v>6150</v>
      </c>
      <c r="V2558" s="235" t="s">
        <v>6150</v>
      </c>
      <c r="W2558" s="235" t="s">
        <v>6150</v>
      </c>
      <c r="X2558" s="235" t="s">
        <v>6150</v>
      </c>
      <c r="Y2558" s="235" t="s">
        <v>6150</v>
      </c>
      <c r="Z2558" s="235" t="s">
        <v>6150</v>
      </c>
      <c r="AA2558" s="235" t="s">
        <v>6150</v>
      </c>
      <c r="AB2558" s="235" t="s">
        <v>6150</v>
      </c>
      <c r="AC2558" s="235" t="s">
        <v>6150</v>
      </c>
      <c r="AD2558" s="235" t="s">
        <v>6150</v>
      </c>
      <c r="AE2558" s="235" t="s">
        <v>12158</v>
      </c>
      <c r="AF2558" s="235" t="s">
        <v>12158</v>
      </c>
      <c r="AG2558" s="235" t="s">
        <v>12158</v>
      </c>
      <c r="AH2558" s="235" t="s">
        <v>12158</v>
      </c>
      <c r="AI2558" s="235" t="s">
        <v>12158</v>
      </c>
      <c r="AJ2558" s="165" t="s">
        <v>6176</v>
      </c>
      <c r="AK2558" s="165" t="s">
        <v>6176</v>
      </c>
      <c r="AL2558" s="165" t="s">
        <v>6176</v>
      </c>
      <c r="AM2558" s="165" t="s">
        <v>6176</v>
      </c>
      <c r="AN2558" s="165" t="s">
        <v>6176</v>
      </c>
      <c r="AO2558" s="165" t="s">
        <v>6176</v>
      </c>
      <c r="AP2558" s="165" t="s">
        <v>6176</v>
      </c>
      <c r="AQ2558" s="165" t="s">
        <v>6176</v>
      </c>
      <c r="AR2558" s="165" t="s">
        <v>6176</v>
      </c>
      <c r="AS2558" s="165" t="s">
        <v>6176</v>
      </c>
      <c r="AT2558" s="5"/>
    </row>
    <row r="2559" spans="2:46" ht="50" customHeight="1">
      <c r="B2559" s="34" t="s">
        <v>5035</v>
      </c>
      <c r="C2559" s="35" t="s">
        <v>5332</v>
      </c>
      <c r="D2559" s="36" t="s">
        <v>5036</v>
      </c>
      <c r="E2559" s="240">
        <v>100.255</v>
      </c>
      <c r="F2559" s="235">
        <v>111.255</v>
      </c>
      <c r="G2559" s="234">
        <f t="shared" si="787"/>
        <v>-11</v>
      </c>
      <c r="H2559" s="105">
        <f t="shared" si="788"/>
        <v>-9.8871960810750092</v>
      </c>
      <c r="I2559" s="240" t="s">
        <v>6150</v>
      </c>
      <c r="J2559" s="235" t="s">
        <v>6150</v>
      </c>
      <c r="K2559" s="235" t="s">
        <v>6150</v>
      </c>
      <c r="L2559" s="314" t="s">
        <v>6150</v>
      </c>
      <c r="M2559" s="240" t="s">
        <v>6150</v>
      </c>
      <c r="N2559" s="235" t="s">
        <v>6150</v>
      </c>
      <c r="O2559" s="235" t="s">
        <v>6150</v>
      </c>
      <c r="P2559" s="235" t="s">
        <v>6150</v>
      </c>
      <c r="Q2559" s="240">
        <v>100.255</v>
      </c>
      <c r="R2559" s="235">
        <v>111.255</v>
      </c>
      <c r="S2559" s="234">
        <f t="shared" si="793"/>
        <v>-11</v>
      </c>
      <c r="T2559" s="105">
        <f t="shared" si="794"/>
        <v>-9.8871960810750092</v>
      </c>
      <c r="U2559" s="180" t="s">
        <v>11122</v>
      </c>
      <c r="V2559" s="165">
        <v>100</v>
      </c>
      <c r="W2559" s="165">
        <v>111</v>
      </c>
      <c r="X2559" s="92">
        <f t="shared" si="796"/>
        <v>-11</v>
      </c>
      <c r="Y2559" s="165">
        <f t="shared" si="797"/>
        <v>-9.9099099099099099</v>
      </c>
      <c r="Z2559" s="235" t="s">
        <v>6150</v>
      </c>
      <c r="AA2559" s="235" t="s">
        <v>6150</v>
      </c>
      <c r="AB2559" s="235" t="s">
        <v>6150</v>
      </c>
      <c r="AC2559" s="235" t="s">
        <v>6150</v>
      </c>
      <c r="AD2559" s="235" t="s">
        <v>6150</v>
      </c>
      <c r="AE2559" s="235" t="s">
        <v>12158</v>
      </c>
      <c r="AF2559" s="235" t="s">
        <v>12158</v>
      </c>
      <c r="AG2559" s="235" t="s">
        <v>12158</v>
      </c>
      <c r="AH2559" s="235" t="s">
        <v>12158</v>
      </c>
      <c r="AI2559" s="235" t="s">
        <v>12158</v>
      </c>
      <c r="AJ2559" s="165" t="s">
        <v>6176</v>
      </c>
      <c r="AK2559" s="165" t="s">
        <v>6176</v>
      </c>
      <c r="AL2559" s="165" t="s">
        <v>6176</v>
      </c>
      <c r="AM2559" s="165" t="s">
        <v>6176</v>
      </c>
      <c r="AN2559" s="165" t="s">
        <v>6176</v>
      </c>
      <c r="AO2559" s="165" t="s">
        <v>6176</v>
      </c>
      <c r="AP2559" s="165" t="s">
        <v>6176</v>
      </c>
      <c r="AQ2559" s="165" t="s">
        <v>6176</v>
      </c>
      <c r="AR2559" s="165" t="s">
        <v>6176</v>
      </c>
      <c r="AS2559" s="165" t="s">
        <v>6176</v>
      </c>
      <c r="AT2559" s="5"/>
    </row>
    <row r="2560" spans="2:46" ht="50" customHeight="1">
      <c r="B2560" s="34" t="s">
        <v>5037</v>
      </c>
      <c r="C2560" s="35" t="s">
        <v>5332</v>
      </c>
      <c r="D2560" s="36" t="s">
        <v>5038</v>
      </c>
      <c r="E2560" s="240">
        <v>125.17</v>
      </c>
      <c r="F2560" s="235">
        <v>120.05</v>
      </c>
      <c r="G2560" s="234">
        <f t="shared" si="787"/>
        <v>5.1200000000000045</v>
      </c>
      <c r="H2560" s="105">
        <f t="shared" si="788"/>
        <v>4.2648896293211207</v>
      </c>
      <c r="I2560" s="240">
        <v>125.17</v>
      </c>
      <c r="J2560" s="235">
        <v>120.05</v>
      </c>
      <c r="K2560" s="234">
        <f t="shared" si="789"/>
        <v>5.1200000000000045</v>
      </c>
      <c r="L2560" s="312">
        <f t="shared" si="790"/>
        <v>4.2648896293211207</v>
      </c>
      <c r="M2560" s="240" t="s">
        <v>6150</v>
      </c>
      <c r="N2560" s="235" t="s">
        <v>6150</v>
      </c>
      <c r="O2560" s="235" t="s">
        <v>6150</v>
      </c>
      <c r="P2560" s="235" t="s">
        <v>6150</v>
      </c>
      <c r="Q2560" s="240" t="s">
        <v>6150</v>
      </c>
      <c r="R2560" s="235" t="s">
        <v>6150</v>
      </c>
      <c r="S2560" s="235" t="s">
        <v>6150</v>
      </c>
      <c r="T2560" s="290" t="s">
        <v>6150</v>
      </c>
      <c r="U2560" s="65" t="s">
        <v>6150</v>
      </c>
      <c r="V2560" s="235" t="s">
        <v>6150</v>
      </c>
      <c r="W2560" s="235" t="s">
        <v>6150</v>
      </c>
      <c r="X2560" s="235" t="s">
        <v>6150</v>
      </c>
      <c r="Y2560" s="235" t="s">
        <v>6150</v>
      </c>
      <c r="Z2560" s="235" t="s">
        <v>6150</v>
      </c>
      <c r="AA2560" s="235" t="s">
        <v>6150</v>
      </c>
      <c r="AB2560" s="235" t="s">
        <v>6150</v>
      </c>
      <c r="AC2560" s="235" t="s">
        <v>6150</v>
      </c>
      <c r="AD2560" s="235" t="s">
        <v>6150</v>
      </c>
      <c r="AE2560" s="235" t="s">
        <v>12158</v>
      </c>
      <c r="AF2560" s="235" t="s">
        <v>12158</v>
      </c>
      <c r="AG2560" s="235" t="s">
        <v>12158</v>
      </c>
      <c r="AH2560" s="235" t="s">
        <v>12158</v>
      </c>
      <c r="AI2560" s="235" t="s">
        <v>12158</v>
      </c>
      <c r="AJ2560" s="165" t="s">
        <v>6176</v>
      </c>
      <c r="AK2560" s="165" t="s">
        <v>6176</v>
      </c>
      <c r="AL2560" s="165" t="s">
        <v>6176</v>
      </c>
      <c r="AM2560" s="165" t="s">
        <v>6176</v>
      </c>
      <c r="AN2560" s="165" t="s">
        <v>6176</v>
      </c>
      <c r="AO2560" s="165" t="s">
        <v>6176</v>
      </c>
      <c r="AP2560" s="165" t="s">
        <v>6176</v>
      </c>
      <c r="AQ2560" s="165" t="s">
        <v>6176</v>
      </c>
      <c r="AR2560" s="165" t="s">
        <v>6176</v>
      </c>
      <c r="AS2560" s="165" t="s">
        <v>6176</v>
      </c>
      <c r="AT2560" s="5"/>
    </row>
    <row r="2561" spans="2:46" ht="50" customHeight="1">
      <c r="B2561" s="34" t="s">
        <v>5039</v>
      </c>
      <c r="C2561" s="35" t="s">
        <v>5332</v>
      </c>
      <c r="D2561" s="36" t="s">
        <v>5040</v>
      </c>
      <c r="E2561" s="240">
        <v>523.154</v>
      </c>
      <c r="F2561" s="235">
        <v>465.01299999999998</v>
      </c>
      <c r="G2561" s="234">
        <f t="shared" si="787"/>
        <v>58.14100000000002</v>
      </c>
      <c r="H2561" s="105">
        <f t="shared" si="788"/>
        <v>12.503091311425706</v>
      </c>
      <c r="I2561" s="240" t="s">
        <v>6150</v>
      </c>
      <c r="J2561" s="235" t="s">
        <v>6150</v>
      </c>
      <c r="K2561" s="235" t="s">
        <v>6150</v>
      </c>
      <c r="L2561" s="314" t="s">
        <v>6150</v>
      </c>
      <c r="M2561" s="240" t="s">
        <v>6150</v>
      </c>
      <c r="N2561" s="235" t="s">
        <v>6150</v>
      </c>
      <c r="O2561" s="235" t="s">
        <v>6150</v>
      </c>
      <c r="P2561" s="235" t="s">
        <v>6150</v>
      </c>
      <c r="Q2561" s="240">
        <v>523.154</v>
      </c>
      <c r="R2561" s="235">
        <v>465.01299999999998</v>
      </c>
      <c r="S2561" s="234">
        <f t="shared" si="793"/>
        <v>58.14100000000002</v>
      </c>
      <c r="T2561" s="105">
        <f t="shared" si="794"/>
        <v>12.503091311425706</v>
      </c>
      <c r="U2561" s="180" t="s">
        <v>11123</v>
      </c>
      <c r="V2561" s="165">
        <v>459.25099999999998</v>
      </c>
      <c r="W2561" s="165">
        <v>414.22800000000001</v>
      </c>
      <c r="X2561" s="165">
        <f t="shared" si="796"/>
        <v>45.022999999999968</v>
      </c>
      <c r="Y2561" s="255">
        <f t="shared" si="797"/>
        <v>10.86913487258224</v>
      </c>
      <c r="Z2561" s="180" t="s">
        <v>11124</v>
      </c>
      <c r="AA2561" s="165">
        <v>63.902999999999999</v>
      </c>
      <c r="AB2561" s="165">
        <v>50.784999999999997</v>
      </c>
      <c r="AC2561" s="165">
        <f t="shared" si="806"/>
        <v>13.118000000000002</v>
      </c>
      <c r="AD2561" s="165">
        <f t="shared" si="798"/>
        <v>25.830461750516893</v>
      </c>
      <c r="AE2561" s="235" t="s">
        <v>12158</v>
      </c>
      <c r="AF2561" s="235" t="s">
        <v>12158</v>
      </c>
      <c r="AG2561" s="235" t="s">
        <v>12158</v>
      </c>
      <c r="AH2561" s="235" t="s">
        <v>12158</v>
      </c>
      <c r="AI2561" s="235" t="s">
        <v>12158</v>
      </c>
      <c r="AJ2561" s="165" t="s">
        <v>6176</v>
      </c>
      <c r="AK2561" s="165" t="s">
        <v>6176</v>
      </c>
      <c r="AL2561" s="165" t="s">
        <v>6176</v>
      </c>
      <c r="AM2561" s="165" t="s">
        <v>6176</v>
      </c>
      <c r="AN2561" s="165" t="s">
        <v>6176</v>
      </c>
      <c r="AO2561" s="165" t="s">
        <v>6176</v>
      </c>
      <c r="AP2561" s="165" t="s">
        <v>6176</v>
      </c>
      <c r="AQ2561" s="165" t="s">
        <v>6176</v>
      </c>
      <c r="AR2561" s="165" t="s">
        <v>6176</v>
      </c>
      <c r="AS2561" s="165" t="s">
        <v>6176</v>
      </c>
      <c r="AT2561" s="5"/>
    </row>
    <row r="2562" spans="2:46" ht="50" customHeight="1">
      <c r="B2562" s="34" t="s">
        <v>5041</v>
      </c>
      <c r="C2562" s="35" t="s">
        <v>5332</v>
      </c>
      <c r="D2562" s="36" t="s">
        <v>5042</v>
      </c>
      <c r="E2562" s="240">
        <v>27.18</v>
      </c>
      <c r="F2562" s="235">
        <v>19.177</v>
      </c>
      <c r="G2562" s="234">
        <f t="shared" si="787"/>
        <v>8.0030000000000001</v>
      </c>
      <c r="H2562" s="105">
        <f t="shared" si="788"/>
        <v>41.732283464566933</v>
      </c>
      <c r="I2562" s="240">
        <v>27.18</v>
      </c>
      <c r="J2562" s="235">
        <v>19.177</v>
      </c>
      <c r="K2562" s="234">
        <f t="shared" si="789"/>
        <v>8.0030000000000001</v>
      </c>
      <c r="L2562" s="312">
        <f t="shared" si="790"/>
        <v>41.732283464566933</v>
      </c>
      <c r="M2562" s="240" t="s">
        <v>6150</v>
      </c>
      <c r="N2562" s="235" t="s">
        <v>6150</v>
      </c>
      <c r="O2562" s="235" t="s">
        <v>6150</v>
      </c>
      <c r="P2562" s="235" t="s">
        <v>6150</v>
      </c>
      <c r="Q2562" s="240" t="s">
        <v>6150</v>
      </c>
      <c r="R2562" s="235" t="s">
        <v>6150</v>
      </c>
      <c r="S2562" s="235" t="s">
        <v>6150</v>
      </c>
      <c r="T2562" s="290" t="s">
        <v>6150</v>
      </c>
      <c r="U2562" s="65" t="s">
        <v>6150</v>
      </c>
      <c r="V2562" s="235" t="s">
        <v>6150</v>
      </c>
      <c r="W2562" s="235" t="s">
        <v>6150</v>
      </c>
      <c r="X2562" s="235" t="s">
        <v>6150</v>
      </c>
      <c r="Y2562" s="235" t="s">
        <v>6150</v>
      </c>
      <c r="Z2562" s="235" t="s">
        <v>6150</v>
      </c>
      <c r="AA2562" s="235" t="s">
        <v>6150</v>
      </c>
      <c r="AB2562" s="235" t="s">
        <v>6150</v>
      </c>
      <c r="AC2562" s="235" t="s">
        <v>6150</v>
      </c>
      <c r="AD2562" s="235" t="s">
        <v>6150</v>
      </c>
      <c r="AE2562" s="235" t="s">
        <v>12158</v>
      </c>
      <c r="AF2562" s="235" t="s">
        <v>12158</v>
      </c>
      <c r="AG2562" s="235" t="s">
        <v>12158</v>
      </c>
      <c r="AH2562" s="235" t="s">
        <v>12158</v>
      </c>
      <c r="AI2562" s="235" t="s">
        <v>12158</v>
      </c>
      <c r="AJ2562" s="165" t="s">
        <v>6176</v>
      </c>
      <c r="AK2562" s="165" t="s">
        <v>6176</v>
      </c>
      <c r="AL2562" s="165" t="s">
        <v>6176</v>
      </c>
      <c r="AM2562" s="165" t="s">
        <v>6176</v>
      </c>
      <c r="AN2562" s="165" t="s">
        <v>6176</v>
      </c>
      <c r="AO2562" s="165" t="s">
        <v>6176</v>
      </c>
      <c r="AP2562" s="165" t="s">
        <v>6176</v>
      </c>
      <c r="AQ2562" s="165" t="s">
        <v>6176</v>
      </c>
      <c r="AR2562" s="165" t="s">
        <v>6176</v>
      </c>
      <c r="AS2562" s="165" t="s">
        <v>6176</v>
      </c>
      <c r="AT2562" s="5"/>
    </row>
    <row r="2563" spans="2:46" ht="50" customHeight="1">
      <c r="B2563" s="34" t="s">
        <v>5043</v>
      </c>
      <c r="C2563" s="35" t="s">
        <v>5332</v>
      </c>
      <c r="D2563" s="36" t="s">
        <v>5044</v>
      </c>
      <c r="E2563" s="240">
        <v>58.429000000000002</v>
      </c>
      <c r="F2563" s="235">
        <v>51.805</v>
      </c>
      <c r="G2563" s="234">
        <f t="shared" si="787"/>
        <v>6.6240000000000023</v>
      </c>
      <c r="H2563" s="105">
        <f t="shared" si="788"/>
        <v>12.786410578129528</v>
      </c>
      <c r="I2563" s="240">
        <v>58.429000000000002</v>
      </c>
      <c r="J2563" s="235">
        <v>51.805</v>
      </c>
      <c r="K2563" s="234">
        <f t="shared" si="789"/>
        <v>6.6240000000000023</v>
      </c>
      <c r="L2563" s="312">
        <f t="shared" si="790"/>
        <v>12.786410578129528</v>
      </c>
      <c r="M2563" s="240" t="s">
        <v>6150</v>
      </c>
      <c r="N2563" s="235" t="s">
        <v>6150</v>
      </c>
      <c r="O2563" s="235" t="s">
        <v>6150</v>
      </c>
      <c r="P2563" s="235" t="s">
        <v>6150</v>
      </c>
      <c r="Q2563" s="240" t="s">
        <v>6150</v>
      </c>
      <c r="R2563" s="235" t="s">
        <v>6150</v>
      </c>
      <c r="S2563" s="235" t="s">
        <v>6150</v>
      </c>
      <c r="T2563" s="290" t="s">
        <v>6150</v>
      </c>
      <c r="U2563" s="65" t="s">
        <v>6150</v>
      </c>
      <c r="V2563" s="235" t="s">
        <v>6150</v>
      </c>
      <c r="W2563" s="235" t="s">
        <v>6150</v>
      </c>
      <c r="X2563" s="235" t="s">
        <v>6150</v>
      </c>
      <c r="Y2563" s="235" t="s">
        <v>6150</v>
      </c>
      <c r="Z2563" s="235" t="s">
        <v>6150</v>
      </c>
      <c r="AA2563" s="235" t="s">
        <v>6150</v>
      </c>
      <c r="AB2563" s="235" t="s">
        <v>6150</v>
      </c>
      <c r="AC2563" s="235" t="s">
        <v>6150</v>
      </c>
      <c r="AD2563" s="235" t="s">
        <v>6150</v>
      </c>
      <c r="AE2563" s="235" t="s">
        <v>12158</v>
      </c>
      <c r="AF2563" s="235" t="s">
        <v>12158</v>
      </c>
      <c r="AG2563" s="235" t="s">
        <v>12158</v>
      </c>
      <c r="AH2563" s="235" t="s">
        <v>12158</v>
      </c>
      <c r="AI2563" s="235" t="s">
        <v>12158</v>
      </c>
      <c r="AJ2563" s="165" t="s">
        <v>6176</v>
      </c>
      <c r="AK2563" s="165" t="s">
        <v>6176</v>
      </c>
      <c r="AL2563" s="165" t="s">
        <v>6176</v>
      </c>
      <c r="AM2563" s="165" t="s">
        <v>6176</v>
      </c>
      <c r="AN2563" s="165" t="s">
        <v>6176</v>
      </c>
      <c r="AO2563" s="165" t="s">
        <v>6176</v>
      </c>
      <c r="AP2563" s="165" t="s">
        <v>6176</v>
      </c>
      <c r="AQ2563" s="165" t="s">
        <v>6176</v>
      </c>
      <c r="AR2563" s="165" t="s">
        <v>6176</v>
      </c>
      <c r="AS2563" s="165" t="s">
        <v>6176</v>
      </c>
      <c r="AT2563" s="5"/>
    </row>
    <row r="2564" spans="2:46" ht="50" customHeight="1">
      <c r="B2564" s="34" t="s">
        <v>5045</v>
      </c>
      <c r="C2564" s="35" t="s">
        <v>5332</v>
      </c>
      <c r="D2564" s="36" t="s">
        <v>5046</v>
      </c>
      <c r="E2564" s="240">
        <v>1029.097</v>
      </c>
      <c r="F2564" s="235">
        <v>901.06299999999999</v>
      </c>
      <c r="G2564" s="234">
        <f t="shared" si="787"/>
        <v>128.03399999999999</v>
      </c>
      <c r="H2564" s="105">
        <f t="shared" si="788"/>
        <v>14.209217335524817</v>
      </c>
      <c r="I2564" s="240" t="s">
        <v>6150</v>
      </c>
      <c r="J2564" s="235" t="s">
        <v>6150</v>
      </c>
      <c r="K2564" s="235" t="s">
        <v>6150</v>
      </c>
      <c r="L2564" s="314" t="s">
        <v>6150</v>
      </c>
      <c r="M2564" s="240" t="s">
        <v>6150</v>
      </c>
      <c r="N2564" s="235" t="s">
        <v>6150</v>
      </c>
      <c r="O2564" s="235" t="s">
        <v>6150</v>
      </c>
      <c r="P2564" s="235" t="s">
        <v>6150</v>
      </c>
      <c r="Q2564" s="240">
        <v>1029.097</v>
      </c>
      <c r="R2564" s="235">
        <v>901.06299999999999</v>
      </c>
      <c r="S2564" s="234">
        <f t="shared" si="793"/>
        <v>128.03399999999999</v>
      </c>
      <c r="T2564" s="105">
        <f t="shared" si="794"/>
        <v>14.209217335524817</v>
      </c>
      <c r="U2564" s="180" t="s">
        <v>11125</v>
      </c>
      <c r="V2564" s="165">
        <v>1029</v>
      </c>
      <c r="W2564" s="165">
        <v>901</v>
      </c>
      <c r="X2564" s="165">
        <f t="shared" si="796"/>
        <v>128</v>
      </c>
      <c r="Y2564" s="165">
        <f t="shared" si="797"/>
        <v>14.206437291897892</v>
      </c>
      <c r="Z2564" s="235" t="s">
        <v>6150</v>
      </c>
      <c r="AA2564" s="235" t="s">
        <v>6150</v>
      </c>
      <c r="AB2564" s="235" t="s">
        <v>6150</v>
      </c>
      <c r="AC2564" s="235" t="s">
        <v>6150</v>
      </c>
      <c r="AD2564" s="235" t="s">
        <v>6150</v>
      </c>
      <c r="AE2564" s="235" t="s">
        <v>12158</v>
      </c>
      <c r="AF2564" s="235" t="s">
        <v>12158</v>
      </c>
      <c r="AG2564" s="235" t="s">
        <v>12158</v>
      </c>
      <c r="AH2564" s="235" t="s">
        <v>12158</v>
      </c>
      <c r="AI2564" s="235" t="s">
        <v>12158</v>
      </c>
      <c r="AJ2564" s="165" t="s">
        <v>6176</v>
      </c>
      <c r="AK2564" s="165" t="s">
        <v>6176</v>
      </c>
      <c r="AL2564" s="165" t="s">
        <v>6176</v>
      </c>
      <c r="AM2564" s="165" t="s">
        <v>6176</v>
      </c>
      <c r="AN2564" s="165" t="s">
        <v>6176</v>
      </c>
      <c r="AO2564" s="165" t="s">
        <v>6176</v>
      </c>
      <c r="AP2564" s="165" t="s">
        <v>6176</v>
      </c>
      <c r="AQ2564" s="165" t="s">
        <v>6176</v>
      </c>
      <c r="AR2564" s="165" t="s">
        <v>6176</v>
      </c>
      <c r="AS2564" s="165" t="s">
        <v>6176</v>
      </c>
      <c r="AT2564" s="5"/>
    </row>
    <row r="2565" spans="2:46" ht="50" customHeight="1">
      <c r="B2565" s="37" t="s">
        <v>5047</v>
      </c>
      <c r="C2565" s="35" t="s">
        <v>5332</v>
      </c>
      <c r="D2565" s="39" t="s">
        <v>5048</v>
      </c>
      <c r="E2565" s="240">
        <v>211.03200000000001</v>
      </c>
      <c r="F2565" s="235">
        <v>235.76400000000001</v>
      </c>
      <c r="G2565" s="234">
        <f t="shared" si="787"/>
        <v>-24.731999999999999</v>
      </c>
      <c r="H2565" s="105">
        <f t="shared" si="788"/>
        <v>-10.490151168117269</v>
      </c>
      <c r="I2565" s="240">
        <v>118.27800000000001</v>
      </c>
      <c r="J2565" s="235">
        <v>149.226</v>
      </c>
      <c r="K2565" s="234">
        <f t="shared" si="789"/>
        <v>-30.947999999999993</v>
      </c>
      <c r="L2565" s="312">
        <f t="shared" si="790"/>
        <v>-20.739013308672746</v>
      </c>
      <c r="M2565" s="240" t="s">
        <v>6150</v>
      </c>
      <c r="N2565" s="235" t="s">
        <v>6150</v>
      </c>
      <c r="O2565" s="235" t="s">
        <v>6150</v>
      </c>
      <c r="P2565" s="235" t="s">
        <v>6150</v>
      </c>
      <c r="Q2565" s="240">
        <v>92.754000000000005</v>
      </c>
      <c r="R2565" s="235">
        <v>86.537999999999997</v>
      </c>
      <c r="S2565" s="234">
        <f t="shared" si="793"/>
        <v>6.2160000000000082</v>
      </c>
      <c r="T2565" s="105">
        <f t="shared" si="794"/>
        <v>7.1829716425154357</v>
      </c>
      <c r="U2565" s="180" t="s">
        <v>6094</v>
      </c>
      <c r="V2565" s="165">
        <v>63</v>
      </c>
      <c r="W2565" s="165">
        <v>57</v>
      </c>
      <c r="X2565" s="165">
        <f t="shared" si="796"/>
        <v>6</v>
      </c>
      <c r="Y2565" s="165">
        <f t="shared" si="797"/>
        <v>10.526315789473683</v>
      </c>
      <c r="Z2565" s="235" t="s">
        <v>10888</v>
      </c>
      <c r="AA2565" s="165">
        <v>30</v>
      </c>
      <c r="AB2565" s="165">
        <v>30</v>
      </c>
      <c r="AC2565" s="165">
        <f t="shared" si="806"/>
        <v>0</v>
      </c>
      <c r="AD2565" s="165">
        <f t="shared" si="798"/>
        <v>0</v>
      </c>
      <c r="AE2565" s="235" t="s">
        <v>12158</v>
      </c>
      <c r="AF2565" s="235" t="s">
        <v>12158</v>
      </c>
      <c r="AG2565" s="235" t="s">
        <v>12158</v>
      </c>
      <c r="AH2565" s="235" t="s">
        <v>12158</v>
      </c>
      <c r="AI2565" s="235" t="s">
        <v>12158</v>
      </c>
      <c r="AJ2565" s="165" t="s">
        <v>6176</v>
      </c>
      <c r="AK2565" s="165" t="s">
        <v>6176</v>
      </c>
      <c r="AL2565" s="165" t="s">
        <v>6176</v>
      </c>
      <c r="AM2565" s="165" t="s">
        <v>6176</v>
      </c>
      <c r="AN2565" s="165" t="s">
        <v>6176</v>
      </c>
      <c r="AO2565" s="165" t="s">
        <v>6176</v>
      </c>
      <c r="AP2565" s="165" t="s">
        <v>6176</v>
      </c>
      <c r="AQ2565" s="165" t="s">
        <v>6176</v>
      </c>
      <c r="AR2565" s="165" t="s">
        <v>6176</v>
      </c>
      <c r="AS2565" s="165" t="s">
        <v>6176</v>
      </c>
      <c r="AT2565" s="5"/>
    </row>
    <row r="2566" spans="2:46" ht="50" customHeight="1">
      <c r="B2566" s="37" t="s">
        <v>5049</v>
      </c>
      <c r="C2566" s="35" t="s">
        <v>5332</v>
      </c>
      <c r="D2566" s="39" t="s">
        <v>5050</v>
      </c>
      <c r="E2566" s="240">
        <v>1037.9780000000001</v>
      </c>
      <c r="F2566" s="235">
        <v>954.31700000000001</v>
      </c>
      <c r="G2566" s="234">
        <f t="shared" si="787"/>
        <v>83.661000000000058</v>
      </c>
      <c r="H2566" s="105">
        <f t="shared" si="788"/>
        <v>8.766583850020492</v>
      </c>
      <c r="I2566" s="240">
        <v>176.66300000000001</v>
      </c>
      <c r="J2566" s="235">
        <v>170.053</v>
      </c>
      <c r="K2566" s="234">
        <f t="shared" si="789"/>
        <v>6.6100000000000136</v>
      </c>
      <c r="L2566" s="312">
        <f t="shared" si="790"/>
        <v>3.8870234573927034</v>
      </c>
      <c r="M2566" s="240" t="s">
        <v>6150</v>
      </c>
      <c r="N2566" s="235" t="s">
        <v>6150</v>
      </c>
      <c r="O2566" s="235" t="s">
        <v>6150</v>
      </c>
      <c r="P2566" s="235" t="s">
        <v>6150</v>
      </c>
      <c r="Q2566" s="240">
        <v>861.31500000000005</v>
      </c>
      <c r="R2566" s="235">
        <v>784.26400000000001</v>
      </c>
      <c r="S2566" s="234">
        <f t="shared" si="793"/>
        <v>77.051000000000045</v>
      </c>
      <c r="T2566" s="105">
        <f t="shared" si="794"/>
        <v>9.8246253812491773</v>
      </c>
      <c r="U2566" s="180" t="s">
        <v>11126</v>
      </c>
      <c r="V2566" s="165">
        <v>771</v>
      </c>
      <c r="W2566" s="165">
        <v>695</v>
      </c>
      <c r="X2566" s="165">
        <f t="shared" si="796"/>
        <v>76</v>
      </c>
      <c r="Y2566" s="165">
        <f t="shared" si="797"/>
        <v>10.935251798561151</v>
      </c>
      <c r="Z2566" s="235" t="s">
        <v>6916</v>
      </c>
      <c r="AA2566" s="165">
        <v>90</v>
      </c>
      <c r="AB2566" s="165">
        <v>89</v>
      </c>
      <c r="AC2566" s="165">
        <f t="shared" si="806"/>
        <v>1</v>
      </c>
      <c r="AD2566" s="165">
        <f t="shared" si="798"/>
        <v>1.1235955056179776</v>
      </c>
      <c r="AE2566" s="235" t="s">
        <v>12158</v>
      </c>
      <c r="AF2566" s="235" t="s">
        <v>12158</v>
      </c>
      <c r="AG2566" s="235" t="s">
        <v>12158</v>
      </c>
      <c r="AH2566" s="235" t="s">
        <v>12158</v>
      </c>
      <c r="AI2566" s="235" t="s">
        <v>12158</v>
      </c>
      <c r="AJ2566" s="165" t="s">
        <v>6176</v>
      </c>
      <c r="AK2566" s="165" t="s">
        <v>6176</v>
      </c>
      <c r="AL2566" s="165" t="s">
        <v>6176</v>
      </c>
      <c r="AM2566" s="165" t="s">
        <v>6176</v>
      </c>
      <c r="AN2566" s="165" t="s">
        <v>6176</v>
      </c>
      <c r="AO2566" s="165" t="s">
        <v>6176</v>
      </c>
      <c r="AP2566" s="165" t="s">
        <v>6176</v>
      </c>
      <c r="AQ2566" s="165" t="s">
        <v>6176</v>
      </c>
      <c r="AR2566" s="165" t="s">
        <v>6176</v>
      </c>
      <c r="AS2566" s="165" t="s">
        <v>6176</v>
      </c>
      <c r="AT2566" s="10"/>
    </row>
    <row r="2567" spans="2:46" ht="50" customHeight="1">
      <c r="B2567" s="34" t="s">
        <v>5051</v>
      </c>
      <c r="C2567" s="35" t="s">
        <v>5332</v>
      </c>
      <c r="D2567" s="36" t="s">
        <v>5052</v>
      </c>
      <c r="E2567" s="240">
        <v>18.023</v>
      </c>
      <c r="F2567" s="235">
        <v>3.81</v>
      </c>
      <c r="G2567" s="234">
        <f t="shared" si="787"/>
        <v>14.212999999999999</v>
      </c>
      <c r="H2567" s="105">
        <f t="shared" si="788"/>
        <v>373.04461942257217</v>
      </c>
      <c r="I2567" s="240" t="s">
        <v>6150</v>
      </c>
      <c r="J2567" s="235" t="s">
        <v>6150</v>
      </c>
      <c r="K2567" s="235" t="s">
        <v>6150</v>
      </c>
      <c r="L2567" s="314" t="s">
        <v>6150</v>
      </c>
      <c r="M2567" s="240" t="s">
        <v>6150</v>
      </c>
      <c r="N2567" s="235" t="s">
        <v>6150</v>
      </c>
      <c r="O2567" s="235" t="s">
        <v>6150</v>
      </c>
      <c r="P2567" s="235" t="s">
        <v>6150</v>
      </c>
      <c r="Q2567" s="240">
        <v>18.023</v>
      </c>
      <c r="R2567" s="235">
        <v>3.81</v>
      </c>
      <c r="S2567" s="234">
        <f t="shared" si="793"/>
        <v>14.212999999999999</v>
      </c>
      <c r="T2567" s="105">
        <f t="shared" si="794"/>
        <v>373.04461942257217</v>
      </c>
      <c r="U2567" s="180" t="s">
        <v>11125</v>
      </c>
      <c r="V2567" s="165">
        <v>18.023</v>
      </c>
      <c r="W2567" s="165">
        <v>3.81</v>
      </c>
      <c r="X2567" s="165">
        <f t="shared" si="796"/>
        <v>14.212999999999999</v>
      </c>
      <c r="Y2567" s="255">
        <f t="shared" si="797"/>
        <v>373.04461942257217</v>
      </c>
      <c r="Z2567" s="235" t="s">
        <v>6150</v>
      </c>
      <c r="AA2567" s="235" t="s">
        <v>6150</v>
      </c>
      <c r="AB2567" s="235" t="s">
        <v>6150</v>
      </c>
      <c r="AC2567" s="235" t="s">
        <v>6150</v>
      </c>
      <c r="AD2567" s="235" t="s">
        <v>6150</v>
      </c>
      <c r="AE2567" s="235" t="s">
        <v>12158</v>
      </c>
      <c r="AF2567" s="235" t="s">
        <v>12158</v>
      </c>
      <c r="AG2567" s="235" t="s">
        <v>12158</v>
      </c>
      <c r="AH2567" s="235" t="s">
        <v>12158</v>
      </c>
      <c r="AI2567" s="235" t="s">
        <v>12158</v>
      </c>
      <c r="AJ2567" s="165" t="s">
        <v>6176</v>
      </c>
      <c r="AK2567" s="165" t="s">
        <v>6176</v>
      </c>
      <c r="AL2567" s="165" t="s">
        <v>6176</v>
      </c>
      <c r="AM2567" s="165" t="s">
        <v>6176</v>
      </c>
      <c r="AN2567" s="165" t="s">
        <v>6176</v>
      </c>
      <c r="AO2567" s="165" t="s">
        <v>6176</v>
      </c>
      <c r="AP2567" s="165" t="s">
        <v>6176</v>
      </c>
      <c r="AQ2567" s="165" t="s">
        <v>6176</v>
      </c>
      <c r="AR2567" s="165" t="s">
        <v>6176</v>
      </c>
      <c r="AS2567" s="165" t="s">
        <v>6176</v>
      </c>
      <c r="AT2567" s="5"/>
    </row>
    <row r="2568" spans="2:46" ht="50" customHeight="1">
      <c r="B2568" s="34" t="s">
        <v>5053</v>
      </c>
      <c r="C2568" s="35" t="s">
        <v>5332</v>
      </c>
      <c r="D2568" s="36" t="s">
        <v>5054</v>
      </c>
      <c r="E2568" s="240">
        <v>191.15199999999999</v>
      </c>
      <c r="F2568" s="235">
        <v>190.465</v>
      </c>
      <c r="G2568" s="234">
        <f t="shared" si="787"/>
        <v>0.6869999999999834</v>
      </c>
      <c r="H2568" s="105">
        <f t="shared" ref="H2568:H2576" si="807">G2568/F2568*100</f>
        <v>0.36069619090120669</v>
      </c>
      <c r="I2568" s="240">
        <v>3.79</v>
      </c>
      <c r="J2568" s="235">
        <v>3.77</v>
      </c>
      <c r="K2568" s="234">
        <f t="shared" si="789"/>
        <v>2.0000000000000018E-2</v>
      </c>
      <c r="L2568" s="312">
        <f t="shared" si="790"/>
        <v>0.53050397877984135</v>
      </c>
      <c r="M2568" s="240" t="s">
        <v>6150</v>
      </c>
      <c r="N2568" s="235" t="s">
        <v>6150</v>
      </c>
      <c r="O2568" s="235" t="s">
        <v>6150</v>
      </c>
      <c r="P2568" s="235" t="s">
        <v>6150</v>
      </c>
      <c r="Q2568" s="240">
        <v>187.36199999999999</v>
      </c>
      <c r="R2568" s="235">
        <v>186.69499999999999</v>
      </c>
      <c r="S2568" s="234">
        <f t="shared" si="793"/>
        <v>0.66700000000000159</v>
      </c>
      <c r="T2568" s="105">
        <f t="shared" si="794"/>
        <v>0.35726720051420852</v>
      </c>
      <c r="U2568" s="180" t="s">
        <v>11127</v>
      </c>
      <c r="V2568" s="165">
        <v>173.666</v>
      </c>
      <c r="W2568" s="165">
        <v>173.035</v>
      </c>
      <c r="X2568" s="165">
        <f t="shared" si="796"/>
        <v>0.63100000000000023</v>
      </c>
      <c r="Y2568" s="165">
        <f t="shared" si="797"/>
        <v>0.36466610801282995</v>
      </c>
      <c r="Z2568" s="241" t="s">
        <v>11128</v>
      </c>
      <c r="AA2568" s="165">
        <v>13.7</v>
      </c>
      <c r="AB2568" s="165">
        <v>13.66</v>
      </c>
      <c r="AC2568" s="165">
        <f t="shared" si="806"/>
        <v>3.9999999999999147E-2</v>
      </c>
      <c r="AD2568" s="165">
        <f t="shared" si="798"/>
        <v>0.29282576866763654</v>
      </c>
      <c r="AE2568" s="235" t="s">
        <v>12158</v>
      </c>
      <c r="AF2568" s="235" t="s">
        <v>12158</v>
      </c>
      <c r="AG2568" s="235" t="s">
        <v>12158</v>
      </c>
      <c r="AH2568" s="235" t="s">
        <v>12158</v>
      </c>
      <c r="AI2568" s="235" t="s">
        <v>12158</v>
      </c>
      <c r="AJ2568" s="165" t="s">
        <v>6176</v>
      </c>
      <c r="AK2568" s="165" t="s">
        <v>6176</v>
      </c>
      <c r="AL2568" s="165" t="s">
        <v>6176</v>
      </c>
      <c r="AM2568" s="165" t="s">
        <v>6176</v>
      </c>
      <c r="AN2568" s="165" t="s">
        <v>6176</v>
      </c>
      <c r="AO2568" s="165" t="s">
        <v>6176</v>
      </c>
      <c r="AP2568" s="165" t="s">
        <v>6176</v>
      </c>
      <c r="AQ2568" s="165" t="s">
        <v>6176</v>
      </c>
      <c r="AR2568" s="165" t="s">
        <v>6176</v>
      </c>
      <c r="AS2568" s="165" t="s">
        <v>6176</v>
      </c>
      <c r="AT2568" s="5"/>
    </row>
    <row r="2569" spans="2:46" ht="50" customHeight="1">
      <c r="B2569" s="34" t="s">
        <v>5055</v>
      </c>
      <c r="C2569" s="35" t="s">
        <v>5332</v>
      </c>
      <c r="D2569" s="36" t="s">
        <v>5056</v>
      </c>
      <c r="E2569" s="240">
        <v>15.712999999999999</v>
      </c>
      <c r="F2569" s="235">
        <v>14.212999999999999</v>
      </c>
      <c r="G2569" s="234">
        <f t="shared" si="787"/>
        <v>1.5</v>
      </c>
      <c r="H2569" s="105">
        <f t="shared" si="807"/>
        <v>10.553718426792374</v>
      </c>
      <c r="I2569" s="240">
        <v>15.712999999999999</v>
      </c>
      <c r="J2569" s="235">
        <v>14.212999999999999</v>
      </c>
      <c r="K2569" s="234">
        <f t="shared" si="789"/>
        <v>1.5</v>
      </c>
      <c r="L2569" s="312">
        <f t="shared" si="790"/>
        <v>10.553718426792374</v>
      </c>
      <c r="M2569" s="240" t="s">
        <v>6150</v>
      </c>
      <c r="N2569" s="235" t="s">
        <v>6150</v>
      </c>
      <c r="O2569" s="235" t="s">
        <v>6150</v>
      </c>
      <c r="P2569" s="235" t="s">
        <v>6150</v>
      </c>
      <c r="Q2569" s="240" t="s">
        <v>6150</v>
      </c>
      <c r="R2569" s="235" t="s">
        <v>6150</v>
      </c>
      <c r="S2569" s="235" t="s">
        <v>6150</v>
      </c>
      <c r="T2569" s="290" t="s">
        <v>6150</v>
      </c>
      <c r="U2569" s="65" t="s">
        <v>6150</v>
      </c>
      <c r="V2569" s="235" t="s">
        <v>6150</v>
      </c>
      <c r="W2569" s="235" t="s">
        <v>6150</v>
      </c>
      <c r="X2569" s="235" t="s">
        <v>6150</v>
      </c>
      <c r="Y2569" s="235" t="s">
        <v>6150</v>
      </c>
      <c r="Z2569" s="235" t="s">
        <v>6150</v>
      </c>
      <c r="AA2569" s="235" t="s">
        <v>6150</v>
      </c>
      <c r="AB2569" s="235" t="s">
        <v>6150</v>
      </c>
      <c r="AC2569" s="235" t="s">
        <v>6150</v>
      </c>
      <c r="AD2569" s="235" t="s">
        <v>6150</v>
      </c>
      <c r="AE2569" s="235" t="s">
        <v>12158</v>
      </c>
      <c r="AF2569" s="235" t="s">
        <v>12158</v>
      </c>
      <c r="AG2569" s="235" t="s">
        <v>12158</v>
      </c>
      <c r="AH2569" s="235" t="s">
        <v>12158</v>
      </c>
      <c r="AI2569" s="235" t="s">
        <v>12158</v>
      </c>
      <c r="AJ2569" s="165" t="s">
        <v>6176</v>
      </c>
      <c r="AK2569" s="165" t="s">
        <v>6176</v>
      </c>
      <c r="AL2569" s="165" t="s">
        <v>6176</v>
      </c>
      <c r="AM2569" s="165" t="s">
        <v>6176</v>
      </c>
      <c r="AN2569" s="165" t="s">
        <v>6176</v>
      </c>
      <c r="AO2569" s="165" t="s">
        <v>6176</v>
      </c>
      <c r="AP2569" s="165" t="s">
        <v>6176</v>
      </c>
      <c r="AQ2569" s="165" t="s">
        <v>6176</v>
      </c>
      <c r="AR2569" s="165" t="s">
        <v>6176</v>
      </c>
      <c r="AS2569" s="165" t="s">
        <v>6176</v>
      </c>
      <c r="AT2569" s="5"/>
    </row>
    <row r="2570" spans="2:46" ht="50" customHeight="1">
      <c r="B2570" s="34" t="s">
        <v>5057</v>
      </c>
      <c r="C2570" s="35" t="s">
        <v>5332</v>
      </c>
      <c r="D2570" s="36" t="s">
        <v>5058</v>
      </c>
      <c r="E2570" s="240">
        <v>104.518</v>
      </c>
      <c r="F2570" s="235">
        <v>81.406000000000006</v>
      </c>
      <c r="G2570" s="234">
        <f t="shared" si="787"/>
        <v>23.111999999999995</v>
      </c>
      <c r="H2570" s="105">
        <f t="shared" si="807"/>
        <v>28.39102768837677</v>
      </c>
      <c r="I2570" s="240">
        <v>104.518</v>
      </c>
      <c r="J2570" s="235">
        <v>81.406000000000006</v>
      </c>
      <c r="K2570" s="234">
        <f t="shared" si="789"/>
        <v>23.111999999999995</v>
      </c>
      <c r="L2570" s="312">
        <f t="shared" si="790"/>
        <v>28.39102768837677</v>
      </c>
      <c r="M2570" s="240" t="s">
        <v>6150</v>
      </c>
      <c r="N2570" s="235" t="s">
        <v>6150</v>
      </c>
      <c r="O2570" s="235" t="s">
        <v>6150</v>
      </c>
      <c r="P2570" s="235" t="s">
        <v>6150</v>
      </c>
      <c r="Q2570" s="240" t="s">
        <v>6150</v>
      </c>
      <c r="R2570" s="235" t="s">
        <v>6150</v>
      </c>
      <c r="S2570" s="235" t="s">
        <v>6150</v>
      </c>
      <c r="T2570" s="290" t="s">
        <v>6150</v>
      </c>
      <c r="U2570" s="65" t="s">
        <v>6150</v>
      </c>
      <c r="V2570" s="235" t="s">
        <v>6150</v>
      </c>
      <c r="W2570" s="235" t="s">
        <v>6150</v>
      </c>
      <c r="X2570" s="235" t="s">
        <v>6150</v>
      </c>
      <c r="Y2570" s="235" t="s">
        <v>6150</v>
      </c>
      <c r="Z2570" s="235" t="s">
        <v>6150</v>
      </c>
      <c r="AA2570" s="235" t="s">
        <v>6150</v>
      </c>
      <c r="AB2570" s="235" t="s">
        <v>6150</v>
      </c>
      <c r="AC2570" s="235" t="s">
        <v>6150</v>
      </c>
      <c r="AD2570" s="235" t="s">
        <v>6150</v>
      </c>
      <c r="AE2570" s="235" t="s">
        <v>12158</v>
      </c>
      <c r="AF2570" s="235" t="s">
        <v>12158</v>
      </c>
      <c r="AG2570" s="235" t="s">
        <v>12158</v>
      </c>
      <c r="AH2570" s="235" t="s">
        <v>12158</v>
      </c>
      <c r="AI2570" s="235" t="s">
        <v>12158</v>
      </c>
      <c r="AJ2570" s="165" t="s">
        <v>6176</v>
      </c>
      <c r="AK2570" s="165" t="s">
        <v>6176</v>
      </c>
      <c r="AL2570" s="165" t="s">
        <v>6176</v>
      </c>
      <c r="AM2570" s="165" t="s">
        <v>6176</v>
      </c>
      <c r="AN2570" s="165" t="s">
        <v>6176</v>
      </c>
      <c r="AO2570" s="165" t="s">
        <v>6176</v>
      </c>
      <c r="AP2570" s="165" t="s">
        <v>6176</v>
      </c>
      <c r="AQ2570" s="165" t="s">
        <v>6176</v>
      </c>
      <c r="AR2570" s="165" t="s">
        <v>6176</v>
      </c>
      <c r="AS2570" s="165" t="s">
        <v>6176</v>
      </c>
      <c r="AT2570" s="5"/>
    </row>
    <row r="2571" spans="2:46" ht="50" customHeight="1">
      <c r="B2571" s="34" t="s">
        <v>5059</v>
      </c>
      <c r="C2571" s="35" t="s">
        <v>5332</v>
      </c>
      <c r="D2571" s="36" t="s">
        <v>5060</v>
      </c>
      <c r="E2571" s="240">
        <v>19.538</v>
      </c>
      <c r="F2571" s="235">
        <v>64.738</v>
      </c>
      <c r="G2571" s="234">
        <f t="shared" si="787"/>
        <v>-45.2</v>
      </c>
      <c r="H2571" s="105">
        <f t="shared" si="807"/>
        <v>-69.819889400352196</v>
      </c>
      <c r="I2571" s="240">
        <v>19.538</v>
      </c>
      <c r="J2571" s="235">
        <v>64.738</v>
      </c>
      <c r="K2571" s="234">
        <f t="shared" si="789"/>
        <v>-45.2</v>
      </c>
      <c r="L2571" s="312">
        <f t="shared" si="790"/>
        <v>-69.819889400352196</v>
      </c>
      <c r="M2571" s="240" t="s">
        <v>6150</v>
      </c>
      <c r="N2571" s="235" t="s">
        <v>6150</v>
      </c>
      <c r="O2571" s="235" t="s">
        <v>6150</v>
      </c>
      <c r="P2571" s="235" t="s">
        <v>6150</v>
      </c>
      <c r="Q2571" s="240" t="s">
        <v>6150</v>
      </c>
      <c r="R2571" s="235" t="s">
        <v>6150</v>
      </c>
      <c r="S2571" s="235" t="s">
        <v>6150</v>
      </c>
      <c r="T2571" s="290" t="s">
        <v>6150</v>
      </c>
      <c r="U2571" s="65" t="s">
        <v>6150</v>
      </c>
      <c r="V2571" s="235" t="s">
        <v>6150</v>
      </c>
      <c r="W2571" s="235" t="s">
        <v>6150</v>
      </c>
      <c r="X2571" s="235" t="s">
        <v>6150</v>
      </c>
      <c r="Y2571" s="235" t="s">
        <v>6150</v>
      </c>
      <c r="Z2571" s="235" t="s">
        <v>6150</v>
      </c>
      <c r="AA2571" s="235" t="s">
        <v>6150</v>
      </c>
      <c r="AB2571" s="235" t="s">
        <v>6150</v>
      </c>
      <c r="AC2571" s="235" t="s">
        <v>6150</v>
      </c>
      <c r="AD2571" s="235" t="s">
        <v>6150</v>
      </c>
      <c r="AE2571" s="235" t="s">
        <v>12158</v>
      </c>
      <c r="AF2571" s="235" t="s">
        <v>12158</v>
      </c>
      <c r="AG2571" s="235" t="s">
        <v>12158</v>
      </c>
      <c r="AH2571" s="235" t="s">
        <v>12158</v>
      </c>
      <c r="AI2571" s="235" t="s">
        <v>12158</v>
      </c>
      <c r="AJ2571" s="165" t="s">
        <v>6176</v>
      </c>
      <c r="AK2571" s="165" t="s">
        <v>6176</v>
      </c>
      <c r="AL2571" s="165" t="s">
        <v>6176</v>
      </c>
      <c r="AM2571" s="165" t="s">
        <v>6176</v>
      </c>
      <c r="AN2571" s="165" t="s">
        <v>6176</v>
      </c>
      <c r="AO2571" s="165" t="s">
        <v>6176</v>
      </c>
      <c r="AP2571" s="165" t="s">
        <v>6176</v>
      </c>
      <c r="AQ2571" s="165" t="s">
        <v>6176</v>
      </c>
      <c r="AR2571" s="165" t="s">
        <v>6176</v>
      </c>
      <c r="AS2571" s="165" t="s">
        <v>6176</v>
      </c>
      <c r="AT2571" s="5"/>
    </row>
    <row r="2572" spans="2:46" ht="50" customHeight="1">
      <c r="B2572" s="34" t="s">
        <v>5061</v>
      </c>
      <c r="C2572" s="35" t="s">
        <v>5332</v>
      </c>
      <c r="D2572" s="36" t="s">
        <v>5062</v>
      </c>
      <c r="E2572" s="240">
        <v>33.927999999999997</v>
      </c>
      <c r="F2572" s="235">
        <v>36.74</v>
      </c>
      <c r="G2572" s="234">
        <f t="shared" si="787"/>
        <v>-2.8120000000000047</v>
      </c>
      <c r="H2572" s="105">
        <f t="shared" si="807"/>
        <v>-7.6537833424061095</v>
      </c>
      <c r="I2572" s="240">
        <v>33.927999999999997</v>
      </c>
      <c r="J2572" s="235">
        <v>36.74</v>
      </c>
      <c r="K2572" s="234">
        <f t="shared" si="789"/>
        <v>-2.8120000000000047</v>
      </c>
      <c r="L2572" s="312">
        <f t="shared" si="790"/>
        <v>-7.6537833424061095</v>
      </c>
      <c r="M2572" s="240" t="s">
        <v>6150</v>
      </c>
      <c r="N2572" s="235" t="s">
        <v>6150</v>
      </c>
      <c r="O2572" s="235" t="s">
        <v>6150</v>
      </c>
      <c r="P2572" s="235" t="s">
        <v>6150</v>
      </c>
      <c r="Q2572" s="240" t="s">
        <v>6150</v>
      </c>
      <c r="R2572" s="235" t="s">
        <v>6150</v>
      </c>
      <c r="S2572" s="235" t="s">
        <v>6150</v>
      </c>
      <c r="T2572" s="290" t="s">
        <v>6150</v>
      </c>
      <c r="U2572" s="65" t="s">
        <v>6150</v>
      </c>
      <c r="V2572" s="235" t="s">
        <v>6150</v>
      </c>
      <c r="W2572" s="235" t="s">
        <v>6150</v>
      </c>
      <c r="X2572" s="235" t="s">
        <v>6150</v>
      </c>
      <c r="Y2572" s="235" t="s">
        <v>6150</v>
      </c>
      <c r="Z2572" s="235" t="s">
        <v>6150</v>
      </c>
      <c r="AA2572" s="235" t="s">
        <v>6150</v>
      </c>
      <c r="AB2572" s="235" t="s">
        <v>6150</v>
      </c>
      <c r="AC2572" s="235" t="s">
        <v>6150</v>
      </c>
      <c r="AD2572" s="235" t="s">
        <v>6150</v>
      </c>
      <c r="AE2572" s="235" t="s">
        <v>12158</v>
      </c>
      <c r="AF2572" s="235" t="s">
        <v>12158</v>
      </c>
      <c r="AG2572" s="235" t="s">
        <v>12158</v>
      </c>
      <c r="AH2572" s="235" t="s">
        <v>12158</v>
      </c>
      <c r="AI2572" s="235" t="s">
        <v>12158</v>
      </c>
      <c r="AJ2572" s="165" t="s">
        <v>6176</v>
      </c>
      <c r="AK2572" s="165" t="s">
        <v>6176</v>
      </c>
      <c r="AL2572" s="165" t="s">
        <v>6176</v>
      </c>
      <c r="AM2572" s="165" t="s">
        <v>6176</v>
      </c>
      <c r="AN2572" s="165" t="s">
        <v>6176</v>
      </c>
      <c r="AO2572" s="165" t="s">
        <v>6176</v>
      </c>
      <c r="AP2572" s="165" t="s">
        <v>6176</v>
      </c>
      <c r="AQ2572" s="165" t="s">
        <v>6176</v>
      </c>
      <c r="AR2572" s="165" t="s">
        <v>6176</v>
      </c>
      <c r="AS2572" s="165" t="s">
        <v>6176</v>
      </c>
      <c r="AT2572" s="5"/>
    </row>
    <row r="2573" spans="2:46" ht="50" customHeight="1">
      <c r="B2573" s="34" t="s">
        <v>5063</v>
      </c>
      <c r="C2573" s="35" t="s">
        <v>5332</v>
      </c>
      <c r="D2573" s="36" t="s">
        <v>5064</v>
      </c>
      <c r="E2573" s="240">
        <v>1062.6300000000001</v>
      </c>
      <c r="F2573" s="235">
        <v>1069.6469999999999</v>
      </c>
      <c r="G2573" s="234">
        <f t="shared" si="787"/>
        <v>-7.0169999999998254</v>
      </c>
      <c r="H2573" s="105">
        <f t="shared" si="807"/>
        <v>-0.65601081478280465</v>
      </c>
      <c r="I2573" s="240">
        <v>36.665999999999997</v>
      </c>
      <c r="J2573" s="235">
        <v>43.48</v>
      </c>
      <c r="K2573" s="234">
        <f t="shared" si="789"/>
        <v>-6.8140000000000001</v>
      </c>
      <c r="L2573" s="312">
        <f t="shared" si="790"/>
        <v>-15.671573137074517</v>
      </c>
      <c r="M2573" s="240" t="s">
        <v>6150</v>
      </c>
      <c r="N2573" s="235" t="s">
        <v>6150</v>
      </c>
      <c r="O2573" s="235" t="s">
        <v>6150</v>
      </c>
      <c r="P2573" s="235" t="s">
        <v>6150</v>
      </c>
      <c r="Q2573" s="240">
        <v>1025.9639999999999</v>
      </c>
      <c r="R2573" s="235">
        <v>1026.1669999999999</v>
      </c>
      <c r="S2573" s="234">
        <f t="shared" si="793"/>
        <v>-0.20299999999997453</v>
      </c>
      <c r="T2573" s="105">
        <f t="shared" si="794"/>
        <v>-1.9782355113736317E-2</v>
      </c>
      <c r="U2573" s="180" t="s">
        <v>11129</v>
      </c>
      <c r="V2573" s="165">
        <v>1005</v>
      </c>
      <c r="W2573" s="165">
        <v>1005</v>
      </c>
      <c r="X2573" s="165">
        <f t="shared" si="796"/>
        <v>0</v>
      </c>
      <c r="Y2573" s="255">
        <f t="shared" si="797"/>
        <v>0</v>
      </c>
      <c r="Z2573" s="237" t="s">
        <v>11130</v>
      </c>
      <c r="AA2573" s="165">
        <v>13</v>
      </c>
      <c r="AB2573" s="165">
        <v>14</v>
      </c>
      <c r="AC2573" s="165">
        <f t="shared" si="806"/>
        <v>-1</v>
      </c>
      <c r="AD2573" s="165">
        <f t="shared" si="798"/>
        <v>-7.1428571428571423</v>
      </c>
      <c r="AE2573" s="241" t="s">
        <v>11131</v>
      </c>
      <c r="AF2573" s="165">
        <v>4</v>
      </c>
      <c r="AG2573" s="165">
        <v>4</v>
      </c>
      <c r="AH2573" s="165">
        <f t="shared" si="799"/>
        <v>0</v>
      </c>
      <c r="AI2573" s="165">
        <f t="shared" si="800"/>
        <v>0</v>
      </c>
      <c r="AJ2573" s="241" t="s">
        <v>11132</v>
      </c>
      <c r="AK2573" s="165">
        <v>4</v>
      </c>
      <c r="AL2573" s="165">
        <v>3</v>
      </c>
      <c r="AM2573" s="165">
        <f t="shared" si="801"/>
        <v>1</v>
      </c>
      <c r="AN2573" s="165">
        <f t="shared" si="802"/>
        <v>33.333333333333329</v>
      </c>
      <c r="AO2573" s="165" t="s">
        <v>6176</v>
      </c>
      <c r="AP2573" s="165" t="s">
        <v>6176</v>
      </c>
      <c r="AQ2573" s="165" t="s">
        <v>6176</v>
      </c>
      <c r="AR2573" s="165" t="s">
        <v>6176</v>
      </c>
      <c r="AS2573" s="165" t="s">
        <v>6176</v>
      </c>
      <c r="AT2573" s="5"/>
    </row>
    <row r="2574" spans="2:46" ht="50" customHeight="1">
      <c r="B2574" s="34" t="s">
        <v>5065</v>
      </c>
      <c r="C2574" s="35" t="s">
        <v>5332</v>
      </c>
      <c r="D2574" s="36" t="s">
        <v>5066</v>
      </c>
      <c r="E2574" s="240">
        <v>11.672000000000001</v>
      </c>
      <c r="F2574" s="235">
        <v>10.579000000000001</v>
      </c>
      <c r="G2574" s="234">
        <f t="shared" ref="G2574:G2577" si="808">E2574-F2574</f>
        <v>1.093</v>
      </c>
      <c r="H2574" s="105">
        <f t="shared" si="807"/>
        <v>10.331789394082616</v>
      </c>
      <c r="I2574" s="240">
        <v>11.672000000000001</v>
      </c>
      <c r="J2574" s="235">
        <v>10.579000000000001</v>
      </c>
      <c r="K2574" s="234">
        <f t="shared" ref="K2574:K2576" si="809">I2574-J2574</f>
        <v>1.093</v>
      </c>
      <c r="L2574" s="312">
        <f t="shared" ref="L2574:L2576" si="810">K2574/J2574*100</f>
        <v>10.331789394082616</v>
      </c>
      <c r="M2574" s="240" t="s">
        <v>6150</v>
      </c>
      <c r="N2574" s="235" t="s">
        <v>6150</v>
      </c>
      <c r="O2574" s="235" t="s">
        <v>6150</v>
      </c>
      <c r="P2574" s="235" t="s">
        <v>6150</v>
      </c>
      <c r="Q2574" s="240" t="s">
        <v>6150</v>
      </c>
      <c r="R2574" s="235" t="s">
        <v>6150</v>
      </c>
      <c r="S2574" s="235" t="s">
        <v>6150</v>
      </c>
      <c r="T2574" s="290" t="s">
        <v>6150</v>
      </c>
      <c r="U2574" s="65" t="s">
        <v>6150</v>
      </c>
      <c r="V2574" s="235" t="s">
        <v>6150</v>
      </c>
      <c r="W2574" s="235" t="s">
        <v>6150</v>
      </c>
      <c r="X2574" s="235" t="s">
        <v>6150</v>
      </c>
      <c r="Y2574" s="235" t="s">
        <v>6150</v>
      </c>
      <c r="Z2574" s="235" t="s">
        <v>6150</v>
      </c>
      <c r="AA2574" s="235" t="s">
        <v>6150</v>
      </c>
      <c r="AB2574" s="235" t="s">
        <v>6150</v>
      </c>
      <c r="AC2574" s="235" t="s">
        <v>6150</v>
      </c>
      <c r="AD2574" s="235" t="s">
        <v>6150</v>
      </c>
      <c r="AE2574" s="235" t="s">
        <v>12158</v>
      </c>
      <c r="AF2574" s="235" t="s">
        <v>12158</v>
      </c>
      <c r="AG2574" s="235" t="s">
        <v>12158</v>
      </c>
      <c r="AH2574" s="235" t="s">
        <v>12158</v>
      </c>
      <c r="AI2574" s="235" t="s">
        <v>12158</v>
      </c>
      <c r="AJ2574" s="165" t="s">
        <v>6176</v>
      </c>
      <c r="AK2574" s="165" t="s">
        <v>6176</v>
      </c>
      <c r="AL2574" s="165" t="s">
        <v>6176</v>
      </c>
      <c r="AM2574" s="165" t="s">
        <v>6176</v>
      </c>
      <c r="AN2574" s="165" t="s">
        <v>6176</v>
      </c>
      <c r="AO2574" s="165" t="s">
        <v>6176</v>
      </c>
      <c r="AP2574" s="165" t="s">
        <v>6176</v>
      </c>
      <c r="AQ2574" s="165" t="s">
        <v>6176</v>
      </c>
      <c r="AR2574" s="165" t="s">
        <v>6176</v>
      </c>
      <c r="AS2574" s="165" t="s">
        <v>6176</v>
      </c>
      <c r="AT2574" s="5"/>
    </row>
    <row r="2575" spans="2:46" ht="50" customHeight="1">
      <c r="B2575" s="34" t="s">
        <v>5067</v>
      </c>
      <c r="C2575" s="35" t="s">
        <v>5332</v>
      </c>
      <c r="D2575" s="36" t="s">
        <v>5068</v>
      </c>
      <c r="E2575" s="240">
        <v>7.1859999999999999</v>
      </c>
      <c r="F2575" s="235">
        <v>7.1859999999999999</v>
      </c>
      <c r="G2575" s="234">
        <f t="shared" si="808"/>
        <v>0</v>
      </c>
      <c r="H2575" s="105">
        <f t="shared" si="807"/>
        <v>0</v>
      </c>
      <c r="I2575" s="240" t="s">
        <v>6150</v>
      </c>
      <c r="J2575" s="235" t="s">
        <v>6150</v>
      </c>
      <c r="K2575" s="235" t="s">
        <v>6150</v>
      </c>
      <c r="L2575" s="314" t="s">
        <v>6150</v>
      </c>
      <c r="M2575" s="240" t="s">
        <v>6150</v>
      </c>
      <c r="N2575" s="235" t="s">
        <v>6150</v>
      </c>
      <c r="O2575" s="235" t="s">
        <v>6150</v>
      </c>
      <c r="P2575" s="235" t="s">
        <v>6150</v>
      </c>
      <c r="Q2575" s="240">
        <v>7.1859999999999999</v>
      </c>
      <c r="R2575" s="235">
        <v>7.1859999999999999</v>
      </c>
      <c r="S2575" s="234">
        <f t="shared" ref="S2575:S2577" si="811">Q2575-R2575</f>
        <v>0</v>
      </c>
      <c r="T2575" s="105">
        <f t="shared" ref="T2575" si="812">S2575/R2575*100</f>
        <v>0</v>
      </c>
      <c r="U2575" s="180" t="s">
        <v>11133</v>
      </c>
      <c r="V2575" s="165">
        <v>7</v>
      </c>
      <c r="W2575" s="165">
        <v>7</v>
      </c>
      <c r="X2575" s="165">
        <f t="shared" si="796"/>
        <v>0</v>
      </c>
      <c r="Y2575" s="255">
        <f t="shared" si="797"/>
        <v>0</v>
      </c>
      <c r="Z2575" s="235" t="s">
        <v>6150</v>
      </c>
      <c r="AA2575" s="235" t="s">
        <v>6150</v>
      </c>
      <c r="AB2575" s="235" t="s">
        <v>6150</v>
      </c>
      <c r="AC2575" s="235" t="s">
        <v>6150</v>
      </c>
      <c r="AD2575" s="235" t="s">
        <v>6150</v>
      </c>
      <c r="AE2575" s="235" t="s">
        <v>12158</v>
      </c>
      <c r="AF2575" s="235" t="s">
        <v>12158</v>
      </c>
      <c r="AG2575" s="235" t="s">
        <v>12158</v>
      </c>
      <c r="AH2575" s="235" t="s">
        <v>12158</v>
      </c>
      <c r="AI2575" s="235" t="s">
        <v>12158</v>
      </c>
      <c r="AJ2575" s="165" t="s">
        <v>6176</v>
      </c>
      <c r="AK2575" s="165" t="s">
        <v>6176</v>
      </c>
      <c r="AL2575" s="165" t="s">
        <v>6176</v>
      </c>
      <c r="AM2575" s="165" t="s">
        <v>6176</v>
      </c>
      <c r="AN2575" s="165" t="s">
        <v>6176</v>
      </c>
      <c r="AO2575" s="165" t="s">
        <v>6176</v>
      </c>
      <c r="AP2575" s="165" t="s">
        <v>6176</v>
      </c>
      <c r="AQ2575" s="165" t="s">
        <v>6176</v>
      </c>
      <c r="AR2575" s="165" t="s">
        <v>6176</v>
      </c>
      <c r="AS2575" s="165" t="s">
        <v>6176</v>
      </c>
      <c r="AT2575" s="5"/>
    </row>
    <row r="2576" spans="2:46" ht="50" customHeight="1">
      <c r="B2576" s="34" t="s">
        <v>5069</v>
      </c>
      <c r="C2576" s="35" t="s">
        <v>5332</v>
      </c>
      <c r="D2576" s="36" t="s">
        <v>5070</v>
      </c>
      <c r="E2576" s="240">
        <v>626.255</v>
      </c>
      <c r="F2576" s="235">
        <v>621.29300000000001</v>
      </c>
      <c r="G2576" s="234">
        <f t="shared" si="808"/>
        <v>4.9619999999999891</v>
      </c>
      <c r="H2576" s="105">
        <f t="shared" si="807"/>
        <v>0.79865699436497584</v>
      </c>
      <c r="I2576" s="240">
        <v>626.255</v>
      </c>
      <c r="J2576" s="235">
        <v>621.29300000000001</v>
      </c>
      <c r="K2576" s="234">
        <f t="shared" si="809"/>
        <v>4.9619999999999891</v>
      </c>
      <c r="L2576" s="312">
        <f t="shared" si="810"/>
        <v>0.79865699436497584</v>
      </c>
      <c r="M2576" s="240" t="s">
        <v>6150</v>
      </c>
      <c r="N2576" s="235" t="s">
        <v>6150</v>
      </c>
      <c r="O2576" s="235" t="s">
        <v>6150</v>
      </c>
      <c r="P2576" s="235" t="s">
        <v>6150</v>
      </c>
      <c r="Q2576" s="240" t="s">
        <v>6150</v>
      </c>
      <c r="R2576" s="235" t="s">
        <v>6150</v>
      </c>
      <c r="S2576" s="235" t="s">
        <v>6150</v>
      </c>
      <c r="T2576" s="290" t="s">
        <v>6150</v>
      </c>
      <c r="U2576" s="65" t="s">
        <v>6150</v>
      </c>
      <c r="V2576" s="235" t="s">
        <v>6150</v>
      </c>
      <c r="W2576" s="235" t="s">
        <v>6150</v>
      </c>
      <c r="X2576" s="235" t="s">
        <v>6150</v>
      </c>
      <c r="Y2576" s="235" t="s">
        <v>6150</v>
      </c>
      <c r="Z2576" s="235" t="s">
        <v>6150</v>
      </c>
      <c r="AA2576" s="235" t="s">
        <v>6150</v>
      </c>
      <c r="AB2576" s="235" t="s">
        <v>6150</v>
      </c>
      <c r="AC2576" s="235" t="s">
        <v>6150</v>
      </c>
      <c r="AD2576" s="235" t="s">
        <v>6150</v>
      </c>
      <c r="AE2576" s="235" t="s">
        <v>12158</v>
      </c>
      <c r="AF2576" s="235" t="s">
        <v>12158</v>
      </c>
      <c r="AG2576" s="235" t="s">
        <v>12158</v>
      </c>
      <c r="AH2576" s="235" t="s">
        <v>12158</v>
      </c>
      <c r="AI2576" s="235" t="s">
        <v>12158</v>
      </c>
      <c r="AJ2576" s="165" t="s">
        <v>6176</v>
      </c>
      <c r="AK2576" s="165" t="s">
        <v>6176</v>
      </c>
      <c r="AL2576" s="165" t="s">
        <v>6176</v>
      </c>
      <c r="AM2576" s="165" t="s">
        <v>6176</v>
      </c>
      <c r="AN2576" s="165" t="s">
        <v>6176</v>
      </c>
      <c r="AO2576" s="165" t="s">
        <v>6176</v>
      </c>
      <c r="AP2576" s="165" t="s">
        <v>6176</v>
      </c>
      <c r="AQ2576" s="165" t="s">
        <v>6176</v>
      </c>
      <c r="AR2576" s="165" t="s">
        <v>6176</v>
      </c>
      <c r="AS2576" s="165" t="s">
        <v>6176</v>
      </c>
      <c r="AT2576" s="5"/>
    </row>
    <row r="2577" spans="2:48" ht="50" customHeight="1">
      <c r="B2577" s="34" t="s">
        <v>5071</v>
      </c>
      <c r="C2577" s="35" t="s">
        <v>5332</v>
      </c>
      <c r="D2577" s="36" t="s">
        <v>5072</v>
      </c>
      <c r="E2577" s="240">
        <v>1</v>
      </c>
      <c r="F2577" s="235">
        <v>0</v>
      </c>
      <c r="G2577" s="234">
        <f t="shared" si="808"/>
        <v>1</v>
      </c>
      <c r="H2577" s="105" t="s">
        <v>12163</v>
      </c>
      <c r="I2577" s="240" t="s">
        <v>6150</v>
      </c>
      <c r="J2577" s="235" t="s">
        <v>6150</v>
      </c>
      <c r="K2577" s="235" t="s">
        <v>6150</v>
      </c>
      <c r="L2577" s="314" t="s">
        <v>6150</v>
      </c>
      <c r="M2577" s="240" t="s">
        <v>6150</v>
      </c>
      <c r="N2577" s="235" t="s">
        <v>6150</v>
      </c>
      <c r="O2577" s="235" t="s">
        <v>6150</v>
      </c>
      <c r="P2577" s="235" t="s">
        <v>6150</v>
      </c>
      <c r="Q2577" s="240">
        <v>1</v>
      </c>
      <c r="R2577" s="235">
        <v>0</v>
      </c>
      <c r="S2577" s="234">
        <f t="shared" si="811"/>
        <v>1</v>
      </c>
      <c r="T2577" s="105" t="s">
        <v>12163</v>
      </c>
      <c r="U2577" s="180" t="s">
        <v>11134</v>
      </c>
      <c r="V2577" s="165">
        <v>1</v>
      </c>
      <c r="W2577" s="165">
        <v>0</v>
      </c>
      <c r="X2577" s="165">
        <f t="shared" si="796"/>
        <v>1</v>
      </c>
      <c r="Y2577" s="235" t="s">
        <v>6150</v>
      </c>
      <c r="Z2577" s="235" t="s">
        <v>6150</v>
      </c>
      <c r="AA2577" s="235" t="s">
        <v>6150</v>
      </c>
      <c r="AB2577" s="235" t="s">
        <v>6150</v>
      </c>
      <c r="AC2577" s="235" t="s">
        <v>6150</v>
      </c>
      <c r="AD2577" s="235" t="s">
        <v>6150</v>
      </c>
      <c r="AE2577" s="235" t="s">
        <v>12158</v>
      </c>
      <c r="AF2577" s="235" t="s">
        <v>12158</v>
      </c>
      <c r="AG2577" s="235" t="s">
        <v>12158</v>
      </c>
      <c r="AH2577" s="235" t="s">
        <v>12158</v>
      </c>
      <c r="AI2577" s="235" t="s">
        <v>12158</v>
      </c>
      <c r="AJ2577" s="165" t="s">
        <v>6176</v>
      </c>
      <c r="AK2577" s="165" t="s">
        <v>6176</v>
      </c>
      <c r="AL2577" s="165" t="s">
        <v>6176</v>
      </c>
      <c r="AM2577" s="165" t="s">
        <v>6176</v>
      </c>
      <c r="AN2577" s="165" t="s">
        <v>6176</v>
      </c>
      <c r="AO2577" s="165" t="s">
        <v>6176</v>
      </c>
      <c r="AP2577" s="165" t="s">
        <v>6176</v>
      </c>
      <c r="AQ2577" s="165" t="s">
        <v>6176</v>
      </c>
      <c r="AR2577" s="165" t="s">
        <v>6176</v>
      </c>
      <c r="AS2577" s="165" t="s">
        <v>6176</v>
      </c>
      <c r="AT2577" s="5"/>
    </row>
    <row r="2578" spans="2:48" ht="50" customHeight="1">
      <c r="B2578" s="34" t="s">
        <v>5073</v>
      </c>
      <c r="C2578" s="35" t="s">
        <v>5264</v>
      </c>
      <c r="D2578" s="36" t="s">
        <v>5074</v>
      </c>
      <c r="E2578" s="240">
        <v>19279.576000000001</v>
      </c>
      <c r="F2578" s="235">
        <v>17002.616999999998</v>
      </c>
      <c r="G2578" s="234">
        <v>2276.9590000000026</v>
      </c>
      <c r="H2578" s="105">
        <v>13.391814918844569</v>
      </c>
      <c r="I2578" s="240">
        <v>5330.9040000000005</v>
      </c>
      <c r="J2578" s="235">
        <v>5419.415</v>
      </c>
      <c r="K2578" s="234">
        <v>-88.510999999999513</v>
      </c>
      <c r="L2578" s="312">
        <v>-1.6332205597836578</v>
      </c>
      <c r="M2578" s="240">
        <v>5320.7629999999999</v>
      </c>
      <c r="N2578" s="235">
        <v>3450.8820000000001</v>
      </c>
      <c r="O2578" s="234">
        <v>1869.8809999999999</v>
      </c>
      <c r="P2578" s="105">
        <v>54.185596609794239</v>
      </c>
      <c r="Q2578" s="240">
        <v>8627.9089999999997</v>
      </c>
      <c r="R2578" s="235">
        <v>8132.32</v>
      </c>
      <c r="S2578" s="234">
        <v>495.58899999999994</v>
      </c>
      <c r="T2578" s="105">
        <v>6.0940666378106121</v>
      </c>
      <c r="U2578" s="180" t="s">
        <v>7076</v>
      </c>
      <c r="V2578" s="165">
        <v>3872</v>
      </c>
      <c r="W2578" s="165">
        <v>3871</v>
      </c>
      <c r="X2578" s="165">
        <v>1</v>
      </c>
      <c r="Y2578" s="255">
        <v>2.5833118057349523E-2</v>
      </c>
      <c r="Z2578" s="237" t="s">
        <v>11135</v>
      </c>
      <c r="AA2578" s="165">
        <v>1521</v>
      </c>
      <c r="AB2578" s="165">
        <v>1518</v>
      </c>
      <c r="AC2578" s="165">
        <v>3</v>
      </c>
      <c r="AD2578" s="165">
        <v>0.19762845849802371</v>
      </c>
      <c r="AE2578" s="237" t="s">
        <v>11136</v>
      </c>
      <c r="AF2578" s="165">
        <v>1241</v>
      </c>
      <c r="AG2578" s="165">
        <v>1040</v>
      </c>
      <c r="AH2578" s="165">
        <v>201</v>
      </c>
      <c r="AI2578" s="165">
        <v>19.326923076923077</v>
      </c>
      <c r="AJ2578" s="237" t="s">
        <v>5386</v>
      </c>
      <c r="AK2578" s="165">
        <v>859</v>
      </c>
      <c r="AL2578" s="165">
        <v>859</v>
      </c>
      <c r="AM2578" s="165">
        <v>0</v>
      </c>
      <c r="AN2578" s="165">
        <v>0</v>
      </c>
      <c r="AO2578" s="235" t="s">
        <v>11137</v>
      </c>
      <c r="AP2578" s="165">
        <v>315</v>
      </c>
      <c r="AQ2578" s="165">
        <v>213</v>
      </c>
      <c r="AR2578" s="165">
        <v>102</v>
      </c>
      <c r="AS2578" s="255">
        <v>47.887323943661968</v>
      </c>
      <c r="AT2578" s="166" t="s">
        <v>11138</v>
      </c>
    </row>
    <row r="2579" spans="2:48" ht="50" customHeight="1">
      <c r="B2579" s="34" t="s">
        <v>5075</v>
      </c>
      <c r="C2579" s="35" t="s">
        <v>5264</v>
      </c>
      <c r="D2579" s="36" t="s">
        <v>5076</v>
      </c>
      <c r="E2579" s="240">
        <v>8657.1029999999992</v>
      </c>
      <c r="F2579" s="235">
        <v>8112.5119999999997</v>
      </c>
      <c r="G2579" s="234">
        <v>544.59099999999944</v>
      </c>
      <c r="H2579" s="105">
        <v>6.7129762026854252</v>
      </c>
      <c r="I2579" s="240">
        <v>2297.0149999999999</v>
      </c>
      <c r="J2579" s="235">
        <v>1926.9179999999999</v>
      </c>
      <c r="K2579" s="234">
        <v>370.09699999999998</v>
      </c>
      <c r="L2579" s="312">
        <v>19.206681342952837</v>
      </c>
      <c r="M2579" s="240">
        <v>162.405</v>
      </c>
      <c r="N2579" s="235">
        <v>164.471</v>
      </c>
      <c r="O2579" s="234">
        <v>-2.0660000000000025</v>
      </c>
      <c r="P2579" s="105">
        <v>-1.2561485003435271</v>
      </c>
      <c r="Q2579" s="240">
        <v>6197.683</v>
      </c>
      <c r="R2579" s="235">
        <v>6021.1229999999996</v>
      </c>
      <c r="S2579" s="234">
        <v>176.5600000000004</v>
      </c>
      <c r="T2579" s="105">
        <v>2.9323433518963227</v>
      </c>
      <c r="U2579" s="180" t="s">
        <v>11139</v>
      </c>
      <c r="V2579" s="165">
        <v>3801</v>
      </c>
      <c r="W2579" s="165">
        <v>3934</v>
      </c>
      <c r="X2579" s="165">
        <v>-133</v>
      </c>
      <c r="Y2579" s="165">
        <v>-3.3807829181494666</v>
      </c>
      <c r="Z2579" s="235" t="s">
        <v>5440</v>
      </c>
      <c r="AA2579" s="165">
        <v>990</v>
      </c>
      <c r="AB2579" s="165">
        <v>877</v>
      </c>
      <c r="AC2579" s="165">
        <v>113</v>
      </c>
      <c r="AD2579" s="165">
        <v>12.884834663625996</v>
      </c>
      <c r="AE2579" s="235" t="s">
        <v>6109</v>
      </c>
      <c r="AF2579" s="165">
        <v>497</v>
      </c>
      <c r="AG2579" s="165">
        <v>397</v>
      </c>
      <c r="AH2579" s="165">
        <v>100</v>
      </c>
      <c r="AI2579" s="165">
        <v>25.188916876574307</v>
      </c>
      <c r="AJ2579" s="235" t="s">
        <v>7796</v>
      </c>
      <c r="AK2579" s="165">
        <v>143</v>
      </c>
      <c r="AL2579" s="165">
        <v>125</v>
      </c>
      <c r="AM2579" s="165">
        <v>18</v>
      </c>
      <c r="AN2579" s="165">
        <v>14.399999999999999</v>
      </c>
      <c r="AO2579" s="235" t="s">
        <v>11140</v>
      </c>
      <c r="AP2579" s="165">
        <v>100</v>
      </c>
      <c r="AQ2579" s="165">
        <v>108</v>
      </c>
      <c r="AR2579" s="165">
        <v>-8</v>
      </c>
      <c r="AS2579" s="255">
        <v>-7.4074074074074066</v>
      </c>
      <c r="AT2579" s="166" t="s">
        <v>11141</v>
      </c>
    </row>
    <row r="2580" spans="2:48" ht="50" customHeight="1">
      <c r="B2580" s="34" t="s">
        <v>5077</v>
      </c>
      <c r="C2580" s="35" t="s">
        <v>5264</v>
      </c>
      <c r="D2580" s="36" t="s">
        <v>5078</v>
      </c>
      <c r="E2580" s="240">
        <v>6762.8209999999999</v>
      </c>
      <c r="F2580" s="235">
        <v>6569.7439999999997</v>
      </c>
      <c r="G2580" s="234">
        <v>193.07700000000023</v>
      </c>
      <c r="H2580" s="105">
        <v>2.9388816367882864</v>
      </c>
      <c r="I2580" s="240">
        <v>3765.2359999999999</v>
      </c>
      <c r="J2580" s="235">
        <v>3897.2350000000001</v>
      </c>
      <c r="K2580" s="234">
        <v>-131.99900000000025</v>
      </c>
      <c r="L2580" s="312">
        <v>-3.3869910333864972</v>
      </c>
      <c r="M2580" s="240">
        <v>341.56200000000001</v>
      </c>
      <c r="N2580" s="235">
        <v>331.56099999999998</v>
      </c>
      <c r="O2580" s="234">
        <v>10.001000000000033</v>
      </c>
      <c r="P2580" s="105">
        <v>3.0163378684465405</v>
      </c>
      <c r="Q2580" s="240">
        <v>2656.0230000000001</v>
      </c>
      <c r="R2580" s="235">
        <v>2340.9479999999999</v>
      </c>
      <c r="S2580" s="234">
        <v>315.07500000000027</v>
      </c>
      <c r="T2580" s="105">
        <v>13.459290851398675</v>
      </c>
      <c r="U2580" s="180" t="s">
        <v>5534</v>
      </c>
      <c r="V2580" s="165">
        <v>1683</v>
      </c>
      <c r="W2580" s="165">
        <v>1582</v>
      </c>
      <c r="X2580" s="165">
        <v>101</v>
      </c>
      <c r="Y2580" s="255">
        <v>6.38432364096081</v>
      </c>
      <c r="Z2580" s="235" t="s">
        <v>7700</v>
      </c>
      <c r="AA2580" s="165">
        <v>352</v>
      </c>
      <c r="AB2580" s="165">
        <v>229</v>
      </c>
      <c r="AC2580" s="165">
        <v>123</v>
      </c>
      <c r="AD2580" s="165">
        <v>53.711790393013104</v>
      </c>
      <c r="AE2580" s="235" t="s">
        <v>5395</v>
      </c>
      <c r="AF2580" s="165">
        <v>251</v>
      </c>
      <c r="AG2580" s="165">
        <v>200</v>
      </c>
      <c r="AH2580" s="165">
        <v>51</v>
      </c>
      <c r="AI2580" s="165">
        <v>25.5</v>
      </c>
      <c r="AJ2580" s="235" t="s">
        <v>5342</v>
      </c>
      <c r="AK2580" s="165">
        <v>144</v>
      </c>
      <c r="AL2580" s="165">
        <v>142</v>
      </c>
      <c r="AM2580" s="165">
        <v>2</v>
      </c>
      <c r="AN2580" s="165">
        <v>1.4084507042253522</v>
      </c>
      <c r="AO2580" s="235" t="s">
        <v>11142</v>
      </c>
      <c r="AP2580" s="165">
        <v>120</v>
      </c>
      <c r="AQ2580" s="165">
        <v>85</v>
      </c>
      <c r="AR2580" s="165">
        <v>35</v>
      </c>
      <c r="AS2580" s="255">
        <v>41.17647058823529</v>
      </c>
      <c r="AT2580" s="166" t="s">
        <v>11143</v>
      </c>
    </row>
    <row r="2581" spans="2:48" ht="50" customHeight="1">
      <c r="B2581" s="56" t="s">
        <v>5079</v>
      </c>
      <c r="C2581" s="35" t="s">
        <v>5264</v>
      </c>
      <c r="D2581" s="58" t="s">
        <v>5080</v>
      </c>
      <c r="E2581" s="240">
        <v>7809.27</v>
      </c>
      <c r="F2581" s="235">
        <v>10716.927</v>
      </c>
      <c r="G2581" s="234">
        <v>-2907.6569999999992</v>
      </c>
      <c r="H2581" s="105">
        <v>-27.131443556534435</v>
      </c>
      <c r="I2581" s="240">
        <v>2392.2040000000002</v>
      </c>
      <c r="J2581" s="235">
        <v>3758.2040000000002</v>
      </c>
      <c r="K2581" s="234">
        <v>-1366</v>
      </c>
      <c r="L2581" s="312">
        <v>-36.347148797670378</v>
      </c>
      <c r="M2581" s="240">
        <v>530.01</v>
      </c>
      <c r="N2581" s="235">
        <v>529</v>
      </c>
      <c r="O2581" s="234">
        <v>1.0099999999999909</v>
      </c>
      <c r="P2581" s="105">
        <v>0.19092627599243683</v>
      </c>
      <c r="Q2581" s="240">
        <v>4887.0559999999996</v>
      </c>
      <c r="R2581" s="235">
        <v>6429.723</v>
      </c>
      <c r="S2581" s="234">
        <v>-1542.6670000000004</v>
      </c>
      <c r="T2581" s="105">
        <v>-23.992744321956021</v>
      </c>
      <c r="U2581" s="180" t="s">
        <v>11144</v>
      </c>
      <c r="V2581" s="165">
        <v>1541</v>
      </c>
      <c r="W2581" s="165">
        <v>3001</v>
      </c>
      <c r="X2581" s="165">
        <v>-1460</v>
      </c>
      <c r="Y2581" s="255">
        <v>-48.650449850049981</v>
      </c>
      <c r="Z2581" s="237" t="s">
        <v>11145</v>
      </c>
      <c r="AA2581" s="165">
        <v>1142</v>
      </c>
      <c r="AB2581" s="165">
        <v>1033</v>
      </c>
      <c r="AC2581" s="165">
        <v>109</v>
      </c>
      <c r="AD2581" s="165">
        <v>10.551790900290415</v>
      </c>
      <c r="AE2581" s="237" t="s">
        <v>11146</v>
      </c>
      <c r="AF2581" s="165">
        <v>621</v>
      </c>
      <c r="AG2581" s="165">
        <v>609</v>
      </c>
      <c r="AH2581" s="165">
        <v>12</v>
      </c>
      <c r="AI2581" s="165">
        <v>1.9704433497536946</v>
      </c>
      <c r="AJ2581" s="237" t="s">
        <v>11147</v>
      </c>
      <c r="AK2581" s="165">
        <v>559</v>
      </c>
      <c r="AL2581" s="165">
        <v>915</v>
      </c>
      <c r="AM2581" s="165">
        <v>-356</v>
      </c>
      <c r="AN2581" s="165">
        <v>-38.907103825136616</v>
      </c>
      <c r="AO2581" s="237" t="s">
        <v>11148</v>
      </c>
      <c r="AP2581" s="165">
        <v>434</v>
      </c>
      <c r="AQ2581" s="165">
        <v>317</v>
      </c>
      <c r="AR2581" s="165">
        <v>117</v>
      </c>
      <c r="AS2581" s="255">
        <v>36.90851735015773</v>
      </c>
      <c r="AT2581" s="166" t="s">
        <v>11843</v>
      </c>
      <c r="AV2581"/>
    </row>
    <row r="2582" spans="2:48" ht="50" customHeight="1">
      <c r="B2582" s="59" t="s">
        <v>5081</v>
      </c>
      <c r="C2582" s="35" t="s">
        <v>5264</v>
      </c>
      <c r="D2582" s="60" t="s">
        <v>5082</v>
      </c>
      <c r="E2582" s="240">
        <v>9406.73</v>
      </c>
      <c r="F2582" s="235">
        <v>9004.2749999999996</v>
      </c>
      <c r="G2582" s="234">
        <v>402.45499999999993</v>
      </c>
      <c r="H2582" s="105">
        <v>4.4695991626199767</v>
      </c>
      <c r="I2582" s="240">
        <v>3338.3409999999999</v>
      </c>
      <c r="J2582" s="235">
        <v>3223.605</v>
      </c>
      <c r="K2582" s="234">
        <v>114.73599999999988</v>
      </c>
      <c r="L2582" s="312">
        <v>3.559245006754856</v>
      </c>
      <c r="M2582" s="240">
        <v>540.13400000000001</v>
      </c>
      <c r="N2582" s="235">
        <v>539.50400000000002</v>
      </c>
      <c r="O2582" s="234">
        <v>0.62999999999999545</v>
      </c>
      <c r="P2582" s="105">
        <v>0.1167739256798829</v>
      </c>
      <c r="Q2582" s="240">
        <v>5528.2550000000001</v>
      </c>
      <c r="R2582" s="235">
        <v>5241.1660000000002</v>
      </c>
      <c r="S2582" s="234">
        <v>287.08899999999994</v>
      </c>
      <c r="T2582" s="105">
        <v>5.4775788440969038</v>
      </c>
      <c r="U2582" s="180" t="s">
        <v>11149</v>
      </c>
      <c r="V2582" s="165">
        <v>2815</v>
      </c>
      <c r="W2582" s="165">
        <v>2764</v>
      </c>
      <c r="X2582" s="165">
        <v>51</v>
      </c>
      <c r="Y2582" s="165">
        <v>1.8451519536903038</v>
      </c>
      <c r="Z2582" s="237" t="s">
        <v>5395</v>
      </c>
      <c r="AA2582" s="165">
        <v>1994</v>
      </c>
      <c r="AB2582" s="165">
        <v>1700</v>
      </c>
      <c r="AC2582" s="165">
        <v>294</v>
      </c>
      <c r="AD2582" s="165">
        <v>17.294117647058822</v>
      </c>
      <c r="AE2582" s="237" t="s">
        <v>5373</v>
      </c>
      <c r="AF2582" s="165">
        <v>330</v>
      </c>
      <c r="AG2582" s="165">
        <v>329</v>
      </c>
      <c r="AH2582" s="165">
        <v>1</v>
      </c>
      <c r="AI2582" s="165">
        <v>0.303951367781155</v>
      </c>
      <c r="AJ2582" s="237" t="s">
        <v>11150</v>
      </c>
      <c r="AK2582" s="165">
        <v>252</v>
      </c>
      <c r="AL2582" s="165">
        <v>266</v>
      </c>
      <c r="AM2582" s="165">
        <v>-14</v>
      </c>
      <c r="AN2582" s="165">
        <v>-5.2631578947368416</v>
      </c>
      <c r="AO2582" s="237" t="s">
        <v>10794</v>
      </c>
      <c r="AP2582" s="165">
        <v>60</v>
      </c>
      <c r="AQ2582" s="165">
        <v>53</v>
      </c>
      <c r="AR2582" s="165">
        <v>7</v>
      </c>
      <c r="AS2582" s="165">
        <v>13.20754716981132</v>
      </c>
      <c r="AT2582" s="286" t="s">
        <v>11151</v>
      </c>
      <c r="AV2582"/>
    </row>
    <row r="2583" spans="2:48" ht="50" customHeight="1">
      <c r="B2583" s="37" t="s">
        <v>5083</v>
      </c>
      <c r="C2583" s="35" t="s">
        <v>5264</v>
      </c>
      <c r="D2583" s="39" t="s">
        <v>5084</v>
      </c>
      <c r="E2583" s="240">
        <v>4526.3180000000002</v>
      </c>
      <c r="F2583" s="235">
        <v>2255.7109999999998</v>
      </c>
      <c r="G2583" s="234">
        <v>2270.6070000000004</v>
      </c>
      <c r="H2583" s="105">
        <v>100.66036828299372</v>
      </c>
      <c r="I2583" s="240">
        <v>1199.5920000000001</v>
      </c>
      <c r="J2583" s="235">
        <v>646.721</v>
      </c>
      <c r="K2583" s="234">
        <v>552.87100000000009</v>
      </c>
      <c r="L2583" s="312">
        <v>85.48833268132627</v>
      </c>
      <c r="M2583" s="240">
        <v>307.21300000000002</v>
      </c>
      <c r="N2583" s="235">
        <v>307.21300000000002</v>
      </c>
      <c r="O2583" s="234">
        <v>0</v>
      </c>
      <c r="P2583" s="105">
        <v>0</v>
      </c>
      <c r="Q2583" s="240">
        <v>3019.5129999999999</v>
      </c>
      <c r="R2583" s="235">
        <v>1301.777</v>
      </c>
      <c r="S2583" s="234">
        <v>1717.7359999999999</v>
      </c>
      <c r="T2583" s="105">
        <v>131.9531686302646</v>
      </c>
      <c r="U2583" s="180" t="s">
        <v>5395</v>
      </c>
      <c r="V2583" s="165">
        <v>1950</v>
      </c>
      <c r="W2583" s="165">
        <v>317</v>
      </c>
      <c r="X2583" s="165">
        <v>1633</v>
      </c>
      <c r="Y2583" s="165">
        <v>515.14195583596211</v>
      </c>
      <c r="Z2583" s="237" t="s">
        <v>5526</v>
      </c>
      <c r="AA2583" s="165">
        <v>385</v>
      </c>
      <c r="AB2583" s="165">
        <v>382</v>
      </c>
      <c r="AC2583" s="165">
        <v>3</v>
      </c>
      <c r="AD2583" s="165">
        <v>0.78534031413612559</v>
      </c>
      <c r="AE2583" s="237" t="s">
        <v>5460</v>
      </c>
      <c r="AF2583" s="165">
        <v>264</v>
      </c>
      <c r="AG2583" s="165">
        <v>185</v>
      </c>
      <c r="AH2583" s="165">
        <v>79</v>
      </c>
      <c r="AI2583" s="165">
        <v>42.702702702702702</v>
      </c>
      <c r="AJ2583" s="237" t="s">
        <v>11152</v>
      </c>
      <c r="AK2583" s="165">
        <v>246</v>
      </c>
      <c r="AL2583" s="165">
        <v>246</v>
      </c>
      <c r="AM2583" s="165">
        <v>0</v>
      </c>
      <c r="AN2583" s="165">
        <v>0</v>
      </c>
      <c r="AO2583" s="237" t="s">
        <v>5860</v>
      </c>
      <c r="AP2583" s="165">
        <v>107</v>
      </c>
      <c r="AQ2583" s="165">
        <v>107</v>
      </c>
      <c r="AR2583" s="165">
        <v>0</v>
      </c>
      <c r="AS2583" s="165">
        <v>0</v>
      </c>
      <c r="AT2583" s="287" t="s">
        <v>11153</v>
      </c>
    </row>
    <row r="2584" spans="2:48" ht="50" customHeight="1">
      <c r="B2584" s="34" t="s">
        <v>5085</v>
      </c>
      <c r="C2584" s="35" t="s">
        <v>5264</v>
      </c>
      <c r="D2584" s="36" t="s">
        <v>5086</v>
      </c>
      <c r="E2584" s="240">
        <v>11759.727000000001</v>
      </c>
      <c r="F2584" s="235">
        <v>13253.165000000001</v>
      </c>
      <c r="G2584" s="234">
        <v>-1493.4380000000001</v>
      </c>
      <c r="H2584" s="105">
        <v>-11.268538496276173</v>
      </c>
      <c r="I2584" s="240">
        <v>4908.3620000000001</v>
      </c>
      <c r="J2584" s="235">
        <v>5675.3450000000003</v>
      </c>
      <c r="K2584" s="234">
        <v>-766.98300000000017</v>
      </c>
      <c r="L2584" s="312">
        <v>-13.514297368706222</v>
      </c>
      <c r="M2584" s="240">
        <v>182.2</v>
      </c>
      <c r="N2584" s="235">
        <v>182.1</v>
      </c>
      <c r="O2584" s="234">
        <v>9.9999999999994316E-2</v>
      </c>
      <c r="P2584" s="105">
        <v>5.4914881933000724E-2</v>
      </c>
      <c r="Q2584" s="240">
        <v>6669.165</v>
      </c>
      <c r="R2584" s="235">
        <v>7395.72</v>
      </c>
      <c r="S2584" s="234">
        <v>-726.55500000000029</v>
      </c>
      <c r="T2584" s="105">
        <v>-9.82399279583327</v>
      </c>
      <c r="U2584" s="180" t="s">
        <v>11154</v>
      </c>
      <c r="V2584" s="165">
        <v>2640</v>
      </c>
      <c r="W2584" s="165">
        <v>3613</v>
      </c>
      <c r="X2584" s="165">
        <v>-973</v>
      </c>
      <c r="Y2584" s="165">
        <v>-26.930528646554109</v>
      </c>
      <c r="Z2584" s="237" t="s">
        <v>11155</v>
      </c>
      <c r="AA2584" s="165">
        <v>1556</v>
      </c>
      <c r="AB2584" s="165">
        <v>1404</v>
      </c>
      <c r="AC2584" s="165">
        <v>152</v>
      </c>
      <c r="AD2584" s="165">
        <v>10.826210826210826</v>
      </c>
      <c r="AE2584" s="237" t="s">
        <v>11156</v>
      </c>
      <c r="AF2584" s="165">
        <v>602</v>
      </c>
      <c r="AG2584" s="165">
        <v>497</v>
      </c>
      <c r="AH2584" s="165">
        <v>105</v>
      </c>
      <c r="AI2584" s="165">
        <v>21.12676056338028</v>
      </c>
      <c r="AJ2584" s="237" t="s">
        <v>11157</v>
      </c>
      <c r="AK2584" s="165">
        <v>576</v>
      </c>
      <c r="AL2584" s="165">
        <v>626</v>
      </c>
      <c r="AM2584" s="165">
        <v>-50</v>
      </c>
      <c r="AN2584" s="165">
        <v>-7.9872204472843444</v>
      </c>
      <c r="AO2584" s="237" t="s">
        <v>11158</v>
      </c>
      <c r="AP2584" s="165">
        <v>520</v>
      </c>
      <c r="AQ2584" s="165">
        <v>519</v>
      </c>
      <c r="AR2584" s="165">
        <v>1</v>
      </c>
      <c r="AS2584" s="255">
        <v>0.19267822736030829</v>
      </c>
      <c r="AT2584" s="166" t="s">
        <v>11159</v>
      </c>
    </row>
    <row r="2585" spans="2:48" ht="50" customHeight="1">
      <c r="B2585" s="34" t="s">
        <v>5087</v>
      </c>
      <c r="C2585" s="35" t="s">
        <v>5264</v>
      </c>
      <c r="D2585" s="36" t="s">
        <v>5088</v>
      </c>
      <c r="E2585" s="240">
        <v>3693.7269999999999</v>
      </c>
      <c r="F2585" s="235">
        <v>3260.3510000000001</v>
      </c>
      <c r="G2585" s="234">
        <v>433.37599999999975</v>
      </c>
      <c r="H2585" s="105">
        <v>13.292311165270235</v>
      </c>
      <c r="I2585" s="240">
        <v>1599.0730000000001</v>
      </c>
      <c r="J2585" s="235">
        <v>1747.53</v>
      </c>
      <c r="K2585" s="234">
        <v>-148.45699999999988</v>
      </c>
      <c r="L2585" s="312">
        <v>-8.4952475780100976</v>
      </c>
      <c r="M2585" s="240">
        <v>561.28499999999997</v>
      </c>
      <c r="N2585" s="235">
        <v>550.96199999999999</v>
      </c>
      <c r="O2585" s="234">
        <v>10.322999999999979</v>
      </c>
      <c r="P2585" s="105">
        <v>1.8736319383187914</v>
      </c>
      <c r="Q2585" s="240">
        <v>1533.3689999999999</v>
      </c>
      <c r="R2585" s="235">
        <v>961.85900000000004</v>
      </c>
      <c r="S2585" s="234">
        <v>571.50999999999988</v>
      </c>
      <c r="T2585" s="105">
        <v>59.417232671316675</v>
      </c>
      <c r="U2585" s="180" t="s">
        <v>5580</v>
      </c>
      <c r="V2585" s="165">
        <v>535</v>
      </c>
      <c r="W2585" s="165">
        <v>151</v>
      </c>
      <c r="X2585" s="165">
        <v>384</v>
      </c>
      <c r="Y2585" s="165">
        <v>254.30463576158942</v>
      </c>
      <c r="Z2585" s="237" t="s">
        <v>11160</v>
      </c>
      <c r="AA2585" s="165">
        <v>348</v>
      </c>
      <c r="AB2585" s="165">
        <v>370</v>
      </c>
      <c r="AC2585" s="165">
        <v>-22</v>
      </c>
      <c r="AD2585" s="165">
        <v>-5.9459459459459465</v>
      </c>
      <c r="AE2585" s="237" t="s">
        <v>11161</v>
      </c>
      <c r="AF2585" s="165">
        <v>299</v>
      </c>
      <c r="AG2585" s="165">
        <v>91</v>
      </c>
      <c r="AH2585" s="165">
        <v>208</v>
      </c>
      <c r="AI2585" s="165">
        <v>228.57142857142856</v>
      </c>
      <c r="AJ2585" s="237" t="s">
        <v>5373</v>
      </c>
      <c r="AK2585" s="165">
        <v>268</v>
      </c>
      <c r="AL2585" s="165">
        <v>268</v>
      </c>
      <c r="AM2585" s="165">
        <v>0</v>
      </c>
      <c r="AN2585" s="165">
        <v>0</v>
      </c>
      <c r="AO2585" s="237" t="s">
        <v>11162</v>
      </c>
      <c r="AP2585" s="165">
        <v>37</v>
      </c>
      <c r="AQ2585" s="165">
        <v>35</v>
      </c>
      <c r="AR2585" s="165">
        <v>2</v>
      </c>
      <c r="AS2585" s="255">
        <v>5.7142857142857144</v>
      </c>
      <c r="AT2585" s="166" t="s">
        <v>11163</v>
      </c>
    </row>
    <row r="2586" spans="2:48" ht="50" customHeight="1">
      <c r="B2586" s="34" t="s">
        <v>5089</v>
      </c>
      <c r="C2586" s="35" t="s">
        <v>5264</v>
      </c>
      <c r="D2586" s="36" t="s">
        <v>5090</v>
      </c>
      <c r="E2586" s="240">
        <v>16733.964</v>
      </c>
      <c r="F2586" s="235">
        <v>17829.465</v>
      </c>
      <c r="G2586" s="234">
        <v>-1095.5010000000002</v>
      </c>
      <c r="H2586" s="105">
        <v>-6.1443290642764676</v>
      </c>
      <c r="I2586" s="240">
        <v>4565.2110000000002</v>
      </c>
      <c r="J2586" s="235">
        <v>5020.0410000000002</v>
      </c>
      <c r="K2586" s="234">
        <v>-454.82999999999993</v>
      </c>
      <c r="L2586" s="312">
        <v>-9.0602845673969572</v>
      </c>
      <c r="M2586" s="240">
        <v>6069.6239999999998</v>
      </c>
      <c r="N2586" s="235">
        <v>6048.1419999999998</v>
      </c>
      <c r="O2586" s="234">
        <v>21.481999999999971</v>
      </c>
      <c r="P2586" s="105">
        <v>0.355183459647607</v>
      </c>
      <c r="Q2586" s="240">
        <v>6099.1289999999999</v>
      </c>
      <c r="R2586" s="235">
        <v>6761.2820000000002</v>
      </c>
      <c r="S2586" s="234">
        <v>-662.15300000000025</v>
      </c>
      <c r="T2586" s="105">
        <v>-9.7933054707672351</v>
      </c>
      <c r="U2586" s="180" t="s">
        <v>5338</v>
      </c>
      <c r="V2586" s="165">
        <v>2045</v>
      </c>
      <c r="W2586" s="165">
        <v>2388</v>
      </c>
      <c r="X2586" s="165">
        <v>-343</v>
      </c>
      <c r="Y2586" s="165">
        <v>-14.363484087102178</v>
      </c>
      <c r="Z2586" s="237" t="s">
        <v>6304</v>
      </c>
      <c r="AA2586" s="165">
        <v>1802</v>
      </c>
      <c r="AB2586" s="165">
        <v>1981</v>
      </c>
      <c r="AC2586" s="165">
        <v>-179</v>
      </c>
      <c r="AD2586" s="165">
        <v>-9.0358404846037352</v>
      </c>
      <c r="AE2586" s="237" t="s">
        <v>11164</v>
      </c>
      <c r="AF2586" s="165">
        <v>1203</v>
      </c>
      <c r="AG2586" s="165">
        <v>1571</v>
      </c>
      <c r="AH2586" s="165">
        <v>-368</v>
      </c>
      <c r="AI2586" s="165">
        <v>-23.424570337364734</v>
      </c>
      <c r="AJ2586" s="237" t="s">
        <v>6135</v>
      </c>
      <c r="AK2586" s="165">
        <v>325</v>
      </c>
      <c r="AL2586" s="165">
        <v>284</v>
      </c>
      <c r="AM2586" s="165">
        <v>41</v>
      </c>
      <c r="AN2586" s="165">
        <v>14.43661971830986</v>
      </c>
      <c r="AO2586" s="237" t="s">
        <v>5834</v>
      </c>
      <c r="AP2586" s="165">
        <v>308</v>
      </c>
      <c r="AQ2586" s="165">
        <v>233</v>
      </c>
      <c r="AR2586" s="165">
        <v>75</v>
      </c>
      <c r="AS2586" s="255">
        <v>32.188841201716741</v>
      </c>
      <c r="AT2586" s="166" t="s">
        <v>11165</v>
      </c>
    </row>
    <row r="2587" spans="2:48" ht="50" customHeight="1">
      <c r="B2587" s="34" t="s">
        <v>5091</v>
      </c>
      <c r="C2587" s="35" t="s">
        <v>5264</v>
      </c>
      <c r="D2587" s="36" t="s">
        <v>5092</v>
      </c>
      <c r="E2587" s="240">
        <v>15115.57</v>
      </c>
      <c r="F2587" s="235">
        <v>16796</v>
      </c>
      <c r="G2587" s="234">
        <v>-1680.4300000000003</v>
      </c>
      <c r="H2587" s="105">
        <v>-10.004941652774473</v>
      </c>
      <c r="I2587" s="240">
        <v>9951.64</v>
      </c>
      <c r="J2587" s="235">
        <v>10242.146000000001</v>
      </c>
      <c r="K2587" s="234">
        <v>-290.50600000000122</v>
      </c>
      <c r="L2587" s="312">
        <v>-2.8363782355768139</v>
      </c>
      <c r="M2587" s="240">
        <v>444.78</v>
      </c>
      <c r="N2587" s="235">
        <v>1021.067</v>
      </c>
      <c r="O2587" s="234">
        <v>-576.28700000000003</v>
      </c>
      <c r="P2587" s="105">
        <v>-56.439685152884188</v>
      </c>
      <c r="Q2587" s="240">
        <v>4719.1499999999996</v>
      </c>
      <c r="R2587" s="235">
        <v>5533</v>
      </c>
      <c r="S2587" s="234">
        <v>-813.85000000000036</v>
      </c>
      <c r="T2587" s="105">
        <v>-14.709018615579259</v>
      </c>
      <c r="U2587" s="180" t="s">
        <v>6675</v>
      </c>
      <c r="V2587" s="165">
        <v>2040</v>
      </c>
      <c r="W2587" s="165">
        <v>2955</v>
      </c>
      <c r="X2587" s="165">
        <v>-915</v>
      </c>
      <c r="Y2587" s="165">
        <v>-30.964467005076141</v>
      </c>
      <c r="Z2587" s="237" t="s">
        <v>5508</v>
      </c>
      <c r="AA2587" s="165">
        <v>1249</v>
      </c>
      <c r="AB2587" s="165">
        <v>1277</v>
      </c>
      <c r="AC2587" s="165">
        <v>-28</v>
      </c>
      <c r="AD2587" s="165">
        <v>-2.1926389976507439</v>
      </c>
      <c r="AE2587" s="237" t="s">
        <v>11166</v>
      </c>
      <c r="AF2587" s="165">
        <v>649</v>
      </c>
      <c r="AG2587" s="165">
        <v>649</v>
      </c>
      <c r="AH2587" s="165">
        <v>0</v>
      </c>
      <c r="AI2587" s="165">
        <v>0</v>
      </c>
      <c r="AJ2587" s="237" t="s">
        <v>5497</v>
      </c>
      <c r="AK2587" s="165">
        <v>601</v>
      </c>
      <c r="AL2587" s="165">
        <v>472</v>
      </c>
      <c r="AM2587" s="165">
        <v>129</v>
      </c>
      <c r="AN2587" s="165">
        <v>27.33050847457627</v>
      </c>
      <c r="AO2587" s="237" t="s">
        <v>11167</v>
      </c>
      <c r="AP2587" s="165">
        <v>112</v>
      </c>
      <c r="AQ2587" s="165">
        <v>49</v>
      </c>
      <c r="AR2587" s="165">
        <v>63</v>
      </c>
      <c r="AS2587" s="255">
        <v>128.57142857142858</v>
      </c>
      <c r="AT2587" s="166" t="s">
        <v>11168</v>
      </c>
    </row>
    <row r="2588" spans="2:48" ht="50" customHeight="1">
      <c r="B2588" s="34" t="s">
        <v>5093</v>
      </c>
      <c r="C2588" s="35" t="s">
        <v>5264</v>
      </c>
      <c r="D2588" s="36" t="s">
        <v>5094</v>
      </c>
      <c r="E2588" s="240">
        <v>9249.5529999999999</v>
      </c>
      <c r="F2588" s="235">
        <v>9995.2960000000003</v>
      </c>
      <c r="G2588" s="234">
        <v>-745.74300000000039</v>
      </c>
      <c r="H2588" s="105">
        <v>-7.4609396260000738</v>
      </c>
      <c r="I2588" s="240">
        <v>2629.79</v>
      </c>
      <c r="J2588" s="235">
        <v>3279.0450000000001</v>
      </c>
      <c r="K2588" s="234">
        <v>-649.25500000000011</v>
      </c>
      <c r="L2588" s="312">
        <v>-19.800124731438576</v>
      </c>
      <c r="M2588" s="240">
        <v>3249.9409999999998</v>
      </c>
      <c r="N2588" s="235">
        <v>3431.5729999999999</v>
      </c>
      <c r="O2588" s="234">
        <v>-181.63200000000006</v>
      </c>
      <c r="P2588" s="105">
        <v>-5.2929662286071162</v>
      </c>
      <c r="Q2588" s="240">
        <v>3369.8220000000001</v>
      </c>
      <c r="R2588" s="235">
        <v>3284.6779999999999</v>
      </c>
      <c r="S2588" s="234">
        <v>85.144000000000233</v>
      </c>
      <c r="T2588" s="105">
        <v>2.5921566741093112</v>
      </c>
      <c r="U2588" s="180" t="s">
        <v>5564</v>
      </c>
      <c r="V2588" s="165">
        <v>2567</v>
      </c>
      <c r="W2588" s="165">
        <v>2561</v>
      </c>
      <c r="X2588" s="165">
        <v>6</v>
      </c>
      <c r="Y2588" s="165">
        <v>0.23428348301444746</v>
      </c>
      <c r="Z2588" s="237" t="s">
        <v>11169</v>
      </c>
      <c r="AA2588" s="165">
        <v>341</v>
      </c>
      <c r="AB2588" s="165">
        <v>387</v>
      </c>
      <c r="AC2588" s="165">
        <v>-46</v>
      </c>
      <c r="AD2588" s="165">
        <v>-11.886304909560723</v>
      </c>
      <c r="AE2588" s="237" t="s">
        <v>11170</v>
      </c>
      <c r="AF2588" s="165">
        <v>246</v>
      </c>
      <c r="AG2588" s="165">
        <v>231</v>
      </c>
      <c r="AH2588" s="165">
        <v>15</v>
      </c>
      <c r="AI2588" s="165">
        <v>6.4935064935064926</v>
      </c>
      <c r="AJ2588" s="187" t="s">
        <v>11171</v>
      </c>
      <c r="AK2588" s="165">
        <v>87</v>
      </c>
      <c r="AL2588" s="165">
        <v>26</v>
      </c>
      <c r="AM2588" s="165">
        <v>61</v>
      </c>
      <c r="AN2588" s="165">
        <v>234.61538461538461</v>
      </c>
      <c r="AO2588" s="235" t="s">
        <v>5526</v>
      </c>
      <c r="AP2588" s="165">
        <v>48</v>
      </c>
      <c r="AQ2588" s="165">
        <v>43</v>
      </c>
      <c r="AR2588" s="165">
        <v>5</v>
      </c>
      <c r="AS2588" s="255">
        <v>11.627906976744185</v>
      </c>
      <c r="AT2588" s="166" t="s">
        <v>11172</v>
      </c>
    </row>
    <row r="2589" spans="2:48" ht="50" customHeight="1">
      <c r="B2589" s="34" t="s">
        <v>5095</v>
      </c>
      <c r="C2589" s="35" t="s">
        <v>5264</v>
      </c>
      <c r="D2589" s="36" t="s">
        <v>5096</v>
      </c>
      <c r="E2589" s="240">
        <v>2239.5189999999998</v>
      </c>
      <c r="F2589" s="235">
        <v>2534.5030000000002</v>
      </c>
      <c r="G2589" s="234">
        <v>-294.98400000000038</v>
      </c>
      <c r="H2589" s="105">
        <v>-11.638731538293715</v>
      </c>
      <c r="I2589" s="240">
        <v>403.86399999999998</v>
      </c>
      <c r="J2589" s="235">
        <v>323.67</v>
      </c>
      <c r="K2589" s="234">
        <v>80.19399999999996</v>
      </c>
      <c r="L2589" s="312">
        <v>24.77646986127845</v>
      </c>
      <c r="M2589" s="240">
        <v>254.71899999999999</v>
      </c>
      <c r="N2589" s="235">
        <v>254.64599999999999</v>
      </c>
      <c r="O2589" s="234">
        <v>7.3000000000007503E-2</v>
      </c>
      <c r="P2589" s="105">
        <v>2.8667247865667437E-2</v>
      </c>
      <c r="Q2589" s="240">
        <v>1580.9359999999999</v>
      </c>
      <c r="R2589" s="235">
        <v>1956.1869999999999</v>
      </c>
      <c r="S2589" s="234">
        <v>-375.25099999999998</v>
      </c>
      <c r="T2589" s="105">
        <v>-19.18277751564651</v>
      </c>
      <c r="U2589" s="180" t="s">
        <v>11173</v>
      </c>
      <c r="V2589" s="165">
        <v>939</v>
      </c>
      <c r="W2589" s="165">
        <v>1405</v>
      </c>
      <c r="X2589" s="165">
        <v>-466</v>
      </c>
      <c r="Y2589" s="165">
        <v>-33.167259786476869</v>
      </c>
      <c r="Z2589" s="237" t="s">
        <v>11174</v>
      </c>
      <c r="AA2589" s="165">
        <v>268</v>
      </c>
      <c r="AB2589" s="165">
        <v>165</v>
      </c>
      <c r="AC2589" s="165">
        <v>103</v>
      </c>
      <c r="AD2589" s="165">
        <v>62.424242424242429</v>
      </c>
      <c r="AE2589" s="237" t="s">
        <v>11175</v>
      </c>
      <c r="AF2589" s="165">
        <v>101</v>
      </c>
      <c r="AG2589" s="165">
        <v>101</v>
      </c>
      <c r="AH2589" s="165">
        <v>0</v>
      </c>
      <c r="AI2589" s="165">
        <v>0</v>
      </c>
      <c r="AJ2589" s="237" t="s">
        <v>11176</v>
      </c>
      <c r="AK2589" s="165">
        <v>89</v>
      </c>
      <c r="AL2589" s="165">
        <v>89</v>
      </c>
      <c r="AM2589" s="165">
        <v>0</v>
      </c>
      <c r="AN2589" s="165">
        <v>0</v>
      </c>
      <c r="AO2589" s="237" t="s">
        <v>11177</v>
      </c>
      <c r="AP2589" s="165">
        <v>54</v>
      </c>
      <c r="AQ2589" s="165">
        <v>54</v>
      </c>
      <c r="AR2589" s="165">
        <v>0</v>
      </c>
      <c r="AS2589" s="255">
        <v>0</v>
      </c>
      <c r="AT2589" s="166" t="s">
        <v>11178</v>
      </c>
    </row>
    <row r="2590" spans="2:48" ht="50" customHeight="1">
      <c r="B2590" s="34" t="s">
        <v>5097</v>
      </c>
      <c r="C2590" s="35" t="s">
        <v>5264</v>
      </c>
      <c r="D2590" s="36" t="s">
        <v>5098</v>
      </c>
      <c r="E2590" s="240">
        <v>3266.817</v>
      </c>
      <c r="F2590" s="235">
        <v>3144.03</v>
      </c>
      <c r="G2590" s="234">
        <v>122.78699999999981</v>
      </c>
      <c r="H2590" s="105">
        <v>3.9054016660146309</v>
      </c>
      <c r="I2590" s="240">
        <v>903.83799999999997</v>
      </c>
      <c r="J2590" s="235">
        <v>785.90099999999995</v>
      </c>
      <c r="K2590" s="234">
        <v>117.93700000000001</v>
      </c>
      <c r="L2590" s="312">
        <v>15.006597523097694</v>
      </c>
      <c r="M2590" s="240">
        <v>10.004</v>
      </c>
      <c r="N2590" s="235">
        <v>3.0000000000000001E-3</v>
      </c>
      <c r="O2590" s="234">
        <v>10.000999999999999</v>
      </c>
      <c r="P2590" s="105">
        <v>333366.66666666663</v>
      </c>
      <c r="Q2590" s="240">
        <v>2352.9749999999999</v>
      </c>
      <c r="R2590" s="235">
        <v>2358.1260000000002</v>
      </c>
      <c r="S2590" s="234">
        <v>-5.1510000000002947</v>
      </c>
      <c r="T2590" s="105">
        <v>-0.21843616498865176</v>
      </c>
      <c r="U2590" s="180" t="s">
        <v>11179</v>
      </c>
      <c r="V2590" s="165">
        <v>1927</v>
      </c>
      <c r="W2590" s="165">
        <v>1948</v>
      </c>
      <c r="X2590" s="165">
        <v>-21</v>
      </c>
      <c r="Y2590" s="165">
        <v>-1.0780287474332648</v>
      </c>
      <c r="Z2590" s="237" t="s">
        <v>5526</v>
      </c>
      <c r="AA2590" s="165">
        <v>211</v>
      </c>
      <c r="AB2590" s="165">
        <v>210</v>
      </c>
      <c r="AC2590" s="165">
        <v>1</v>
      </c>
      <c r="AD2590" s="165">
        <v>0.47619047619047622</v>
      </c>
      <c r="AE2590" s="237" t="s">
        <v>11180</v>
      </c>
      <c r="AF2590" s="165">
        <v>166</v>
      </c>
      <c r="AG2590" s="165">
        <v>152</v>
      </c>
      <c r="AH2590" s="165">
        <v>14</v>
      </c>
      <c r="AI2590" s="165">
        <v>9.2105263157894726</v>
      </c>
      <c r="AJ2590" s="237" t="s">
        <v>11181</v>
      </c>
      <c r="AK2590" s="165">
        <v>23</v>
      </c>
      <c r="AL2590" s="165">
        <v>23</v>
      </c>
      <c r="AM2590" s="165">
        <v>0</v>
      </c>
      <c r="AN2590" s="165">
        <v>0</v>
      </c>
      <c r="AO2590" s="235" t="s">
        <v>5338</v>
      </c>
      <c r="AP2590" s="165">
        <v>21</v>
      </c>
      <c r="AQ2590" s="165">
        <v>21</v>
      </c>
      <c r="AR2590" s="165">
        <v>0</v>
      </c>
      <c r="AS2590" s="255">
        <v>0</v>
      </c>
      <c r="AT2590" s="166" t="s">
        <v>11844</v>
      </c>
    </row>
    <row r="2591" spans="2:48" ht="50" customHeight="1">
      <c r="B2591" s="37" t="s">
        <v>5099</v>
      </c>
      <c r="C2591" s="35" t="s">
        <v>5264</v>
      </c>
      <c r="D2591" s="39" t="s">
        <v>5100</v>
      </c>
      <c r="E2591" s="240">
        <v>2957.1289999999999</v>
      </c>
      <c r="F2591" s="235">
        <v>3031.9470000000001</v>
      </c>
      <c r="G2591" s="234">
        <v>-74.818000000000211</v>
      </c>
      <c r="H2591" s="105">
        <v>-2.4676552723382104</v>
      </c>
      <c r="I2591" s="240">
        <v>1552.5</v>
      </c>
      <c r="J2591" s="235">
        <v>1579</v>
      </c>
      <c r="K2591" s="234">
        <v>-26.5</v>
      </c>
      <c r="L2591" s="312">
        <v>-1.6782773907536415</v>
      </c>
      <c r="M2591" s="240">
        <v>410</v>
      </c>
      <c r="N2591" s="235">
        <v>410</v>
      </c>
      <c r="O2591" s="234">
        <v>0</v>
      </c>
      <c r="P2591" s="105">
        <v>0</v>
      </c>
      <c r="Q2591" s="240">
        <v>994.62900000000002</v>
      </c>
      <c r="R2591" s="235">
        <v>1042.9469999999999</v>
      </c>
      <c r="S2591" s="234">
        <v>-48.31799999999987</v>
      </c>
      <c r="T2591" s="105">
        <v>-4.6328336914531487</v>
      </c>
      <c r="U2591" s="180" t="s">
        <v>11182</v>
      </c>
      <c r="V2591" s="165">
        <v>426</v>
      </c>
      <c r="W2591" s="165">
        <v>491</v>
      </c>
      <c r="X2591" s="165">
        <v>-65</v>
      </c>
      <c r="Y2591" s="165">
        <v>-13.238289205702646</v>
      </c>
      <c r="Z2591" s="237" t="s">
        <v>11183</v>
      </c>
      <c r="AA2591" s="165">
        <v>203</v>
      </c>
      <c r="AB2591" s="165">
        <v>203</v>
      </c>
      <c r="AC2591" s="165">
        <v>0</v>
      </c>
      <c r="AD2591" s="165">
        <v>0</v>
      </c>
      <c r="AE2591" s="237" t="s">
        <v>11184</v>
      </c>
      <c r="AF2591" s="165">
        <v>148</v>
      </c>
      <c r="AG2591" s="165">
        <v>115</v>
      </c>
      <c r="AH2591" s="165">
        <v>33</v>
      </c>
      <c r="AI2591" s="165">
        <v>28.695652173913043</v>
      </c>
      <c r="AJ2591" s="237" t="s">
        <v>11185</v>
      </c>
      <c r="AK2591" s="165">
        <v>89</v>
      </c>
      <c r="AL2591" s="165">
        <v>89</v>
      </c>
      <c r="AM2591" s="165">
        <v>0</v>
      </c>
      <c r="AN2591" s="165">
        <v>0</v>
      </c>
      <c r="AO2591" s="237" t="s">
        <v>11186</v>
      </c>
      <c r="AP2591" s="165">
        <v>60</v>
      </c>
      <c r="AQ2591" s="165">
        <v>73</v>
      </c>
      <c r="AR2591" s="165">
        <v>-13</v>
      </c>
      <c r="AS2591" s="255">
        <v>-17.80821917808219</v>
      </c>
      <c r="AT2591" s="171" t="s">
        <v>11187</v>
      </c>
    </row>
    <row r="2592" spans="2:48" ht="50" customHeight="1">
      <c r="B2592" s="34" t="s">
        <v>5101</v>
      </c>
      <c r="C2592" s="35" t="s">
        <v>5264</v>
      </c>
      <c r="D2592" s="36" t="s">
        <v>5102</v>
      </c>
      <c r="E2592" s="240">
        <v>1737.0509999999999</v>
      </c>
      <c r="F2592" s="235">
        <v>1766.06</v>
      </c>
      <c r="G2592" s="234">
        <v>-29.009000000000015</v>
      </c>
      <c r="H2592" s="105">
        <v>-1.6425829247024459</v>
      </c>
      <c r="I2592" s="240">
        <v>430.53899999999999</v>
      </c>
      <c r="J2592" s="235">
        <v>521.18399999999997</v>
      </c>
      <c r="K2592" s="234">
        <v>-90.644999999999982</v>
      </c>
      <c r="L2592" s="312">
        <v>-17.392130226561058</v>
      </c>
      <c r="M2592" s="240">
        <v>38.484000000000002</v>
      </c>
      <c r="N2592" s="235">
        <v>38.484000000000002</v>
      </c>
      <c r="O2592" s="234">
        <v>0</v>
      </c>
      <c r="P2592" s="105">
        <v>0</v>
      </c>
      <c r="Q2592" s="240">
        <v>1268.028</v>
      </c>
      <c r="R2592" s="235">
        <v>1206.3920000000001</v>
      </c>
      <c r="S2592" s="234">
        <v>61.635999999999967</v>
      </c>
      <c r="T2592" s="105">
        <v>5.1091187607344848</v>
      </c>
      <c r="U2592" s="180" t="s">
        <v>11188</v>
      </c>
      <c r="V2592" s="165">
        <v>781</v>
      </c>
      <c r="W2592" s="165" t="s">
        <v>5412</v>
      </c>
      <c r="X2592" s="165" t="s">
        <v>5412</v>
      </c>
      <c r="Y2592" s="165" t="s">
        <v>5412</v>
      </c>
      <c r="Z2592" s="237" t="s">
        <v>11189</v>
      </c>
      <c r="AA2592" s="165">
        <v>261</v>
      </c>
      <c r="AB2592" s="165">
        <v>190</v>
      </c>
      <c r="AC2592" s="165">
        <v>71</v>
      </c>
      <c r="AD2592" s="165">
        <v>37.368421052631575</v>
      </c>
      <c r="AE2592" s="237" t="s">
        <v>11190</v>
      </c>
      <c r="AF2592" s="165">
        <v>93</v>
      </c>
      <c r="AG2592" s="165">
        <v>106</v>
      </c>
      <c r="AH2592" s="165">
        <v>-13</v>
      </c>
      <c r="AI2592" s="165">
        <v>-12.264150943396226</v>
      </c>
      <c r="AJ2592" s="237" t="s">
        <v>11191</v>
      </c>
      <c r="AK2592" s="165">
        <v>67</v>
      </c>
      <c r="AL2592" s="165">
        <v>89</v>
      </c>
      <c r="AM2592" s="165">
        <v>-22</v>
      </c>
      <c r="AN2592" s="165">
        <v>-24.719101123595504</v>
      </c>
      <c r="AO2592" s="237" t="s">
        <v>11192</v>
      </c>
      <c r="AP2592" s="165">
        <v>39</v>
      </c>
      <c r="AQ2592" s="165">
        <v>39</v>
      </c>
      <c r="AR2592" s="165">
        <v>0</v>
      </c>
      <c r="AS2592" s="255">
        <v>0</v>
      </c>
      <c r="AT2592" s="166" t="s">
        <v>11193</v>
      </c>
    </row>
    <row r="2593" spans="2:46" ht="50" customHeight="1">
      <c r="B2593" s="34" t="s">
        <v>5103</v>
      </c>
      <c r="C2593" s="35" t="s">
        <v>5264</v>
      </c>
      <c r="D2593" s="36" t="s">
        <v>5104</v>
      </c>
      <c r="E2593" s="240">
        <v>2099.375</v>
      </c>
      <c r="F2593" s="235">
        <v>2191.4059999999999</v>
      </c>
      <c r="G2593" s="234">
        <v>-92.030999999999949</v>
      </c>
      <c r="H2593" s="105">
        <v>-4.1996325646639621</v>
      </c>
      <c r="I2593" s="240">
        <v>1727.675</v>
      </c>
      <c r="J2593" s="235">
        <v>1851.662</v>
      </c>
      <c r="K2593" s="234">
        <v>-123.98700000000008</v>
      </c>
      <c r="L2593" s="312">
        <v>-6.6959844723281075</v>
      </c>
      <c r="M2593" s="240">
        <v>1.0149999999999999</v>
      </c>
      <c r="N2593" s="235">
        <v>1.014</v>
      </c>
      <c r="O2593" s="234">
        <v>9.9999999999988987E-4</v>
      </c>
      <c r="P2593" s="105">
        <v>9.8619329388549296E-2</v>
      </c>
      <c r="Q2593" s="240">
        <v>370.685</v>
      </c>
      <c r="R2593" s="235">
        <v>338.73</v>
      </c>
      <c r="S2593" s="234">
        <v>31.954999999999984</v>
      </c>
      <c r="T2593" s="105">
        <v>9.4337673072948913</v>
      </c>
      <c r="U2593" s="180" t="s">
        <v>11194</v>
      </c>
      <c r="V2593" s="165">
        <v>158</v>
      </c>
      <c r="W2593" s="165">
        <v>149</v>
      </c>
      <c r="X2593" s="165">
        <v>9</v>
      </c>
      <c r="Y2593" s="165">
        <v>6.0402684563758395</v>
      </c>
      <c r="Z2593" s="237" t="s">
        <v>11195</v>
      </c>
      <c r="AA2593" s="165">
        <v>94</v>
      </c>
      <c r="AB2593" s="165">
        <v>94</v>
      </c>
      <c r="AC2593" s="165">
        <v>0</v>
      </c>
      <c r="AD2593" s="165">
        <v>0</v>
      </c>
      <c r="AE2593" s="237" t="s">
        <v>11196</v>
      </c>
      <c r="AF2593" s="165">
        <v>49</v>
      </c>
      <c r="AG2593" s="165">
        <v>52</v>
      </c>
      <c r="AH2593" s="165">
        <v>-3</v>
      </c>
      <c r="AI2593" s="165">
        <v>-5.7692307692307692</v>
      </c>
      <c r="AJ2593" s="237" t="s">
        <v>11197</v>
      </c>
      <c r="AK2593" s="165">
        <v>37</v>
      </c>
      <c r="AL2593" s="165">
        <v>33</v>
      </c>
      <c r="AM2593" s="165">
        <v>4</v>
      </c>
      <c r="AN2593" s="165">
        <v>12.121212121212121</v>
      </c>
      <c r="AO2593" s="237" t="s">
        <v>11198</v>
      </c>
      <c r="AP2593" s="165">
        <v>22</v>
      </c>
      <c r="AQ2593" s="165" t="s">
        <v>5412</v>
      </c>
      <c r="AR2593" s="165" t="s">
        <v>12166</v>
      </c>
      <c r="AS2593" s="255" t="s">
        <v>12166</v>
      </c>
      <c r="AT2593" s="166" t="s">
        <v>11199</v>
      </c>
    </row>
    <row r="2594" spans="2:46" ht="50" customHeight="1">
      <c r="B2594" s="34" t="s">
        <v>5105</v>
      </c>
      <c r="C2594" s="35" t="s">
        <v>5264</v>
      </c>
      <c r="D2594" s="36" t="s">
        <v>5106</v>
      </c>
      <c r="E2594" s="240">
        <v>4710.5559999999996</v>
      </c>
      <c r="F2594" s="235">
        <v>4962.2340000000004</v>
      </c>
      <c r="G2594" s="234">
        <v>-251.67800000000079</v>
      </c>
      <c r="H2594" s="105">
        <v>-5.0718688397201905</v>
      </c>
      <c r="I2594" s="240">
        <v>1828.4970000000001</v>
      </c>
      <c r="J2594" s="235">
        <v>1931.7650000000001</v>
      </c>
      <c r="K2594" s="234">
        <v>-103.26800000000003</v>
      </c>
      <c r="L2594" s="312">
        <v>-5.3457848133701571</v>
      </c>
      <c r="M2594" s="240">
        <v>483.76499999999999</v>
      </c>
      <c r="N2594" s="235">
        <v>483.303</v>
      </c>
      <c r="O2594" s="234">
        <v>0.46199999999998909</v>
      </c>
      <c r="P2594" s="105">
        <v>9.559220613155496E-2</v>
      </c>
      <c r="Q2594" s="240">
        <v>2398.2939999999999</v>
      </c>
      <c r="R2594" s="235">
        <v>2547.1660000000002</v>
      </c>
      <c r="S2594" s="234">
        <v>-148.8720000000003</v>
      </c>
      <c r="T2594" s="105">
        <v>-5.8446131897175251</v>
      </c>
      <c r="U2594" s="180" t="s">
        <v>11200</v>
      </c>
      <c r="V2594" s="165">
        <v>1388.377</v>
      </c>
      <c r="W2594" s="165">
        <v>1853.0429999999999</v>
      </c>
      <c r="X2594" s="165">
        <v>-464.66599999999994</v>
      </c>
      <c r="Y2594" s="165">
        <v>-25.075834721590379</v>
      </c>
      <c r="Z2594" s="237" t="s">
        <v>11201</v>
      </c>
      <c r="AA2594" s="165">
        <v>445.34300000000002</v>
      </c>
      <c r="AB2594" s="165">
        <v>142.55500000000001</v>
      </c>
      <c r="AC2594" s="165">
        <v>302.78800000000001</v>
      </c>
      <c r="AD2594" s="165">
        <v>212.40082775069271</v>
      </c>
      <c r="AE2594" s="237" t="s">
        <v>11202</v>
      </c>
      <c r="AF2594" s="165">
        <v>154.10499999999999</v>
      </c>
      <c r="AG2594" s="165">
        <v>153.97499999999999</v>
      </c>
      <c r="AH2594" s="165">
        <v>0.12999999999999545</v>
      </c>
      <c r="AI2594" s="165">
        <v>8.4429290469229062E-2</v>
      </c>
      <c r="AJ2594" s="237" t="s">
        <v>5386</v>
      </c>
      <c r="AK2594" s="165">
        <v>112.42700000000001</v>
      </c>
      <c r="AL2594" s="165">
        <v>113.172</v>
      </c>
      <c r="AM2594" s="165">
        <v>-0.74499999999999034</v>
      </c>
      <c r="AN2594" s="165">
        <v>-0.65829003640475592</v>
      </c>
      <c r="AO2594" s="237" t="s">
        <v>11203</v>
      </c>
      <c r="AP2594" s="165">
        <v>104.217</v>
      </c>
      <c r="AQ2594" s="165">
        <v>113.508</v>
      </c>
      <c r="AR2594" s="165">
        <v>-9.2909999999999968</v>
      </c>
      <c r="AS2594" s="255">
        <v>-8.1853261444127252</v>
      </c>
      <c r="AT2594" s="166" t="s">
        <v>11204</v>
      </c>
    </row>
    <row r="2595" spans="2:46" ht="50" customHeight="1">
      <c r="B2595" s="34" t="s">
        <v>5107</v>
      </c>
      <c r="C2595" s="35" t="s">
        <v>5264</v>
      </c>
      <c r="D2595" s="36" t="s">
        <v>5108</v>
      </c>
      <c r="E2595" s="240">
        <v>4037.7170000000001</v>
      </c>
      <c r="F2595" s="235">
        <v>3710.5320000000002</v>
      </c>
      <c r="G2595" s="234">
        <v>327.18499999999995</v>
      </c>
      <c r="H2595" s="105">
        <v>8.8177382650250671</v>
      </c>
      <c r="I2595" s="240">
        <v>599.505</v>
      </c>
      <c r="J2595" s="235">
        <v>694.73199999999997</v>
      </c>
      <c r="K2595" s="234">
        <v>-95.226999999999975</v>
      </c>
      <c r="L2595" s="312">
        <v>-13.707012200388061</v>
      </c>
      <c r="M2595" s="240">
        <v>261.93599999999998</v>
      </c>
      <c r="N2595" s="235">
        <v>261.84699999999998</v>
      </c>
      <c r="O2595" s="234">
        <v>8.8999999999998636E-2</v>
      </c>
      <c r="P2595" s="105">
        <v>3.398931437060522E-2</v>
      </c>
      <c r="Q2595" s="240">
        <v>3176.2759999999998</v>
      </c>
      <c r="R2595" s="235">
        <v>2753.953</v>
      </c>
      <c r="S2595" s="234">
        <v>422.32299999999987</v>
      </c>
      <c r="T2595" s="105">
        <v>15.335156409713596</v>
      </c>
      <c r="U2595" s="180" t="s">
        <v>11205</v>
      </c>
      <c r="V2595" s="165">
        <v>1543</v>
      </c>
      <c r="W2595" s="165">
        <v>1381</v>
      </c>
      <c r="X2595" s="165">
        <v>162</v>
      </c>
      <c r="Y2595" s="165">
        <v>11.73062997827661</v>
      </c>
      <c r="Z2595" s="237" t="s">
        <v>11206</v>
      </c>
      <c r="AA2595" s="165">
        <v>336</v>
      </c>
      <c r="AB2595" s="165">
        <v>286</v>
      </c>
      <c r="AC2595" s="165">
        <v>50</v>
      </c>
      <c r="AD2595" s="165">
        <v>17.482517482517483</v>
      </c>
      <c r="AE2595" s="237" t="s">
        <v>5445</v>
      </c>
      <c r="AF2595" s="165">
        <v>306</v>
      </c>
      <c r="AG2595" s="165">
        <v>306</v>
      </c>
      <c r="AH2595" s="165">
        <v>0</v>
      </c>
      <c r="AI2595" s="165">
        <v>0</v>
      </c>
      <c r="AJ2595" s="237" t="s">
        <v>11207</v>
      </c>
      <c r="AK2595" s="165">
        <v>209</v>
      </c>
      <c r="AL2595" s="165">
        <v>199</v>
      </c>
      <c r="AM2595" s="165">
        <v>10</v>
      </c>
      <c r="AN2595" s="165">
        <v>5.025125628140704</v>
      </c>
      <c r="AO2595" s="237" t="s">
        <v>5395</v>
      </c>
      <c r="AP2595" s="165">
        <v>169</v>
      </c>
      <c r="AQ2595" s="165">
        <v>136</v>
      </c>
      <c r="AR2595" s="165">
        <v>33</v>
      </c>
      <c r="AS2595" s="255">
        <v>24.264705882352942</v>
      </c>
      <c r="AT2595" s="183" t="s">
        <v>11208</v>
      </c>
    </row>
    <row r="2596" spans="2:46" ht="50" customHeight="1">
      <c r="B2596" s="34" t="s">
        <v>5109</v>
      </c>
      <c r="C2596" s="35" t="s">
        <v>5264</v>
      </c>
      <c r="D2596" s="36" t="s">
        <v>5110</v>
      </c>
      <c r="E2596" s="240">
        <v>2712.8820000000001</v>
      </c>
      <c r="F2596" s="235">
        <v>2444.9899999999998</v>
      </c>
      <c r="G2596" s="234">
        <v>267.89200000000028</v>
      </c>
      <c r="H2596" s="105">
        <v>10.956772829336737</v>
      </c>
      <c r="I2596" s="240">
        <v>798.97</v>
      </c>
      <c r="J2596" s="235">
        <v>822.38699999999994</v>
      </c>
      <c r="K2596" s="234">
        <v>-23.416999999999916</v>
      </c>
      <c r="L2596" s="312">
        <v>-2.8474428705706578</v>
      </c>
      <c r="M2596" s="240">
        <v>241.691</v>
      </c>
      <c r="N2596" s="235">
        <v>241.55099999999999</v>
      </c>
      <c r="O2596" s="234">
        <v>0.14000000000001478</v>
      </c>
      <c r="P2596" s="105">
        <v>5.7958774751507867E-2</v>
      </c>
      <c r="Q2596" s="240">
        <v>1672.221</v>
      </c>
      <c r="R2596" s="235">
        <v>1381.0519999999999</v>
      </c>
      <c r="S2596" s="234">
        <v>291.1690000000001</v>
      </c>
      <c r="T2596" s="105">
        <v>21.083130830700085</v>
      </c>
      <c r="U2596" s="180" t="s">
        <v>11209</v>
      </c>
      <c r="V2596" s="165">
        <v>450</v>
      </c>
      <c r="W2596" s="165">
        <v>304</v>
      </c>
      <c r="X2596" s="165">
        <v>146</v>
      </c>
      <c r="Y2596" s="165">
        <v>48.026315789473685</v>
      </c>
      <c r="Z2596" s="237" t="s">
        <v>11210</v>
      </c>
      <c r="AA2596" s="165">
        <v>330</v>
      </c>
      <c r="AB2596" s="165">
        <v>330</v>
      </c>
      <c r="AC2596" s="165">
        <v>0</v>
      </c>
      <c r="AD2596" s="165">
        <v>0</v>
      </c>
      <c r="AE2596" s="237" t="s">
        <v>11211</v>
      </c>
      <c r="AF2596" s="165">
        <v>327</v>
      </c>
      <c r="AG2596" s="165">
        <v>328</v>
      </c>
      <c r="AH2596" s="165">
        <v>-1</v>
      </c>
      <c r="AI2596" s="165">
        <v>-0.3048780487804878</v>
      </c>
      <c r="AJ2596" s="237" t="s">
        <v>5445</v>
      </c>
      <c r="AK2596" s="165">
        <v>133</v>
      </c>
      <c r="AL2596" s="165">
        <v>145</v>
      </c>
      <c r="AM2596" s="165">
        <v>-12</v>
      </c>
      <c r="AN2596" s="165">
        <v>-8.2758620689655178</v>
      </c>
      <c r="AO2596" s="237" t="s">
        <v>11205</v>
      </c>
      <c r="AP2596" s="165">
        <v>123</v>
      </c>
      <c r="AQ2596" s="165">
        <v>0</v>
      </c>
      <c r="AR2596" s="165">
        <v>123</v>
      </c>
      <c r="AS2596" s="255" t="s">
        <v>12167</v>
      </c>
      <c r="AT2596" s="166" t="s">
        <v>11845</v>
      </c>
    </row>
    <row r="2597" spans="2:46" ht="50" customHeight="1">
      <c r="B2597" s="34" t="s">
        <v>5111</v>
      </c>
      <c r="C2597" s="35" t="s">
        <v>5264</v>
      </c>
      <c r="D2597" s="36" t="s">
        <v>5112</v>
      </c>
      <c r="E2597" s="240">
        <v>4051.181</v>
      </c>
      <c r="F2597" s="235">
        <v>4000.6390000000001</v>
      </c>
      <c r="G2597" s="234">
        <v>50.541999999999916</v>
      </c>
      <c r="H2597" s="105">
        <v>1.2633481801282223</v>
      </c>
      <c r="I2597" s="240">
        <v>1921.867</v>
      </c>
      <c r="J2597" s="235">
        <v>1792.3420000000001</v>
      </c>
      <c r="K2597" s="234">
        <v>129.52499999999986</v>
      </c>
      <c r="L2597" s="312">
        <v>7.226578409700819</v>
      </c>
      <c r="M2597" s="240">
        <v>477.62700000000001</v>
      </c>
      <c r="N2597" s="235">
        <v>626.50099999999998</v>
      </c>
      <c r="O2597" s="234">
        <v>-148.87399999999997</v>
      </c>
      <c r="P2597" s="105">
        <v>-23.762771328377763</v>
      </c>
      <c r="Q2597" s="240">
        <v>1651.6869999999999</v>
      </c>
      <c r="R2597" s="235">
        <v>1581.796</v>
      </c>
      <c r="S2597" s="234">
        <v>69.890999999999849</v>
      </c>
      <c r="T2597" s="105">
        <v>4.4184585117170512</v>
      </c>
      <c r="U2597" s="180" t="s">
        <v>5338</v>
      </c>
      <c r="V2597" s="165">
        <v>520</v>
      </c>
      <c r="W2597" s="165">
        <v>526</v>
      </c>
      <c r="X2597" s="165">
        <v>-6</v>
      </c>
      <c r="Y2597" s="165">
        <v>-1.1406844106463878</v>
      </c>
      <c r="Z2597" s="237" t="s">
        <v>11212</v>
      </c>
      <c r="AA2597" s="165">
        <v>391</v>
      </c>
      <c r="AB2597" s="165">
        <v>351</v>
      </c>
      <c r="AC2597" s="165">
        <v>40</v>
      </c>
      <c r="AD2597" s="165">
        <v>11.396011396011396</v>
      </c>
      <c r="AE2597" s="237" t="s">
        <v>11213</v>
      </c>
      <c r="AF2597" s="165">
        <v>151</v>
      </c>
      <c r="AG2597" s="165">
        <v>173</v>
      </c>
      <c r="AH2597" s="165">
        <v>-22</v>
      </c>
      <c r="AI2597" s="165">
        <v>-12.716763005780345</v>
      </c>
      <c r="AJ2597" s="237" t="s">
        <v>5373</v>
      </c>
      <c r="AK2597" s="165">
        <v>150</v>
      </c>
      <c r="AL2597" s="165">
        <v>150</v>
      </c>
      <c r="AM2597" s="165">
        <v>0</v>
      </c>
      <c r="AN2597" s="165">
        <v>0</v>
      </c>
      <c r="AO2597" s="237" t="s">
        <v>11214</v>
      </c>
      <c r="AP2597" s="165">
        <v>135</v>
      </c>
      <c r="AQ2597" s="165">
        <v>142</v>
      </c>
      <c r="AR2597" s="165">
        <v>-7</v>
      </c>
      <c r="AS2597" s="255">
        <v>-4.929577464788732</v>
      </c>
      <c r="AT2597" s="166" t="s">
        <v>11215</v>
      </c>
    </row>
    <row r="2598" spans="2:46" ht="50" customHeight="1">
      <c r="B2598" s="34" t="s">
        <v>5113</v>
      </c>
      <c r="C2598" s="35" t="s">
        <v>5264</v>
      </c>
      <c r="D2598" s="36" t="s">
        <v>5114</v>
      </c>
      <c r="E2598" s="240">
        <v>6889.8090000000002</v>
      </c>
      <c r="F2598" s="232">
        <v>6346</v>
      </c>
      <c r="G2598" s="234">
        <v>543.8090000000002</v>
      </c>
      <c r="H2598" s="105">
        <v>8.5693192562243965</v>
      </c>
      <c r="I2598" s="240">
        <v>2762</v>
      </c>
      <c r="J2598" s="235">
        <v>2814</v>
      </c>
      <c r="K2598" s="234">
        <v>-52</v>
      </c>
      <c r="L2598" s="312">
        <v>-1.8479033404406537</v>
      </c>
      <c r="M2598" s="240">
        <v>544.91600000000005</v>
      </c>
      <c r="N2598" s="235">
        <v>625.69500000000005</v>
      </c>
      <c r="O2598" s="234">
        <v>-80.778999999999996</v>
      </c>
      <c r="P2598" s="105">
        <v>-12.910283764453926</v>
      </c>
      <c r="Q2598" s="240">
        <v>3582.893</v>
      </c>
      <c r="R2598" s="232">
        <v>2907</v>
      </c>
      <c r="S2598" s="234">
        <v>675.89300000000003</v>
      </c>
      <c r="T2598" s="105">
        <v>23.250533195734434</v>
      </c>
      <c r="U2598" s="180" t="s">
        <v>5698</v>
      </c>
      <c r="V2598" s="165">
        <v>1754</v>
      </c>
      <c r="W2598" s="165">
        <v>1645</v>
      </c>
      <c r="X2598" s="165">
        <v>109</v>
      </c>
      <c r="Y2598" s="165">
        <v>6.6261398176291797</v>
      </c>
      <c r="Z2598" s="237" t="s">
        <v>11216</v>
      </c>
      <c r="AA2598" s="165">
        <v>674</v>
      </c>
      <c r="AB2598" s="165">
        <v>690</v>
      </c>
      <c r="AC2598" s="165">
        <v>-16</v>
      </c>
      <c r="AD2598" s="165">
        <v>-2.318840579710145</v>
      </c>
      <c r="AE2598" s="237" t="s">
        <v>11217</v>
      </c>
      <c r="AF2598" s="165">
        <v>628</v>
      </c>
      <c r="AG2598" s="165">
        <v>98</v>
      </c>
      <c r="AH2598" s="165">
        <v>530</v>
      </c>
      <c r="AI2598" s="165">
        <v>540.81632653061217</v>
      </c>
      <c r="AJ2598" s="237" t="s">
        <v>11218</v>
      </c>
      <c r="AK2598" s="165">
        <v>250</v>
      </c>
      <c r="AL2598" s="165">
        <v>250</v>
      </c>
      <c r="AM2598" s="165">
        <v>0</v>
      </c>
      <c r="AN2598" s="165">
        <v>0</v>
      </c>
      <c r="AO2598" s="237" t="s">
        <v>5615</v>
      </c>
      <c r="AP2598" s="165">
        <v>126</v>
      </c>
      <c r="AQ2598" s="165">
        <v>72</v>
      </c>
      <c r="AR2598" s="165">
        <v>54</v>
      </c>
      <c r="AS2598" s="255">
        <v>75</v>
      </c>
      <c r="AT2598" s="166" t="s">
        <v>11846</v>
      </c>
    </row>
    <row r="2599" spans="2:46" ht="50" customHeight="1">
      <c r="B2599" s="34" t="s">
        <v>5115</v>
      </c>
      <c r="C2599" s="35" t="s">
        <v>5264</v>
      </c>
      <c r="D2599" s="36" t="s">
        <v>5116</v>
      </c>
      <c r="E2599" s="240">
        <v>11374.81</v>
      </c>
      <c r="F2599" s="235">
        <v>11055.388000000001</v>
      </c>
      <c r="G2599" s="234">
        <v>319.42199999999866</v>
      </c>
      <c r="H2599" s="105">
        <v>2.8892880105157652</v>
      </c>
      <c r="I2599" s="240">
        <v>6152.2259999999997</v>
      </c>
      <c r="J2599" s="235">
        <v>6143.9369999999999</v>
      </c>
      <c r="K2599" s="234">
        <v>8.2889999999997599</v>
      </c>
      <c r="L2599" s="312">
        <v>0.13491349276530276</v>
      </c>
      <c r="M2599" s="240">
        <v>763.90099999999995</v>
      </c>
      <c r="N2599" s="235">
        <v>763.90099999999995</v>
      </c>
      <c r="O2599" s="234">
        <v>0</v>
      </c>
      <c r="P2599" s="105">
        <v>0</v>
      </c>
      <c r="Q2599" s="240">
        <v>4458.683</v>
      </c>
      <c r="R2599" s="235">
        <v>4147.55</v>
      </c>
      <c r="S2599" s="234">
        <v>311.13299999999981</v>
      </c>
      <c r="T2599" s="105">
        <v>7.5016093838531122</v>
      </c>
      <c r="U2599" s="180" t="s">
        <v>5440</v>
      </c>
      <c r="V2599" s="165">
        <v>3180</v>
      </c>
      <c r="W2599" s="165">
        <v>2981</v>
      </c>
      <c r="X2599" s="165">
        <v>199</v>
      </c>
      <c r="Y2599" s="165">
        <v>6.6756122106675617</v>
      </c>
      <c r="Z2599" s="237" t="s">
        <v>11219</v>
      </c>
      <c r="AA2599" s="165">
        <v>488</v>
      </c>
      <c r="AB2599" s="165">
        <v>375</v>
      </c>
      <c r="AC2599" s="165">
        <v>113</v>
      </c>
      <c r="AD2599" s="165">
        <v>30.133333333333333</v>
      </c>
      <c r="AE2599" s="237" t="s">
        <v>5338</v>
      </c>
      <c r="AF2599" s="165">
        <v>355</v>
      </c>
      <c r="AG2599" s="165">
        <v>355</v>
      </c>
      <c r="AH2599" s="165">
        <v>0</v>
      </c>
      <c r="AI2599" s="165">
        <v>0</v>
      </c>
      <c r="AJ2599" s="237" t="s">
        <v>5526</v>
      </c>
      <c r="AK2599" s="165">
        <v>250</v>
      </c>
      <c r="AL2599" s="165">
        <v>250</v>
      </c>
      <c r="AM2599" s="165">
        <v>0</v>
      </c>
      <c r="AN2599" s="165">
        <v>0</v>
      </c>
      <c r="AO2599" s="237" t="s">
        <v>5373</v>
      </c>
      <c r="AP2599" s="165">
        <v>186</v>
      </c>
      <c r="AQ2599" s="165">
        <v>186</v>
      </c>
      <c r="AR2599" s="165">
        <v>0</v>
      </c>
      <c r="AS2599" s="255">
        <v>0</v>
      </c>
      <c r="AT2599" s="166" t="s">
        <v>11849</v>
      </c>
    </row>
    <row r="2600" spans="2:46" ht="50" customHeight="1">
      <c r="B2600" s="37" t="s">
        <v>5117</v>
      </c>
      <c r="C2600" s="35" t="s">
        <v>5264</v>
      </c>
      <c r="D2600" s="39" t="s">
        <v>5118</v>
      </c>
      <c r="E2600" s="240">
        <v>9583.1299999999992</v>
      </c>
      <c r="F2600" s="235">
        <v>9593.5490000000009</v>
      </c>
      <c r="G2600" s="234">
        <v>-10.419000000001688</v>
      </c>
      <c r="H2600" s="105">
        <v>-0.10860422977984149</v>
      </c>
      <c r="I2600" s="240">
        <v>3714.1489999999999</v>
      </c>
      <c r="J2600" s="235">
        <v>3126.605</v>
      </c>
      <c r="K2600" s="234">
        <v>587.54399999999987</v>
      </c>
      <c r="L2600" s="312">
        <v>18.791756553833945</v>
      </c>
      <c r="M2600" s="240">
        <v>184.08500000000001</v>
      </c>
      <c r="N2600" s="235">
        <v>183.423</v>
      </c>
      <c r="O2600" s="234">
        <v>0.66200000000000614</v>
      </c>
      <c r="P2600" s="105">
        <v>0.36091438914422191</v>
      </c>
      <c r="Q2600" s="240">
        <v>5684.8959999999997</v>
      </c>
      <c r="R2600" s="235">
        <v>6283.5209999999997</v>
      </c>
      <c r="S2600" s="234">
        <v>-598.625</v>
      </c>
      <c r="T2600" s="105">
        <v>-9.5269037853139995</v>
      </c>
      <c r="U2600" s="180" t="s">
        <v>6289</v>
      </c>
      <c r="V2600" s="165">
        <v>1649</v>
      </c>
      <c r="W2600" s="165">
        <v>1461</v>
      </c>
      <c r="X2600" s="165">
        <v>188</v>
      </c>
      <c r="Y2600" s="165">
        <v>12.867898699520877</v>
      </c>
      <c r="Z2600" s="237" t="s">
        <v>11220</v>
      </c>
      <c r="AA2600" s="165">
        <v>870</v>
      </c>
      <c r="AB2600" s="165">
        <v>1032</v>
      </c>
      <c r="AC2600" s="165">
        <v>-162</v>
      </c>
      <c r="AD2600" s="165">
        <v>-15.697674418604651</v>
      </c>
      <c r="AE2600" s="237" t="s">
        <v>11221</v>
      </c>
      <c r="AF2600" s="165">
        <v>844</v>
      </c>
      <c r="AG2600" s="165">
        <v>1026</v>
      </c>
      <c r="AH2600" s="165">
        <v>-182</v>
      </c>
      <c r="AI2600" s="165">
        <v>-17.738791423001949</v>
      </c>
      <c r="AJ2600" s="237" t="s">
        <v>11139</v>
      </c>
      <c r="AK2600" s="165">
        <v>840</v>
      </c>
      <c r="AL2600" s="165">
        <v>1353</v>
      </c>
      <c r="AM2600" s="165">
        <v>-513</v>
      </c>
      <c r="AN2600" s="165">
        <v>-37.915742793791573</v>
      </c>
      <c r="AO2600" s="237" t="s">
        <v>11222</v>
      </c>
      <c r="AP2600" s="165">
        <v>460</v>
      </c>
      <c r="AQ2600" s="165">
        <v>426</v>
      </c>
      <c r="AR2600" s="165">
        <v>34</v>
      </c>
      <c r="AS2600" s="255">
        <v>7.981220657276995</v>
      </c>
      <c r="AT2600" s="166" t="s">
        <v>11223</v>
      </c>
    </row>
    <row r="2601" spans="2:46" ht="50" customHeight="1">
      <c r="B2601" s="37" t="s">
        <v>5119</v>
      </c>
      <c r="C2601" s="35" t="s">
        <v>5264</v>
      </c>
      <c r="D2601" s="39" t="s">
        <v>5120</v>
      </c>
      <c r="E2601" s="240">
        <v>1050.816</v>
      </c>
      <c r="F2601" s="235">
        <v>1170.654</v>
      </c>
      <c r="G2601" s="234">
        <v>-119.83799999999997</v>
      </c>
      <c r="H2601" s="105">
        <v>-10.236841970385781</v>
      </c>
      <c r="I2601" s="240">
        <v>489.16899999999998</v>
      </c>
      <c r="J2601" s="235">
        <v>496.70800000000003</v>
      </c>
      <c r="K2601" s="234">
        <v>-7.5390000000000441</v>
      </c>
      <c r="L2601" s="312">
        <v>-1.5177931501002688</v>
      </c>
      <c r="M2601" s="240">
        <v>12.920999999999999</v>
      </c>
      <c r="N2601" s="235">
        <v>12.92</v>
      </c>
      <c r="O2601" s="234">
        <v>9.9999999999944578E-4</v>
      </c>
      <c r="P2601" s="105">
        <v>7.7399380804910661E-3</v>
      </c>
      <c r="Q2601" s="240">
        <v>548.726</v>
      </c>
      <c r="R2601" s="235">
        <v>661.02599999999995</v>
      </c>
      <c r="S2601" s="234">
        <v>-112.29999999999995</v>
      </c>
      <c r="T2601" s="105">
        <v>-16.988741743895091</v>
      </c>
      <c r="U2601" s="180" t="s">
        <v>5373</v>
      </c>
      <c r="V2601" s="165">
        <v>221</v>
      </c>
      <c r="W2601" s="165">
        <v>221</v>
      </c>
      <c r="X2601" s="165">
        <v>0</v>
      </c>
      <c r="Y2601" s="165">
        <v>0</v>
      </c>
      <c r="Z2601" s="237" t="s">
        <v>5427</v>
      </c>
      <c r="AA2601" s="165">
        <v>161</v>
      </c>
      <c r="AB2601" s="165">
        <v>200</v>
      </c>
      <c r="AC2601" s="165">
        <v>-39</v>
      </c>
      <c r="AD2601" s="165">
        <v>-19.5</v>
      </c>
      <c r="AE2601" s="237" t="s">
        <v>11139</v>
      </c>
      <c r="AF2601" s="165">
        <v>58</v>
      </c>
      <c r="AG2601" s="165">
        <v>90</v>
      </c>
      <c r="AH2601" s="165">
        <v>-32</v>
      </c>
      <c r="AI2601" s="165">
        <v>-35.555555555555557</v>
      </c>
      <c r="AJ2601" s="237" t="s">
        <v>5460</v>
      </c>
      <c r="AK2601" s="165">
        <v>29</v>
      </c>
      <c r="AL2601" s="165">
        <v>33</v>
      </c>
      <c r="AM2601" s="165">
        <v>-4</v>
      </c>
      <c r="AN2601" s="165">
        <v>-12.121212121212121</v>
      </c>
      <c r="AO2601" s="237" t="s">
        <v>6289</v>
      </c>
      <c r="AP2601" s="165">
        <v>20</v>
      </c>
      <c r="AQ2601" s="165">
        <v>51</v>
      </c>
      <c r="AR2601" s="165">
        <v>-31</v>
      </c>
      <c r="AS2601" s="255">
        <v>-60.784313725490193</v>
      </c>
      <c r="AT2601" s="171" t="s">
        <v>11224</v>
      </c>
    </row>
    <row r="2602" spans="2:46" ht="50" customHeight="1">
      <c r="B2602" s="34" t="s">
        <v>5121</v>
      </c>
      <c r="C2602" s="35" t="s">
        <v>5264</v>
      </c>
      <c r="D2602" s="36" t="s">
        <v>5122</v>
      </c>
      <c r="E2602" s="240">
        <v>1464.2919999999999</v>
      </c>
      <c r="F2602" s="235">
        <v>1665.4680000000001</v>
      </c>
      <c r="G2602" s="234">
        <v>-201.17600000000016</v>
      </c>
      <c r="H2602" s="105">
        <v>-12.079247394726297</v>
      </c>
      <c r="I2602" s="240">
        <v>586.57000000000005</v>
      </c>
      <c r="J2602" s="235">
        <v>619.42499999999995</v>
      </c>
      <c r="K2602" s="234">
        <v>-32.854999999999905</v>
      </c>
      <c r="L2602" s="312">
        <v>-5.3041126851515363</v>
      </c>
      <c r="M2602" s="240">
        <v>181.827</v>
      </c>
      <c r="N2602" s="235">
        <v>181.827</v>
      </c>
      <c r="O2602" s="234">
        <v>0</v>
      </c>
      <c r="P2602" s="105">
        <v>0</v>
      </c>
      <c r="Q2602" s="240">
        <v>695.89499999999998</v>
      </c>
      <c r="R2602" s="235">
        <v>864.21600000000001</v>
      </c>
      <c r="S2602" s="234">
        <v>-168.32100000000003</v>
      </c>
      <c r="T2602" s="105">
        <v>-19.476728040212173</v>
      </c>
      <c r="U2602" s="180" t="s">
        <v>5422</v>
      </c>
      <c r="V2602" s="165">
        <v>593</v>
      </c>
      <c r="W2602" s="165">
        <v>801</v>
      </c>
      <c r="X2602" s="165">
        <v>-208</v>
      </c>
      <c r="Y2602" s="165">
        <v>-25.96754057428215</v>
      </c>
      <c r="Z2602" s="237" t="s">
        <v>11225</v>
      </c>
      <c r="AA2602" s="165">
        <v>94</v>
      </c>
      <c r="AB2602" s="165">
        <v>56</v>
      </c>
      <c r="AC2602" s="165">
        <v>38</v>
      </c>
      <c r="AD2602" s="165">
        <v>67.857142857142861</v>
      </c>
      <c r="AE2602" s="237" t="s">
        <v>5486</v>
      </c>
      <c r="AF2602" s="165">
        <v>9</v>
      </c>
      <c r="AG2602" s="165">
        <v>7</v>
      </c>
      <c r="AH2602" s="165">
        <v>2</v>
      </c>
      <c r="AI2602" s="165">
        <v>28.571428571428569</v>
      </c>
      <c r="AJ2602" s="165" t="s">
        <v>6176</v>
      </c>
      <c r="AK2602" s="165" t="s">
        <v>6176</v>
      </c>
      <c r="AL2602" s="165" t="s">
        <v>6176</v>
      </c>
      <c r="AM2602" s="165" t="s">
        <v>6176</v>
      </c>
      <c r="AN2602" s="165" t="s">
        <v>6176</v>
      </c>
      <c r="AO2602" s="165" t="s">
        <v>6176</v>
      </c>
      <c r="AP2602" s="165" t="s">
        <v>6176</v>
      </c>
      <c r="AQ2602" s="165" t="s">
        <v>6176</v>
      </c>
      <c r="AR2602" s="165" t="s">
        <v>6176</v>
      </c>
      <c r="AS2602" s="165" t="s">
        <v>6176</v>
      </c>
      <c r="AT2602" s="166" t="s">
        <v>11226</v>
      </c>
    </row>
    <row r="2603" spans="2:46" ht="50" customHeight="1">
      <c r="B2603" s="34" t="s">
        <v>5123</v>
      </c>
      <c r="C2603" s="35" t="s">
        <v>5264</v>
      </c>
      <c r="D2603" s="36" t="s">
        <v>5124</v>
      </c>
      <c r="E2603" s="240">
        <v>1334.6179999999999</v>
      </c>
      <c r="F2603" s="235">
        <v>1297.0160000000001</v>
      </c>
      <c r="G2603" s="234">
        <v>37.601999999999862</v>
      </c>
      <c r="H2603" s="105">
        <v>2.8991161250130961</v>
      </c>
      <c r="I2603" s="240">
        <v>660.21</v>
      </c>
      <c r="J2603" s="235">
        <v>848.81700000000001</v>
      </c>
      <c r="K2603" s="234">
        <v>-188.60699999999997</v>
      </c>
      <c r="L2603" s="312">
        <v>-22.219983812765292</v>
      </c>
      <c r="M2603" s="240">
        <v>44.625999999999998</v>
      </c>
      <c r="N2603" s="235">
        <v>44.625999999999998</v>
      </c>
      <c r="O2603" s="234">
        <v>0</v>
      </c>
      <c r="P2603" s="105">
        <v>0</v>
      </c>
      <c r="Q2603" s="240">
        <v>629.78200000000004</v>
      </c>
      <c r="R2603" s="235">
        <v>403.57299999999998</v>
      </c>
      <c r="S2603" s="234">
        <v>226.20900000000006</v>
      </c>
      <c r="T2603" s="105">
        <v>56.05156935672111</v>
      </c>
      <c r="U2603" s="180" t="s">
        <v>11227</v>
      </c>
      <c r="V2603" s="165">
        <v>178</v>
      </c>
      <c r="W2603" s="165">
        <v>30</v>
      </c>
      <c r="X2603" s="165">
        <v>148</v>
      </c>
      <c r="Y2603" s="165">
        <v>493.33333333333337</v>
      </c>
      <c r="Z2603" s="237" t="s">
        <v>11228</v>
      </c>
      <c r="AA2603" s="165">
        <v>96</v>
      </c>
      <c r="AB2603" s="165">
        <v>91</v>
      </c>
      <c r="AC2603" s="165">
        <v>5</v>
      </c>
      <c r="AD2603" s="165">
        <v>5.4945054945054945</v>
      </c>
      <c r="AE2603" s="237" t="s">
        <v>11229</v>
      </c>
      <c r="AF2603" s="165">
        <v>89</v>
      </c>
      <c r="AG2603" s="165">
        <v>65</v>
      </c>
      <c r="AH2603" s="165">
        <v>24</v>
      </c>
      <c r="AI2603" s="165">
        <v>36.923076923076927</v>
      </c>
      <c r="AJ2603" s="237" t="s">
        <v>11230</v>
      </c>
      <c r="AK2603" s="165">
        <v>68</v>
      </c>
      <c r="AL2603" s="165">
        <v>49</v>
      </c>
      <c r="AM2603" s="165">
        <v>19</v>
      </c>
      <c r="AN2603" s="165">
        <v>38.775510204081634</v>
      </c>
      <c r="AO2603" s="237" t="s">
        <v>11231</v>
      </c>
      <c r="AP2603" s="165">
        <v>58</v>
      </c>
      <c r="AQ2603" s="165">
        <v>58</v>
      </c>
      <c r="AR2603" s="165">
        <v>0</v>
      </c>
      <c r="AS2603" s="255">
        <v>0</v>
      </c>
      <c r="AT2603" s="206" t="s">
        <v>11232</v>
      </c>
    </row>
    <row r="2604" spans="2:46" ht="50" customHeight="1">
      <c r="B2604" s="34" t="s">
        <v>5125</v>
      </c>
      <c r="C2604" s="35" t="s">
        <v>5264</v>
      </c>
      <c r="D2604" s="36" t="s">
        <v>5126</v>
      </c>
      <c r="E2604" s="240">
        <v>1899.7750000000001</v>
      </c>
      <c r="F2604" s="235">
        <v>2122.5610000000001</v>
      </c>
      <c r="G2604" s="234">
        <v>-222.78600000000006</v>
      </c>
      <c r="H2604" s="105">
        <v>-10.496094105187085</v>
      </c>
      <c r="I2604" s="240">
        <v>1508.6</v>
      </c>
      <c r="J2604" s="235">
        <v>1517.0940000000001</v>
      </c>
      <c r="K2604" s="234">
        <v>-8.4940000000001419</v>
      </c>
      <c r="L2604" s="312">
        <v>-0.55988620349168483</v>
      </c>
      <c r="M2604" s="240">
        <v>106.724</v>
      </c>
      <c r="N2604" s="235">
        <v>106.71299999999999</v>
      </c>
      <c r="O2604" s="234">
        <v>1.1000000000009891E-2</v>
      </c>
      <c r="P2604" s="105">
        <v>1.0308022452756357E-2</v>
      </c>
      <c r="Q2604" s="240">
        <v>284.45100000000002</v>
      </c>
      <c r="R2604" s="235">
        <v>498.75400000000002</v>
      </c>
      <c r="S2604" s="234">
        <v>-214.303</v>
      </c>
      <c r="T2604" s="105">
        <v>-42.967675447214454</v>
      </c>
      <c r="U2604" s="180" t="s">
        <v>5440</v>
      </c>
      <c r="V2604" s="165">
        <v>153</v>
      </c>
      <c r="W2604" s="165">
        <v>372</v>
      </c>
      <c r="X2604" s="165">
        <v>-219</v>
      </c>
      <c r="Y2604" s="165">
        <v>-58.870967741935488</v>
      </c>
      <c r="Z2604" s="237" t="s">
        <v>5373</v>
      </c>
      <c r="AA2604" s="165">
        <v>53</v>
      </c>
      <c r="AB2604" s="165">
        <v>53</v>
      </c>
      <c r="AC2604" s="165">
        <v>0</v>
      </c>
      <c r="AD2604" s="165">
        <v>0</v>
      </c>
      <c r="AE2604" s="237" t="s">
        <v>5774</v>
      </c>
      <c r="AF2604" s="165">
        <v>30</v>
      </c>
      <c r="AG2604" s="165">
        <v>25</v>
      </c>
      <c r="AH2604" s="165">
        <v>5</v>
      </c>
      <c r="AI2604" s="165">
        <v>20</v>
      </c>
      <c r="AJ2604" s="237" t="s">
        <v>5338</v>
      </c>
      <c r="AK2604" s="165">
        <v>26</v>
      </c>
      <c r="AL2604" s="165">
        <v>26</v>
      </c>
      <c r="AM2604" s="165">
        <v>0</v>
      </c>
      <c r="AN2604" s="165">
        <v>0</v>
      </c>
      <c r="AO2604" s="237" t="s">
        <v>11233</v>
      </c>
      <c r="AP2604" s="165">
        <v>15</v>
      </c>
      <c r="AQ2604" s="165">
        <v>16</v>
      </c>
      <c r="AR2604" s="165">
        <v>-1</v>
      </c>
      <c r="AS2604" s="255">
        <v>-6.25</v>
      </c>
      <c r="AT2604" s="166" t="s">
        <v>11234</v>
      </c>
    </row>
    <row r="2605" spans="2:46" ht="50" customHeight="1">
      <c r="B2605" s="34" t="s">
        <v>5127</v>
      </c>
      <c r="C2605" s="35" t="s">
        <v>5264</v>
      </c>
      <c r="D2605" s="36" t="s">
        <v>5128</v>
      </c>
      <c r="E2605" s="240">
        <v>1009.337</v>
      </c>
      <c r="F2605" s="235">
        <v>659.24800000000005</v>
      </c>
      <c r="G2605" s="234">
        <v>350.08899999999994</v>
      </c>
      <c r="H2605" s="105">
        <v>53.104294590199729</v>
      </c>
      <c r="I2605" s="240">
        <v>602.98099999999999</v>
      </c>
      <c r="J2605" s="235">
        <v>387.11200000000002</v>
      </c>
      <c r="K2605" s="234">
        <v>215.86899999999997</v>
      </c>
      <c r="L2605" s="312">
        <v>55.76396495071193</v>
      </c>
      <c r="M2605" s="240">
        <v>71.257000000000005</v>
      </c>
      <c r="N2605" s="235">
        <v>71.212999999999994</v>
      </c>
      <c r="O2605" s="234">
        <v>4.4000000000011141E-2</v>
      </c>
      <c r="P2605" s="105">
        <v>6.1786471571217541E-2</v>
      </c>
      <c r="Q2605" s="240">
        <v>335.09899999999999</v>
      </c>
      <c r="R2605" s="235">
        <v>200.923</v>
      </c>
      <c r="S2605" s="234">
        <v>134.17599999999999</v>
      </c>
      <c r="T2605" s="105">
        <v>66.779811171443782</v>
      </c>
      <c r="U2605" s="180" t="s">
        <v>5460</v>
      </c>
      <c r="V2605" s="165">
        <v>190</v>
      </c>
      <c r="W2605" s="165">
        <v>55</v>
      </c>
      <c r="X2605" s="165">
        <v>135</v>
      </c>
      <c r="Y2605" s="165">
        <v>245.45454545454547</v>
      </c>
      <c r="Z2605" s="237" t="s">
        <v>5362</v>
      </c>
      <c r="AA2605" s="165">
        <v>103</v>
      </c>
      <c r="AB2605" s="165">
        <v>103</v>
      </c>
      <c r="AC2605" s="165">
        <v>0</v>
      </c>
      <c r="AD2605" s="165">
        <v>0</v>
      </c>
      <c r="AE2605" s="237" t="s">
        <v>11233</v>
      </c>
      <c r="AF2605" s="165">
        <v>17</v>
      </c>
      <c r="AG2605" s="165">
        <v>17</v>
      </c>
      <c r="AH2605" s="165">
        <v>0</v>
      </c>
      <c r="AI2605" s="165">
        <v>0</v>
      </c>
      <c r="AJ2605" s="237" t="s">
        <v>5580</v>
      </c>
      <c r="AK2605" s="165">
        <v>15</v>
      </c>
      <c r="AL2605" s="165">
        <v>18</v>
      </c>
      <c r="AM2605" s="165">
        <v>-3</v>
      </c>
      <c r="AN2605" s="165">
        <v>-16.666666666666664</v>
      </c>
      <c r="AO2605" s="237" t="s">
        <v>9637</v>
      </c>
      <c r="AP2605" s="165">
        <v>8</v>
      </c>
      <c r="AQ2605" s="165">
        <v>8</v>
      </c>
      <c r="AR2605" s="165">
        <v>0</v>
      </c>
      <c r="AS2605" s="255">
        <v>0</v>
      </c>
      <c r="AT2605" s="166" t="s">
        <v>11847</v>
      </c>
    </row>
    <row r="2606" spans="2:46" ht="50" customHeight="1">
      <c r="B2606" s="34" t="s">
        <v>5129</v>
      </c>
      <c r="C2606" s="35" t="s">
        <v>5264</v>
      </c>
      <c r="D2606" s="36" t="s">
        <v>5130</v>
      </c>
      <c r="E2606" s="240">
        <v>915.84</v>
      </c>
      <c r="F2606" s="235">
        <v>848.23800000000006</v>
      </c>
      <c r="G2606" s="234">
        <v>67.601999999999975</v>
      </c>
      <c r="H2606" s="105">
        <v>7.9696971840450406</v>
      </c>
      <c r="I2606" s="240">
        <v>538.01900000000001</v>
      </c>
      <c r="J2606" s="235">
        <v>482.93599999999998</v>
      </c>
      <c r="K2606" s="234">
        <v>55.083000000000027</v>
      </c>
      <c r="L2606" s="312">
        <v>11.405859161462395</v>
      </c>
      <c r="M2606" s="240">
        <v>230.25700000000001</v>
      </c>
      <c r="N2606" s="235">
        <v>220.23500000000001</v>
      </c>
      <c r="O2606" s="234">
        <v>10.021999999999991</v>
      </c>
      <c r="P2606" s="105">
        <v>4.5505936840193391</v>
      </c>
      <c r="Q2606" s="240">
        <v>147.56399999999999</v>
      </c>
      <c r="R2606" s="235">
        <v>145.06700000000001</v>
      </c>
      <c r="S2606" s="234">
        <v>2.4969999999999857</v>
      </c>
      <c r="T2606" s="105">
        <v>1.7212736183970063</v>
      </c>
      <c r="U2606" s="180" t="s">
        <v>5804</v>
      </c>
      <c r="V2606" s="165">
        <v>76</v>
      </c>
      <c r="W2606" s="165">
        <v>76</v>
      </c>
      <c r="X2606" s="165">
        <v>0</v>
      </c>
      <c r="Y2606" s="165">
        <v>0</v>
      </c>
      <c r="Z2606" s="237" t="s">
        <v>5373</v>
      </c>
      <c r="AA2606" s="165">
        <v>22</v>
      </c>
      <c r="AB2606" s="165">
        <v>22</v>
      </c>
      <c r="AC2606" s="165">
        <v>0</v>
      </c>
      <c r="AD2606" s="165">
        <v>0</v>
      </c>
      <c r="AE2606" s="237" t="s">
        <v>5395</v>
      </c>
      <c r="AF2606" s="165">
        <v>20</v>
      </c>
      <c r="AG2606" s="165">
        <v>20</v>
      </c>
      <c r="AH2606" s="165">
        <v>0</v>
      </c>
      <c r="AI2606" s="165">
        <v>0</v>
      </c>
      <c r="AJ2606" s="237" t="s">
        <v>11235</v>
      </c>
      <c r="AK2606" s="165">
        <v>11</v>
      </c>
      <c r="AL2606" s="165">
        <v>11</v>
      </c>
      <c r="AM2606" s="165">
        <v>0</v>
      </c>
      <c r="AN2606" s="165">
        <v>0</v>
      </c>
      <c r="AO2606" s="237" t="s">
        <v>6323</v>
      </c>
      <c r="AP2606" s="165">
        <v>5</v>
      </c>
      <c r="AQ2606" s="165">
        <v>5</v>
      </c>
      <c r="AR2606" s="165">
        <v>0</v>
      </c>
      <c r="AS2606" s="255">
        <v>0</v>
      </c>
      <c r="AT2606" s="166" t="s">
        <v>11236</v>
      </c>
    </row>
    <row r="2607" spans="2:46" ht="50" customHeight="1">
      <c r="B2607" s="34" t="s">
        <v>5131</v>
      </c>
      <c r="C2607" s="35" t="s">
        <v>5264</v>
      </c>
      <c r="D2607" s="36" t="s">
        <v>5132</v>
      </c>
      <c r="E2607" s="240">
        <v>358.77499999999998</v>
      </c>
      <c r="F2607" s="235">
        <v>332.80900000000003</v>
      </c>
      <c r="G2607" s="234">
        <v>25.965999999999951</v>
      </c>
      <c r="H2607" s="105">
        <v>7.8020726602946286</v>
      </c>
      <c r="I2607" s="240">
        <v>298.61900000000003</v>
      </c>
      <c r="J2607" s="235">
        <v>276.60300000000001</v>
      </c>
      <c r="K2607" s="234">
        <v>22.01600000000002</v>
      </c>
      <c r="L2607" s="312">
        <v>7.9594219874694128</v>
      </c>
      <c r="M2607" s="240">
        <v>0</v>
      </c>
      <c r="N2607" s="235">
        <v>0</v>
      </c>
      <c r="O2607" s="234">
        <v>0</v>
      </c>
      <c r="P2607" s="234">
        <v>0</v>
      </c>
      <c r="Q2607" s="240">
        <v>60.155999999999999</v>
      </c>
      <c r="R2607" s="235">
        <v>56.206000000000003</v>
      </c>
      <c r="S2607" s="234">
        <v>3.9499999999999957</v>
      </c>
      <c r="T2607" s="105">
        <v>7.0277194605558053</v>
      </c>
      <c r="U2607" s="180" t="s">
        <v>5577</v>
      </c>
      <c r="V2607" s="165">
        <v>25</v>
      </c>
      <c r="W2607" s="165">
        <v>22</v>
      </c>
      <c r="X2607" s="165">
        <v>3</v>
      </c>
      <c r="Y2607" s="165">
        <v>13.636363636363635</v>
      </c>
      <c r="Z2607" s="237" t="s">
        <v>8428</v>
      </c>
      <c r="AA2607" s="165">
        <v>21</v>
      </c>
      <c r="AB2607" s="165">
        <v>21</v>
      </c>
      <c r="AC2607" s="165">
        <v>0</v>
      </c>
      <c r="AD2607" s="165">
        <v>0</v>
      </c>
      <c r="AE2607" s="237" t="s">
        <v>5386</v>
      </c>
      <c r="AF2607" s="165">
        <v>5</v>
      </c>
      <c r="AG2607" s="165">
        <v>5</v>
      </c>
      <c r="AH2607" s="165">
        <v>0</v>
      </c>
      <c r="AI2607" s="165">
        <v>0</v>
      </c>
      <c r="AJ2607" s="237" t="s">
        <v>5422</v>
      </c>
      <c r="AK2607" s="165">
        <v>4</v>
      </c>
      <c r="AL2607" s="165">
        <v>3</v>
      </c>
      <c r="AM2607" s="165">
        <v>1</v>
      </c>
      <c r="AN2607" s="165">
        <v>33.333333333333329</v>
      </c>
      <c r="AO2607" s="237" t="s">
        <v>5578</v>
      </c>
      <c r="AP2607" s="165">
        <v>3</v>
      </c>
      <c r="AQ2607" s="165">
        <v>3</v>
      </c>
      <c r="AR2607" s="165">
        <v>0</v>
      </c>
      <c r="AS2607" s="255">
        <v>0</v>
      </c>
      <c r="AT2607" s="166" t="s">
        <v>11237</v>
      </c>
    </row>
    <row r="2608" spans="2:46" ht="50" customHeight="1">
      <c r="B2608" s="34" t="s">
        <v>5133</v>
      </c>
      <c r="C2608" s="35" t="s">
        <v>5264</v>
      </c>
      <c r="D2608" s="36" t="s">
        <v>5134</v>
      </c>
      <c r="E2608" s="240">
        <v>744.65499999999997</v>
      </c>
      <c r="F2608" s="235">
        <v>671.26300000000003</v>
      </c>
      <c r="G2608" s="234">
        <v>73.391999999999939</v>
      </c>
      <c r="H2608" s="105">
        <v>10.933419538988435</v>
      </c>
      <c r="I2608" s="240">
        <v>328.346</v>
      </c>
      <c r="J2608" s="235">
        <v>239.982</v>
      </c>
      <c r="K2608" s="234">
        <v>88.364000000000004</v>
      </c>
      <c r="L2608" s="312">
        <v>36.821094915451994</v>
      </c>
      <c r="M2608" s="240">
        <v>14.407999999999999</v>
      </c>
      <c r="N2608" s="235">
        <v>14.407999999999999</v>
      </c>
      <c r="O2608" s="234">
        <v>0</v>
      </c>
      <c r="P2608" s="105">
        <v>0</v>
      </c>
      <c r="Q2608" s="240">
        <v>401.90100000000001</v>
      </c>
      <c r="R2608" s="235">
        <v>416.87299999999999</v>
      </c>
      <c r="S2608" s="234">
        <v>-14.97199999999998</v>
      </c>
      <c r="T2608" s="105">
        <v>-3.5915014884629088</v>
      </c>
      <c r="U2608" s="180" t="s">
        <v>11238</v>
      </c>
      <c r="V2608" s="165">
        <v>313</v>
      </c>
      <c r="W2608" s="165">
        <v>328</v>
      </c>
      <c r="X2608" s="165">
        <v>-15</v>
      </c>
      <c r="Y2608" s="165">
        <v>-4.5731707317073171</v>
      </c>
      <c r="Z2608" s="237" t="s">
        <v>11239</v>
      </c>
      <c r="AA2608" s="165">
        <v>40</v>
      </c>
      <c r="AB2608" s="165">
        <v>40</v>
      </c>
      <c r="AC2608" s="165">
        <v>0</v>
      </c>
      <c r="AD2608" s="165">
        <v>0</v>
      </c>
      <c r="AE2608" s="237" t="s">
        <v>5458</v>
      </c>
      <c r="AF2608" s="165">
        <v>24</v>
      </c>
      <c r="AG2608" s="165">
        <v>24</v>
      </c>
      <c r="AH2608" s="165">
        <v>0</v>
      </c>
      <c r="AI2608" s="165">
        <v>0</v>
      </c>
      <c r="AJ2608" s="237" t="s">
        <v>5386</v>
      </c>
      <c r="AK2608" s="165">
        <v>16</v>
      </c>
      <c r="AL2608" s="165">
        <v>16</v>
      </c>
      <c r="AM2608" s="165">
        <v>0</v>
      </c>
      <c r="AN2608" s="165">
        <v>0</v>
      </c>
      <c r="AO2608" s="237" t="s">
        <v>8535</v>
      </c>
      <c r="AP2608" s="165">
        <v>6</v>
      </c>
      <c r="AQ2608" s="165">
        <v>6</v>
      </c>
      <c r="AR2608" s="165">
        <v>0</v>
      </c>
      <c r="AS2608" s="255">
        <v>0</v>
      </c>
      <c r="AT2608" s="166" t="s">
        <v>12155</v>
      </c>
    </row>
    <row r="2609" spans="2:46" ht="50" customHeight="1">
      <c r="B2609" s="34" t="s">
        <v>5135</v>
      </c>
      <c r="C2609" s="35" t="s">
        <v>5264</v>
      </c>
      <c r="D2609" s="36" t="s">
        <v>5136</v>
      </c>
      <c r="E2609" s="188">
        <v>551.27</v>
      </c>
      <c r="F2609" s="189">
        <v>514.90700000000004</v>
      </c>
      <c r="G2609" s="190">
        <v>36.362999999999943</v>
      </c>
      <c r="H2609" s="307">
        <v>7.0620519822025996</v>
      </c>
      <c r="I2609" s="188">
        <v>399.38400000000001</v>
      </c>
      <c r="J2609" s="189">
        <v>396.74</v>
      </c>
      <c r="K2609" s="190">
        <v>2.6440000000000055</v>
      </c>
      <c r="L2609" s="322">
        <v>0.6664314160407333</v>
      </c>
      <c r="M2609" s="188">
        <v>1.722</v>
      </c>
      <c r="N2609" s="189">
        <v>1.722</v>
      </c>
      <c r="O2609" s="190">
        <v>0</v>
      </c>
      <c r="P2609" s="307">
        <v>0</v>
      </c>
      <c r="Q2609" s="188">
        <v>150.16399999999999</v>
      </c>
      <c r="R2609" s="189">
        <v>116.44499999999999</v>
      </c>
      <c r="S2609" s="190">
        <v>33.718999999999994</v>
      </c>
      <c r="T2609" s="307">
        <v>28.957018334836189</v>
      </c>
      <c r="U2609" s="191" t="s">
        <v>6034</v>
      </c>
      <c r="V2609" s="251">
        <v>137</v>
      </c>
      <c r="W2609" s="251">
        <v>105</v>
      </c>
      <c r="X2609" s="251">
        <v>32</v>
      </c>
      <c r="Y2609" s="251">
        <v>30.476190476190478</v>
      </c>
      <c r="Z2609" s="192" t="s">
        <v>11240</v>
      </c>
      <c r="AA2609" s="251">
        <v>7</v>
      </c>
      <c r="AB2609" s="251">
        <v>6</v>
      </c>
      <c r="AC2609" s="251">
        <v>1</v>
      </c>
      <c r="AD2609" s="251">
        <v>16.666666666666664</v>
      </c>
      <c r="AE2609" s="192" t="s">
        <v>5338</v>
      </c>
      <c r="AF2609" s="251">
        <v>6</v>
      </c>
      <c r="AG2609" s="251">
        <v>6</v>
      </c>
      <c r="AH2609" s="251">
        <v>0</v>
      </c>
      <c r="AI2609" s="251">
        <v>0</v>
      </c>
      <c r="AJ2609" s="192" t="s">
        <v>5445</v>
      </c>
      <c r="AK2609" s="251">
        <v>0</v>
      </c>
      <c r="AL2609" s="251">
        <v>0</v>
      </c>
      <c r="AM2609" s="251">
        <v>0</v>
      </c>
      <c r="AN2609" s="251" t="s">
        <v>12166</v>
      </c>
      <c r="AO2609" s="193" t="s">
        <v>11241</v>
      </c>
      <c r="AP2609" s="251">
        <v>0</v>
      </c>
      <c r="AQ2609" s="251">
        <v>0</v>
      </c>
      <c r="AR2609" s="251">
        <v>0</v>
      </c>
      <c r="AS2609" s="265" t="s">
        <v>12166</v>
      </c>
      <c r="AT2609" s="106" t="s">
        <v>12154</v>
      </c>
    </row>
    <row r="2610" spans="2:46" ht="50" customHeight="1">
      <c r="B2610" s="34" t="s">
        <v>5137</v>
      </c>
      <c r="C2610" s="35" t="s">
        <v>5264</v>
      </c>
      <c r="D2610" s="36" t="s">
        <v>5138</v>
      </c>
      <c r="E2610" s="240">
        <v>4497.9920000000002</v>
      </c>
      <c r="F2610" s="235">
        <v>4969.6220000000003</v>
      </c>
      <c r="G2610" s="234">
        <v>-471.63000000000011</v>
      </c>
      <c r="H2610" s="105">
        <v>-9.4902590176878654</v>
      </c>
      <c r="I2610" s="240">
        <v>689.11300000000006</v>
      </c>
      <c r="J2610" s="235">
        <v>4313.817</v>
      </c>
      <c r="K2610" s="234">
        <v>-3624.7039999999997</v>
      </c>
      <c r="L2610" s="312">
        <v>-84.025446605639502</v>
      </c>
      <c r="M2610" s="240">
        <v>145.59200000000001</v>
      </c>
      <c r="N2610" s="235">
        <v>145.59200000000001</v>
      </c>
      <c r="O2610" s="234">
        <v>0</v>
      </c>
      <c r="P2610" s="105">
        <v>0</v>
      </c>
      <c r="Q2610" s="240">
        <v>3663.2869999999998</v>
      </c>
      <c r="R2610" s="235">
        <v>510.21300000000002</v>
      </c>
      <c r="S2610" s="234">
        <v>3153.0739999999996</v>
      </c>
      <c r="T2610" s="105">
        <v>617.99170150505756</v>
      </c>
      <c r="U2610" s="180" t="s">
        <v>11242</v>
      </c>
      <c r="V2610" s="165">
        <v>2134</v>
      </c>
      <c r="W2610" s="165" t="s">
        <v>5412</v>
      </c>
      <c r="X2610" s="165" t="s">
        <v>5412</v>
      </c>
      <c r="Y2610" s="165" t="s">
        <v>5412</v>
      </c>
      <c r="Z2610" s="237" t="s">
        <v>11243</v>
      </c>
      <c r="AA2610" s="165">
        <v>1107</v>
      </c>
      <c r="AB2610" s="165">
        <v>89</v>
      </c>
      <c r="AC2610" s="165">
        <v>1018</v>
      </c>
      <c r="AD2610" s="255">
        <v>1143.8202247191011</v>
      </c>
      <c r="AE2610" s="237" t="s">
        <v>5445</v>
      </c>
      <c r="AF2610" s="165">
        <v>201</v>
      </c>
      <c r="AG2610" s="165">
        <v>201</v>
      </c>
      <c r="AH2610" s="165">
        <v>0</v>
      </c>
      <c r="AI2610" s="165">
        <v>0</v>
      </c>
      <c r="AJ2610" s="237" t="s">
        <v>11244</v>
      </c>
      <c r="AK2610" s="165">
        <v>117</v>
      </c>
      <c r="AL2610" s="165">
        <v>116</v>
      </c>
      <c r="AM2610" s="165">
        <v>1</v>
      </c>
      <c r="AN2610" s="165">
        <v>0.86206896551724133</v>
      </c>
      <c r="AO2610" s="235" t="s">
        <v>5373</v>
      </c>
      <c r="AP2610" s="165">
        <v>69</v>
      </c>
      <c r="AQ2610" s="165">
        <v>69</v>
      </c>
      <c r="AR2610" s="165">
        <v>0</v>
      </c>
      <c r="AS2610" s="255">
        <v>0</v>
      </c>
      <c r="AT2610" s="166" t="s">
        <v>11245</v>
      </c>
    </row>
    <row r="2611" spans="2:46" ht="50" customHeight="1">
      <c r="B2611" s="34" t="s">
        <v>5139</v>
      </c>
      <c r="C2611" s="35" t="s">
        <v>5264</v>
      </c>
      <c r="D2611" s="36" t="s">
        <v>5140</v>
      </c>
      <c r="E2611" s="240">
        <v>585.54300000000001</v>
      </c>
      <c r="F2611" s="235">
        <v>574.6</v>
      </c>
      <c r="G2611" s="234">
        <v>10.942999999999984</v>
      </c>
      <c r="H2611" s="105">
        <v>1.9044552732335507</v>
      </c>
      <c r="I2611" s="240">
        <v>231.25899999999999</v>
      </c>
      <c r="J2611" s="235">
        <v>222.70400000000001</v>
      </c>
      <c r="K2611" s="234">
        <v>8.5549999999999784</v>
      </c>
      <c r="L2611" s="312">
        <v>3.841421797542917</v>
      </c>
      <c r="M2611" s="240">
        <v>2.61</v>
      </c>
      <c r="N2611" s="235">
        <v>2.61</v>
      </c>
      <c r="O2611" s="234">
        <v>0</v>
      </c>
      <c r="P2611" s="105">
        <v>0</v>
      </c>
      <c r="Q2611" s="240">
        <v>351.67399999999998</v>
      </c>
      <c r="R2611" s="235">
        <v>349.286</v>
      </c>
      <c r="S2611" s="234">
        <v>2.3879999999999768</v>
      </c>
      <c r="T2611" s="105">
        <v>0.6836804223472962</v>
      </c>
      <c r="U2611" s="180" t="s">
        <v>11246</v>
      </c>
      <c r="V2611" s="165">
        <v>163</v>
      </c>
      <c r="W2611" s="165">
        <v>193</v>
      </c>
      <c r="X2611" s="165">
        <v>-30</v>
      </c>
      <c r="Y2611" s="165">
        <v>-15.544041450777202</v>
      </c>
      <c r="Z2611" s="241" t="s">
        <v>11247</v>
      </c>
      <c r="AA2611" s="165">
        <v>104</v>
      </c>
      <c r="AB2611" s="165">
        <v>68</v>
      </c>
      <c r="AC2611" s="165">
        <v>36</v>
      </c>
      <c r="AD2611" s="165">
        <v>52.941176470588239</v>
      </c>
      <c r="AE2611" s="241" t="s">
        <v>10846</v>
      </c>
      <c r="AF2611" s="165">
        <v>42</v>
      </c>
      <c r="AG2611" s="165">
        <v>42</v>
      </c>
      <c r="AH2611" s="165">
        <v>0</v>
      </c>
      <c r="AI2611" s="165">
        <v>0</v>
      </c>
      <c r="AJ2611" s="241" t="s">
        <v>11248</v>
      </c>
      <c r="AK2611" s="165">
        <v>27</v>
      </c>
      <c r="AL2611" s="165">
        <v>40</v>
      </c>
      <c r="AM2611" s="165">
        <v>-13</v>
      </c>
      <c r="AN2611" s="165">
        <v>-32.5</v>
      </c>
      <c r="AO2611" s="241" t="s">
        <v>11249</v>
      </c>
      <c r="AP2611" s="165">
        <v>26</v>
      </c>
      <c r="AQ2611" s="165">
        <v>5</v>
      </c>
      <c r="AR2611" s="165">
        <v>21</v>
      </c>
      <c r="AS2611" s="255">
        <v>420</v>
      </c>
      <c r="AT2611" s="166" t="s">
        <v>11250</v>
      </c>
    </row>
    <row r="2612" spans="2:46" ht="50" customHeight="1">
      <c r="B2612" s="34" t="s">
        <v>5141</v>
      </c>
      <c r="C2612" s="35" t="s">
        <v>5264</v>
      </c>
      <c r="D2612" s="36" t="s">
        <v>5142</v>
      </c>
      <c r="E2612" s="240">
        <v>263.43400000000003</v>
      </c>
      <c r="F2612" s="235">
        <v>400.14499999999998</v>
      </c>
      <c r="G2612" s="234">
        <v>-136.71099999999996</v>
      </c>
      <c r="H2612" s="105">
        <v>-34.165365055167491</v>
      </c>
      <c r="I2612" s="240">
        <v>186.02600000000001</v>
      </c>
      <c r="J2612" s="235">
        <v>324.99299999999999</v>
      </c>
      <c r="K2612" s="234">
        <v>-138.96699999999998</v>
      </c>
      <c r="L2612" s="312">
        <v>-42.759997907647239</v>
      </c>
      <c r="M2612" s="240">
        <v>30.044</v>
      </c>
      <c r="N2612" s="235">
        <v>30.044</v>
      </c>
      <c r="O2612" s="234">
        <v>0</v>
      </c>
      <c r="P2612" s="105">
        <v>0</v>
      </c>
      <c r="Q2612" s="240">
        <v>47.363999999999997</v>
      </c>
      <c r="R2612" s="235">
        <v>45.107999999999997</v>
      </c>
      <c r="S2612" s="234">
        <v>2.2560000000000002</v>
      </c>
      <c r="T2612" s="105">
        <v>5.0013301409949467</v>
      </c>
      <c r="U2612" s="180" t="s">
        <v>11251</v>
      </c>
      <c r="V2612" s="165">
        <v>19</v>
      </c>
      <c r="W2612" s="165">
        <v>19</v>
      </c>
      <c r="X2612" s="165">
        <v>0</v>
      </c>
      <c r="Y2612" s="165">
        <v>0</v>
      </c>
      <c r="Z2612" s="180" t="s">
        <v>11252</v>
      </c>
      <c r="AA2612" s="165">
        <v>15</v>
      </c>
      <c r="AB2612" s="165">
        <v>14</v>
      </c>
      <c r="AC2612" s="165">
        <v>1</v>
      </c>
      <c r="AD2612" s="165">
        <v>7.1428571428571423</v>
      </c>
      <c r="AE2612" s="237" t="s">
        <v>11253</v>
      </c>
      <c r="AF2612" s="165">
        <v>9</v>
      </c>
      <c r="AG2612" s="165">
        <v>9</v>
      </c>
      <c r="AH2612" s="165">
        <v>0</v>
      </c>
      <c r="AI2612" s="165">
        <v>0</v>
      </c>
      <c r="AJ2612" s="237" t="s">
        <v>11254</v>
      </c>
      <c r="AK2612" s="165">
        <v>4</v>
      </c>
      <c r="AL2612" s="165">
        <v>3</v>
      </c>
      <c r="AM2612" s="165">
        <v>1</v>
      </c>
      <c r="AN2612" s="165">
        <v>33.333333333333329</v>
      </c>
      <c r="AO2612" s="237" t="s">
        <v>11255</v>
      </c>
      <c r="AP2612" s="165">
        <v>0</v>
      </c>
      <c r="AQ2612" s="165">
        <v>0</v>
      </c>
      <c r="AR2612" s="165">
        <v>0</v>
      </c>
      <c r="AS2612" s="255" t="s">
        <v>12166</v>
      </c>
      <c r="AT2612" s="166" t="s">
        <v>11256</v>
      </c>
    </row>
    <row r="2613" spans="2:46" ht="50" customHeight="1">
      <c r="B2613" s="34" t="s">
        <v>5143</v>
      </c>
      <c r="C2613" s="35" t="s">
        <v>5264</v>
      </c>
      <c r="D2613" s="36" t="s">
        <v>5144</v>
      </c>
      <c r="E2613" s="240">
        <v>961.71699999999998</v>
      </c>
      <c r="F2613" s="235">
        <v>973.21100000000001</v>
      </c>
      <c r="G2613" s="234">
        <v>-11.494000000000028</v>
      </c>
      <c r="H2613" s="105">
        <v>-1.1810388497458442</v>
      </c>
      <c r="I2613" s="240">
        <v>426.70100000000002</v>
      </c>
      <c r="J2613" s="235">
        <v>443.709</v>
      </c>
      <c r="K2613" s="234">
        <v>-17.007999999999981</v>
      </c>
      <c r="L2613" s="312">
        <v>-3.8331428932025227</v>
      </c>
      <c r="M2613" s="240">
        <v>198.25200000000001</v>
      </c>
      <c r="N2613" s="235">
        <v>198.24700000000001</v>
      </c>
      <c r="O2613" s="234">
        <v>4.9999999999954525E-3</v>
      </c>
      <c r="P2613" s="105">
        <v>2.5221062613787104E-3</v>
      </c>
      <c r="Q2613" s="240">
        <v>336.76400000000001</v>
      </c>
      <c r="R2613" s="235">
        <v>331.255</v>
      </c>
      <c r="S2613" s="234">
        <v>5.5090000000000146</v>
      </c>
      <c r="T2613" s="105">
        <v>1.6630692366907716</v>
      </c>
      <c r="U2613" s="185" t="s">
        <v>11257</v>
      </c>
      <c r="V2613" s="165">
        <v>151</v>
      </c>
      <c r="W2613" s="165">
        <v>151</v>
      </c>
      <c r="X2613" s="165">
        <v>0</v>
      </c>
      <c r="Y2613" s="165">
        <v>0</v>
      </c>
      <c r="Z2613" s="194" t="s">
        <v>11258</v>
      </c>
      <c r="AA2613" s="165">
        <v>63</v>
      </c>
      <c r="AB2613" s="165">
        <v>63</v>
      </c>
      <c r="AC2613" s="165">
        <v>0</v>
      </c>
      <c r="AD2613" s="165">
        <v>0</v>
      </c>
      <c r="AE2613" s="195" t="s">
        <v>11259</v>
      </c>
      <c r="AF2613" s="165">
        <v>51</v>
      </c>
      <c r="AG2613" s="165">
        <v>45</v>
      </c>
      <c r="AH2613" s="165">
        <v>6</v>
      </c>
      <c r="AI2613" s="165">
        <v>13.333333333333334</v>
      </c>
      <c r="AJ2613" s="235" t="s">
        <v>11260</v>
      </c>
      <c r="AK2613" s="165">
        <v>50</v>
      </c>
      <c r="AL2613" s="165">
        <v>50</v>
      </c>
      <c r="AM2613" s="165">
        <v>0</v>
      </c>
      <c r="AN2613" s="165">
        <v>0</v>
      </c>
      <c r="AO2613" s="195" t="s">
        <v>11261</v>
      </c>
      <c r="AP2613" s="165">
        <v>22</v>
      </c>
      <c r="AQ2613" s="165">
        <v>22</v>
      </c>
      <c r="AR2613" s="165">
        <v>0</v>
      </c>
      <c r="AS2613" s="255">
        <v>0</v>
      </c>
      <c r="AT2613" s="166" t="s">
        <v>11262</v>
      </c>
    </row>
    <row r="2614" spans="2:46" ht="50" customHeight="1" thickBot="1">
      <c r="B2614" s="34" t="s">
        <v>5145</v>
      </c>
      <c r="C2614" s="35" t="s">
        <v>5264</v>
      </c>
      <c r="D2614" s="36" t="s">
        <v>5146</v>
      </c>
      <c r="E2614" s="240">
        <v>3669.6559999999999</v>
      </c>
      <c r="F2614" s="235">
        <v>3935.7959999999998</v>
      </c>
      <c r="G2614" s="234">
        <v>-266.13999999999987</v>
      </c>
      <c r="H2614" s="105">
        <v>-6.7620374633238072</v>
      </c>
      <c r="I2614" s="240">
        <v>1820.7809999999999</v>
      </c>
      <c r="J2614" s="235">
        <v>1813.884</v>
      </c>
      <c r="K2614" s="234">
        <v>6.8969999999999345</v>
      </c>
      <c r="L2614" s="312">
        <v>0.3802337966485142</v>
      </c>
      <c r="M2614" s="240">
        <v>59.652999999999999</v>
      </c>
      <c r="N2614" s="235">
        <v>59.621000000000002</v>
      </c>
      <c r="O2614" s="234">
        <v>3.1999999999996476E-2</v>
      </c>
      <c r="P2614" s="105">
        <v>5.3672363764439499E-2</v>
      </c>
      <c r="Q2614" s="240">
        <v>1789.222</v>
      </c>
      <c r="R2614" s="235">
        <v>2062.2910000000002</v>
      </c>
      <c r="S2614" s="234">
        <v>-273.06900000000019</v>
      </c>
      <c r="T2614" s="105">
        <v>-13.241050850728639</v>
      </c>
      <c r="U2614" s="180" t="s">
        <v>5338</v>
      </c>
      <c r="V2614" s="165">
        <v>916</v>
      </c>
      <c r="W2614" s="165">
        <v>1058</v>
      </c>
      <c r="X2614" s="165">
        <v>-142</v>
      </c>
      <c r="Y2614" s="165">
        <v>-13.42155009451796</v>
      </c>
      <c r="Z2614" s="237" t="s">
        <v>11263</v>
      </c>
      <c r="AA2614" s="165">
        <v>524</v>
      </c>
      <c r="AB2614" s="165">
        <v>551</v>
      </c>
      <c r="AC2614" s="165">
        <v>-27</v>
      </c>
      <c r="AD2614" s="165">
        <v>-4.900181488203267</v>
      </c>
      <c r="AE2614" s="196" t="s">
        <v>11264</v>
      </c>
      <c r="AF2614" s="165">
        <v>143</v>
      </c>
      <c r="AG2614" s="165">
        <v>157</v>
      </c>
      <c r="AH2614" s="165">
        <v>-14</v>
      </c>
      <c r="AI2614" s="165">
        <v>-8.9171974522292992</v>
      </c>
      <c r="AJ2614" s="235" t="s">
        <v>7127</v>
      </c>
      <c r="AK2614" s="165">
        <v>127</v>
      </c>
      <c r="AL2614" s="165">
        <v>101</v>
      </c>
      <c r="AM2614" s="165">
        <v>26</v>
      </c>
      <c r="AN2614" s="165">
        <v>25.742574257425744</v>
      </c>
      <c r="AO2614" s="235" t="s">
        <v>5373</v>
      </c>
      <c r="AP2614" s="165">
        <v>55</v>
      </c>
      <c r="AQ2614" s="165">
        <v>55</v>
      </c>
      <c r="AR2614" s="165">
        <v>0</v>
      </c>
      <c r="AS2614" s="255">
        <v>0</v>
      </c>
      <c r="AT2614" s="171" t="s">
        <v>11265</v>
      </c>
    </row>
    <row r="2615" spans="2:46" ht="50" customHeight="1" thickBot="1">
      <c r="B2615" s="34" t="s">
        <v>5147</v>
      </c>
      <c r="C2615" s="35" t="s">
        <v>5264</v>
      </c>
      <c r="D2615" s="36" t="s">
        <v>5148</v>
      </c>
      <c r="E2615" s="240">
        <v>2704.6959999999999</v>
      </c>
      <c r="F2615" s="235">
        <v>2164.08</v>
      </c>
      <c r="G2615" s="234">
        <v>540.61599999999999</v>
      </c>
      <c r="H2615" s="105">
        <v>24.98133155890725</v>
      </c>
      <c r="I2615" s="240">
        <v>577.86</v>
      </c>
      <c r="J2615" s="235">
        <v>412</v>
      </c>
      <c r="K2615" s="234">
        <v>165.86</v>
      </c>
      <c r="L2615" s="312">
        <v>40.257281553398059</v>
      </c>
      <c r="M2615" s="240">
        <v>150.09</v>
      </c>
      <c r="N2615" s="235">
        <v>150</v>
      </c>
      <c r="O2615" s="234">
        <v>9.0000000000003411E-2</v>
      </c>
      <c r="P2615" s="105">
        <v>6.0000000000002274E-2</v>
      </c>
      <c r="Q2615" s="240">
        <v>1976.7460000000001</v>
      </c>
      <c r="R2615" s="235">
        <v>1602.08</v>
      </c>
      <c r="S2615" s="234">
        <v>374.66600000000017</v>
      </c>
      <c r="T2615" s="105">
        <v>23.38622291021673</v>
      </c>
      <c r="U2615" s="180" t="s">
        <v>10022</v>
      </c>
      <c r="V2615" s="165">
        <v>981</v>
      </c>
      <c r="W2615" s="165">
        <v>747</v>
      </c>
      <c r="X2615" s="165">
        <v>234</v>
      </c>
      <c r="Y2615" s="165">
        <v>31.325301204819279</v>
      </c>
      <c r="Z2615" s="237" t="s">
        <v>5595</v>
      </c>
      <c r="AA2615" s="165">
        <v>587</v>
      </c>
      <c r="AB2615" s="165">
        <v>480</v>
      </c>
      <c r="AC2615" s="165">
        <v>107</v>
      </c>
      <c r="AD2615" s="165">
        <v>22.291666666666668</v>
      </c>
      <c r="AE2615" s="237" t="s">
        <v>5570</v>
      </c>
      <c r="AF2615" s="165">
        <v>351</v>
      </c>
      <c r="AG2615" s="165">
        <v>321</v>
      </c>
      <c r="AH2615" s="165">
        <v>30</v>
      </c>
      <c r="AI2615" s="165">
        <v>9.3457943925233646</v>
      </c>
      <c r="AJ2615" s="237" t="s">
        <v>6751</v>
      </c>
      <c r="AK2615" s="165">
        <v>57</v>
      </c>
      <c r="AL2615" s="165">
        <v>54</v>
      </c>
      <c r="AM2615" s="165">
        <v>3</v>
      </c>
      <c r="AN2615" s="165">
        <v>5.5555555555555554</v>
      </c>
      <c r="AO2615" s="235" t="s">
        <v>6646</v>
      </c>
      <c r="AP2615" s="165">
        <v>1</v>
      </c>
      <c r="AQ2615" s="165" t="s">
        <v>12166</v>
      </c>
      <c r="AR2615" s="165" t="s">
        <v>12166</v>
      </c>
      <c r="AS2615" s="255" t="s">
        <v>12166</v>
      </c>
      <c r="AT2615" s="174" t="s">
        <v>11266</v>
      </c>
    </row>
    <row r="2616" spans="2:46" ht="50" customHeight="1" thickBot="1">
      <c r="B2616" s="34" t="s">
        <v>5149</v>
      </c>
      <c r="C2616" s="35" t="s">
        <v>5264</v>
      </c>
      <c r="D2616" s="36" t="s">
        <v>5150</v>
      </c>
      <c r="E2616" s="240">
        <v>3043.9380000000001</v>
      </c>
      <c r="F2616" s="235">
        <v>3104.194</v>
      </c>
      <c r="G2616" s="234">
        <v>-60.255999999999858</v>
      </c>
      <c r="H2616" s="105">
        <v>-1.9411157936649535</v>
      </c>
      <c r="I2616" s="240">
        <v>2091.0500000000002</v>
      </c>
      <c r="J2616" s="235">
        <v>2142.1390000000001</v>
      </c>
      <c r="K2616" s="234">
        <v>-51.088999999999942</v>
      </c>
      <c r="L2616" s="312">
        <v>-2.3849526104515131</v>
      </c>
      <c r="M2616" s="240">
        <v>105.47199999999999</v>
      </c>
      <c r="N2616" s="235">
        <v>105.47199999999999</v>
      </c>
      <c r="O2616" s="234">
        <v>0</v>
      </c>
      <c r="P2616" s="105">
        <v>0</v>
      </c>
      <c r="Q2616" s="240">
        <v>847.41600000000005</v>
      </c>
      <c r="R2616" s="235">
        <v>856.58299999999997</v>
      </c>
      <c r="S2616" s="234">
        <v>-9.1669999999999163</v>
      </c>
      <c r="T2616" s="105">
        <v>-1.0701823407655671</v>
      </c>
      <c r="U2616" s="180" t="s">
        <v>5445</v>
      </c>
      <c r="V2616" s="165">
        <v>523.17295899999999</v>
      </c>
      <c r="W2616" s="165">
        <v>523.17295899999999</v>
      </c>
      <c r="X2616" s="165">
        <v>0</v>
      </c>
      <c r="Y2616" s="165">
        <v>0</v>
      </c>
      <c r="Z2616" s="237" t="s">
        <v>11267</v>
      </c>
      <c r="AA2616" s="165">
        <v>99.328000000000003</v>
      </c>
      <c r="AB2616" s="165">
        <v>108.495</v>
      </c>
      <c r="AC2616" s="165">
        <v>-9.1670000000000016</v>
      </c>
      <c r="AD2616" s="165">
        <v>-8.4492372920411096</v>
      </c>
      <c r="AE2616" s="237" t="s">
        <v>11268</v>
      </c>
      <c r="AF2616" s="165">
        <v>91.307761999999997</v>
      </c>
      <c r="AG2616" s="165">
        <v>91.307761999999997</v>
      </c>
      <c r="AH2616" s="165">
        <v>0</v>
      </c>
      <c r="AI2616" s="165">
        <v>0</v>
      </c>
      <c r="AJ2616" s="237" t="s">
        <v>6332</v>
      </c>
      <c r="AK2616" s="165">
        <v>61.142358000000002</v>
      </c>
      <c r="AL2616" s="165">
        <v>61.142358000000002</v>
      </c>
      <c r="AM2616" s="165">
        <v>0</v>
      </c>
      <c r="AN2616" s="165">
        <v>0</v>
      </c>
      <c r="AO2616" s="237" t="s">
        <v>5526</v>
      </c>
      <c r="AP2616" s="165">
        <v>54.869571000000001</v>
      </c>
      <c r="AQ2616" s="165">
        <v>54.869571000000001</v>
      </c>
      <c r="AR2616" s="165">
        <v>0</v>
      </c>
      <c r="AS2616" s="255">
        <v>0</v>
      </c>
      <c r="AT2616" s="267" t="s">
        <v>11848</v>
      </c>
    </row>
    <row r="2617" spans="2:46" ht="50" customHeight="1" thickBot="1">
      <c r="B2617" s="37" t="s">
        <v>5151</v>
      </c>
      <c r="C2617" s="35" t="s">
        <v>5264</v>
      </c>
      <c r="D2617" s="39" t="s">
        <v>5152</v>
      </c>
      <c r="E2617" s="240">
        <v>5091.0929999999998</v>
      </c>
      <c r="F2617" s="235">
        <v>5233.7030000000004</v>
      </c>
      <c r="G2617" s="234">
        <v>-142.61000000000058</v>
      </c>
      <c r="H2617" s="105">
        <v>-2.7248393728111924</v>
      </c>
      <c r="I2617" s="240">
        <v>2101.7710000000002</v>
      </c>
      <c r="J2617" s="235">
        <v>2059.4090000000001</v>
      </c>
      <c r="K2617" s="234">
        <v>42.36200000000008</v>
      </c>
      <c r="L2617" s="312">
        <v>2.0569979057098458</v>
      </c>
      <c r="M2617" s="240">
        <v>631.52599999999995</v>
      </c>
      <c r="N2617" s="235">
        <v>630.86199999999997</v>
      </c>
      <c r="O2617" s="234">
        <v>0.66399999999998727</v>
      </c>
      <c r="P2617" s="105">
        <v>0.10525281281801523</v>
      </c>
      <c r="Q2617" s="240">
        <v>2357.7959999999998</v>
      </c>
      <c r="R2617" s="235">
        <v>2543.4319999999998</v>
      </c>
      <c r="S2617" s="234">
        <v>-185.63599999999997</v>
      </c>
      <c r="T2617" s="105">
        <v>-7.2986421496623448</v>
      </c>
      <c r="U2617" s="180" t="s">
        <v>5534</v>
      </c>
      <c r="V2617" s="165">
        <v>1663</v>
      </c>
      <c r="W2617" s="165">
        <v>1835</v>
      </c>
      <c r="X2617" s="165">
        <v>-172</v>
      </c>
      <c r="Y2617" s="165">
        <v>-9.3732970027247955</v>
      </c>
      <c r="Z2617" s="237" t="s">
        <v>5460</v>
      </c>
      <c r="AA2617" s="165">
        <v>177</v>
      </c>
      <c r="AB2617" s="165">
        <v>183</v>
      </c>
      <c r="AC2617" s="165">
        <v>-6</v>
      </c>
      <c r="AD2617" s="165">
        <v>-3.278688524590164</v>
      </c>
      <c r="AE2617" s="237" t="s">
        <v>11269</v>
      </c>
      <c r="AF2617" s="165">
        <v>170</v>
      </c>
      <c r="AG2617" s="165">
        <v>176</v>
      </c>
      <c r="AH2617" s="165">
        <v>-6</v>
      </c>
      <c r="AI2617" s="165">
        <v>-3.4090909090909087</v>
      </c>
      <c r="AJ2617" s="237" t="s">
        <v>5362</v>
      </c>
      <c r="AK2617" s="165">
        <v>160</v>
      </c>
      <c r="AL2617" s="165">
        <v>157</v>
      </c>
      <c r="AM2617" s="165">
        <v>3</v>
      </c>
      <c r="AN2617" s="165">
        <v>1.910828025477707</v>
      </c>
      <c r="AO2617" s="237" t="s">
        <v>11270</v>
      </c>
      <c r="AP2617" s="165">
        <v>109</v>
      </c>
      <c r="AQ2617" s="165">
        <v>113</v>
      </c>
      <c r="AR2617" s="165">
        <v>-4</v>
      </c>
      <c r="AS2617" s="255">
        <v>-3.5398230088495577</v>
      </c>
      <c r="AT2617" s="268" t="s">
        <v>12153</v>
      </c>
    </row>
    <row r="2618" spans="2:46" ht="50" customHeight="1">
      <c r="B2618" s="37" t="s">
        <v>5153</v>
      </c>
      <c r="C2618" s="35" t="s">
        <v>5264</v>
      </c>
      <c r="D2618" s="39" t="s">
        <v>5154</v>
      </c>
      <c r="E2618" s="240">
        <v>2353.547</v>
      </c>
      <c r="F2618" s="235">
        <v>2341.3119999999999</v>
      </c>
      <c r="G2618" s="234">
        <v>12.235000000000127</v>
      </c>
      <c r="H2618" s="105">
        <v>0.52257025120958367</v>
      </c>
      <c r="I2618" s="240">
        <v>1454.2850000000001</v>
      </c>
      <c r="J2618" s="235">
        <v>1403.848</v>
      </c>
      <c r="K2618" s="234">
        <v>50.437000000000126</v>
      </c>
      <c r="L2618" s="312">
        <v>3.5927678780038956</v>
      </c>
      <c r="M2618" s="240">
        <v>17.239999999999998</v>
      </c>
      <c r="N2618" s="235">
        <v>17.238</v>
      </c>
      <c r="O2618" s="234">
        <v>1.9999999999988916E-3</v>
      </c>
      <c r="P2618" s="105">
        <v>1.160227404570653E-2</v>
      </c>
      <c r="Q2618" s="240">
        <v>882.02200000000005</v>
      </c>
      <c r="R2618" s="235">
        <v>920.226</v>
      </c>
      <c r="S2618" s="234">
        <v>-38.203999999999951</v>
      </c>
      <c r="T2618" s="105">
        <v>-4.1515888488262611</v>
      </c>
      <c r="U2618" s="180" t="s">
        <v>5534</v>
      </c>
      <c r="V2618" s="165">
        <v>649</v>
      </c>
      <c r="W2618" s="165">
        <v>683</v>
      </c>
      <c r="X2618" s="165">
        <v>-34</v>
      </c>
      <c r="Y2618" s="255">
        <v>-4.9780380673499272</v>
      </c>
      <c r="Z2618" s="237" t="s">
        <v>6272</v>
      </c>
      <c r="AA2618" s="165">
        <v>133</v>
      </c>
      <c r="AB2618" s="165">
        <v>122</v>
      </c>
      <c r="AC2618" s="165">
        <v>11</v>
      </c>
      <c r="AD2618" s="255">
        <v>9.0163934426229506</v>
      </c>
      <c r="AE2618" s="237" t="s">
        <v>11271</v>
      </c>
      <c r="AF2618" s="165">
        <v>75</v>
      </c>
      <c r="AG2618" s="165">
        <v>65</v>
      </c>
      <c r="AH2618" s="165">
        <v>10</v>
      </c>
      <c r="AI2618" s="165">
        <v>15.384615384615385</v>
      </c>
      <c r="AJ2618" s="237" t="s">
        <v>11272</v>
      </c>
      <c r="AK2618" s="165">
        <v>11</v>
      </c>
      <c r="AL2618" s="165">
        <v>37</v>
      </c>
      <c r="AM2618" s="165">
        <v>-26</v>
      </c>
      <c r="AN2618" s="165">
        <v>-70.270270270270274</v>
      </c>
      <c r="AO2618" s="237" t="s">
        <v>11273</v>
      </c>
      <c r="AP2618" s="165">
        <v>11</v>
      </c>
      <c r="AQ2618" s="165">
        <v>10</v>
      </c>
      <c r="AR2618" s="165">
        <v>1</v>
      </c>
      <c r="AS2618" s="255">
        <v>10</v>
      </c>
      <c r="AT2618" s="267" t="s">
        <v>11274</v>
      </c>
    </row>
    <row r="2619" spans="2:46" ht="50" customHeight="1">
      <c r="B2619" s="34" t="s">
        <v>5155</v>
      </c>
      <c r="C2619" s="35" t="s">
        <v>5264</v>
      </c>
      <c r="D2619" s="36" t="s">
        <v>5156</v>
      </c>
      <c r="E2619" s="201">
        <v>1169.31</v>
      </c>
      <c r="F2619" s="202">
        <v>1415.0650000000001</v>
      </c>
      <c r="G2619" s="203">
        <v>-245.75500000000011</v>
      </c>
      <c r="H2619" s="308">
        <v>-17.367046743435822</v>
      </c>
      <c r="I2619" s="201">
        <v>148.07</v>
      </c>
      <c r="J2619" s="202">
        <v>388.28100000000001</v>
      </c>
      <c r="K2619" s="203">
        <v>-240.21100000000001</v>
      </c>
      <c r="L2619" s="288">
        <v>-61.865247076215425</v>
      </c>
      <c r="M2619" s="201" t="s">
        <v>12164</v>
      </c>
      <c r="N2619" s="202" t="s">
        <v>12164</v>
      </c>
      <c r="O2619" s="203" t="s">
        <v>12164</v>
      </c>
      <c r="P2619" s="203" t="s">
        <v>12164</v>
      </c>
      <c r="Q2619" s="201">
        <v>1021.24</v>
      </c>
      <c r="R2619" s="202">
        <v>1026.7840000000001</v>
      </c>
      <c r="S2619" s="203">
        <v>-5.5440000000000964</v>
      </c>
      <c r="T2619" s="308">
        <v>-0.53993829276655025</v>
      </c>
      <c r="U2619" s="204" t="s">
        <v>11275</v>
      </c>
      <c r="V2619" s="246">
        <v>643</v>
      </c>
      <c r="W2619" s="246">
        <v>649</v>
      </c>
      <c r="X2619" s="246">
        <v>-6</v>
      </c>
      <c r="Y2619" s="246">
        <v>-0.92449922958397546</v>
      </c>
      <c r="Z2619" s="205" t="s">
        <v>11276</v>
      </c>
      <c r="AA2619" s="246">
        <v>378</v>
      </c>
      <c r="AB2619" s="246">
        <v>378</v>
      </c>
      <c r="AC2619" s="246">
        <v>0</v>
      </c>
      <c r="AD2619" s="246">
        <v>0</v>
      </c>
      <c r="AE2619" s="235" t="s">
        <v>12158</v>
      </c>
      <c r="AF2619" s="235" t="s">
        <v>12158</v>
      </c>
      <c r="AG2619" s="235" t="s">
        <v>12158</v>
      </c>
      <c r="AH2619" s="235" t="s">
        <v>12158</v>
      </c>
      <c r="AI2619" s="235" t="s">
        <v>12158</v>
      </c>
      <c r="AJ2619" s="165" t="s">
        <v>6176</v>
      </c>
      <c r="AK2619" s="165" t="s">
        <v>6176</v>
      </c>
      <c r="AL2619" s="165" t="s">
        <v>6176</v>
      </c>
      <c r="AM2619" s="165" t="s">
        <v>6176</v>
      </c>
      <c r="AN2619" s="165" t="s">
        <v>6176</v>
      </c>
      <c r="AO2619" s="165" t="s">
        <v>6176</v>
      </c>
      <c r="AP2619" s="165" t="s">
        <v>6176</v>
      </c>
      <c r="AQ2619" s="165" t="s">
        <v>6176</v>
      </c>
      <c r="AR2619" s="165" t="s">
        <v>6176</v>
      </c>
      <c r="AS2619" s="165" t="s">
        <v>6176</v>
      </c>
      <c r="AT2619" s="238"/>
    </row>
    <row r="2620" spans="2:46" ht="50" customHeight="1">
      <c r="B2620" s="34" t="s">
        <v>5157</v>
      </c>
      <c r="C2620" s="35" t="s">
        <v>5264</v>
      </c>
      <c r="D2620" s="36" t="s">
        <v>5158</v>
      </c>
      <c r="E2620" s="240">
        <v>168.845</v>
      </c>
      <c r="F2620" s="235">
        <v>143.596</v>
      </c>
      <c r="G2620" s="234">
        <v>25.248999999999995</v>
      </c>
      <c r="H2620" s="105">
        <v>17.583358867935036</v>
      </c>
      <c r="I2620" s="240">
        <v>115.684</v>
      </c>
      <c r="J2620" s="235">
        <v>96.132000000000005</v>
      </c>
      <c r="K2620" s="234">
        <v>19.551999999999992</v>
      </c>
      <c r="L2620" s="312">
        <v>20.338700952856481</v>
      </c>
      <c r="M2620" s="201" t="s">
        <v>12164</v>
      </c>
      <c r="N2620" s="202" t="s">
        <v>12164</v>
      </c>
      <c r="O2620" s="203" t="s">
        <v>12164</v>
      </c>
      <c r="P2620" s="203" t="s">
        <v>12164</v>
      </c>
      <c r="Q2620" s="240">
        <v>53.161000000000001</v>
      </c>
      <c r="R2620" s="235">
        <v>47.463999999999999</v>
      </c>
      <c r="S2620" s="234">
        <v>5.6970000000000027</v>
      </c>
      <c r="T2620" s="105">
        <v>12.002781055115461</v>
      </c>
      <c r="U2620" s="180" t="s">
        <v>11277</v>
      </c>
      <c r="V2620" s="165">
        <v>45</v>
      </c>
      <c r="W2620" s="165">
        <v>40</v>
      </c>
      <c r="X2620" s="165">
        <v>5</v>
      </c>
      <c r="Y2620" s="165">
        <v>12.5</v>
      </c>
      <c r="Z2620" s="237" t="s">
        <v>11278</v>
      </c>
      <c r="AA2620" s="165">
        <v>8</v>
      </c>
      <c r="AB2620" s="165">
        <v>7</v>
      </c>
      <c r="AC2620" s="165">
        <v>1</v>
      </c>
      <c r="AD2620" s="165">
        <v>14.285714285714285</v>
      </c>
      <c r="AE2620" s="235" t="s">
        <v>12158</v>
      </c>
      <c r="AF2620" s="235" t="s">
        <v>12158</v>
      </c>
      <c r="AG2620" s="235" t="s">
        <v>12158</v>
      </c>
      <c r="AH2620" s="235" t="s">
        <v>12158</v>
      </c>
      <c r="AI2620" s="235" t="s">
        <v>12158</v>
      </c>
      <c r="AJ2620" s="165" t="s">
        <v>6176</v>
      </c>
      <c r="AK2620" s="165" t="s">
        <v>6176</v>
      </c>
      <c r="AL2620" s="165" t="s">
        <v>6176</v>
      </c>
      <c r="AM2620" s="165" t="s">
        <v>6176</v>
      </c>
      <c r="AN2620" s="165" t="s">
        <v>6176</v>
      </c>
      <c r="AO2620" s="165" t="s">
        <v>6176</v>
      </c>
      <c r="AP2620" s="165" t="s">
        <v>6176</v>
      </c>
      <c r="AQ2620" s="165" t="s">
        <v>6176</v>
      </c>
      <c r="AR2620" s="165" t="s">
        <v>6176</v>
      </c>
      <c r="AS2620" s="165" t="s">
        <v>6176</v>
      </c>
      <c r="AT2620" s="238"/>
    </row>
    <row r="2621" spans="2:46" ht="50" customHeight="1">
      <c r="B2621" s="34" t="s">
        <v>5159</v>
      </c>
      <c r="C2621" s="35" t="s">
        <v>5264</v>
      </c>
      <c r="D2621" s="36" t="s">
        <v>5160</v>
      </c>
      <c r="E2621" s="240">
        <v>16.141999999999999</v>
      </c>
      <c r="F2621" s="235">
        <v>16.132999999999999</v>
      </c>
      <c r="G2621" s="234">
        <v>9.0000000000003411E-3</v>
      </c>
      <c r="H2621" s="105">
        <v>5.5786276575964432E-2</v>
      </c>
      <c r="I2621" s="240">
        <v>16.141999999999999</v>
      </c>
      <c r="J2621" s="235">
        <v>16.132999999999999</v>
      </c>
      <c r="K2621" s="234">
        <v>9.0000000000003411E-3</v>
      </c>
      <c r="L2621" s="312">
        <v>5.5786276575964432E-2</v>
      </c>
      <c r="M2621" s="201" t="s">
        <v>12164</v>
      </c>
      <c r="N2621" s="202" t="s">
        <v>12164</v>
      </c>
      <c r="O2621" s="203" t="s">
        <v>12164</v>
      </c>
      <c r="P2621" s="203" t="s">
        <v>12164</v>
      </c>
      <c r="Q2621" s="201" t="s">
        <v>12164</v>
      </c>
      <c r="R2621" s="202" t="s">
        <v>12164</v>
      </c>
      <c r="S2621" s="203" t="s">
        <v>12164</v>
      </c>
      <c r="T2621" s="289" t="s">
        <v>12164</v>
      </c>
      <c r="U2621" s="65" t="s">
        <v>6150</v>
      </c>
      <c r="V2621" s="235" t="s">
        <v>6150</v>
      </c>
      <c r="W2621" s="235" t="s">
        <v>6150</v>
      </c>
      <c r="X2621" s="235" t="s">
        <v>6150</v>
      </c>
      <c r="Y2621" s="235" t="s">
        <v>6150</v>
      </c>
      <c r="Z2621" s="235" t="s">
        <v>6150</v>
      </c>
      <c r="AA2621" s="235" t="s">
        <v>6150</v>
      </c>
      <c r="AB2621" s="235" t="s">
        <v>6150</v>
      </c>
      <c r="AC2621" s="235" t="s">
        <v>6150</v>
      </c>
      <c r="AD2621" s="235" t="s">
        <v>6150</v>
      </c>
      <c r="AE2621" s="235" t="s">
        <v>12158</v>
      </c>
      <c r="AF2621" s="235" t="s">
        <v>12158</v>
      </c>
      <c r="AG2621" s="235" t="s">
        <v>12158</v>
      </c>
      <c r="AH2621" s="235" t="s">
        <v>12158</v>
      </c>
      <c r="AI2621" s="235" t="s">
        <v>12158</v>
      </c>
      <c r="AJ2621" s="165" t="s">
        <v>6176</v>
      </c>
      <c r="AK2621" s="165" t="s">
        <v>6176</v>
      </c>
      <c r="AL2621" s="165" t="s">
        <v>6176</v>
      </c>
      <c r="AM2621" s="165" t="s">
        <v>6176</v>
      </c>
      <c r="AN2621" s="165" t="s">
        <v>6176</v>
      </c>
      <c r="AO2621" s="165" t="s">
        <v>6176</v>
      </c>
      <c r="AP2621" s="165" t="s">
        <v>6176</v>
      </c>
      <c r="AQ2621" s="165" t="s">
        <v>6176</v>
      </c>
      <c r="AR2621" s="165" t="s">
        <v>6176</v>
      </c>
      <c r="AS2621" s="165" t="s">
        <v>6176</v>
      </c>
      <c r="AT2621" s="238"/>
    </row>
    <row r="2622" spans="2:46" ht="50" customHeight="1">
      <c r="B2622" s="34" t="s">
        <v>5161</v>
      </c>
      <c r="C2622" s="35" t="s">
        <v>5264</v>
      </c>
      <c r="D2622" s="36" t="s">
        <v>5162</v>
      </c>
      <c r="E2622" s="240">
        <v>10.113</v>
      </c>
      <c r="F2622" s="235">
        <v>10.111000000000001</v>
      </c>
      <c r="G2622" s="234">
        <v>1.9999999999988916E-3</v>
      </c>
      <c r="H2622" s="105">
        <v>1.9780437147650001E-2</v>
      </c>
      <c r="I2622" s="240">
        <v>6.819</v>
      </c>
      <c r="J2622" s="235">
        <v>6.8179999999999996</v>
      </c>
      <c r="K2622" s="234">
        <v>1.000000000000334E-3</v>
      </c>
      <c r="L2622" s="312">
        <v>1.4667057788212583E-2</v>
      </c>
      <c r="M2622" s="201" t="s">
        <v>12164</v>
      </c>
      <c r="N2622" s="202" t="s">
        <v>12164</v>
      </c>
      <c r="O2622" s="203" t="s">
        <v>12164</v>
      </c>
      <c r="P2622" s="203" t="s">
        <v>12164</v>
      </c>
      <c r="Q2622" s="240">
        <v>3.294</v>
      </c>
      <c r="R2622" s="235">
        <v>3.2930000000000001</v>
      </c>
      <c r="S2622" s="234">
        <v>9.9999999999988987E-4</v>
      </c>
      <c r="T2622" s="105">
        <v>3.0367446097779829E-2</v>
      </c>
      <c r="U2622" s="180" t="s">
        <v>9640</v>
      </c>
      <c r="V2622" s="165">
        <v>3</v>
      </c>
      <c r="W2622" s="165">
        <v>3</v>
      </c>
      <c r="X2622" s="165">
        <v>0</v>
      </c>
      <c r="Y2622" s="165">
        <v>0</v>
      </c>
      <c r="Z2622" s="235" t="s">
        <v>6150</v>
      </c>
      <c r="AA2622" s="235" t="s">
        <v>6150</v>
      </c>
      <c r="AB2622" s="235" t="s">
        <v>6150</v>
      </c>
      <c r="AC2622" s="235" t="s">
        <v>6150</v>
      </c>
      <c r="AD2622" s="235" t="s">
        <v>6150</v>
      </c>
      <c r="AE2622" s="235" t="s">
        <v>12158</v>
      </c>
      <c r="AF2622" s="235" t="s">
        <v>12158</v>
      </c>
      <c r="AG2622" s="235" t="s">
        <v>12158</v>
      </c>
      <c r="AH2622" s="235" t="s">
        <v>12158</v>
      </c>
      <c r="AI2622" s="235" t="s">
        <v>12158</v>
      </c>
      <c r="AJ2622" s="165" t="s">
        <v>6176</v>
      </c>
      <c r="AK2622" s="165" t="s">
        <v>6176</v>
      </c>
      <c r="AL2622" s="165" t="s">
        <v>6176</v>
      </c>
      <c r="AM2622" s="165" t="s">
        <v>6176</v>
      </c>
      <c r="AN2622" s="165" t="s">
        <v>6176</v>
      </c>
      <c r="AO2622" s="165" t="s">
        <v>6176</v>
      </c>
      <c r="AP2622" s="165" t="s">
        <v>6176</v>
      </c>
      <c r="AQ2622" s="165" t="s">
        <v>6176</v>
      </c>
      <c r="AR2622" s="165" t="s">
        <v>6176</v>
      </c>
      <c r="AS2622" s="165" t="s">
        <v>6176</v>
      </c>
      <c r="AT2622" s="238"/>
    </row>
    <row r="2623" spans="2:46" ht="50" customHeight="1">
      <c r="B2623" s="34" t="s">
        <v>5163</v>
      </c>
      <c r="C2623" s="35" t="s">
        <v>5264</v>
      </c>
      <c r="D2623" s="36" t="s">
        <v>5164</v>
      </c>
      <c r="E2623" s="240">
        <v>39309.436999999998</v>
      </c>
      <c r="F2623" s="235">
        <v>34351.106</v>
      </c>
      <c r="G2623" s="234">
        <v>4958.3309999999983</v>
      </c>
      <c r="H2623" s="105">
        <v>14.43426887041133</v>
      </c>
      <c r="I2623" s="201" t="s">
        <v>12164</v>
      </c>
      <c r="J2623" s="202" t="s">
        <v>12164</v>
      </c>
      <c r="K2623" s="203" t="s">
        <v>12164</v>
      </c>
      <c r="L2623" s="288" t="s">
        <v>12164</v>
      </c>
      <c r="M2623" s="201" t="s">
        <v>12164</v>
      </c>
      <c r="N2623" s="202" t="s">
        <v>12164</v>
      </c>
      <c r="O2623" s="203" t="s">
        <v>12164</v>
      </c>
      <c r="P2623" s="203" t="s">
        <v>12164</v>
      </c>
      <c r="Q2623" s="240">
        <v>39309.436999999998</v>
      </c>
      <c r="R2623" s="235">
        <v>34351.106</v>
      </c>
      <c r="S2623" s="234">
        <v>4958.3309999999983</v>
      </c>
      <c r="T2623" s="105">
        <v>14.43426887041133</v>
      </c>
      <c r="U2623" s="180" t="s">
        <v>5654</v>
      </c>
      <c r="V2623" s="165">
        <v>38850</v>
      </c>
      <c r="W2623" s="165">
        <v>33908</v>
      </c>
      <c r="X2623" s="165">
        <v>4942</v>
      </c>
      <c r="Y2623" s="165">
        <v>14.574731626754748</v>
      </c>
      <c r="Z2623" s="237" t="s">
        <v>11279</v>
      </c>
      <c r="AA2623" s="165">
        <v>284</v>
      </c>
      <c r="AB2623" s="165">
        <v>274</v>
      </c>
      <c r="AC2623" s="165">
        <v>10</v>
      </c>
      <c r="AD2623" s="165">
        <v>3.6496350364963499</v>
      </c>
      <c r="AE2623" s="237" t="s">
        <v>11280</v>
      </c>
      <c r="AF2623" s="165">
        <v>128</v>
      </c>
      <c r="AG2623" s="165">
        <v>124</v>
      </c>
      <c r="AH2623" s="165">
        <v>4</v>
      </c>
      <c r="AI2623" s="165">
        <v>3.225806451612903</v>
      </c>
      <c r="AJ2623" s="237" t="s">
        <v>11281</v>
      </c>
      <c r="AK2623" s="165">
        <v>47</v>
      </c>
      <c r="AL2623" s="165">
        <v>45</v>
      </c>
      <c r="AM2623" s="165">
        <v>2</v>
      </c>
      <c r="AN2623" s="165">
        <v>4.4444444444444446</v>
      </c>
      <c r="AO2623" s="165" t="s">
        <v>6176</v>
      </c>
      <c r="AP2623" s="165" t="s">
        <v>6176</v>
      </c>
      <c r="AQ2623" s="165" t="s">
        <v>6176</v>
      </c>
      <c r="AR2623" s="165" t="s">
        <v>6176</v>
      </c>
      <c r="AS2623" s="165" t="s">
        <v>6176</v>
      </c>
      <c r="AT2623" s="182"/>
    </row>
    <row r="2624" spans="2:46" ht="50" customHeight="1">
      <c r="B2624" s="34" t="s">
        <v>5165</v>
      </c>
      <c r="C2624" s="35" t="s">
        <v>5264</v>
      </c>
      <c r="D2624" s="36" t="s">
        <v>5262</v>
      </c>
      <c r="E2624" s="240">
        <v>65.594999999999999</v>
      </c>
      <c r="F2624" s="235">
        <v>42.167000000000002</v>
      </c>
      <c r="G2624" s="234">
        <v>23.427999999999997</v>
      </c>
      <c r="H2624" s="105">
        <v>55.560035098536765</v>
      </c>
      <c r="I2624" s="233">
        <v>40.094999999999999</v>
      </c>
      <c r="J2624" s="232">
        <v>29</v>
      </c>
      <c r="K2624" s="199">
        <v>11.094999999999999</v>
      </c>
      <c r="L2624" s="316">
        <v>38.258620689655167</v>
      </c>
      <c r="M2624" s="233">
        <v>1.5</v>
      </c>
      <c r="N2624" s="232">
        <v>3</v>
      </c>
      <c r="O2624" s="199">
        <v>-1.5</v>
      </c>
      <c r="P2624" s="304">
        <v>-50</v>
      </c>
      <c r="Q2624" s="233">
        <v>24</v>
      </c>
      <c r="R2624" s="232">
        <v>10</v>
      </c>
      <c r="S2624" s="199">
        <v>14</v>
      </c>
      <c r="T2624" s="304">
        <v>140</v>
      </c>
      <c r="U2624" s="198" t="s">
        <v>5427</v>
      </c>
      <c r="V2624" s="92">
        <v>24</v>
      </c>
      <c r="W2624" s="92">
        <v>10</v>
      </c>
      <c r="X2624" s="165">
        <v>14</v>
      </c>
      <c r="Y2624" s="165">
        <v>140</v>
      </c>
      <c r="Z2624" s="235" t="s">
        <v>6150</v>
      </c>
      <c r="AA2624" s="235" t="s">
        <v>6150</v>
      </c>
      <c r="AB2624" s="235" t="s">
        <v>6150</v>
      </c>
      <c r="AC2624" s="235" t="s">
        <v>6150</v>
      </c>
      <c r="AD2624" s="235" t="s">
        <v>6150</v>
      </c>
      <c r="AE2624" s="235" t="s">
        <v>12158</v>
      </c>
      <c r="AF2624" s="235" t="s">
        <v>12158</v>
      </c>
      <c r="AG2624" s="235" t="s">
        <v>12158</v>
      </c>
      <c r="AH2624" s="235" t="s">
        <v>12158</v>
      </c>
      <c r="AI2624" s="235" t="s">
        <v>12158</v>
      </c>
      <c r="AJ2624" s="165" t="s">
        <v>6176</v>
      </c>
      <c r="AK2624" s="165" t="s">
        <v>6176</v>
      </c>
      <c r="AL2624" s="165" t="s">
        <v>6176</v>
      </c>
      <c r="AM2624" s="165" t="s">
        <v>6176</v>
      </c>
      <c r="AN2624" s="165" t="s">
        <v>6176</v>
      </c>
      <c r="AO2624" s="165" t="s">
        <v>6176</v>
      </c>
      <c r="AP2624" s="165" t="s">
        <v>6176</v>
      </c>
      <c r="AQ2624" s="165" t="s">
        <v>6176</v>
      </c>
      <c r="AR2624" s="165" t="s">
        <v>6176</v>
      </c>
      <c r="AS2624" s="165" t="s">
        <v>6176</v>
      </c>
      <c r="AT2624" s="182"/>
    </row>
    <row r="2625" spans="2:46" ht="50" customHeight="1">
      <c r="B2625" s="34" t="s">
        <v>5166</v>
      </c>
      <c r="C2625" s="35" t="s">
        <v>5264</v>
      </c>
      <c r="D2625" s="36" t="s">
        <v>5167</v>
      </c>
      <c r="E2625" s="240">
        <v>19.93</v>
      </c>
      <c r="F2625" s="235">
        <v>111.85899999999999</v>
      </c>
      <c r="G2625" s="234">
        <v>-91.929000000000002</v>
      </c>
      <c r="H2625" s="105">
        <v>-82.18292672024603</v>
      </c>
      <c r="I2625" s="216">
        <v>20</v>
      </c>
      <c r="J2625" s="197">
        <v>56</v>
      </c>
      <c r="K2625" s="197">
        <v>-36</v>
      </c>
      <c r="L2625" s="316">
        <v>-64.285714285714292</v>
      </c>
      <c r="M2625" s="201" t="s">
        <v>12164</v>
      </c>
      <c r="N2625" s="202" t="s">
        <v>12164</v>
      </c>
      <c r="O2625" s="203" t="s">
        <v>12164</v>
      </c>
      <c r="P2625" s="203" t="s">
        <v>12164</v>
      </c>
      <c r="Q2625" s="233">
        <v>0</v>
      </c>
      <c r="R2625" s="232">
        <v>56</v>
      </c>
      <c r="S2625" s="199">
        <v>-56</v>
      </c>
      <c r="T2625" s="304">
        <v>-100</v>
      </c>
      <c r="U2625" s="198" t="s">
        <v>11282</v>
      </c>
      <c r="V2625" s="92">
        <v>0</v>
      </c>
      <c r="W2625" s="92">
        <v>56</v>
      </c>
      <c r="X2625" s="92">
        <v>-56</v>
      </c>
      <c r="Y2625" s="92">
        <v>-100</v>
      </c>
      <c r="Z2625" s="235" t="s">
        <v>6150</v>
      </c>
      <c r="AA2625" s="235" t="s">
        <v>6150</v>
      </c>
      <c r="AB2625" s="235" t="s">
        <v>6150</v>
      </c>
      <c r="AC2625" s="235" t="s">
        <v>6150</v>
      </c>
      <c r="AD2625" s="235" t="s">
        <v>6150</v>
      </c>
      <c r="AE2625" s="235" t="s">
        <v>12158</v>
      </c>
      <c r="AF2625" s="235" t="s">
        <v>12158</v>
      </c>
      <c r="AG2625" s="235" t="s">
        <v>12158</v>
      </c>
      <c r="AH2625" s="235" t="s">
        <v>12158</v>
      </c>
      <c r="AI2625" s="235" t="s">
        <v>12158</v>
      </c>
      <c r="AJ2625" s="165" t="s">
        <v>6176</v>
      </c>
      <c r="AK2625" s="165" t="s">
        <v>6176</v>
      </c>
      <c r="AL2625" s="165" t="s">
        <v>6176</v>
      </c>
      <c r="AM2625" s="165" t="s">
        <v>6176</v>
      </c>
      <c r="AN2625" s="165" t="s">
        <v>6176</v>
      </c>
      <c r="AO2625" s="165" t="s">
        <v>6176</v>
      </c>
      <c r="AP2625" s="165" t="s">
        <v>6176</v>
      </c>
      <c r="AQ2625" s="165" t="s">
        <v>6176</v>
      </c>
      <c r="AR2625" s="165" t="s">
        <v>6176</v>
      </c>
      <c r="AS2625" s="165" t="s">
        <v>6176</v>
      </c>
      <c r="AT2625" s="182"/>
    </row>
    <row r="2626" spans="2:46" ht="50" customHeight="1">
      <c r="B2626" s="37" t="s">
        <v>5168</v>
      </c>
      <c r="C2626" s="35" t="s">
        <v>5264</v>
      </c>
      <c r="D2626" s="39" t="s">
        <v>5169</v>
      </c>
      <c r="E2626" s="240">
        <v>458.25</v>
      </c>
      <c r="F2626" s="235">
        <v>331.38099999999997</v>
      </c>
      <c r="G2626" s="234">
        <v>126.86900000000003</v>
      </c>
      <c r="H2626" s="105">
        <v>38.284934863495508</v>
      </c>
      <c r="I2626" s="240">
        <v>31.847999999999999</v>
      </c>
      <c r="J2626" s="235">
        <v>29.494</v>
      </c>
      <c r="K2626" s="234">
        <v>2.3539999999999992</v>
      </c>
      <c r="L2626" s="312">
        <v>7.9812843290160682</v>
      </c>
      <c r="M2626" s="201" t="s">
        <v>12164</v>
      </c>
      <c r="N2626" s="202" t="s">
        <v>12164</v>
      </c>
      <c r="O2626" s="203" t="s">
        <v>12164</v>
      </c>
      <c r="P2626" s="203" t="s">
        <v>12164</v>
      </c>
      <c r="Q2626" s="240">
        <v>426.40199999999999</v>
      </c>
      <c r="R2626" s="235">
        <v>301.887</v>
      </c>
      <c r="S2626" s="234">
        <v>124.51499999999999</v>
      </c>
      <c r="T2626" s="105">
        <v>41.245565393673786</v>
      </c>
      <c r="U2626" s="180" t="s">
        <v>11283</v>
      </c>
      <c r="V2626" s="165">
        <v>426</v>
      </c>
      <c r="W2626" s="165">
        <v>302</v>
      </c>
      <c r="X2626" s="165">
        <v>124</v>
      </c>
      <c r="Y2626" s="165">
        <v>41.059602649006621</v>
      </c>
      <c r="Z2626" s="235" t="s">
        <v>6150</v>
      </c>
      <c r="AA2626" s="235" t="s">
        <v>6150</v>
      </c>
      <c r="AB2626" s="235" t="s">
        <v>6150</v>
      </c>
      <c r="AC2626" s="235" t="s">
        <v>6150</v>
      </c>
      <c r="AD2626" s="235" t="s">
        <v>6150</v>
      </c>
      <c r="AE2626" s="235" t="s">
        <v>12158</v>
      </c>
      <c r="AF2626" s="235" t="s">
        <v>12158</v>
      </c>
      <c r="AG2626" s="235" t="s">
        <v>12158</v>
      </c>
      <c r="AH2626" s="235" t="s">
        <v>12158</v>
      </c>
      <c r="AI2626" s="235" t="s">
        <v>12158</v>
      </c>
      <c r="AJ2626" s="165" t="s">
        <v>6176</v>
      </c>
      <c r="AK2626" s="165" t="s">
        <v>6176</v>
      </c>
      <c r="AL2626" s="165" t="s">
        <v>6176</v>
      </c>
      <c r="AM2626" s="165" t="s">
        <v>6176</v>
      </c>
      <c r="AN2626" s="165" t="s">
        <v>6176</v>
      </c>
      <c r="AO2626" s="165" t="s">
        <v>6176</v>
      </c>
      <c r="AP2626" s="165" t="s">
        <v>6176</v>
      </c>
      <c r="AQ2626" s="165" t="s">
        <v>6176</v>
      </c>
      <c r="AR2626" s="165" t="s">
        <v>6176</v>
      </c>
      <c r="AS2626" s="165" t="s">
        <v>6176</v>
      </c>
      <c r="AT2626" s="184"/>
    </row>
    <row r="2627" spans="2:46" ht="50" customHeight="1">
      <c r="B2627" s="34" t="s">
        <v>5170</v>
      </c>
      <c r="C2627" s="35" t="s">
        <v>5264</v>
      </c>
      <c r="D2627" s="36" t="s">
        <v>5171</v>
      </c>
      <c r="E2627" s="240">
        <v>120.223</v>
      </c>
      <c r="F2627" s="235">
        <v>87.65</v>
      </c>
      <c r="G2627" s="234">
        <v>32.572999999999993</v>
      </c>
      <c r="H2627" s="105">
        <v>37.162578436965191</v>
      </c>
      <c r="I2627" s="240">
        <v>120.223</v>
      </c>
      <c r="J2627" s="235">
        <v>87.65</v>
      </c>
      <c r="K2627" s="234">
        <v>32.572999999999993</v>
      </c>
      <c r="L2627" s="312">
        <v>37.162578436965191</v>
      </c>
      <c r="M2627" s="201" t="s">
        <v>12164</v>
      </c>
      <c r="N2627" s="202" t="s">
        <v>12164</v>
      </c>
      <c r="O2627" s="203" t="s">
        <v>12164</v>
      </c>
      <c r="P2627" s="203" t="s">
        <v>12164</v>
      </c>
      <c r="Q2627" s="201" t="s">
        <v>12164</v>
      </c>
      <c r="R2627" s="202" t="s">
        <v>12164</v>
      </c>
      <c r="S2627" s="203" t="s">
        <v>12164</v>
      </c>
      <c r="T2627" s="289" t="s">
        <v>12164</v>
      </c>
      <c r="U2627" s="65" t="s">
        <v>6150</v>
      </c>
      <c r="V2627" s="235" t="s">
        <v>6150</v>
      </c>
      <c r="W2627" s="235" t="s">
        <v>6150</v>
      </c>
      <c r="X2627" s="235" t="s">
        <v>6150</v>
      </c>
      <c r="Y2627" s="235" t="s">
        <v>6150</v>
      </c>
      <c r="Z2627" s="235" t="s">
        <v>6150</v>
      </c>
      <c r="AA2627" s="235" t="s">
        <v>6150</v>
      </c>
      <c r="AB2627" s="235" t="s">
        <v>6150</v>
      </c>
      <c r="AC2627" s="235" t="s">
        <v>6150</v>
      </c>
      <c r="AD2627" s="235" t="s">
        <v>6150</v>
      </c>
      <c r="AE2627" s="235" t="s">
        <v>12158</v>
      </c>
      <c r="AF2627" s="235" t="s">
        <v>12158</v>
      </c>
      <c r="AG2627" s="235" t="s">
        <v>12158</v>
      </c>
      <c r="AH2627" s="235" t="s">
        <v>12158</v>
      </c>
      <c r="AI2627" s="235" t="s">
        <v>12158</v>
      </c>
      <c r="AJ2627" s="165" t="s">
        <v>6176</v>
      </c>
      <c r="AK2627" s="165" t="s">
        <v>6176</v>
      </c>
      <c r="AL2627" s="165" t="s">
        <v>6176</v>
      </c>
      <c r="AM2627" s="165" t="s">
        <v>6176</v>
      </c>
      <c r="AN2627" s="165" t="s">
        <v>6176</v>
      </c>
      <c r="AO2627" s="165" t="s">
        <v>6176</v>
      </c>
      <c r="AP2627" s="165" t="s">
        <v>6176</v>
      </c>
      <c r="AQ2627" s="165" t="s">
        <v>6176</v>
      </c>
      <c r="AR2627" s="165" t="s">
        <v>6176</v>
      </c>
      <c r="AS2627" s="165" t="s">
        <v>6176</v>
      </c>
      <c r="AT2627" s="182"/>
    </row>
    <row r="2628" spans="2:46" ht="50" customHeight="1">
      <c r="B2628" s="34" t="s">
        <v>5172</v>
      </c>
      <c r="C2628" s="35" t="s">
        <v>5264</v>
      </c>
      <c r="D2628" s="36" t="s">
        <v>5173</v>
      </c>
      <c r="E2628" s="240">
        <v>33.228000000000002</v>
      </c>
      <c r="F2628" s="235">
        <v>36.118000000000002</v>
      </c>
      <c r="G2628" s="234">
        <v>-2.8900000000000006</v>
      </c>
      <c r="H2628" s="105">
        <v>-8.0015504734481429</v>
      </c>
      <c r="I2628" s="240">
        <v>33.228000000000002</v>
      </c>
      <c r="J2628" s="235">
        <v>36.118000000000002</v>
      </c>
      <c r="K2628" s="234">
        <v>-2.8900000000000006</v>
      </c>
      <c r="L2628" s="312">
        <v>-8.0015504734481429</v>
      </c>
      <c r="M2628" s="201" t="s">
        <v>12164</v>
      </c>
      <c r="N2628" s="202" t="s">
        <v>12164</v>
      </c>
      <c r="O2628" s="203" t="s">
        <v>12164</v>
      </c>
      <c r="P2628" s="203" t="s">
        <v>12164</v>
      </c>
      <c r="Q2628" s="201" t="s">
        <v>12164</v>
      </c>
      <c r="R2628" s="202" t="s">
        <v>12164</v>
      </c>
      <c r="S2628" s="203" t="s">
        <v>12164</v>
      </c>
      <c r="T2628" s="289" t="s">
        <v>12164</v>
      </c>
      <c r="U2628" s="65" t="s">
        <v>6150</v>
      </c>
      <c r="V2628" s="235" t="s">
        <v>6150</v>
      </c>
      <c r="W2628" s="235" t="s">
        <v>6150</v>
      </c>
      <c r="X2628" s="235" t="s">
        <v>6150</v>
      </c>
      <c r="Y2628" s="235" t="s">
        <v>6150</v>
      </c>
      <c r="Z2628" s="235" t="s">
        <v>6150</v>
      </c>
      <c r="AA2628" s="235" t="s">
        <v>6150</v>
      </c>
      <c r="AB2628" s="235" t="s">
        <v>6150</v>
      </c>
      <c r="AC2628" s="235" t="s">
        <v>6150</v>
      </c>
      <c r="AD2628" s="235" t="s">
        <v>6150</v>
      </c>
      <c r="AE2628" s="235" t="s">
        <v>12158</v>
      </c>
      <c r="AF2628" s="235" t="s">
        <v>12158</v>
      </c>
      <c r="AG2628" s="235" t="s">
        <v>12158</v>
      </c>
      <c r="AH2628" s="235" t="s">
        <v>12158</v>
      </c>
      <c r="AI2628" s="235" t="s">
        <v>12158</v>
      </c>
      <c r="AJ2628" s="165" t="s">
        <v>6176</v>
      </c>
      <c r="AK2628" s="165" t="s">
        <v>6176</v>
      </c>
      <c r="AL2628" s="165" t="s">
        <v>6176</v>
      </c>
      <c r="AM2628" s="165" t="s">
        <v>6176</v>
      </c>
      <c r="AN2628" s="165" t="s">
        <v>6176</v>
      </c>
      <c r="AO2628" s="165" t="s">
        <v>6176</v>
      </c>
      <c r="AP2628" s="165" t="s">
        <v>6176</v>
      </c>
      <c r="AQ2628" s="165" t="s">
        <v>6176</v>
      </c>
      <c r="AR2628" s="165" t="s">
        <v>6176</v>
      </c>
      <c r="AS2628" s="165" t="s">
        <v>6176</v>
      </c>
      <c r="AT2628" s="182"/>
    </row>
    <row r="2629" spans="2:46" ht="50" customHeight="1">
      <c r="B2629" s="34" t="s">
        <v>5174</v>
      </c>
      <c r="C2629" s="35" t="s">
        <v>5264</v>
      </c>
      <c r="D2629" s="36" t="s">
        <v>5175</v>
      </c>
      <c r="E2629" s="240">
        <v>0.60099999999999998</v>
      </c>
      <c r="F2629" s="235">
        <v>1.202</v>
      </c>
      <c r="G2629" s="234">
        <v>-0.60099999999999998</v>
      </c>
      <c r="H2629" s="105">
        <v>-50</v>
      </c>
      <c r="I2629" s="240">
        <v>0.60099999999999998</v>
      </c>
      <c r="J2629" s="235">
        <v>1.202</v>
      </c>
      <c r="K2629" s="234">
        <v>-0.60099999999999998</v>
      </c>
      <c r="L2629" s="312">
        <v>-50</v>
      </c>
      <c r="M2629" s="201" t="s">
        <v>12164</v>
      </c>
      <c r="N2629" s="202" t="s">
        <v>12164</v>
      </c>
      <c r="O2629" s="203" t="s">
        <v>12164</v>
      </c>
      <c r="P2629" s="203" t="s">
        <v>12164</v>
      </c>
      <c r="Q2629" s="201" t="s">
        <v>12164</v>
      </c>
      <c r="R2629" s="202" t="s">
        <v>12164</v>
      </c>
      <c r="S2629" s="203" t="s">
        <v>12164</v>
      </c>
      <c r="T2629" s="289" t="s">
        <v>12164</v>
      </c>
      <c r="U2629" s="65" t="s">
        <v>6150</v>
      </c>
      <c r="V2629" s="235" t="s">
        <v>6150</v>
      </c>
      <c r="W2629" s="235" t="s">
        <v>6150</v>
      </c>
      <c r="X2629" s="235" t="s">
        <v>6150</v>
      </c>
      <c r="Y2629" s="235" t="s">
        <v>6150</v>
      </c>
      <c r="Z2629" s="235" t="s">
        <v>6150</v>
      </c>
      <c r="AA2629" s="235" t="s">
        <v>6150</v>
      </c>
      <c r="AB2629" s="235" t="s">
        <v>6150</v>
      </c>
      <c r="AC2629" s="235" t="s">
        <v>6150</v>
      </c>
      <c r="AD2629" s="235" t="s">
        <v>6150</v>
      </c>
      <c r="AE2629" s="235" t="s">
        <v>12158</v>
      </c>
      <c r="AF2629" s="235" t="s">
        <v>12158</v>
      </c>
      <c r="AG2629" s="235" t="s">
        <v>12158</v>
      </c>
      <c r="AH2629" s="235" t="s">
        <v>12158</v>
      </c>
      <c r="AI2629" s="235" t="s">
        <v>12158</v>
      </c>
      <c r="AJ2629" s="165" t="s">
        <v>6176</v>
      </c>
      <c r="AK2629" s="165" t="s">
        <v>6176</v>
      </c>
      <c r="AL2629" s="165" t="s">
        <v>6176</v>
      </c>
      <c r="AM2629" s="165" t="s">
        <v>6176</v>
      </c>
      <c r="AN2629" s="165" t="s">
        <v>6176</v>
      </c>
      <c r="AO2629" s="165" t="s">
        <v>6176</v>
      </c>
      <c r="AP2629" s="165" t="s">
        <v>6176</v>
      </c>
      <c r="AQ2629" s="165" t="s">
        <v>6176</v>
      </c>
      <c r="AR2629" s="165" t="s">
        <v>6176</v>
      </c>
      <c r="AS2629" s="165" t="s">
        <v>6176</v>
      </c>
      <c r="AT2629" s="182"/>
    </row>
    <row r="2630" spans="2:46" ht="50" customHeight="1">
      <c r="B2630" s="34" t="s">
        <v>5176</v>
      </c>
      <c r="C2630" s="35" t="s">
        <v>5264</v>
      </c>
      <c r="D2630" s="36" t="s">
        <v>5177</v>
      </c>
      <c r="E2630" s="240">
        <v>0.46200000000000002</v>
      </c>
      <c r="F2630" s="235">
        <v>0.69299999999999995</v>
      </c>
      <c r="G2630" s="234">
        <v>-0.23099999999999993</v>
      </c>
      <c r="H2630" s="105">
        <v>-33.333333333333329</v>
      </c>
      <c r="I2630" s="240">
        <v>0.46200000000000002</v>
      </c>
      <c r="J2630" s="235">
        <v>0.69299999999999995</v>
      </c>
      <c r="K2630" s="234">
        <v>-0.23099999999999993</v>
      </c>
      <c r="L2630" s="312">
        <v>-33.333333333333329</v>
      </c>
      <c r="M2630" s="201" t="s">
        <v>12164</v>
      </c>
      <c r="N2630" s="202" t="s">
        <v>12164</v>
      </c>
      <c r="O2630" s="203" t="s">
        <v>12164</v>
      </c>
      <c r="P2630" s="203" t="s">
        <v>12164</v>
      </c>
      <c r="Q2630" s="201" t="s">
        <v>12164</v>
      </c>
      <c r="R2630" s="202" t="s">
        <v>12164</v>
      </c>
      <c r="S2630" s="203" t="s">
        <v>12164</v>
      </c>
      <c r="T2630" s="289" t="s">
        <v>12164</v>
      </c>
      <c r="U2630" s="65" t="s">
        <v>6150</v>
      </c>
      <c r="V2630" s="235" t="s">
        <v>6150</v>
      </c>
      <c r="W2630" s="235" t="s">
        <v>6150</v>
      </c>
      <c r="X2630" s="235" t="s">
        <v>6150</v>
      </c>
      <c r="Y2630" s="235" t="s">
        <v>6150</v>
      </c>
      <c r="Z2630" s="235" t="s">
        <v>6150</v>
      </c>
      <c r="AA2630" s="235" t="s">
        <v>6150</v>
      </c>
      <c r="AB2630" s="235" t="s">
        <v>6150</v>
      </c>
      <c r="AC2630" s="235" t="s">
        <v>6150</v>
      </c>
      <c r="AD2630" s="235" t="s">
        <v>6150</v>
      </c>
      <c r="AE2630" s="235" t="s">
        <v>12158</v>
      </c>
      <c r="AF2630" s="235" t="s">
        <v>12158</v>
      </c>
      <c r="AG2630" s="235" t="s">
        <v>12158</v>
      </c>
      <c r="AH2630" s="235" t="s">
        <v>12158</v>
      </c>
      <c r="AI2630" s="235" t="s">
        <v>12158</v>
      </c>
      <c r="AJ2630" s="165" t="s">
        <v>6176</v>
      </c>
      <c r="AK2630" s="165" t="s">
        <v>6176</v>
      </c>
      <c r="AL2630" s="165" t="s">
        <v>6176</v>
      </c>
      <c r="AM2630" s="165" t="s">
        <v>6176</v>
      </c>
      <c r="AN2630" s="165" t="s">
        <v>6176</v>
      </c>
      <c r="AO2630" s="165" t="s">
        <v>6176</v>
      </c>
      <c r="AP2630" s="165" t="s">
        <v>6176</v>
      </c>
      <c r="AQ2630" s="165" t="s">
        <v>6176</v>
      </c>
      <c r="AR2630" s="165" t="s">
        <v>6176</v>
      </c>
      <c r="AS2630" s="165" t="s">
        <v>6176</v>
      </c>
      <c r="AT2630" s="182"/>
    </row>
    <row r="2631" spans="2:46" ht="50" customHeight="1">
      <c r="B2631" s="34" t="s">
        <v>5178</v>
      </c>
      <c r="C2631" s="35" t="s">
        <v>5264</v>
      </c>
      <c r="D2631" s="36" t="s">
        <v>5179</v>
      </c>
      <c r="E2631" s="240">
        <v>537.78800000000001</v>
      </c>
      <c r="F2631" s="235">
        <v>487.05099999999999</v>
      </c>
      <c r="G2631" s="234">
        <v>50.737000000000023</v>
      </c>
      <c r="H2631" s="105">
        <v>10.417184237379663</v>
      </c>
      <c r="I2631" s="240">
        <v>516.08900000000006</v>
      </c>
      <c r="J2631" s="235">
        <v>439.63600000000002</v>
      </c>
      <c r="K2631" s="234">
        <v>76.453000000000031</v>
      </c>
      <c r="L2631" s="312">
        <v>17.390068147285486</v>
      </c>
      <c r="M2631" s="201" t="s">
        <v>12164</v>
      </c>
      <c r="N2631" s="202" t="s">
        <v>12164</v>
      </c>
      <c r="O2631" s="203" t="s">
        <v>12164</v>
      </c>
      <c r="P2631" s="203" t="s">
        <v>12164</v>
      </c>
      <c r="Q2631" s="240">
        <v>21.699000000000002</v>
      </c>
      <c r="R2631" s="235">
        <v>47.414999999999999</v>
      </c>
      <c r="S2631" s="234">
        <v>-25.715999999999998</v>
      </c>
      <c r="T2631" s="105">
        <v>-54.236001265422331</v>
      </c>
      <c r="U2631" s="180" t="s">
        <v>11284</v>
      </c>
      <c r="V2631" s="165">
        <v>13</v>
      </c>
      <c r="W2631" s="165">
        <v>38</v>
      </c>
      <c r="X2631" s="165">
        <v>-25</v>
      </c>
      <c r="Y2631" s="165">
        <v>-65.789473684210535</v>
      </c>
      <c r="Z2631" s="237" t="s">
        <v>11285</v>
      </c>
      <c r="AA2631" s="165">
        <v>8.6989999999999998</v>
      </c>
      <c r="AB2631" s="165">
        <v>8.6989999999999998</v>
      </c>
      <c r="AC2631" s="165">
        <v>0</v>
      </c>
      <c r="AD2631" s="165">
        <v>0</v>
      </c>
      <c r="AE2631" s="235" t="s">
        <v>12158</v>
      </c>
      <c r="AF2631" s="235" t="s">
        <v>12158</v>
      </c>
      <c r="AG2631" s="235" t="s">
        <v>12158</v>
      </c>
      <c r="AH2631" s="235" t="s">
        <v>12158</v>
      </c>
      <c r="AI2631" s="235" t="s">
        <v>12158</v>
      </c>
      <c r="AJ2631" s="165" t="s">
        <v>6176</v>
      </c>
      <c r="AK2631" s="165" t="s">
        <v>6176</v>
      </c>
      <c r="AL2631" s="165" t="s">
        <v>6176</v>
      </c>
      <c r="AM2631" s="165" t="s">
        <v>6176</v>
      </c>
      <c r="AN2631" s="165" t="s">
        <v>6176</v>
      </c>
      <c r="AO2631" s="165" t="s">
        <v>6176</v>
      </c>
      <c r="AP2631" s="165" t="s">
        <v>6176</v>
      </c>
      <c r="AQ2631" s="165" t="s">
        <v>6176</v>
      </c>
      <c r="AR2631" s="165" t="s">
        <v>6176</v>
      </c>
      <c r="AS2631" s="165" t="s">
        <v>6176</v>
      </c>
      <c r="AT2631" s="182"/>
    </row>
    <row r="2632" spans="2:46" ht="50" customHeight="1">
      <c r="B2632" s="34" t="s">
        <v>5180</v>
      </c>
      <c r="C2632" s="35" t="s">
        <v>5264</v>
      </c>
      <c r="D2632" s="36" t="s">
        <v>5181</v>
      </c>
      <c r="E2632" s="240">
        <v>1266.9939999999999</v>
      </c>
      <c r="F2632" s="235">
        <v>1265.2629999999999</v>
      </c>
      <c r="G2632" s="234">
        <v>1.7309999999999945</v>
      </c>
      <c r="H2632" s="105">
        <v>0.13680950126574432</v>
      </c>
      <c r="I2632" s="240">
        <v>11.52</v>
      </c>
      <c r="J2632" s="235">
        <v>9.7889999999999997</v>
      </c>
      <c r="K2632" s="234">
        <v>1.7309999999999999</v>
      </c>
      <c r="L2632" s="312">
        <v>17.683113699049954</v>
      </c>
      <c r="M2632" s="201" t="s">
        <v>12164</v>
      </c>
      <c r="N2632" s="202" t="s">
        <v>12164</v>
      </c>
      <c r="O2632" s="203" t="s">
        <v>12164</v>
      </c>
      <c r="P2632" s="203" t="s">
        <v>12164</v>
      </c>
      <c r="Q2632" s="240">
        <v>1255.4739999999999</v>
      </c>
      <c r="R2632" s="235">
        <v>1255.4739999999999</v>
      </c>
      <c r="S2632" s="234">
        <v>0</v>
      </c>
      <c r="T2632" s="105">
        <v>0</v>
      </c>
      <c r="U2632" s="180" t="s">
        <v>6549</v>
      </c>
      <c r="V2632" s="165">
        <v>1255</v>
      </c>
      <c r="W2632" s="165">
        <v>1255</v>
      </c>
      <c r="X2632" s="165">
        <v>0</v>
      </c>
      <c r="Y2632" s="165">
        <v>0</v>
      </c>
      <c r="Z2632" s="235" t="s">
        <v>6150</v>
      </c>
      <c r="AA2632" s="235" t="s">
        <v>6150</v>
      </c>
      <c r="AB2632" s="235" t="s">
        <v>6150</v>
      </c>
      <c r="AC2632" s="235" t="s">
        <v>6150</v>
      </c>
      <c r="AD2632" s="235" t="s">
        <v>6150</v>
      </c>
      <c r="AE2632" s="235" t="s">
        <v>12158</v>
      </c>
      <c r="AF2632" s="235" t="s">
        <v>12158</v>
      </c>
      <c r="AG2632" s="235" t="s">
        <v>12158</v>
      </c>
      <c r="AH2632" s="235" t="s">
        <v>12158</v>
      </c>
      <c r="AI2632" s="235" t="s">
        <v>12158</v>
      </c>
      <c r="AJ2632" s="165" t="s">
        <v>6176</v>
      </c>
      <c r="AK2632" s="165" t="s">
        <v>6176</v>
      </c>
      <c r="AL2632" s="165" t="s">
        <v>6176</v>
      </c>
      <c r="AM2632" s="165" t="s">
        <v>6176</v>
      </c>
      <c r="AN2632" s="165" t="s">
        <v>6176</v>
      </c>
      <c r="AO2632" s="165" t="s">
        <v>6176</v>
      </c>
      <c r="AP2632" s="165" t="s">
        <v>6176</v>
      </c>
      <c r="AQ2632" s="165" t="s">
        <v>6176</v>
      </c>
      <c r="AR2632" s="165" t="s">
        <v>6176</v>
      </c>
      <c r="AS2632" s="165" t="s">
        <v>6176</v>
      </c>
      <c r="AT2632" s="182"/>
    </row>
    <row r="2633" spans="2:46" ht="50" customHeight="1">
      <c r="B2633" s="34" t="s">
        <v>5182</v>
      </c>
      <c r="C2633" s="35" t="s">
        <v>5264</v>
      </c>
      <c r="D2633" s="36" t="s">
        <v>5183</v>
      </c>
      <c r="E2633" s="240">
        <v>515.19299999999998</v>
      </c>
      <c r="F2633" s="235">
        <v>514.46199999999999</v>
      </c>
      <c r="G2633" s="234">
        <v>0.73099999999999454</v>
      </c>
      <c r="H2633" s="105">
        <v>0.14209018353153285</v>
      </c>
      <c r="I2633" s="240">
        <v>15.193</v>
      </c>
      <c r="J2633" s="235">
        <v>14.462</v>
      </c>
      <c r="K2633" s="234">
        <v>0.73099999999999987</v>
      </c>
      <c r="L2633" s="312">
        <v>5.0546259161941629</v>
      </c>
      <c r="M2633" s="201" t="s">
        <v>12164</v>
      </c>
      <c r="N2633" s="202" t="s">
        <v>12164</v>
      </c>
      <c r="O2633" s="203" t="s">
        <v>12164</v>
      </c>
      <c r="P2633" s="203" t="s">
        <v>12164</v>
      </c>
      <c r="Q2633" s="240">
        <v>500</v>
      </c>
      <c r="R2633" s="235">
        <v>500</v>
      </c>
      <c r="S2633" s="234">
        <v>0</v>
      </c>
      <c r="T2633" s="105">
        <v>0</v>
      </c>
      <c r="U2633" s="180" t="s">
        <v>8287</v>
      </c>
      <c r="V2633" s="165">
        <v>500</v>
      </c>
      <c r="W2633" s="165">
        <v>500</v>
      </c>
      <c r="X2633" s="165">
        <v>0</v>
      </c>
      <c r="Y2633" s="165">
        <v>0</v>
      </c>
      <c r="Z2633" s="235" t="s">
        <v>6150</v>
      </c>
      <c r="AA2633" s="235" t="s">
        <v>6150</v>
      </c>
      <c r="AB2633" s="235" t="s">
        <v>6150</v>
      </c>
      <c r="AC2633" s="235" t="s">
        <v>6150</v>
      </c>
      <c r="AD2633" s="235" t="s">
        <v>6150</v>
      </c>
      <c r="AE2633" s="235" t="s">
        <v>12158</v>
      </c>
      <c r="AF2633" s="235" t="s">
        <v>12158</v>
      </c>
      <c r="AG2633" s="235" t="s">
        <v>12158</v>
      </c>
      <c r="AH2633" s="235" t="s">
        <v>12158</v>
      </c>
      <c r="AI2633" s="235" t="s">
        <v>12158</v>
      </c>
      <c r="AJ2633" s="165" t="s">
        <v>6176</v>
      </c>
      <c r="AK2633" s="165" t="s">
        <v>6176</v>
      </c>
      <c r="AL2633" s="165" t="s">
        <v>6176</v>
      </c>
      <c r="AM2633" s="165" t="s">
        <v>6176</v>
      </c>
      <c r="AN2633" s="165" t="s">
        <v>6176</v>
      </c>
      <c r="AO2633" s="165" t="s">
        <v>6176</v>
      </c>
      <c r="AP2633" s="165" t="s">
        <v>6176</v>
      </c>
      <c r="AQ2633" s="165" t="s">
        <v>6176</v>
      </c>
      <c r="AR2633" s="165" t="s">
        <v>6176</v>
      </c>
      <c r="AS2633" s="165" t="s">
        <v>6176</v>
      </c>
      <c r="AT2633" s="182"/>
    </row>
    <row r="2634" spans="2:46" ht="50" customHeight="1">
      <c r="B2634" s="34" t="s">
        <v>5184</v>
      </c>
      <c r="C2634" s="35" t="s">
        <v>5264</v>
      </c>
      <c r="D2634" s="36" t="s">
        <v>5185</v>
      </c>
      <c r="E2634" s="240">
        <v>1510.5820000000001</v>
      </c>
      <c r="F2634" s="235">
        <v>1462.105</v>
      </c>
      <c r="G2634" s="234">
        <v>48.477000000000089</v>
      </c>
      <c r="H2634" s="105">
        <v>3.315562151829047</v>
      </c>
      <c r="I2634" s="240">
        <v>11.659000000000001</v>
      </c>
      <c r="J2634" s="235">
        <v>8.0719999999999992</v>
      </c>
      <c r="K2634" s="234">
        <v>3.5870000000000015</v>
      </c>
      <c r="L2634" s="312">
        <v>44.43756194251737</v>
      </c>
      <c r="M2634" s="201" t="s">
        <v>12164</v>
      </c>
      <c r="N2634" s="202" t="s">
        <v>12164</v>
      </c>
      <c r="O2634" s="203" t="s">
        <v>12164</v>
      </c>
      <c r="P2634" s="203" t="s">
        <v>12164</v>
      </c>
      <c r="Q2634" s="240">
        <v>1498.923</v>
      </c>
      <c r="R2634" s="235">
        <v>1454.0329999999999</v>
      </c>
      <c r="S2634" s="234">
        <v>44.8900000000001</v>
      </c>
      <c r="T2634" s="105">
        <v>3.0872751856388474</v>
      </c>
      <c r="U2634" s="180" t="s">
        <v>11286</v>
      </c>
      <c r="V2634" s="165">
        <v>1020</v>
      </c>
      <c r="W2634" s="165">
        <v>1022</v>
      </c>
      <c r="X2634" s="165">
        <v>-2</v>
      </c>
      <c r="Y2634" s="165">
        <v>-0.19569471624266144</v>
      </c>
      <c r="Z2634" s="237" t="s">
        <v>11287</v>
      </c>
      <c r="AA2634" s="165">
        <v>305</v>
      </c>
      <c r="AB2634" s="165">
        <v>282</v>
      </c>
      <c r="AC2634" s="165">
        <v>23</v>
      </c>
      <c r="AD2634" s="165">
        <v>8.1560283687943276</v>
      </c>
      <c r="AE2634" s="237" t="s">
        <v>11288</v>
      </c>
      <c r="AF2634" s="165">
        <v>163</v>
      </c>
      <c r="AG2634" s="165">
        <v>139</v>
      </c>
      <c r="AH2634" s="165">
        <v>24</v>
      </c>
      <c r="AI2634" s="165">
        <v>17.266187050359711</v>
      </c>
      <c r="AJ2634" s="237" t="s">
        <v>11289</v>
      </c>
      <c r="AK2634" s="165">
        <v>11</v>
      </c>
      <c r="AL2634" s="165">
        <v>11</v>
      </c>
      <c r="AM2634" s="165">
        <v>0</v>
      </c>
      <c r="AN2634" s="165">
        <v>0</v>
      </c>
      <c r="AO2634" s="165" t="s">
        <v>6176</v>
      </c>
      <c r="AP2634" s="165" t="s">
        <v>6176</v>
      </c>
      <c r="AQ2634" s="165" t="s">
        <v>6176</v>
      </c>
      <c r="AR2634" s="165" t="s">
        <v>6176</v>
      </c>
      <c r="AS2634" s="165" t="s">
        <v>6176</v>
      </c>
      <c r="AT2634" s="182"/>
    </row>
    <row r="2635" spans="2:46" ht="50" customHeight="1">
      <c r="B2635" s="37" t="s">
        <v>5186</v>
      </c>
      <c r="C2635" s="35" t="s">
        <v>5264</v>
      </c>
      <c r="D2635" s="39" t="s">
        <v>5187</v>
      </c>
      <c r="E2635" s="240">
        <v>4712.6120000000001</v>
      </c>
      <c r="F2635" s="235">
        <v>4459.3360000000002</v>
      </c>
      <c r="G2635" s="234">
        <v>253.27599999999984</v>
      </c>
      <c r="H2635" s="105">
        <v>5.6796796653133965</v>
      </c>
      <c r="I2635" s="240">
        <v>28.754999999999999</v>
      </c>
      <c r="J2635" s="235">
        <v>30.556999999999999</v>
      </c>
      <c r="K2635" s="234">
        <v>-1.8019999999999996</v>
      </c>
      <c r="L2635" s="312">
        <v>-5.8971757698726961</v>
      </c>
      <c r="M2635" s="201" t="s">
        <v>12164</v>
      </c>
      <c r="N2635" s="202" t="s">
        <v>12164</v>
      </c>
      <c r="O2635" s="203" t="s">
        <v>12164</v>
      </c>
      <c r="P2635" s="203" t="s">
        <v>12164</v>
      </c>
      <c r="Q2635" s="240">
        <v>4683.857</v>
      </c>
      <c r="R2635" s="235">
        <v>4428.7790000000005</v>
      </c>
      <c r="S2635" s="234">
        <v>255.07799999999952</v>
      </c>
      <c r="T2635" s="105">
        <v>5.7595558504951256</v>
      </c>
      <c r="U2635" s="180" t="s">
        <v>11290</v>
      </c>
      <c r="V2635" s="165">
        <v>3173.652</v>
      </c>
      <c r="W2635" s="165">
        <v>3173.9810000000002</v>
      </c>
      <c r="X2635" s="165">
        <v>-0.32900000000017826</v>
      </c>
      <c r="Y2635" s="165">
        <v>-1.0365531488694426E-2</v>
      </c>
      <c r="Z2635" s="237" t="s">
        <v>11291</v>
      </c>
      <c r="AA2635" s="165">
        <v>946.07</v>
      </c>
      <c r="AB2635" s="165">
        <v>705.02099999999996</v>
      </c>
      <c r="AC2635" s="165">
        <v>241.04900000000009</v>
      </c>
      <c r="AD2635" s="165">
        <v>34.19032908239614</v>
      </c>
      <c r="AE2635" s="237" t="s">
        <v>6549</v>
      </c>
      <c r="AF2635" s="165">
        <v>507.83100000000002</v>
      </c>
      <c r="AG2635" s="165">
        <v>509.40899999999999</v>
      </c>
      <c r="AH2635" s="165">
        <v>-1.5779999999999745</v>
      </c>
      <c r="AI2635" s="165">
        <v>-0.30977073432153235</v>
      </c>
      <c r="AJ2635" s="237" t="s">
        <v>11292</v>
      </c>
      <c r="AK2635" s="165">
        <v>56.304000000000002</v>
      </c>
      <c r="AL2635" s="165">
        <v>40.368000000000002</v>
      </c>
      <c r="AM2635" s="165">
        <v>15.936</v>
      </c>
      <c r="AN2635" s="165">
        <v>39.476813317479184</v>
      </c>
      <c r="AO2635" s="165" t="s">
        <v>6176</v>
      </c>
      <c r="AP2635" s="165" t="s">
        <v>6176</v>
      </c>
      <c r="AQ2635" s="165" t="s">
        <v>6176</v>
      </c>
      <c r="AR2635" s="165" t="s">
        <v>6176</v>
      </c>
      <c r="AS2635" s="165" t="s">
        <v>6176</v>
      </c>
      <c r="AT2635" s="184"/>
    </row>
    <row r="2636" spans="2:46" ht="50" customHeight="1">
      <c r="B2636" s="37" t="s">
        <v>5188</v>
      </c>
      <c r="C2636" s="35" t="s">
        <v>5264</v>
      </c>
      <c r="D2636" s="39" t="s">
        <v>5189</v>
      </c>
      <c r="E2636" s="240">
        <v>651.05999999999995</v>
      </c>
      <c r="F2636" s="235">
        <v>640.49800000000005</v>
      </c>
      <c r="G2636" s="234">
        <v>10.561999999999898</v>
      </c>
      <c r="H2636" s="105">
        <v>1.6490293490377641</v>
      </c>
      <c r="I2636" s="240">
        <v>399.60199999999998</v>
      </c>
      <c r="J2636" s="235">
        <v>386.786</v>
      </c>
      <c r="K2636" s="234">
        <v>12.815999999999974</v>
      </c>
      <c r="L2636" s="312">
        <v>3.3134601562621122</v>
      </c>
      <c r="M2636" s="201" t="s">
        <v>12164</v>
      </c>
      <c r="N2636" s="202" t="s">
        <v>12164</v>
      </c>
      <c r="O2636" s="203" t="s">
        <v>12164</v>
      </c>
      <c r="P2636" s="203" t="s">
        <v>12164</v>
      </c>
      <c r="Q2636" s="240">
        <v>251.458</v>
      </c>
      <c r="R2636" s="235">
        <v>253.71199999999999</v>
      </c>
      <c r="S2636" s="234">
        <v>-2.2539999999999907</v>
      </c>
      <c r="T2636" s="105">
        <v>-0.88840890458472233</v>
      </c>
      <c r="U2636" s="180" t="s">
        <v>11293</v>
      </c>
      <c r="V2636" s="165">
        <v>212.96199999999999</v>
      </c>
      <c r="W2636" s="165">
        <v>203.96600000000001</v>
      </c>
      <c r="X2636" s="165">
        <v>8.9959999999999809</v>
      </c>
      <c r="Y2636" s="165">
        <v>4.4105390114038512</v>
      </c>
      <c r="Z2636" s="237" t="s">
        <v>11294</v>
      </c>
      <c r="AA2636" s="165">
        <v>38.496000000000002</v>
      </c>
      <c r="AB2636" s="165">
        <v>49.746000000000002</v>
      </c>
      <c r="AC2636" s="165">
        <v>-11.25</v>
      </c>
      <c r="AD2636" s="165">
        <v>-22.614883608732359</v>
      </c>
      <c r="AE2636" s="235" t="s">
        <v>12158</v>
      </c>
      <c r="AF2636" s="235" t="s">
        <v>12158</v>
      </c>
      <c r="AG2636" s="235" t="s">
        <v>12158</v>
      </c>
      <c r="AH2636" s="235" t="s">
        <v>12158</v>
      </c>
      <c r="AI2636" s="235" t="s">
        <v>12158</v>
      </c>
      <c r="AJ2636" s="165" t="s">
        <v>6176</v>
      </c>
      <c r="AK2636" s="165" t="s">
        <v>6176</v>
      </c>
      <c r="AL2636" s="165" t="s">
        <v>6176</v>
      </c>
      <c r="AM2636" s="165" t="s">
        <v>6176</v>
      </c>
      <c r="AN2636" s="165" t="s">
        <v>6176</v>
      </c>
      <c r="AO2636" s="165" t="s">
        <v>6176</v>
      </c>
      <c r="AP2636" s="165" t="s">
        <v>6176</v>
      </c>
      <c r="AQ2636" s="165" t="s">
        <v>6176</v>
      </c>
      <c r="AR2636" s="165" t="s">
        <v>6176</v>
      </c>
      <c r="AS2636" s="165" t="s">
        <v>6176</v>
      </c>
      <c r="AT2636" s="184"/>
    </row>
    <row r="2637" spans="2:46" ht="50" customHeight="1">
      <c r="B2637" s="34" t="s">
        <v>5190</v>
      </c>
      <c r="C2637" s="35" t="s">
        <v>5264</v>
      </c>
      <c r="D2637" s="36" t="s">
        <v>5191</v>
      </c>
      <c r="E2637" s="233">
        <v>1090.905</v>
      </c>
      <c r="F2637" s="232">
        <v>985.48900000000003</v>
      </c>
      <c r="G2637" s="199">
        <v>105.41599999999994</v>
      </c>
      <c r="H2637" s="304">
        <v>10.69682157791715</v>
      </c>
      <c r="I2637" s="233">
        <v>386.61</v>
      </c>
      <c r="J2637" s="232">
        <v>288.78399999999999</v>
      </c>
      <c r="K2637" s="199">
        <v>97.826000000000022</v>
      </c>
      <c r="L2637" s="316">
        <v>33.875145437420365</v>
      </c>
      <c r="M2637" s="201" t="s">
        <v>12164</v>
      </c>
      <c r="N2637" s="202" t="s">
        <v>12164</v>
      </c>
      <c r="O2637" s="203" t="s">
        <v>12164</v>
      </c>
      <c r="P2637" s="203" t="s">
        <v>12164</v>
      </c>
      <c r="Q2637" s="233">
        <v>704.29499999999996</v>
      </c>
      <c r="R2637" s="232">
        <v>696.70500000000004</v>
      </c>
      <c r="S2637" s="199">
        <v>7.5899999999999181</v>
      </c>
      <c r="T2637" s="304">
        <v>1.0894137403922632</v>
      </c>
      <c r="U2637" s="198" t="s">
        <v>6082</v>
      </c>
      <c r="V2637" s="92">
        <v>704.29499999999996</v>
      </c>
      <c r="W2637" s="92">
        <v>696.70500000000004</v>
      </c>
      <c r="X2637" s="92">
        <v>7.5899999999999181</v>
      </c>
      <c r="Y2637" s="92">
        <v>1.0894137403922632</v>
      </c>
      <c r="Z2637" s="235" t="s">
        <v>6150</v>
      </c>
      <c r="AA2637" s="235" t="s">
        <v>6150</v>
      </c>
      <c r="AB2637" s="235" t="s">
        <v>6150</v>
      </c>
      <c r="AC2637" s="235" t="s">
        <v>6150</v>
      </c>
      <c r="AD2637" s="235" t="s">
        <v>6150</v>
      </c>
      <c r="AE2637" s="235" t="s">
        <v>12158</v>
      </c>
      <c r="AF2637" s="235" t="s">
        <v>12158</v>
      </c>
      <c r="AG2637" s="235" t="s">
        <v>12158</v>
      </c>
      <c r="AH2637" s="235" t="s">
        <v>12158</v>
      </c>
      <c r="AI2637" s="235" t="s">
        <v>12158</v>
      </c>
      <c r="AJ2637" s="165" t="s">
        <v>6176</v>
      </c>
      <c r="AK2637" s="165" t="s">
        <v>6176</v>
      </c>
      <c r="AL2637" s="165" t="s">
        <v>6176</v>
      </c>
      <c r="AM2637" s="165" t="s">
        <v>6176</v>
      </c>
      <c r="AN2637" s="165" t="s">
        <v>6176</v>
      </c>
      <c r="AO2637" s="165" t="s">
        <v>6176</v>
      </c>
      <c r="AP2637" s="165" t="s">
        <v>6176</v>
      </c>
      <c r="AQ2637" s="165" t="s">
        <v>6176</v>
      </c>
      <c r="AR2637" s="165" t="s">
        <v>6176</v>
      </c>
      <c r="AS2637" s="165" t="s">
        <v>6176</v>
      </c>
      <c r="AT2637" s="200"/>
    </row>
    <row r="2638" spans="2:46" ht="50" customHeight="1">
      <c r="B2638" s="34" t="s">
        <v>5192</v>
      </c>
      <c r="C2638" s="35" t="s">
        <v>5264</v>
      </c>
      <c r="D2638" s="36" t="s">
        <v>5193</v>
      </c>
      <c r="E2638" s="240">
        <v>2621.6379999999999</v>
      </c>
      <c r="F2638" s="235">
        <v>2413.7020000000002</v>
      </c>
      <c r="G2638" s="234">
        <v>207.93599999999969</v>
      </c>
      <c r="H2638" s="105">
        <v>8.6148165763627684</v>
      </c>
      <c r="I2638" s="240">
        <v>50</v>
      </c>
      <c r="J2638" s="235">
        <v>50</v>
      </c>
      <c r="K2638" s="234">
        <v>0</v>
      </c>
      <c r="L2638" s="312">
        <v>0</v>
      </c>
      <c r="M2638" s="201" t="s">
        <v>12164</v>
      </c>
      <c r="N2638" s="202" t="s">
        <v>12164</v>
      </c>
      <c r="O2638" s="203" t="s">
        <v>12164</v>
      </c>
      <c r="P2638" s="203" t="s">
        <v>12164</v>
      </c>
      <c r="Q2638" s="240">
        <v>2571.6379999999999</v>
      </c>
      <c r="R2638" s="235">
        <v>2363.7020000000002</v>
      </c>
      <c r="S2638" s="234">
        <v>207.93599999999969</v>
      </c>
      <c r="T2638" s="105">
        <v>8.797048020435728</v>
      </c>
      <c r="U2638" s="180" t="s">
        <v>6074</v>
      </c>
      <c r="V2638" s="165">
        <v>2546.3000000000002</v>
      </c>
      <c r="W2638" s="165">
        <v>2344.4</v>
      </c>
      <c r="X2638" s="165">
        <v>201.90000000000009</v>
      </c>
      <c r="Y2638" s="165">
        <v>8.6120116021156843</v>
      </c>
      <c r="Z2638" s="237" t="s">
        <v>11295</v>
      </c>
      <c r="AA2638" s="165">
        <v>25.3</v>
      </c>
      <c r="AB2638" s="165">
        <v>19.2</v>
      </c>
      <c r="AC2638" s="165">
        <v>6.1000000000000014</v>
      </c>
      <c r="AD2638" s="165">
        <v>31.770833333333343</v>
      </c>
      <c r="AE2638" s="235" t="s">
        <v>12158</v>
      </c>
      <c r="AF2638" s="235" t="s">
        <v>12158</v>
      </c>
      <c r="AG2638" s="235" t="s">
        <v>12158</v>
      </c>
      <c r="AH2638" s="235" t="s">
        <v>12158</v>
      </c>
      <c r="AI2638" s="235" t="s">
        <v>12158</v>
      </c>
      <c r="AJ2638" s="165" t="s">
        <v>6176</v>
      </c>
      <c r="AK2638" s="165" t="s">
        <v>6176</v>
      </c>
      <c r="AL2638" s="165" t="s">
        <v>6176</v>
      </c>
      <c r="AM2638" s="165" t="s">
        <v>6176</v>
      </c>
      <c r="AN2638" s="165" t="s">
        <v>6176</v>
      </c>
      <c r="AO2638" s="165" t="s">
        <v>6176</v>
      </c>
      <c r="AP2638" s="165" t="s">
        <v>6176</v>
      </c>
      <c r="AQ2638" s="165" t="s">
        <v>6176</v>
      </c>
      <c r="AR2638" s="165" t="s">
        <v>6176</v>
      </c>
      <c r="AS2638" s="165" t="s">
        <v>6176</v>
      </c>
      <c r="AT2638" s="182"/>
    </row>
    <row r="2639" spans="2:46" ht="50" customHeight="1">
      <c r="B2639" s="34" t="s">
        <v>5194</v>
      </c>
      <c r="C2639" s="35" t="s">
        <v>5264</v>
      </c>
      <c r="D2639" s="36" t="s">
        <v>5195</v>
      </c>
      <c r="E2639" s="240">
        <v>295.55</v>
      </c>
      <c r="F2639" s="235">
        <v>339.09</v>
      </c>
      <c r="G2639" s="234">
        <v>-43.539999999999964</v>
      </c>
      <c r="H2639" s="105">
        <v>-12.840248901471577</v>
      </c>
      <c r="I2639" s="240">
        <v>295.55</v>
      </c>
      <c r="J2639" s="235">
        <v>339.09</v>
      </c>
      <c r="K2639" s="234">
        <v>-43.539999999999964</v>
      </c>
      <c r="L2639" s="312">
        <v>-12.840248901471577</v>
      </c>
      <c r="M2639" s="201" t="s">
        <v>12164</v>
      </c>
      <c r="N2639" s="202" t="s">
        <v>12164</v>
      </c>
      <c r="O2639" s="203" t="s">
        <v>12164</v>
      </c>
      <c r="P2639" s="203" t="s">
        <v>12164</v>
      </c>
      <c r="Q2639" s="201" t="s">
        <v>12164</v>
      </c>
      <c r="R2639" s="202" t="s">
        <v>12164</v>
      </c>
      <c r="S2639" s="203" t="s">
        <v>12164</v>
      </c>
      <c r="T2639" s="289" t="s">
        <v>12164</v>
      </c>
      <c r="U2639" s="65" t="s">
        <v>6150</v>
      </c>
      <c r="V2639" s="235" t="s">
        <v>6150</v>
      </c>
      <c r="W2639" s="235" t="s">
        <v>6150</v>
      </c>
      <c r="X2639" s="235" t="s">
        <v>6150</v>
      </c>
      <c r="Y2639" s="235" t="s">
        <v>6150</v>
      </c>
      <c r="Z2639" s="235" t="s">
        <v>6150</v>
      </c>
      <c r="AA2639" s="235" t="s">
        <v>6150</v>
      </c>
      <c r="AB2639" s="235" t="s">
        <v>6150</v>
      </c>
      <c r="AC2639" s="235" t="s">
        <v>6150</v>
      </c>
      <c r="AD2639" s="235" t="s">
        <v>6150</v>
      </c>
      <c r="AE2639" s="235" t="s">
        <v>12158</v>
      </c>
      <c r="AF2639" s="235" t="s">
        <v>12158</v>
      </c>
      <c r="AG2639" s="235" t="s">
        <v>12158</v>
      </c>
      <c r="AH2639" s="235" t="s">
        <v>12158</v>
      </c>
      <c r="AI2639" s="235" t="s">
        <v>12158</v>
      </c>
      <c r="AJ2639" s="165" t="s">
        <v>6176</v>
      </c>
      <c r="AK2639" s="165" t="s">
        <v>6176</v>
      </c>
      <c r="AL2639" s="165" t="s">
        <v>6176</v>
      </c>
      <c r="AM2639" s="165" t="s">
        <v>6176</v>
      </c>
      <c r="AN2639" s="165" t="s">
        <v>6176</v>
      </c>
      <c r="AO2639" s="165" t="s">
        <v>6176</v>
      </c>
      <c r="AP2639" s="165" t="s">
        <v>6176</v>
      </c>
      <c r="AQ2639" s="165" t="s">
        <v>6176</v>
      </c>
      <c r="AR2639" s="165" t="s">
        <v>6176</v>
      </c>
      <c r="AS2639" s="165" t="s">
        <v>6176</v>
      </c>
      <c r="AT2639" s="182"/>
    </row>
    <row r="2640" spans="2:46" ht="50" customHeight="1" thickBot="1">
      <c r="B2640" s="40" t="s">
        <v>5196</v>
      </c>
      <c r="C2640" s="41" t="s">
        <v>5264</v>
      </c>
      <c r="D2640" s="42" t="s">
        <v>5197</v>
      </c>
      <c r="E2640" s="186">
        <v>157.04400000000001</v>
      </c>
      <c r="F2640" s="181">
        <v>144.71</v>
      </c>
      <c r="G2640" s="152">
        <v>12.334000000000003</v>
      </c>
      <c r="H2640" s="309">
        <v>8.5232534033584422</v>
      </c>
      <c r="I2640" s="186">
        <v>157.04400000000001</v>
      </c>
      <c r="J2640" s="181">
        <v>144.71</v>
      </c>
      <c r="K2640" s="152">
        <v>12.334000000000003</v>
      </c>
      <c r="L2640" s="323">
        <v>8.5232534033584422</v>
      </c>
      <c r="M2640" s="324" t="s">
        <v>12164</v>
      </c>
      <c r="N2640" s="325" t="s">
        <v>12164</v>
      </c>
      <c r="O2640" s="326" t="s">
        <v>12164</v>
      </c>
      <c r="P2640" s="326" t="s">
        <v>12164</v>
      </c>
      <c r="Q2640" s="324" t="s">
        <v>12164</v>
      </c>
      <c r="R2640" s="325" t="s">
        <v>12164</v>
      </c>
      <c r="S2640" s="326" t="s">
        <v>12164</v>
      </c>
      <c r="T2640" s="327" t="s">
        <v>12164</v>
      </c>
      <c r="U2640" s="328" t="s">
        <v>6150</v>
      </c>
      <c r="V2640" s="181" t="s">
        <v>6150</v>
      </c>
      <c r="W2640" s="181" t="s">
        <v>6150</v>
      </c>
      <c r="X2640" s="181" t="s">
        <v>6150</v>
      </c>
      <c r="Y2640" s="181" t="s">
        <v>6150</v>
      </c>
      <c r="Z2640" s="181" t="s">
        <v>6150</v>
      </c>
      <c r="AA2640" s="181" t="s">
        <v>6150</v>
      </c>
      <c r="AB2640" s="181" t="s">
        <v>6150</v>
      </c>
      <c r="AC2640" s="181" t="s">
        <v>6150</v>
      </c>
      <c r="AD2640" s="181" t="s">
        <v>6150</v>
      </c>
      <c r="AE2640" s="181" t="s">
        <v>12158</v>
      </c>
      <c r="AF2640" s="181" t="s">
        <v>12158</v>
      </c>
      <c r="AG2640" s="181" t="s">
        <v>12158</v>
      </c>
      <c r="AH2640" s="181" t="s">
        <v>12158</v>
      </c>
      <c r="AI2640" s="181" t="s">
        <v>12158</v>
      </c>
      <c r="AJ2640" s="248" t="s">
        <v>6176</v>
      </c>
      <c r="AK2640" s="248" t="s">
        <v>6176</v>
      </c>
      <c r="AL2640" s="248" t="s">
        <v>6176</v>
      </c>
      <c r="AM2640" s="248" t="s">
        <v>6176</v>
      </c>
      <c r="AN2640" s="248" t="s">
        <v>6176</v>
      </c>
      <c r="AO2640" s="248" t="s">
        <v>6176</v>
      </c>
      <c r="AP2640" s="248" t="s">
        <v>6176</v>
      </c>
      <c r="AQ2640" s="248" t="s">
        <v>6176</v>
      </c>
      <c r="AR2640" s="248" t="s">
        <v>6176</v>
      </c>
      <c r="AS2640" s="329" t="s">
        <v>6176</v>
      </c>
      <c r="AT2640" s="269"/>
    </row>
    <row r="2641" spans="12:12">
      <c r="L2641" s="47"/>
    </row>
    <row r="2642" spans="12:12">
      <c r="L2642" s="47"/>
    </row>
    <row r="2643" spans="12:12">
      <c r="L2643" s="47"/>
    </row>
    <row r="2644" spans="12:12">
      <c r="L2644" s="47"/>
    </row>
    <row r="2645" spans="12:12">
      <c r="L2645" s="47"/>
    </row>
    <row r="2646" spans="12:12">
      <c r="L2646" s="47"/>
    </row>
    <row r="2647" spans="12:12">
      <c r="L2647" s="47"/>
    </row>
    <row r="2648" spans="12:12">
      <c r="L2648" s="47"/>
    </row>
    <row r="2649" spans="12:12">
      <c r="L2649" s="47"/>
    </row>
    <row r="2650" spans="12:12">
      <c r="L2650" s="47"/>
    </row>
    <row r="2651" spans="12:12">
      <c r="L2651" s="47"/>
    </row>
    <row r="2652" spans="12:12">
      <c r="L2652" s="47"/>
    </row>
    <row r="2653" spans="12:12">
      <c r="L2653" s="47"/>
    </row>
    <row r="2654" spans="12:12">
      <c r="L2654" s="47"/>
    </row>
    <row r="2655" spans="12:12">
      <c r="L2655" s="47"/>
    </row>
    <row r="2656" spans="12:12">
      <c r="L2656" s="47"/>
    </row>
    <row r="2657" spans="12:12">
      <c r="L2657" s="47"/>
    </row>
    <row r="2658" spans="12:12">
      <c r="L2658" s="47"/>
    </row>
    <row r="2659" spans="12:12">
      <c r="L2659" s="47"/>
    </row>
    <row r="2660" spans="12:12">
      <c r="L2660" s="47"/>
    </row>
    <row r="2661" spans="12:12">
      <c r="L2661" s="47"/>
    </row>
    <row r="2662" spans="12:12">
      <c r="L2662" s="47"/>
    </row>
    <row r="2663" spans="12:12">
      <c r="L2663" s="47"/>
    </row>
    <row r="2664" spans="12:12">
      <c r="L2664" s="47"/>
    </row>
    <row r="2665" spans="12:12">
      <c r="L2665" s="47"/>
    </row>
    <row r="2666" spans="12:12">
      <c r="L2666" s="47"/>
    </row>
    <row r="2667" spans="12:12">
      <c r="L2667" s="47"/>
    </row>
    <row r="2668" spans="12:12">
      <c r="L2668" s="47"/>
    </row>
    <row r="2669" spans="12:12">
      <c r="L2669" s="47"/>
    </row>
    <row r="2670" spans="12:12">
      <c r="L2670" s="47"/>
    </row>
    <row r="2671" spans="12:12">
      <c r="L2671" s="47"/>
    </row>
    <row r="2672" spans="12:12">
      <c r="L2672" s="47"/>
    </row>
    <row r="2673" spans="12:12">
      <c r="L2673" s="47"/>
    </row>
    <row r="2674" spans="12:12">
      <c r="L2674" s="47"/>
    </row>
    <row r="2675" spans="12:12">
      <c r="L2675" s="47"/>
    </row>
    <row r="2676" spans="12:12">
      <c r="L2676" s="47"/>
    </row>
    <row r="2677" spans="12:12">
      <c r="L2677" s="47"/>
    </row>
    <row r="2678" spans="12:12">
      <c r="L2678" s="47"/>
    </row>
    <row r="2679" spans="12:12">
      <c r="L2679" s="47"/>
    </row>
    <row r="2680" spans="12:12">
      <c r="L2680" s="47"/>
    </row>
    <row r="2681" spans="12:12">
      <c r="L2681" s="47"/>
    </row>
    <row r="2682" spans="12:12">
      <c r="L2682" s="47"/>
    </row>
    <row r="2683" spans="12:12">
      <c r="L2683" s="47"/>
    </row>
    <row r="2684" spans="12:12">
      <c r="L2684" s="47"/>
    </row>
    <row r="2685" spans="12:12">
      <c r="L2685" s="47"/>
    </row>
    <row r="2686" spans="12:12">
      <c r="L2686" s="47"/>
    </row>
    <row r="2687" spans="12:12">
      <c r="L2687" s="47"/>
    </row>
    <row r="2688" spans="12:12">
      <c r="L2688" s="47"/>
    </row>
    <row r="2689" spans="12:12">
      <c r="L2689" s="47"/>
    </row>
    <row r="2690" spans="12:12">
      <c r="L2690" s="47"/>
    </row>
    <row r="2691" spans="12:12">
      <c r="L2691" s="47"/>
    </row>
    <row r="2692" spans="12:12">
      <c r="L2692" s="47"/>
    </row>
    <row r="2693" spans="12:12">
      <c r="L2693" s="47"/>
    </row>
    <row r="2694" spans="12:12">
      <c r="L2694" s="47"/>
    </row>
    <row r="2695" spans="12:12">
      <c r="L2695" s="47"/>
    </row>
    <row r="2696" spans="12:12">
      <c r="L2696" s="47"/>
    </row>
    <row r="2697" spans="12:12">
      <c r="L2697" s="47"/>
    </row>
    <row r="2698" spans="12:12">
      <c r="L2698" s="47"/>
    </row>
    <row r="2699" spans="12:12">
      <c r="L2699" s="47"/>
    </row>
    <row r="2700" spans="12:12">
      <c r="L2700" s="47"/>
    </row>
    <row r="2701" spans="12:12">
      <c r="L2701" s="47"/>
    </row>
    <row r="2702" spans="12:12">
      <c r="L2702" s="47"/>
    </row>
    <row r="2703" spans="12:12">
      <c r="L2703" s="47"/>
    </row>
    <row r="2704" spans="12:12">
      <c r="L2704" s="47"/>
    </row>
    <row r="2705" spans="12:12">
      <c r="L2705" s="47"/>
    </row>
    <row r="2706" spans="12:12">
      <c r="L2706" s="47"/>
    </row>
    <row r="2707" spans="12:12">
      <c r="L2707" s="47"/>
    </row>
    <row r="2708" spans="12:12">
      <c r="L2708" s="47"/>
    </row>
    <row r="2709" spans="12:12">
      <c r="L2709" s="47"/>
    </row>
    <row r="2710" spans="12:12">
      <c r="L2710" s="47"/>
    </row>
    <row r="2711" spans="12:12">
      <c r="L2711" s="47"/>
    </row>
    <row r="2712" spans="12:12">
      <c r="L2712" s="47"/>
    </row>
    <row r="2713" spans="12:12">
      <c r="L2713" s="47"/>
    </row>
    <row r="2714" spans="12:12">
      <c r="L2714" s="47"/>
    </row>
    <row r="2715" spans="12:12">
      <c r="L2715" s="47"/>
    </row>
    <row r="2716" spans="12:12">
      <c r="L2716" s="47"/>
    </row>
    <row r="2717" spans="12:12">
      <c r="L2717" s="47"/>
    </row>
    <row r="2718" spans="12:12">
      <c r="L2718" s="47"/>
    </row>
    <row r="2719" spans="12:12">
      <c r="L2719" s="47"/>
    </row>
    <row r="2720" spans="12:12">
      <c r="L2720" s="47"/>
    </row>
    <row r="2721" spans="12:12">
      <c r="L2721" s="47"/>
    </row>
    <row r="2722" spans="12:12">
      <c r="L2722" s="47"/>
    </row>
    <row r="2723" spans="12:12">
      <c r="L2723" s="47"/>
    </row>
    <row r="2724" spans="12:12">
      <c r="L2724" s="47"/>
    </row>
    <row r="2725" spans="12:12">
      <c r="L2725" s="47"/>
    </row>
    <row r="2726" spans="12:12">
      <c r="L2726" s="47"/>
    </row>
    <row r="2727" spans="12:12">
      <c r="L2727" s="47"/>
    </row>
    <row r="2728" spans="12:12">
      <c r="L2728" s="47"/>
    </row>
    <row r="2729" spans="12:12">
      <c r="L2729" s="47"/>
    </row>
    <row r="2730" spans="12:12">
      <c r="L2730" s="47"/>
    </row>
    <row r="2731" spans="12:12">
      <c r="L2731" s="47"/>
    </row>
    <row r="2732" spans="12:12">
      <c r="L2732" s="47"/>
    </row>
    <row r="2733" spans="12:12">
      <c r="L2733" s="47"/>
    </row>
    <row r="2734" spans="12:12">
      <c r="L2734" s="47"/>
    </row>
    <row r="2735" spans="12:12">
      <c r="L2735" s="47"/>
    </row>
    <row r="2736" spans="12:12">
      <c r="L2736" s="47"/>
    </row>
    <row r="2737" spans="12:12">
      <c r="L2737" s="47"/>
    </row>
    <row r="2738" spans="12:12">
      <c r="L2738" s="47"/>
    </row>
    <row r="2739" spans="12:12">
      <c r="L2739" s="47"/>
    </row>
    <row r="2740" spans="12:12">
      <c r="L2740" s="47"/>
    </row>
    <row r="2741" spans="12:12">
      <c r="L2741" s="47"/>
    </row>
    <row r="2742" spans="12:12">
      <c r="L2742" s="47"/>
    </row>
    <row r="2743" spans="12:12">
      <c r="L2743" s="47"/>
    </row>
    <row r="2744" spans="12:12">
      <c r="L2744" s="47"/>
    </row>
    <row r="2745" spans="12:12">
      <c r="L2745" s="47"/>
    </row>
    <row r="2746" spans="12:12">
      <c r="L2746" s="47"/>
    </row>
    <row r="2747" spans="12:12">
      <c r="L2747" s="47"/>
    </row>
    <row r="2748" spans="12:12">
      <c r="L2748" s="47"/>
    </row>
    <row r="2749" spans="12:12">
      <c r="L2749" s="47"/>
    </row>
    <row r="2750" spans="12:12">
      <c r="L2750" s="47"/>
    </row>
    <row r="2751" spans="12:12">
      <c r="L2751" s="47"/>
    </row>
    <row r="2752" spans="12:12">
      <c r="L2752" s="47"/>
    </row>
    <row r="2753" spans="12:12">
      <c r="L2753" s="47"/>
    </row>
    <row r="2754" spans="12:12">
      <c r="L2754" s="47"/>
    </row>
    <row r="2755" spans="12:12">
      <c r="L2755" s="47"/>
    </row>
    <row r="2756" spans="12:12">
      <c r="L2756" s="47"/>
    </row>
    <row r="2757" spans="12:12">
      <c r="L2757" s="47"/>
    </row>
    <row r="2758" spans="12:12">
      <c r="L2758" s="47"/>
    </row>
    <row r="2759" spans="12:12">
      <c r="L2759" s="47"/>
    </row>
    <row r="2760" spans="12:12">
      <c r="L2760" s="47"/>
    </row>
    <row r="2761" spans="12:12">
      <c r="L2761" s="47"/>
    </row>
    <row r="2762" spans="12:12">
      <c r="L2762" s="47"/>
    </row>
    <row r="2763" spans="12:12">
      <c r="L2763" s="47"/>
    </row>
    <row r="2764" spans="12:12">
      <c r="L2764" s="47"/>
    </row>
    <row r="2765" spans="12:12">
      <c r="L2765" s="47"/>
    </row>
    <row r="2766" spans="12:12">
      <c r="L2766" s="47"/>
    </row>
    <row r="2767" spans="12:12">
      <c r="L2767" s="47"/>
    </row>
    <row r="2768" spans="12:12">
      <c r="L2768" s="47"/>
    </row>
    <row r="2769" spans="12:12">
      <c r="L2769" s="47"/>
    </row>
    <row r="2770" spans="12:12">
      <c r="L2770" s="47"/>
    </row>
    <row r="2771" spans="12:12">
      <c r="L2771" s="47"/>
    </row>
    <row r="2772" spans="12:12">
      <c r="L2772" s="47"/>
    </row>
    <row r="2773" spans="12:12">
      <c r="L2773" s="47"/>
    </row>
    <row r="2774" spans="12:12">
      <c r="L2774" s="47"/>
    </row>
    <row r="2775" spans="12:12">
      <c r="L2775" s="47"/>
    </row>
    <row r="2776" spans="12:12">
      <c r="L2776" s="47"/>
    </row>
    <row r="2777" spans="12:12">
      <c r="L2777" s="47"/>
    </row>
    <row r="2778" spans="12:12">
      <c r="L2778" s="47"/>
    </row>
    <row r="2779" spans="12:12">
      <c r="L2779" s="47"/>
    </row>
    <row r="2780" spans="12:12">
      <c r="L2780" s="47"/>
    </row>
    <row r="2781" spans="12:12">
      <c r="L2781" s="47"/>
    </row>
    <row r="2782" spans="12:12">
      <c r="L2782" s="47"/>
    </row>
    <row r="2783" spans="12:12">
      <c r="L2783" s="47"/>
    </row>
    <row r="2784" spans="12:12">
      <c r="L2784" s="47"/>
    </row>
    <row r="2785" spans="12:12">
      <c r="L2785" s="47"/>
    </row>
    <row r="2786" spans="12:12">
      <c r="L2786" s="47"/>
    </row>
    <row r="2787" spans="12:12">
      <c r="L2787" s="47"/>
    </row>
    <row r="2788" spans="12:12">
      <c r="L2788" s="47"/>
    </row>
    <row r="2789" spans="12:12">
      <c r="L2789" s="47"/>
    </row>
    <row r="2790" spans="12:12">
      <c r="L2790" s="47"/>
    </row>
    <row r="2791" spans="12:12">
      <c r="L2791" s="47"/>
    </row>
    <row r="2792" spans="12:12">
      <c r="L2792" s="47"/>
    </row>
    <row r="2793" spans="12:12">
      <c r="L2793" s="47"/>
    </row>
    <row r="2794" spans="12:12">
      <c r="L2794" s="47"/>
    </row>
    <row r="2795" spans="12:12">
      <c r="L2795" s="47"/>
    </row>
    <row r="2796" spans="12:12">
      <c r="L2796" s="47"/>
    </row>
    <row r="2797" spans="12:12">
      <c r="L2797" s="47"/>
    </row>
    <row r="2798" spans="12:12">
      <c r="L2798" s="47"/>
    </row>
    <row r="2799" spans="12:12">
      <c r="L2799" s="47"/>
    </row>
    <row r="2800" spans="12:12">
      <c r="L2800" s="47"/>
    </row>
    <row r="2801" spans="12:12">
      <c r="L2801" s="47"/>
    </row>
    <row r="2802" spans="12:12">
      <c r="L2802" s="47"/>
    </row>
    <row r="2803" spans="12:12">
      <c r="L2803" s="47"/>
    </row>
    <row r="2804" spans="12:12">
      <c r="L2804" s="47"/>
    </row>
    <row r="2805" spans="12:12">
      <c r="L2805" s="47"/>
    </row>
    <row r="2806" spans="12:12">
      <c r="L2806" s="47"/>
    </row>
    <row r="2807" spans="12:12">
      <c r="L2807" s="47"/>
    </row>
    <row r="2808" spans="12:12">
      <c r="L2808" s="47"/>
    </row>
    <row r="2809" spans="12:12">
      <c r="L2809" s="47"/>
    </row>
    <row r="2810" spans="12:12">
      <c r="L2810" s="47"/>
    </row>
    <row r="2811" spans="12:12">
      <c r="L2811" s="47"/>
    </row>
    <row r="2812" spans="12:12">
      <c r="L2812" s="47"/>
    </row>
    <row r="2813" spans="12:12">
      <c r="L2813" s="47"/>
    </row>
    <row r="2814" spans="12:12">
      <c r="L2814" s="47"/>
    </row>
    <row r="2815" spans="12:12">
      <c r="L2815" s="47"/>
    </row>
    <row r="2816" spans="12:12">
      <c r="L2816" s="47"/>
    </row>
    <row r="2817" spans="12:12">
      <c r="L2817" s="47"/>
    </row>
    <row r="2818" spans="12:12">
      <c r="L2818" s="47"/>
    </row>
    <row r="2819" spans="12:12">
      <c r="L2819" s="47"/>
    </row>
    <row r="2820" spans="12:12">
      <c r="L2820" s="47"/>
    </row>
    <row r="2821" spans="12:12">
      <c r="L2821" s="47"/>
    </row>
    <row r="2822" spans="12:12">
      <c r="L2822" s="47"/>
    </row>
    <row r="2823" spans="12:12">
      <c r="L2823" s="47"/>
    </row>
    <row r="2824" spans="12:12">
      <c r="L2824" s="47"/>
    </row>
    <row r="2825" spans="12:12">
      <c r="L2825" s="47"/>
    </row>
    <row r="2826" spans="12:12">
      <c r="L2826" s="47"/>
    </row>
    <row r="2827" spans="12:12">
      <c r="L2827" s="47"/>
    </row>
    <row r="2828" spans="12:12">
      <c r="L2828" s="47"/>
    </row>
    <row r="2829" spans="12:12">
      <c r="L2829" s="47"/>
    </row>
    <row r="2830" spans="12:12">
      <c r="L2830" s="47"/>
    </row>
    <row r="2831" spans="12:12">
      <c r="L2831" s="47"/>
    </row>
    <row r="2832" spans="12:12">
      <c r="L2832" s="47"/>
    </row>
    <row r="2833" spans="12:12">
      <c r="L2833" s="47"/>
    </row>
    <row r="2834" spans="12:12">
      <c r="L2834" s="47"/>
    </row>
    <row r="2835" spans="12:12">
      <c r="L2835" s="47"/>
    </row>
    <row r="2836" spans="12:12">
      <c r="L2836" s="47"/>
    </row>
    <row r="2837" spans="12:12">
      <c r="L2837" s="47"/>
    </row>
    <row r="2838" spans="12:12">
      <c r="L2838" s="47"/>
    </row>
    <row r="2839" spans="12:12">
      <c r="L2839" s="47"/>
    </row>
    <row r="2840" spans="12:12">
      <c r="L2840" s="47"/>
    </row>
    <row r="2841" spans="12:12">
      <c r="L2841" s="47"/>
    </row>
    <row r="2842" spans="12:12">
      <c r="L2842" s="47"/>
    </row>
    <row r="2843" spans="12:12">
      <c r="L2843" s="47"/>
    </row>
    <row r="2844" spans="12:12">
      <c r="L2844" s="47"/>
    </row>
    <row r="2845" spans="12:12">
      <c r="L2845" s="47"/>
    </row>
    <row r="2846" spans="12:12">
      <c r="L2846" s="47"/>
    </row>
    <row r="2847" spans="12:12">
      <c r="L2847" s="47"/>
    </row>
    <row r="2848" spans="12:12">
      <c r="L2848" s="47"/>
    </row>
    <row r="2849" spans="12:12">
      <c r="L2849" s="47"/>
    </row>
    <row r="2850" spans="12:12">
      <c r="L2850" s="47"/>
    </row>
    <row r="2851" spans="12:12">
      <c r="L2851" s="47"/>
    </row>
    <row r="2852" spans="12:12">
      <c r="L2852" s="47"/>
    </row>
    <row r="2853" spans="12:12">
      <c r="L2853" s="47"/>
    </row>
    <row r="2854" spans="12:12">
      <c r="L2854" s="47"/>
    </row>
    <row r="2855" spans="12:12">
      <c r="L2855" s="47"/>
    </row>
    <row r="2856" spans="12:12">
      <c r="L2856" s="47"/>
    </row>
    <row r="2857" spans="12:12">
      <c r="L2857" s="47"/>
    </row>
    <row r="2858" spans="12:12">
      <c r="L2858" s="47"/>
    </row>
    <row r="2859" spans="12:12">
      <c r="L2859" s="47"/>
    </row>
    <row r="2860" spans="12:12">
      <c r="L2860" s="47"/>
    </row>
    <row r="2861" spans="12:12">
      <c r="L2861" s="47"/>
    </row>
    <row r="2862" spans="12:12">
      <c r="L2862" s="47"/>
    </row>
    <row r="2863" spans="12:12">
      <c r="L2863" s="47"/>
    </row>
    <row r="2864" spans="12:12">
      <c r="L2864" s="47"/>
    </row>
    <row r="2865" spans="12:12">
      <c r="L2865" s="47"/>
    </row>
    <row r="2866" spans="12:12">
      <c r="L2866" s="47"/>
    </row>
    <row r="2867" spans="12:12">
      <c r="L2867" s="47"/>
    </row>
    <row r="2868" spans="12:12">
      <c r="L2868" s="47"/>
    </row>
    <row r="2869" spans="12:12">
      <c r="L2869" s="47"/>
    </row>
    <row r="2870" spans="12:12">
      <c r="L2870" s="47"/>
    </row>
    <row r="2871" spans="12:12">
      <c r="L2871" s="47"/>
    </row>
    <row r="2872" spans="12:12">
      <c r="L2872" s="47"/>
    </row>
    <row r="2873" spans="12:12">
      <c r="L2873" s="47"/>
    </row>
    <row r="2874" spans="12:12">
      <c r="L2874" s="47"/>
    </row>
    <row r="2875" spans="12:12">
      <c r="L2875" s="47"/>
    </row>
    <row r="2876" spans="12:12">
      <c r="L2876" s="47"/>
    </row>
    <row r="2877" spans="12:12">
      <c r="L2877" s="47"/>
    </row>
    <row r="2878" spans="12:12">
      <c r="L2878" s="47"/>
    </row>
    <row r="2879" spans="12:12">
      <c r="L2879" s="47"/>
    </row>
    <row r="2880" spans="12:12">
      <c r="L2880" s="47"/>
    </row>
    <row r="2881" spans="12:12">
      <c r="L2881" s="47"/>
    </row>
    <row r="2882" spans="12:12">
      <c r="L2882" s="47"/>
    </row>
    <row r="2883" spans="12:12">
      <c r="L2883" s="47"/>
    </row>
    <row r="2884" spans="12:12">
      <c r="L2884" s="47"/>
    </row>
    <row r="2885" spans="12:12">
      <c r="L2885" s="47"/>
    </row>
    <row r="2886" spans="12:12">
      <c r="L2886" s="47"/>
    </row>
    <row r="2887" spans="12:12">
      <c r="L2887" s="47"/>
    </row>
    <row r="2888" spans="12:12">
      <c r="L2888" s="47"/>
    </row>
    <row r="2889" spans="12:12">
      <c r="L2889" s="47"/>
    </row>
    <row r="2890" spans="12:12">
      <c r="L2890" s="47"/>
    </row>
    <row r="2891" spans="12:12">
      <c r="L2891" s="47"/>
    </row>
    <row r="2892" spans="12:12">
      <c r="L2892" s="47"/>
    </row>
    <row r="2893" spans="12:12">
      <c r="L2893" s="47"/>
    </row>
    <row r="2894" spans="12:12">
      <c r="L2894" s="47"/>
    </row>
    <row r="2895" spans="12:12">
      <c r="L2895" s="47"/>
    </row>
    <row r="2896" spans="12:12">
      <c r="L2896" s="47"/>
    </row>
    <row r="2897" spans="12:12">
      <c r="L2897" s="47"/>
    </row>
    <row r="2898" spans="12:12">
      <c r="L2898" s="47"/>
    </row>
    <row r="2899" spans="12:12">
      <c r="L2899" s="47"/>
    </row>
    <row r="2900" spans="12:12">
      <c r="L2900" s="47"/>
    </row>
    <row r="2901" spans="12:12">
      <c r="L2901" s="47"/>
    </row>
    <row r="2902" spans="12:12">
      <c r="L2902" s="47"/>
    </row>
    <row r="2903" spans="12:12">
      <c r="L2903" s="47"/>
    </row>
    <row r="2904" spans="12:12">
      <c r="L2904" s="47"/>
    </row>
    <row r="2905" spans="12:12">
      <c r="L2905" s="47"/>
    </row>
    <row r="2906" spans="12:12">
      <c r="L2906" s="47"/>
    </row>
    <row r="2907" spans="12:12">
      <c r="L2907" s="47"/>
    </row>
    <row r="2908" spans="12:12">
      <c r="L2908" s="47"/>
    </row>
    <row r="2909" spans="12:12">
      <c r="L2909" s="47"/>
    </row>
    <row r="2910" spans="12:12">
      <c r="L2910" s="47"/>
    </row>
    <row r="2911" spans="12:12">
      <c r="L2911" s="47"/>
    </row>
    <row r="2912" spans="12:12">
      <c r="L2912" s="47"/>
    </row>
    <row r="2913" spans="12:12">
      <c r="L2913" s="47"/>
    </row>
    <row r="2914" spans="12:12">
      <c r="L2914" s="47"/>
    </row>
    <row r="2915" spans="12:12">
      <c r="L2915" s="47"/>
    </row>
    <row r="2916" spans="12:12">
      <c r="L2916" s="47"/>
    </row>
    <row r="2917" spans="12:12">
      <c r="L2917" s="47"/>
    </row>
    <row r="2918" spans="12:12">
      <c r="L2918" s="47"/>
    </row>
    <row r="2919" spans="12:12">
      <c r="L2919" s="47"/>
    </row>
    <row r="2920" spans="12:12">
      <c r="L2920" s="47"/>
    </row>
    <row r="2921" spans="12:12">
      <c r="L2921" s="47"/>
    </row>
    <row r="2922" spans="12:12">
      <c r="L2922" s="47"/>
    </row>
    <row r="2923" spans="12:12">
      <c r="L2923" s="47"/>
    </row>
    <row r="2924" spans="12:12">
      <c r="L2924" s="47"/>
    </row>
    <row r="2925" spans="12:12">
      <c r="L2925" s="47"/>
    </row>
    <row r="2926" spans="12:12">
      <c r="L2926" s="47"/>
    </row>
    <row r="2927" spans="12:12">
      <c r="L2927" s="47"/>
    </row>
    <row r="2928" spans="12:12">
      <c r="L2928" s="47"/>
    </row>
    <row r="2929" spans="12:12">
      <c r="L2929" s="47"/>
    </row>
    <row r="2930" spans="12:12">
      <c r="L2930" s="47"/>
    </row>
    <row r="2931" spans="12:12">
      <c r="L2931" s="47"/>
    </row>
    <row r="2932" spans="12:12">
      <c r="L2932" s="47"/>
    </row>
    <row r="2933" spans="12:12">
      <c r="L2933" s="47"/>
    </row>
    <row r="2934" spans="12:12">
      <c r="L2934" s="47"/>
    </row>
    <row r="2935" spans="12:12">
      <c r="L2935" s="47"/>
    </row>
    <row r="2936" spans="12:12">
      <c r="L2936" s="47"/>
    </row>
    <row r="2937" spans="12:12">
      <c r="L2937" s="47"/>
    </row>
    <row r="2938" spans="12:12">
      <c r="L2938" s="47"/>
    </row>
    <row r="2939" spans="12:12">
      <c r="L2939" s="47"/>
    </row>
    <row r="2940" spans="12:12">
      <c r="L2940" s="47"/>
    </row>
    <row r="2941" spans="12:12">
      <c r="L2941" s="47"/>
    </row>
    <row r="2942" spans="12:12">
      <c r="L2942" s="47"/>
    </row>
    <row r="2943" spans="12:12">
      <c r="L2943" s="47"/>
    </row>
    <row r="2944" spans="12:12">
      <c r="L2944" s="47"/>
    </row>
    <row r="2945" spans="12:12">
      <c r="L2945" s="47"/>
    </row>
    <row r="2946" spans="12:12">
      <c r="L2946" s="47"/>
    </row>
    <row r="2947" spans="12:12">
      <c r="L2947" s="47"/>
    </row>
    <row r="2948" spans="12:12">
      <c r="L2948" s="47"/>
    </row>
    <row r="2949" spans="12:12">
      <c r="L2949" s="47"/>
    </row>
    <row r="2950" spans="12:12">
      <c r="L2950" s="47"/>
    </row>
    <row r="2951" spans="12:12">
      <c r="L2951" s="47"/>
    </row>
    <row r="2952" spans="12:12">
      <c r="L2952" s="47"/>
    </row>
    <row r="2953" spans="12:12">
      <c r="L2953" s="47"/>
    </row>
    <row r="2954" spans="12:12">
      <c r="L2954" s="47"/>
    </row>
    <row r="2955" spans="12:12">
      <c r="L2955" s="47"/>
    </row>
    <row r="2956" spans="12:12">
      <c r="L2956" s="47"/>
    </row>
    <row r="2957" spans="12:12">
      <c r="L2957" s="47"/>
    </row>
    <row r="2958" spans="12:12">
      <c r="L2958" s="47"/>
    </row>
    <row r="2959" spans="12:12">
      <c r="L2959" s="47"/>
    </row>
    <row r="2960" spans="12:12">
      <c r="L2960" s="47"/>
    </row>
    <row r="2961" spans="12:12">
      <c r="L2961" s="47"/>
    </row>
    <row r="2962" spans="12:12">
      <c r="L2962" s="47"/>
    </row>
    <row r="2963" spans="12:12">
      <c r="L2963" s="47"/>
    </row>
    <row r="2964" spans="12:12">
      <c r="L2964" s="47"/>
    </row>
    <row r="2965" spans="12:12">
      <c r="L2965" s="47"/>
    </row>
    <row r="2966" spans="12:12">
      <c r="L2966" s="47"/>
    </row>
    <row r="2967" spans="12:12">
      <c r="L2967" s="47"/>
    </row>
    <row r="2968" spans="12:12">
      <c r="L2968" s="47"/>
    </row>
    <row r="2969" spans="12:12">
      <c r="L2969" s="47"/>
    </row>
    <row r="2970" spans="12:12">
      <c r="L2970" s="47"/>
    </row>
    <row r="2971" spans="12:12">
      <c r="L2971" s="47"/>
    </row>
    <row r="2972" spans="12:12">
      <c r="L2972" s="47"/>
    </row>
    <row r="2973" spans="12:12">
      <c r="L2973" s="47"/>
    </row>
    <row r="2974" spans="12:12">
      <c r="L2974" s="47"/>
    </row>
    <row r="2975" spans="12:12">
      <c r="L2975" s="47"/>
    </row>
    <row r="2976" spans="12:12">
      <c r="L2976" s="47"/>
    </row>
    <row r="2977" spans="12:12">
      <c r="L2977" s="47"/>
    </row>
    <row r="2978" spans="12:12">
      <c r="L2978" s="47"/>
    </row>
    <row r="2979" spans="12:12">
      <c r="L2979" s="47"/>
    </row>
    <row r="2980" spans="12:12">
      <c r="L2980" s="47"/>
    </row>
    <row r="2981" spans="12:12">
      <c r="L2981" s="47"/>
    </row>
    <row r="2982" spans="12:12">
      <c r="L2982" s="47"/>
    </row>
    <row r="2983" spans="12:12">
      <c r="L2983" s="47"/>
    </row>
    <row r="2984" spans="12:12">
      <c r="L2984" s="47"/>
    </row>
    <row r="2985" spans="12:12">
      <c r="L2985" s="47"/>
    </row>
    <row r="2986" spans="12:12">
      <c r="L2986" s="47"/>
    </row>
    <row r="2987" spans="12:12">
      <c r="L2987" s="47"/>
    </row>
    <row r="2988" spans="12:12">
      <c r="L2988" s="47"/>
    </row>
    <row r="2989" spans="12:12">
      <c r="L2989" s="47"/>
    </row>
    <row r="2990" spans="12:12">
      <c r="L2990" s="47"/>
    </row>
    <row r="2991" spans="12:12">
      <c r="L2991" s="47"/>
    </row>
    <row r="2992" spans="12:12">
      <c r="L2992" s="47"/>
    </row>
    <row r="2993" spans="12:12">
      <c r="L2993" s="47"/>
    </row>
    <row r="2994" spans="12:12">
      <c r="L2994" s="47"/>
    </row>
    <row r="2995" spans="12:12">
      <c r="L2995" s="47"/>
    </row>
    <row r="2996" spans="12:12">
      <c r="L2996" s="47"/>
    </row>
    <row r="2997" spans="12:12">
      <c r="L2997" s="47"/>
    </row>
    <row r="2998" spans="12:12">
      <c r="L2998" s="47"/>
    </row>
    <row r="2999" spans="12:12">
      <c r="L2999" s="47"/>
    </row>
    <row r="3000" spans="12:12">
      <c r="L3000" s="47"/>
    </row>
    <row r="3001" spans="12:12">
      <c r="L3001" s="47"/>
    </row>
    <row r="3002" spans="12:12">
      <c r="L3002" s="47"/>
    </row>
    <row r="3003" spans="12:12">
      <c r="L3003" s="47"/>
    </row>
    <row r="3004" spans="12:12">
      <c r="L3004" s="47"/>
    </row>
    <row r="3005" spans="12:12">
      <c r="L3005" s="47"/>
    </row>
    <row r="3006" spans="12:12">
      <c r="L3006" s="47"/>
    </row>
    <row r="3007" spans="12:12">
      <c r="L3007" s="47"/>
    </row>
    <row r="3008" spans="12:12">
      <c r="L3008" s="47"/>
    </row>
    <row r="3009" spans="12:12">
      <c r="L3009" s="47"/>
    </row>
    <row r="3010" spans="12:12">
      <c r="L3010" s="47"/>
    </row>
  </sheetData>
  <mergeCells count="30">
    <mergeCell ref="K4:K5"/>
    <mergeCell ref="L4:L5"/>
    <mergeCell ref="M4:M5"/>
    <mergeCell ref="N4:N5"/>
    <mergeCell ref="B4:B5"/>
    <mergeCell ref="C4:C5"/>
    <mergeCell ref="D4:D5"/>
    <mergeCell ref="E4:E5"/>
    <mergeCell ref="F4:F5"/>
    <mergeCell ref="B3:D3"/>
    <mergeCell ref="E3:H3"/>
    <mergeCell ref="I3:L3"/>
    <mergeCell ref="M3:P3"/>
    <mergeCell ref="Q3:AS3"/>
    <mergeCell ref="AT3:AT6"/>
    <mergeCell ref="G4:G5"/>
    <mergeCell ref="H4:H5"/>
    <mergeCell ref="I4:I5"/>
    <mergeCell ref="J4:J5"/>
    <mergeCell ref="P4:P5"/>
    <mergeCell ref="O4:O5"/>
    <mergeCell ref="U4:Y4"/>
    <mergeCell ref="Z4:AD4"/>
    <mergeCell ref="AE4:AI4"/>
    <mergeCell ref="AJ4:AN4"/>
    <mergeCell ref="AO4:AS4"/>
    <mergeCell ref="Q4:Q5"/>
    <mergeCell ref="R4:R5"/>
    <mergeCell ref="S4:S5"/>
    <mergeCell ref="T4:T5"/>
  </mergeCells>
  <phoneticPr fontId="3"/>
  <hyperlinks>
    <hyperlink ref="AT656" r:id="rId1" xr:uid="{00000000-0004-0000-0100-000000000000}"/>
    <hyperlink ref="AT657" r:id="rId2" xr:uid="{00000000-0004-0000-0100-000001000000}"/>
    <hyperlink ref="AT658" r:id="rId3" xr:uid="{00000000-0004-0000-0100-000002000000}"/>
    <hyperlink ref="AT659" r:id="rId4" xr:uid="{00000000-0004-0000-0100-000003000000}"/>
    <hyperlink ref="AT1405" r:id="rId5" xr:uid="{00000000-0004-0000-0100-000004000000}"/>
    <hyperlink ref="BZ240" r:id="rId6" display="https://www.city.misawa.lg.jp/index.cfm/12,1519,58,256,html" xr:uid="{00000000-0004-0000-0100-000005000000}"/>
    <hyperlink ref="BZ243" r:id="rId7" display="https://www.city.hirakawa.lg.jp/jouhou/zaisei/zaiseijyoukyousiryou.html" xr:uid="{00000000-0004-0000-0100-000006000000}"/>
    <hyperlink ref="BZ248" r:id="rId8" display="http://www.town.ajigasawa.lg.jp/?page_id=229" xr:uid="{00000000-0004-0000-0100-000007000000}"/>
    <hyperlink ref="BZ247" r:id="rId9" display="http://www.town.sotogahama.lg.jp/gyosei/gyouzaisei/zaisei_joukyou.html" xr:uid="{00000000-0004-0000-0100-000008000000}"/>
    <hyperlink ref="AT1897" r:id="rId10" xr:uid="{00000000-0004-0000-0100-000009000000}"/>
    <hyperlink ref="AT104" r:id="rId11" xr:uid="{00000000-0004-0000-0100-00000A000000}"/>
    <hyperlink ref="AT1778" r:id="rId12" xr:uid="{00000000-0004-0000-0100-00000B000000}"/>
  </hyperlinks>
  <pageMargins left="0.70866141732283472" right="0.70866141732283472" top="0.74803149606299213" bottom="0.74803149606299213" header="0.31496062992125984" footer="0.31496062992125984"/>
  <pageSetup paperSize="9" scale="63" fitToWidth="3" fitToHeight="0" orientation="landscape" r:id="rId13"/>
  <colBreaks count="1" manualBreakCount="1">
    <brk id="25" max="2640" man="1"/>
  </colBreaks>
  <legacy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調査表（市区町村等分）</vt:lpstr>
      <vt:lpstr>'調査表（市区町村等分）'!Print_Area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2021-10-01T01:19:29Z</dcterms:modified>
</cp:coreProperties>
</file>